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ropbox\public\"/>
    </mc:Choice>
  </mc:AlternateContent>
  <bookViews>
    <workbookView xWindow="0" yWindow="0" windowWidth="19180" windowHeight="7820" tabRatio="813"/>
  </bookViews>
  <sheets>
    <sheet name="Bdd" sheetId="1" r:id="rId1"/>
    <sheet name="TCD 0h-0h" sheetId="17" r:id="rId2"/>
    <sheet name="TCD 6h-6h" sheetId="8" r:id="rId3"/>
    <sheet name="TCD 18h-18h" sheetId="18" r:id="rId4"/>
    <sheet name="TCD vent" sheetId="19" r:id="rId5"/>
    <sheet name="TCD Hi vent" sheetId="25" r:id="rId6"/>
    <sheet name="Température" sheetId="20" r:id="rId7"/>
    <sheet name="Précipitations" sheetId="21" r:id="rId8"/>
    <sheet name="Pression" sheetId="22" r:id="rId9"/>
    <sheet name="Vent" sheetId="23" r:id="rId10"/>
    <sheet name="Récapitulatif" sheetId="26" r:id="rId11"/>
    <sheet name="Annexe" sheetId="24" state="hidden" r:id="rId12"/>
    <sheet name="Heures été" sheetId="7" state="hidden" r:id="rId13"/>
  </sheets>
  <definedNames>
    <definedName name="_mois">Annexe!$A$2:$A$13</definedName>
  </definedNames>
  <calcPr calcId="152511"/>
  <pivotCaches>
    <pivotCache cacheId="110" r:id="rId1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26" l="1"/>
  <c r="E1" i="26" s="1"/>
  <c r="X370" i="25" a="1"/>
  <c r="X370" i="25" s="1"/>
  <c r="W370" i="25" a="1"/>
  <c r="W370" i="25" s="1"/>
  <c r="V370" i="25" a="1"/>
  <c r="V370" i="25" s="1"/>
  <c r="U370" i="25"/>
  <c r="X369" i="25" a="1"/>
  <c r="X369" i="25" s="1"/>
  <c r="W369" i="25" a="1"/>
  <c r="W369" i="25" s="1"/>
  <c r="V369" i="25" a="1"/>
  <c r="V369" i="25" s="1"/>
  <c r="U369" i="25"/>
  <c r="X368" i="25" a="1"/>
  <c r="X368" i="25" s="1"/>
  <c r="W368" i="25" a="1"/>
  <c r="W368" i="25" s="1"/>
  <c r="V368" i="25" a="1"/>
  <c r="V368" i="25" s="1"/>
  <c r="U368" i="25"/>
  <c r="X367" i="25" a="1"/>
  <c r="X367" i="25" s="1"/>
  <c r="W367" i="25" a="1"/>
  <c r="W367" i="25" s="1"/>
  <c r="V367" i="25" a="1"/>
  <c r="V367" i="25" s="1"/>
  <c r="U367" i="25"/>
  <c r="X366" i="25" a="1"/>
  <c r="X366" i="25" s="1"/>
  <c r="W366" i="25" a="1"/>
  <c r="W366" i="25" s="1"/>
  <c r="V366" i="25" a="1"/>
  <c r="V366" i="25" s="1"/>
  <c r="U366" i="25"/>
  <c r="X365" i="25" a="1"/>
  <c r="X365" i="25" s="1"/>
  <c r="W365" i="25" a="1"/>
  <c r="W365" i="25" s="1"/>
  <c r="V365" i="25" a="1"/>
  <c r="V365" i="25" s="1"/>
  <c r="U365" i="25"/>
  <c r="X364" i="25" a="1"/>
  <c r="X364" i="25" s="1"/>
  <c r="W364" i="25" a="1"/>
  <c r="W364" i="25" s="1"/>
  <c r="V364" i="25" a="1"/>
  <c r="V364" i="25" s="1"/>
  <c r="U364" i="25"/>
  <c r="X363" i="25" a="1"/>
  <c r="X363" i="25" s="1"/>
  <c r="W363" i="25" a="1"/>
  <c r="W363" i="25" s="1"/>
  <c r="V363" i="25" a="1"/>
  <c r="V363" i="25" s="1"/>
  <c r="U363" i="25"/>
  <c r="X362" i="25" a="1"/>
  <c r="X362" i="25" s="1"/>
  <c r="W362" i="25" a="1"/>
  <c r="W362" i="25" s="1"/>
  <c r="V362" i="25" a="1"/>
  <c r="V362" i="25" s="1"/>
  <c r="U362" i="25"/>
  <c r="X361" i="25" a="1"/>
  <c r="X361" i="25" s="1"/>
  <c r="W361" i="25" a="1"/>
  <c r="W361" i="25" s="1"/>
  <c r="V361" i="25" a="1"/>
  <c r="V361" i="25" s="1"/>
  <c r="U361" i="25"/>
  <c r="X360" i="25" a="1"/>
  <c r="X360" i="25" s="1"/>
  <c r="W360" i="25" a="1"/>
  <c r="W360" i="25" s="1"/>
  <c r="V360" i="25" a="1"/>
  <c r="V360" i="25" s="1"/>
  <c r="U360" i="25"/>
  <c r="X359" i="25" a="1"/>
  <c r="X359" i="25" s="1"/>
  <c r="W359" i="25" a="1"/>
  <c r="W359" i="25" s="1"/>
  <c r="V359" i="25" a="1"/>
  <c r="V359" i="25" s="1"/>
  <c r="U359" i="25"/>
  <c r="X358" i="25" a="1"/>
  <c r="X358" i="25" s="1"/>
  <c r="W358" i="25" a="1"/>
  <c r="W358" i="25" s="1"/>
  <c r="V358" i="25" a="1"/>
  <c r="V358" i="25" s="1"/>
  <c r="U358" i="25"/>
  <c r="X357" i="25" a="1"/>
  <c r="X357" i="25" s="1"/>
  <c r="W357" i="25" a="1"/>
  <c r="W357" i="25" s="1"/>
  <c r="V357" i="25" a="1"/>
  <c r="V357" i="25" s="1"/>
  <c r="U357" i="25"/>
  <c r="X356" i="25" a="1"/>
  <c r="X356" i="25" s="1"/>
  <c r="W356" i="25" a="1"/>
  <c r="W356" i="25" s="1"/>
  <c r="V356" i="25" a="1"/>
  <c r="V356" i="25" s="1"/>
  <c r="U356" i="25"/>
  <c r="X355" i="25" a="1"/>
  <c r="X355" i="25" s="1"/>
  <c r="W355" i="25" a="1"/>
  <c r="W355" i="25" s="1"/>
  <c r="V355" i="25" a="1"/>
  <c r="V355" i="25" s="1"/>
  <c r="U355" i="25"/>
  <c r="X354" i="25" a="1"/>
  <c r="X354" i="25" s="1"/>
  <c r="W354" i="25" a="1"/>
  <c r="W354" i="25" s="1"/>
  <c r="V354" i="25" a="1"/>
  <c r="V354" i="25" s="1"/>
  <c r="U354" i="25"/>
  <c r="X353" i="25" a="1"/>
  <c r="X353" i="25" s="1"/>
  <c r="W353" i="25" a="1"/>
  <c r="W353" i="25" s="1"/>
  <c r="V353" i="25" a="1"/>
  <c r="V353" i="25" s="1"/>
  <c r="U353" i="25"/>
  <c r="X352" i="25" a="1"/>
  <c r="X352" i="25" s="1"/>
  <c r="W352" i="25" a="1"/>
  <c r="W352" i="25" s="1"/>
  <c r="V352" i="25" a="1"/>
  <c r="V352" i="25" s="1"/>
  <c r="U352" i="25"/>
  <c r="X351" i="25" a="1"/>
  <c r="X351" i="25" s="1"/>
  <c r="W351" i="25" a="1"/>
  <c r="W351" i="25" s="1"/>
  <c r="V351" i="25" a="1"/>
  <c r="V351" i="25" s="1"/>
  <c r="U351" i="25"/>
  <c r="X350" i="25" a="1"/>
  <c r="X350" i="25" s="1"/>
  <c r="W350" i="25" a="1"/>
  <c r="W350" i="25" s="1"/>
  <c r="V350" i="25" a="1"/>
  <c r="V350" i="25" s="1"/>
  <c r="U350" i="25"/>
  <c r="X349" i="25" a="1"/>
  <c r="X349" i="25" s="1"/>
  <c r="W349" i="25" a="1"/>
  <c r="W349" i="25" s="1"/>
  <c r="V349" i="25" a="1"/>
  <c r="V349" i="25" s="1"/>
  <c r="U349" i="25"/>
  <c r="X348" i="25" a="1"/>
  <c r="X348" i="25" s="1"/>
  <c r="W348" i="25" a="1"/>
  <c r="W348" i="25" s="1"/>
  <c r="V348" i="25" a="1"/>
  <c r="V348" i="25" s="1"/>
  <c r="U348" i="25"/>
  <c r="X347" i="25" a="1"/>
  <c r="X347" i="25" s="1"/>
  <c r="W347" i="25" a="1"/>
  <c r="W347" i="25" s="1"/>
  <c r="V347" i="25" a="1"/>
  <c r="V347" i="25" s="1"/>
  <c r="U347" i="25"/>
  <c r="X346" i="25" a="1"/>
  <c r="X346" i="25" s="1"/>
  <c r="W346" i="25" a="1"/>
  <c r="W346" i="25" s="1"/>
  <c r="V346" i="25" a="1"/>
  <c r="V346" i="25" s="1"/>
  <c r="U346" i="25"/>
  <c r="X345" i="25" a="1"/>
  <c r="X345" i="25" s="1"/>
  <c r="W345" i="25" a="1"/>
  <c r="W345" i="25" s="1"/>
  <c r="V345" i="25" a="1"/>
  <c r="V345" i="25" s="1"/>
  <c r="U345" i="25"/>
  <c r="X344" i="25" a="1"/>
  <c r="X344" i="25" s="1"/>
  <c r="W344" i="25" a="1"/>
  <c r="W344" i="25" s="1"/>
  <c r="V344" i="25" a="1"/>
  <c r="V344" i="25" s="1"/>
  <c r="U344" i="25"/>
  <c r="X343" i="25" a="1"/>
  <c r="X343" i="25" s="1"/>
  <c r="W343" i="25" a="1"/>
  <c r="W343" i="25" s="1"/>
  <c r="V343" i="25" a="1"/>
  <c r="V343" i="25" s="1"/>
  <c r="U343" i="25"/>
  <c r="X342" i="25" a="1"/>
  <c r="X342" i="25" s="1"/>
  <c r="W342" i="25" a="1"/>
  <c r="W342" i="25" s="1"/>
  <c r="V342" i="25" a="1"/>
  <c r="V342" i="25" s="1"/>
  <c r="U342" i="25"/>
  <c r="X341" i="25" a="1"/>
  <c r="X341" i="25" s="1"/>
  <c r="W341" i="25" a="1"/>
  <c r="W341" i="25" s="1"/>
  <c r="V341" i="25" a="1"/>
  <c r="V341" i="25" s="1"/>
  <c r="U341" i="25"/>
  <c r="X340" i="25" a="1"/>
  <c r="X340" i="25" s="1"/>
  <c r="W340" i="25" a="1"/>
  <c r="W340" i="25" s="1"/>
  <c r="V340" i="25" a="1"/>
  <c r="V340" i="25" s="1"/>
  <c r="U340" i="25"/>
  <c r="X339" i="25" a="1"/>
  <c r="X339" i="25" s="1"/>
  <c r="W339" i="25" a="1"/>
  <c r="W339" i="25" s="1"/>
  <c r="V339" i="25" a="1"/>
  <c r="V339" i="25" s="1"/>
  <c r="U339" i="25"/>
  <c r="X338" i="25" a="1"/>
  <c r="X338" i="25" s="1"/>
  <c r="W338" i="25" a="1"/>
  <c r="W338" i="25" s="1"/>
  <c r="V338" i="25" a="1"/>
  <c r="V338" i="25" s="1"/>
  <c r="U338" i="25"/>
  <c r="X337" i="25" a="1"/>
  <c r="X337" i="25" s="1"/>
  <c r="W337" i="25" a="1"/>
  <c r="W337" i="25" s="1"/>
  <c r="V337" i="25" a="1"/>
  <c r="V337" i="25" s="1"/>
  <c r="U337" i="25"/>
  <c r="X336" i="25" a="1"/>
  <c r="X336" i="25" s="1"/>
  <c r="W336" i="25" a="1"/>
  <c r="W336" i="25" s="1"/>
  <c r="V336" i="25" a="1"/>
  <c r="V336" i="25" s="1"/>
  <c r="U336" i="25"/>
  <c r="X335" i="25" a="1"/>
  <c r="X335" i="25" s="1"/>
  <c r="W335" i="25" a="1"/>
  <c r="W335" i="25" s="1"/>
  <c r="V335" i="25" a="1"/>
  <c r="V335" i="25" s="1"/>
  <c r="U335" i="25"/>
  <c r="X334" i="25" a="1"/>
  <c r="X334" i="25" s="1"/>
  <c r="W334" i="25" a="1"/>
  <c r="W334" i="25" s="1"/>
  <c r="V334" i="25" a="1"/>
  <c r="V334" i="25" s="1"/>
  <c r="U334" i="25"/>
  <c r="X333" i="25" a="1"/>
  <c r="X333" i="25" s="1"/>
  <c r="W333" i="25" a="1"/>
  <c r="W333" i="25" s="1"/>
  <c r="V333" i="25" a="1"/>
  <c r="V333" i="25" s="1"/>
  <c r="U333" i="25"/>
  <c r="X332" i="25" a="1"/>
  <c r="X332" i="25" s="1"/>
  <c r="W332" i="25" a="1"/>
  <c r="W332" i="25" s="1"/>
  <c r="V332" i="25" a="1"/>
  <c r="V332" i="25" s="1"/>
  <c r="U332" i="25"/>
  <c r="X331" i="25" a="1"/>
  <c r="X331" i="25" s="1"/>
  <c r="W331" i="25" a="1"/>
  <c r="W331" i="25" s="1"/>
  <c r="V331" i="25" a="1"/>
  <c r="V331" i="25" s="1"/>
  <c r="U331" i="25"/>
  <c r="X330" i="25" a="1"/>
  <c r="X330" i="25" s="1"/>
  <c r="W330" i="25" a="1"/>
  <c r="W330" i="25" s="1"/>
  <c r="V330" i="25" a="1"/>
  <c r="V330" i="25" s="1"/>
  <c r="U330" i="25"/>
  <c r="X329" i="25" a="1"/>
  <c r="X329" i="25" s="1"/>
  <c r="W329" i="25" a="1"/>
  <c r="W329" i="25" s="1"/>
  <c r="V329" i="25" a="1"/>
  <c r="V329" i="25" s="1"/>
  <c r="U329" i="25"/>
  <c r="X328" i="25" a="1"/>
  <c r="X328" i="25" s="1"/>
  <c r="W328" i="25" a="1"/>
  <c r="W328" i="25" s="1"/>
  <c r="V328" i="25" a="1"/>
  <c r="V328" i="25" s="1"/>
  <c r="U328" i="25"/>
  <c r="X327" i="25" a="1"/>
  <c r="X327" i="25" s="1"/>
  <c r="W327" i="25" a="1"/>
  <c r="W327" i="25" s="1"/>
  <c r="V327" i="25" a="1"/>
  <c r="V327" i="25" s="1"/>
  <c r="U327" i="25"/>
  <c r="X326" i="25" a="1"/>
  <c r="X326" i="25" s="1"/>
  <c r="W326" i="25" a="1"/>
  <c r="W326" i="25" s="1"/>
  <c r="V326" i="25" a="1"/>
  <c r="V326" i="25" s="1"/>
  <c r="U326" i="25"/>
  <c r="X325" i="25" a="1"/>
  <c r="X325" i="25" s="1"/>
  <c r="W325" i="25" a="1"/>
  <c r="W325" i="25" s="1"/>
  <c r="V325" i="25" a="1"/>
  <c r="V325" i="25" s="1"/>
  <c r="U325" i="25"/>
  <c r="X324" i="25" a="1"/>
  <c r="X324" i="25" s="1"/>
  <c r="W324" i="25" a="1"/>
  <c r="W324" i="25" s="1"/>
  <c r="V324" i="25" a="1"/>
  <c r="V324" i="25" s="1"/>
  <c r="U324" i="25"/>
  <c r="X323" i="25" a="1"/>
  <c r="X323" i="25" s="1"/>
  <c r="W323" i="25" a="1"/>
  <c r="W323" i="25" s="1"/>
  <c r="V323" i="25" a="1"/>
  <c r="V323" i="25" s="1"/>
  <c r="U323" i="25"/>
  <c r="X322" i="25" a="1"/>
  <c r="X322" i="25" s="1"/>
  <c r="W322" i="25" a="1"/>
  <c r="W322" i="25" s="1"/>
  <c r="V322" i="25" a="1"/>
  <c r="V322" i="25" s="1"/>
  <c r="U322" i="25"/>
  <c r="X321" i="25" a="1"/>
  <c r="X321" i="25" s="1"/>
  <c r="W321" i="25" a="1"/>
  <c r="W321" i="25" s="1"/>
  <c r="V321" i="25" a="1"/>
  <c r="V321" i="25" s="1"/>
  <c r="U321" i="25"/>
  <c r="X320" i="25" a="1"/>
  <c r="X320" i="25" s="1"/>
  <c r="W320" i="25" a="1"/>
  <c r="W320" i="25" s="1"/>
  <c r="V320" i="25" a="1"/>
  <c r="V320" i="25" s="1"/>
  <c r="U320" i="25"/>
  <c r="X319" i="25" a="1"/>
  <c r="X319" i="25" s="1"/>
  <c r="W319" i="25" a="1"/>
  <c r="W319" i="25" s="1"/>
  <c r="V319" i="25" a="1"/>
  <c r="V319" i="25" s="1"/>
  <c r="U319" i="25"/>
  <c r="X318" i="25" a="1"/>
  <c r="X318" i="25" s="1"/>
  <c r="W318" i="25" a="1"/>
  <c r="W318" i="25" s="1"/>
  <c r="V318" i="25" a="1"/>
  <c r="V318" i="25" s="1"/>
  <c r="U318" i="25"/>
  <c r="X317" i="25" a="1"/>
  <c r="X317" i="25" s="1"/>
  <c r="W317" i="25" a="1"/>
  <c r="W317" i="25" s="1"/>
  <c r="V317" i="25" a="1"/>
  <c r="V317" i="25" s="1"/>
  <c r="U317" i="25"/>
  <c r="X316" i="25" a="1"/>
  <c r="X316" i="25" s="1"/>
  <c r="W316" i="25" a="1"/>
  <c r="W316" i="25" s="1"/>
  <c r="V316" i="25" a="1"/>
  <c r="V316" i="25" s="1"/>
  <c r="U316" i="25"/>
  <c r="X315" i="25" a="1"/>
  <c r="X315" i="25" s="1"/>
  <c r="W315" i="25" a="1"/>
  <c r="W315" i="25" s="1"/>
  <c r="V315" i="25" a="1"/>
  <c r="V315" i="25" s="1"/>
  <c r="U315" i="25"/>
  <c r="X314" i="25" a="1"/>
  <c r="X314" i="25" s="1"/>
  <c r="W314" i="25" a="1"/>
  <c r="W314" i="25" s="1"/>
  <c r="V314" i="25" a="1"/>
  <c r="V314" i="25" s="1"/>
  <c r="U314" i="25"/>
  <c r="X313" i="25" a="1"/>
  <c r="X313" i="25" s="1"/>
  <c r="W313" i="25" a="1"/>
  <c r="W313" i="25" s="1"/>
  <c r="V313" i="25" a="1"/>
  <c r="V313" i="25" s="1"/>
  <c r="U313" i="25"/>
  <c r="X312" i="25" a="1"/>
  <c r="X312" i="25" s="1"/>
  <c r="W312" i="25" a="1"/>
  <c r="W312" i="25" s="1"/>
  <c r="V312" i="25" a="1"/>
  <c r="V312" i="25" s="1"/>
  <c r="U312" i="25"/>
  <c r="X311" i="25" a="1"/>
  <c r="X311" i="25" s="1"/>
  <c r="W311" i="25" a="1"/>
  <c r="W311" i="25" s="1"/>
  <c r="V311" i="25" a="1"/>
  <c r="V311" i="25" s="1"/>
  <c r="U311" i="25"/>
  <c r="X310" i="25" a="1"/>
  <c r="X310" i="25" s="1"/>
  <c r="W310" i="25" a="1"/>
  <c r="W310" i="25" s="1"/>
  <c r="V310" i="25" a="1"/>
  <c r="V310" i="25" s="1"/>
  <c r="U310" i="25"/>
  <c r="X309" i="25" a="1"/>
  <c r="X309" i="25" s="1"/>
  <c r="W309" i="25" a="1"/>
  <c r="W309" i="25" s="1"/>
  <c r="V309" i="25" a="1"/>
  <c r="V309" i="25" s="1"/>
  <c r="U309" i="25"/>
  <c r="X308" i="25" a="1"/>
  <c r="X308" i="25" s="1"/>
  <c r="W308" i="25" a="1"/>
  <c r="W308" i="25" s="1"/>
  <c r="V308" i="25" a="1"/>
  <c r="V308" i="25" s="1"/>
  <c r="U308" i="25"/>
  <c r="X307" i="25" a="1"/>
  <c r="X307" i="25" s="1"/>
  <c r="W307" i="25" a="1"/>
  <c r="W307" i="25" s="1"/>
  <c r="V307" i="25" a="1"/>
  <c r="V307" i="25" s="1"/>
  <c r="U307" i="25"/>
  <c r="X306" i="25" a="1"/>
  <c r="X306" i="25" s="1"/>
  <c r="W306" i="25" a="1"/>
  <c r="W306" i="25" s="1"/>
  <c r="V306" i="25" a="1"/>
  <c r="V306" i="25" s="1"/>
  <c r="U306" i="25"/>
  <c r="X305" i="25" a="1"/>
  <c r="X305" i="25" s="1"/>
  <c r="W305" i="25" a="1"/>
  <c r="W305" i="25" s="1"/>
  <c r="V305" i="25" a="1"/>
  <c r="V305" i="25" s="1"/>
  <c r="U305" i="25"/>
  <c r="X304" i="25" a="1"/>
  <c r="X304" i="25" s="1"/>
  <c r="W304" i="25" a="1"/>
  <c r="W304" i="25" s="1"/>
  <c r="V304" i="25" a="1"/>
  <c r="V304" i="25" s="1"/>
  <c r="U304" i="25"/>
  <c r="X303" i="25" a="1"/>
  <c r="X303" i="25" s="1"/>
  <c r="W303" i="25" a="1"/>
  <c r="W303" i="25" s="1"/>
  <c r="V303" i="25" a="1"/>
  <c r="V303" i="25" s="1"/>
  <c r="U303" i="25"/>
  <c r="X302" i="25" a="1"/>
  <c r="X302" i="25" s="1"/>
  <c r="W302" i="25" a="1"/>
  <c r="W302" i="25" s="1"/>
  <c r="V302" i="25" a="1"/>
  <c r="V302" i="25" s="1"/>
  <c r="U302" i="25"/>
  <c r="X301" i="25" a="1"/>
  <c r="X301" i="25" s="1"/>
  <c r="W301" i="25" a="1"/>
  <c r="W301" i="25" s="1"/>
  <c r="V301" i="25" a="1"/>
  <c r="V301" i="25" s="1"/>
  <c r="U301" i="25"/>
  <c r="X300" i="25" a="1"/>
  <c r="X300" i="25" s="1"/>
  <c r="W300" i="25" a="1"/>
  <c r="W300" i="25" s="1"/>
  <c r="V300" i="25" a="1"/>
  <c r="V300" i="25" s="1"/>
  <c r="U300" i="25"/>
  <c r="X299" i="25" a="1"/>
  <c r="X299" i="25" s="1"/>
  <c r="W299" i="25" a="1"/>
  <c r="W299" i="25" s="1"/>
  <c r="V299" i="25" a="1"/>
  <c r="V299" i="25" s="1"/>
  <c r="U299" i="25"/>
  <c r="X298" i="25" a="1"/>
  <c r="X298" i="25" s="1"/>
  <c r="W298" i="25" a="1"/>
  <c r="W298" i="25" s="1"/>
  <c r="V298" i="25" a="1"/>
  <c r="V298" i="25" s="1"/>
  <c r="U298" i="25"/>
  <c r="X297" i="25" a="1"/>
  <c r="X297" i="25" s="1"/>
  <c r="W297" i="25" a="1"/>
  <c r="W297" i="25" s="1"/>
  <c r="V297" i="25" a="1"/>
  <c r="V297" i="25" s="1"/>
  <c r="U297" i="25"/>
  <c r="X296" i="25" a="1"/>
  <c r="X296" i="25" s="1"/>
  <c r="W296" i="25" a="1"/>
  <c r="W296" i="25" s="1"/>
  <c r="V296" i="25" a="1"/>
  <c r="V296" i="25" s="1"/>
  <c r="U296" i="25"/>
  <c r="X295" i="25" a="1"/>
  <c r="X295" i="25" s="1"/>
  <c r="W295" i="25" a="1"/>
  <c r="W295" i="25" s="1"/>
  <c r="V295" i="25" a="1"/>
  <c r="V295" i="25" s="1"/>
  <c r="U295" i="25"/>
  <c r="X294" i="25" a="1"/>
  <c r="X294" i="25" s="1"/>
  <c r="W294" i="25" a="1"/>
  <c r="W294" i="25" s="1"/>
  <c r="V294" i="25" a="1"/>
  <c r="V294" i="25" s="1"/>
  <c r="U294" i="25"/>
  <c r="X293" i="25" a="1"/>
  <c r="X293" i="25" s="1"/>
  <c r="W293" i="25" a="1"/>
  <c r="W293" i="25" s="1"/>
  <c r="V293" i="25" a="1"/>
  <c r="V293" i="25" s="1"/>
  <c r="U293" i="25"/>
  <c r="X292" i="25" a="1"/>
  <c r="X292" i="25" s="1"/>
  <c r="W292" i="25" a="1"/>
  <c r="W292" i="25" s="1"/>
  <c r="V292" i="25" a="1"/>
  <c r="V292" i="25" s="1"/>
  <c r="U292" i="25"/>
  <c r="X291" i="25" a="1"/>
  <c r="X291" i="25" s="1"/>
  <c r="W291" i="25" a="1"/>
  <c r="W291" i="25" s="1"/>
  <c r="V291" i="25" a="1"/>
  <c r="V291" i="25" s="1"/>
  <c r="U291" i="25"/>
  <c r="X290" i="25" a="1"/>
  <c r="X290" i="25" s="1"/>
  <c r="W290" i="25" a="1"/>
  <c r="W290" i="25" s="1"/>
  <c r="V290" i="25" a="1"/>
  <c r="V290" i="25" s="1"/>
  <c r="U290" i="25"/>
  <c r="X289" i="25" a="1"/>
  <c r="X289" i="25" s="1"/>
  <c r="W289" i="25" a="1"/>
  <c r="W289" i="25" s="1"/>
  <c r="V289" i="25" a="1"/>
  <c r="V289" i="25" s="1"/>
  <c r="U289" i="25"/>
  <c r="X288" i="25" a="1"/>
  <c r="X288" i="25" s="1"/>
  <c r="W288" i="25" a="1"/>
  <c r="W288" i="25" s="1"/>
  <c r="V288" i="25" a="1"/>
  <c r="V288" i="25" s="1"/>
  <c r="U288" i="25"/>
  <c r="X287" i="25" a="1"/>
  <c r="X287" i="25" s="1"/>
  <c r="W287" i="25" a="1"/>
  <c r="W287" i="25" s="1"/>
  <c r="V287" i="25" a="1"/>
  <c r="V287" i="25" s="1"/>
  <c r="U287" i="25"/>
  <c r="X286" i="25" a="1"/>
  <c r="X286" i="25" s="1"/>
  <c r="W286" i="25" a="1"/>
  <c r="W286" i="25" s="1"/>
  <c r="V286" i="25" a="1"/>
  <c r="V286" i="25" s="1"/>
  <c r="U286" i="25"/>
  <c r="X285" i="25" a="1"/>
  <c r="X285" i="25" s="1"/>
  <c r="W285" i="25" a="1"/>
  <c r="W285" i="25" s="1"/>
  <c r="V285" i="25" a="1"/>
  <c r="V285" i="25" s="1"/>
  <c r="U285" i="25"/>
  <c r="X284" i="25" a="1"/>
  <c r="X284" i="25" s="1"/>
  <c r="W284" i="25" a="1"/>
  <c r="W284" i="25" s="1"/>
  <c r="V284" i="25" a="1"/>
  <c r="V284" i="25" s="1"/>
  <c r="U284" i="25"/>
  <c r="X283" i="25" a="1"/>
  <c r="X283" i="25" s="1"/>
  <c r="W283" i="25" a="1"/>
  <c r="W283" i="25" s="1"/>
  <c r="V283" i="25" a="1"/>
  <c r="V283" i="25" s="1"/>
  <c r="U283" i="25"/>
  <c r="X282" i="25" a="1"/>
  <c r="X282" i="25" s="1"/>
  <c r="W282" i="25" a="1"/>
  <c r="W282" i="25" s="1"/>
  <c r="V282" i="25" a="1"/>
  <c r="V282" i="25" s="1"/>
  <c r="U282" i="25"/>
  <c r="X281" i="25" a="1"/>
  <c r="X281" i="25" s="1"/>
  <c r="W281" i="25" a="1"/>
  <c r="W281" i="25" s="1"/>
  <c r="V281" i="25" a="1"/>
  <c r="V281" i="25" s="1"/>
  <c r="U281" i="25"/>
  <c r="X280" i="25" a="1"/>
  <c r="X280" i="25" s="1"/>
  <c r="W280" i="25" a="1"/>
  <c r="W280" i="25" s="1"/>
  <c r="V280" i="25" a="1"/>
  <c r="V280" i="25" s="1"/>
  <c r="U280" i="25"/>
  <c r="X279" i="25" a="1"/>
  <c r="X279" i="25" s="1"/>
  <c r="W279" i="25" a="1"/>
  <c r="W279" i="25" s="1"/>
  <c r="V279" i="25" a="1"/>
  <c r="V279" i="25" s="1"/>
  <c r="U279" i="25"/>
  <c r="X278" i="25" a="1"/>
  <c r="X278" i="25" s="1"/>
  <c r="W278" i="25" a="1"/>
  <c r="W278" i="25" s="1"/>
  <c r="V278" i="25" a="1"/>
  <c r="V278" i="25" s="1"/>
  <c r="U278" i="25"/>
  <c r="X277" i="25" a="1"/>
  <c r="X277" i="25" s="1"/>
  <c r="W277" i="25" a="1"/>
  <c r="W277" i="25" s="1"/>
  <c r="V277" i="25" a="1"/>
  <c r="V277" i="25" s="1"/>
  <c r="U277" i="25"/>
  <c r="X276" i="25" a="1"/>
  <c r="X276" i="25" s="1"/>
  <c r="W276" i="25" a="1"/>
  <c r="W276" i="25" s="1"/>
  <c r="V276" i="25" a="1"/>
  <c r="V276" i="25" s="1"/>
  <c r="U276" i="25"/>
  <c r="X275" i="25" a="1"/>
  <c r="X275" i="25" s="1"/>
  <c r="W275" i="25" a="1"/>
  <c r="W275" i="25" s="1"/>
  <c r="V275" i="25" a="1"/>
  <c r="V275" i="25" s="1"/>
  <c r="U275" i="25"/>
  <c r="X274" i="25" a="1"/>
  <c r="X274" i="25" s="1"/>
  <c r="W274" i="25" a="1"/>
  <c r="W274" i="25" s="1"/>
  <c r="V274" i="25" a="1"/>
  <c r="V274" i="25" s="1"/>
  <c r="U274" i="25"/>
  <c r="X273" i="25" a="1"/>
  <c r="X273" i="25" s="1"/>
  <c r="W273" i="25" a="1"/>
  <c r="W273" i="25" s="1"/>
  <c r="V273" i="25" a="1"/>
  <c r="V273" i="25" s="1"/>
  <c r="U273" i="25"/>
  <c r="X272" i="25" a="1"/>
  <c r="X272" i="25" s="1"/>
  <c r="W272" i="25" a="1"/>
  <c r="W272" i="25" s="1"/>
  <c r="V272" i="25" a="1"/>
  <c r="V272" i="25" s="1"/>
  <c r="U272" i="25"/>
  <c r="X271" i="25" a="1"/>
  <c r="X271" i="25" s="1"/>
  <c r="W271" i="25" a="1"/>
  <c r="W271" i="25" s="1"/>
  <c r="V271" i="25" a="1"/>
  <c r="V271" i="25" s="1"/>
  <c r="U271" i="25"/>
  <c r="X270" i="25" a="1"/>
  <c r="X270" i="25" s="1"/>
  <c r="W270" i="25" a="1"/>
  <c r="W270" i="25" s="1"/>
  <c r="V270" i="25" a="1"/>
  <c r="V270" i="25" s="1"/>
  <c r="U270" i="25"/>
  <c r="X269" i="25" a="1"/>
  <c r="X269" i="25" s="1"/>
  <c r="W269" i="25" a="1"/>
  <c r="W269" i="25" s="1"/>
  <c r="V269" i="25" a="1"/>
  <c r="V269" i="25" s="1"/>
  <c r="U269" i="25"/>
  <c r="X268" i="25" a="1"/>
  <c r="X268" i="25" s="1"/>
  <c r="W268" i="25" a="1"/>
  <c r="W268" i="25" s="1"/>
  <c r="V268" i="25" a="1"/>
  <c r="V268" i="25" s="1"/>
  <c r="U268" i="25"/>
  <c r="X267" i="25" a="1"/>
  <c r="X267" i="25" s="1"/>
  <c r="W267" i="25" a="1"/>
  <c r="W267" i="25" s="1"/>
  <c r="V267" i="25" a="1"/>
  <c r="V267" i="25" s="1"/>
  <c r="U267" i="25"/>
  <c r="X266" i="25" a="1"/>
  <c r="X266" i="25" s="1"/>
  <c r="W266" i="25" a="1"/>
  <c r="W266" i="25" s="1"/>
  <c r="V266" i="25" a="1"/>
  <c r="V266" i="25" s="1"/>
  <c r="U266" i="25"/>
  <c r="X265" i="25" a="1"/>
  <c r="X265" i="25" s="1"/>
  <c r="W265" i="25" a="1"/>
  <c r="W265" i="25" s="1"/>
  <c r="V265" i="25" a="1"/>
  <c r="V265" i="25" s="1"/>
  <c r="U265" i="25"/>
  <c r="X264" i="25" a="1"/>
  <c r="X264" i="25" s="1"/>
  <c r="W264" i="25" a="1"/>
  <c r="W264" i="25" s="1"/>
  <c r="V264" i="25" a="1"/>
  <c r="V264" i="25" s="1"/>
  <c r="U264" i="25"/>
  <c r="X263" i="25" a="1"/>
  <c r="X263" i="25" s="1"/>
  <c r="W263" i="25" a="1"/>
  <c r="W263" i="25" s="1"/>
  <c r="V263" i="25" a="1"/>
  <c r="V263" i="25" s="1"/>
  <c r="U263" i="25"/>
  <c r="X262" i="25" a="1"/>
  <c r="X262" i="25" s="1"/>
  <c r="W262" i="25" a="1"/>
  <c r="W262" i="25" s="1"/>
  <c r="V262" i="25" a="1"/>
  <c r="V262" i="25" s="1"/>
  <c r="U262" i="25"/>
  <c r="X261" i="25" a="1"/>
  <c r="X261" i="25" s="1"/>
  <c r="W261" i="25" a="1"/>
  <c r="W261" i="25" s="1"/>
  <c r="V261" i="25" a="1"/>
  <c r="V261" i="25" s="1"/>
  <c r="U261" i="25"/>
  <c r="X260" i="25" a="1"/>
  <c r="X260" i="25" s="1"/>
  <c r="W260" i="25" a="1"/>
  <c r="W260" i="25" s="1"/>
  <c r="V260" i="25" a="1"/>
  <c r="V260" i="25" s="1"/>
  <c r="U260" i="25"/>
  <c r="X259" i="25" a="1"/>
  <c r="X259" i="25" s="1"/>
  <c r="W259" i="25" a="1"/>
  <c r="W259" i="25" s="1"/>
  <c r="V259" i="25" a="1"/>
  <c r="V259" i="25" s="1"/>
  <c r="U259" i="25"/>
  <c r="X258" i="25" a="1"/>
  <c r="X258" i="25" s="1"/>
  <c r="W258" i="25" a="1"/>
  <c r="W258" i="25" s="1"/>
  <c r="V258" i="25" a="1"/>
  <c r="V258" i="25" s="1"/>
  <c r="U258" i="25"/>
  <c r="X257" i="25" a="1"/>
  <c r="X257" i="25" s="1"/>
  <c r="W257" i="25" a="1"/>
  <c r="W257" i="25" s="1"/>
  <c r="V257" i="25" a="1"/>
  <c r="V257" i="25" s="1"/>
  <c r="U257" i="25"/>
  <c r="X256" i="25" a="1"/>
  <c r="X256" i="25" s="1"/>
  <c r="W256" i="25" a="1"/>
  <c r="W256" i="25" s="1"/>
  <c r="V256" i="25" a="1"/>
  <c r="V256" i="25" s="1"/>
  <c r="U256" i="25"/>
  <c r="X255" i="25" a="1"/>
  <c r="X255" i="25" s="1"/>
  <c r="W255" i="25" a="1"/>
  <c r="W255" i="25" s="1"/>
  <c r="V255" i="25" a="1"/>
  <c r="V255" i="25" s="1"/>
  <c r="U255" i="25"/>
  <c r="X254" i="25" a="1"/>
  <c r="X254" i="25" s="1"/>
  <c r="W254" i="25" a="1"/>
  <c r="W254" i="25" s="1"/>
  <c r="V254" i="25" a="1"/>
  <c r="V254" i="25" s="1"/>
  <c r="U254" i="25"/>
  <c r="X253" i="25" a="1"/>
  <c r="X253" i="25" s="1"/>
  <c r="W253" i="25" a="1"/>
  <c r="W253" i="25" s="1"/>
  <c r="V253" i="25" a="1"/>
  <c r="V253" i="25" s="1"/>
  <c r="U253" i="25"/>
  <c r="X252" i="25" a="1"/>
  <c r="X252" i="25" s="1"/>
  <c r="W252" i="25" a="1"/>
  <c r="W252" i="25" s="1"/>
  <c r="V252" i="25" a="1"/>
  <c r="V252" i="25" s="1"/>
  <c r="U252" i="25"/>
  <c r="X251" i="25" a="1"/>
  <c r="X251" i="25" s="1"/>
  <c r="W251" i="25" a="1"/>
  <c r="W251" i="25" s="1"/>
  <c r="V251" i="25"/>
  <c r="V251" i="25" a="1"/>
  <c r="U251" i="25"/>
  <c r="X250" i="25" a="1"/>
  <c r="X250" i="25" s="1"/>
  <c r="W250" i="25" a="1"/>
  <c r="W250" i="25" s="1"/>
  <c r="V250" i="25" a="1"/>
  <c r="V250" i="25" s="1"/>
  <c r="U250" i="25"/>
  <c r="X249" i="25" a="1"/>
  <c r="X249" i="25" s="1"/>
  <c r="W249" i="25"/>
  <c r="W249" i="25" a="1"/>
  <c r="V249" i="25" a="1"/>
  <c r="V249" i="25" s="1"/>
  <c r="U249" i="25"/>
  <c r="X248" i="25" a="1"/>
  <c r="X248" i="25" s="1"/>
  <c r="W248" i="25" a="1"/>
  <c r="W248" i="25" s="1"/>
  <c r="V248" i="25" a="1"/>
  <c r="V248" i="25" s="1"/>
  <c r="U248" i="25"/>
  <c r="X247" i="25" a="1"/>
  <c r="X247" i="25" s="1"/>
  <c r="W247" i="25" a="1"/>
  <c r="W247" i="25" s="1"/>
  <c r="V247" i="25" a="1"/>
  <c r="V247" i="25" s="1"/>
  <c r="U247" i="25"/>
  <c r="X246" i="25" a="1"/>
  <c r="X246" i="25" s="1"/>
  <c r="W246" i="25" a="1"/>
  <c r="W246" i="25" s="1"/>
  <c r="V246" i="25" a="1"/>
  <c r="V246" i="25" s="1"/>
  <c r="U246" i="25"/>
  <c r="X245" i="25" a="1"/>
  <c r="X245" i="25" s="1"/>
  <c r="W245" i="25" a="1"/>
  <c r="W245" i="25" s="1"/>
  <c r="V245" i="25" a="1"/>
  <c r="V245" i="25" s="1"/>
  <c r="U245" i="25"/>
  <c r="X244" i="25" a="1"/>
  <c r="X244" i="25" s="1"/>
  <c r="W244" i="25" a="1"/>
  <c r="W244" i="25" s="1"/>
  <c r="V244" i="25" a="1"/>
  <c r="V244" i="25" s="1"/>
  <c r="U244" i="25"/>
  <c r="X243" i="25" a="1"/>
  <c r="X243" i="25" s="1"/>
  <c r="W243" i="25" a="1"/>
  <c r="W243" i="25" s="1"/>
  <c r="V243" i="25" a="1"/>
  <c r="V243" i="25" s="1"/>
  <c r="U243" i="25"/>
  <c r="X242" i="25" a="1"/>
  <c r="X242" i="25" s="1"/>
  <c r="W242" i="25" a="1"/>
  <c r="W242" i="25" s="1"/>
  <c r="V242" i="25" a="1"/>
  <c r="V242" i="25" s="1"/>
  <c r="U242" i="25"/>
  <c r="X241" i="25" a="1"/>
  <c r="X241" i="25" s="1"/>
  <c r="W241" i="25" a="1"/>
  <c r="W241" i="25" s="1"/>
  <c r="V241" i="25" a="1"/>
  <c r="V241" i="25" s="1"/>
  <c r="U241" i="25"/>
  <c r="X240" i="25" a="1"/>
  <c r="X240" i="25" s="1"/>
  <c r="W240" i="25" a="1"/>
  <c r="W240" i="25" s="1"/>
  <c r="V240" i="25" a="1"/>
  <c r="V240" i="25" s="1"/>
  <c r="U240" i="25"/>
  <c r="X239" i="25" a="1"/>
  <c r="X239" i="25" s="1"/>
  <c r="W239" i="25" a="1"/>
  <c r="W239" i="25" s="1"/>
  <c r="V239" i="25" a="1"/>
  <c r="V239" i="25" s="1"/>
  <c r="U239" i="25"/>
  <c r="X238" i="25" a="1"/>
  <c r="X238" i="25" s="1"/>
  <c r="W238" i="25" a="1"/>
  <c r="W238" i="25" s="1"/>
  <c r="V238" i="25" a="1"/>
  <c r="V238" i="25" s="1"/>
  <c r="U238" i="25"/>
  <c r="X237" i="25" a="1"/>
  <c r="X237" i="25" s="1"/>
  <c r="W237" i="25" a="1"/>
  <c r="W237" i="25" s="1"/>
  <c r="V237" i="25" a="1"/>
  <c r="V237" i="25" s="1"/>
  <c r="U237" i="25"/>
  <c r="X236" i="25" a="1"/>
  <c r="X236" i="25" s="1"/>
  <c r="W236" i="25" a="1"/>
  <c r="W236" i="25" s="1"/>
  <c r="V236" i="25" a="1"/>
  <c r="V236" i="25" s="1"/>
  <c r="U236" i="25"/>
  <c r="X235" i="25" a="1"/>
  <c r="X235" i="25" s="1"/>
  <c r="W235" i="25" a="1"/>
  <c r="W235" i="25" s="1"/>
  <c r="V235" i="25" a="1"/>
  <c r="V235" i="25" s="1"/>
  <c r="U235" i="25"/>
  <c r="X234" i="25" a="1"/>
  <c r="X234" i="25" s="1"/>
  <c r="W234" i="25" a="1"/>
  <c r="W234" i="25" s="1"/>
  <c r="V234" i="25" a="1"/>
  <c r="V234" i="25" s="1"/>
  <c r="U234" i="25"/>
  <c r="X233" i="25" a="1"/>
  <c r="X233" i="25" s="1"/>
  <c r="W233" i="25" a="1"/>
  <c r="W233" i="25" s="1"/>
  <c r="V233" i="25" a="1"/>
  <c r="V233" i="25" s="1"/>
  <c r="U233" i="25"/>
  <c r="X232" i="25" a="1"/>
  <c r="X232" i="25" s="1"/>
  <c r="W232" i="25" a="1"/>
  <c r="W232" i="25" s="1"/>
  <c r="V232" i="25" a="1"/>
  <c r="V232" i="25" s="1"/>
  <c r="U232" i="25"/>
  <c r="X231" i="25" a="1"/>
  <c r="X231" i="25" s="1"/>
  <c r="W231" i="25" a="1"/>
  <c r="W231" i="25" s="1"/>
  <c r="V231" i="25" a="1"/>
  <c r="V231" i="25" s="1"/>
  <c r="U231" i="25"/>
  <c r="X230" i="25" a="1"/>
  <c r="X230" i="25" s="1"/>
  <c r="W230" i="25" a="1"/>
  <c r="W230" i="25" s="1"/>
  <c r="V230" i="25" a="1"/>
  <c r="V230" i="25" s="1"/>
  <c r="U230" i="25"/>
  <c r="X229" i="25" a="1"/>
  <c r="X229" i="25" s="1"/>
  <c r="W229" i="25" a="1"/>
  <c r="W229" i="25" s="1"/>
  <c r="V229" i="25" a="1"/>
  <c r="V229" i="25" s="1"/>
  <c r="U229" i="25"/>
  <c r="X228" i="25" a="1"/>
  <c r="X228" i="25" s="1"/>
  <c r="W228" i="25" a="1"/>
  <c r="W228" i="25" s="1"/>
  <c r="V228" i="25" a="1"/>
  <c r="V228" i="25" s="1"/>
  <c r="U228" i="25"/>
  <c r="X227" i="25" a="1"/>
  <c r="X227" i="25" s="1"/>
  <c r="W227" i="25" a="1"/>
  <c r="W227" i="25" s="1"/>
  <c r="V227" i="25" a="1"/>
  <c r="V227" i="25" s="1"/>
  <c r="U227" i="25"/>
  <c r="X226" i="25" a="1"/>
  <c r="X226" i="25" s="1"/>
  <c r="W226" i="25" a="1"/>
  <c r="W226" i="25" s="1"/>
  <c r="V226" i="25" a="1"/>
  <c r="V226" i="25" s="1"/>
  <c r="U226" i="25"/>
  <c r="X225" i="25" a="1"/>
  <c r="X225" i="25" s="1"/>
  <c r="W225" i="25" a="1"/>
  <c r="W225" i="25" s="1"/>
  <c r="V225" i="25" a="1"/>
  <c r="V225" i="25" s="1"/>
  <c r="U225" i="25"/>
  <c r="X224" i="25" a="1"/>
  <c r="X224" i="25" s="1"/>
  <c r="W224" i="25" a="1"/>
  <c r="W224" i="25" s="1"/>
  <c r="V224" i="25" a="1"/>
  <c r="V224" i="25" s="1"/>
  <c r="U224" i="25"/>
  <c r="X223" i="25" a="1"/>
  <c r="X223" i="25" s="1"/>
  <c r="W223" i="25" a="1"/>
  <c r="W223" i="25" s="1"/>
  <c r="V223" i="25" a="1"/>
  <c r="V223" i="25" s="1"/>
  <c r="U223" i="25"/>
  <c r="X222" i="25" a="1"/>
  <c r="X222" i="25" s="1"/>
  <c r="W222" i="25" a="1"/>
  <c r="W222" i="25" s="1"/>
  <c r="V222" i="25" a="1"/>
  <c r="V222" i="25" s="1"/>
  <c r="U222" i="25"/>
  <c r="X221" i="25" a="1"/>
  <c r="X221" i="25" s="1"/>
  <c r="W221" i="25" a="1"/>
  <c r="W221" i="25" s="1"/>
  <c r="V221" i="25" a="1"/>
  <c r="V221" i="25" s="1"/>
  <c r="U221" i="25"/>
  <c r="X220" i="25" a="1"/>
  <c r="X220" i="25" s="1"/>
  <c r="W220" i="25" a="1"/>
  <c r="W220" i="25" s="1"/>
  <c r="V220" i="25" a="1"/>
  <c r="V220" i="25" s="1"/>
  <c r="U220" i="25"/>
  <c r="X219" i="25" a="1"/>
  <c r="X219" i="25" s="1"/>
  <c r="W219" i="25" a="1"/>
  <c r="W219" i="25" s="1"/>
  <c r="V219" i="25" a="1"/>
  <c r="V219" i="25" s="1"/>
  <c r="U219" i="25"/>
  <c r="X218" i="25" a="1"/>
  <c r="X218" i="25" s="1"/>
  <c r="W218" i="25" a="1"/>
  <c r="W218" i="25" s="1"/>
  <c r="V218" i="25" a="1"/>
  <c r="V218" i="25" s="1"/>
  <c r="U218" i="25"/>
  <c r="X217" i="25" a="1"/>
  <c r="X217" i="25" s="1"/>
  <c r="W217" i="25" a="1"/>
  <c r="W217" i="25" s="1"/>
  <c r="V217" i="25" a="1"/>
  <c r="V217" i="25" s="1"/>
  <c r="U217" i="25"/>
  <c r="X216" i="25" a="1"/>
  <c r="X216" i="25" s="1"/>
  <c r="W216" i="25" a="1"/>
  <c r="W216" i="25" s="1"/>
  <c r="V216" i="25" a="1"/>
  <c r="V216" i="25" s="1"/>
  <c r="U216" i="25"/>
  <c r="X215" i="25" a="1"/>
  <c r="X215" i="25" s="1"/>
  <c r="W215" i="25" a="1"/>
  <c r="W215" i="25" s="1"/>
  <c r="V215" i="25" a="1"/>
  <c r="V215" i="25" s="1"/>
  <c r="U215" i="25"/>
  <c r="X214" i="25" a="1"/>
  <c r="X214" i="25" s="1"/>
  <c r="W214" i="25" a="1"/>
  <c r="W214" i="25" s="1"/>
  <c r="V214" i="25" a="1"/>
  <c r="V214" i="25" s="1"/>
  <c r="U214" i="25"/>
  <c r="X213" i="25" a="1"/>
  <c r="X213" i="25" s="1"/>
  <c r="W213" i="25" a="1"/>
  <c r="W213" i="25" s="1"/>
  <c r="V213" i="25" a="1"/>
  <c r="V213" i="25" s="1"/>
  <c r="U213" i="25"/>
  <c r="X212" i="25" a="1"/>
  <c r="X212" i="25" s="1"/>
  <c r="W212" i="25" a="1"/>
  <c r="W212" i="25" s="1"/>
  <c r="V212" i="25" a="1"/>
  <c r="V212" i="25" s="1"/>
  <c r="U212" i="25"/>
  <c r="X211" i="25" a="1"/>
  <c r="X211" i="25" s="1"/>
  <c r="W211" i="25" a="1"/>
  <c r="W211" i="25" s="1"/>
  <c r="V211" i="25" a="1"/>
  <c r="V211" i="25" s="1"/>
  <c r="U211" i="25"/>
  <c r="X210" i="25" a="1"/>
  <c r="X210" i="25" s="1"/>
  <c r="W210" i="25" a="1"/>
  <c r="W210" i="25" s="1"/>
  <c r="V210" i="25" a="1"/>
  <c r="V210" i="25" s="1"/>
  <c r="U210" i="25"/>
  <c r="X209" i="25" a="1"/>
  <c r="X209" i="25" s="1"/>
  <c r="W209" i="25" a="1"/>
  <c r="W209" i="25" s="1"/>
  <c r="V209" i="25" a="1"/>
  <c r="V209" i="25" s="1"/>
  <c r="U209" i="25"/>
  <c r="X208" i="25" a="1"/>
  <c r="X208" i="25" s="1"/>
  <c r="W208" i="25" a="1"/>
  <c r="W208" i="25" s="1"/>
  <c r="V208" i="25" a="1"/>
  <c r="V208" i="25" s="1"/>
  <c r="U208" i="25"/>
  <c r="X207" i="25" a="1"/>
  <c r="X207" i="25" s="1"/>
  <c r="W207" i="25" a="1"/>
  <c r="W207" i="25" s="1"/>
  <c r="V207" i="25" a="1"/>
  <c r="V207" i="25" s="1"/>
  <c r="U207" i="25"/>
  <c r="X206" i="25" a="1"/>
  <c r="X206" i="25" s="1"/>
  <c r="W206" i="25" a="1"/>
  <c r="W206" i="25" s="1"/>
  <c r="V206" i="25" a="1"/>
  <c r="V206" i="25" s="1"/>
  <c r="U206" i="25"/>
  <c r="X205" i="25" a="1"/>
  <c r="X205" i="25" s="1"/>
  <c r="W205" i="25" a="1"/>
  <c r="W205" i="25" s="1"/>
  <c r="V205" i="25" a="1"/>
  <c r="V205" i="25" s="1"/>
  <c r="U205" i="25"/>
  <c r="X204" i="25" a="1"/>
  <c r="X204" i="25" s="1"/>
  <c r="W204" i="25" a="1"/>
  <c r="W204" i="25" s="1"/>
  <c r="V204" i="25" a="1"/>
  <c r="V204" i="25" s="1"/>
  <c r="U204" i="25"/>
  <c r="X203" i="25" a="1"/>
  <c r="X203" i="25" s="1"/>
  <c r="W203" i="25" a="1"/>
  <c r="W203" i="25" s="1"/>
  <c r="V203" i="25" a="1"/>
  <c r="V203" i="25" s="1"/>
  <c r="U203" i="25"/>
  <c r="X202" i="25" a="1"/>
  <c r="X202" i="25" s="1"/>
  <c r="W202" i="25" a="1"/>
  <c r="W202" i="25" s="1"/>
  <c r="V202" i="25" a="1"/>
  <c r="V202" i="25" s="1"/>
  <c r="U202" i="25"/>
  <c r="X201" i="25" a="1"/>
  <c r="X201" i="25" s="1"/>
  <c r="W201" i="25" a="1"/>
  <c r="W201" i="25" s="1"/>
  <c r="V201" i="25" a="1"/>
  <c r="V201" i="25" s="1"/>
  <c r="U201" i="25"/>
  <c r="X200" i="25" a="1"/>
  <c r="X200" i="25" s="1"/>
  <c r="W200" i="25" a="1"/>
  <c r="W200" i="25" s="1"/>
  <c r="V200" i="25" a="1"/>
  <c r="V200" i="25" s="1"/>
  <c r="U200" i="25"/>
  <c r="X199" i="25" a="1"/>
  <c r="X199" i="25" s="1"/>
  <c r="W199" i="25" a="1"/>
  <c r="W199" i="25" s="1"/>
  <c r="V199" i="25" a="1"/>
  <c r="V199" i="25" s="1"/>
  <c r="U199" i="25"/>
  <c r="X198" i="25" a="1"/>
  <c r="X198" i="25" s="1"/>
  <c r="W198" i="25" a="1"/>
  <c r="W198" i="25" s="1"/>
  <c r="V198" i="25" a="1"/>
  <c r="V198" i="25" s="1"/>
  <c r="U198" i="25"/>
  <c r="X197" i="25" a="1"/>
  <c r="X197" i="25" s="1"/>
  <c r="W197" i="25" a="1"/>
  <c r="W197" i="25" s="1"/>
  <c r="V197" i="25" a="1"/>
  <c r="V197" i="25" s="1"/>
  <c r="U197" i="25"/>
  <c r="X196" i="25" a="1"/>
  <c r="X196" i="25" s="1"/>
  <c r="W196" i="25" a="1"/>
  <c r="W196" i="25" s="1"/>
  <c r="V196" i="25" a="1"/>
  <c r="V196" i="25" s="1"/>
  <c r="U196" i="25"/>
  <c r="X195" i="25" a="1"/>
  <c r="X195" i="25" s="1"/>
  <c r="W195" i="25" a="1"/>
  <c r="W195" i="25" s="1"/>
  <c r="V195" i="25" a="1"/>
  <c r="V195" i="25" s="1"/>
  <c r="U195" i="25"/>
  <c r="X194" i="25" a="1"/>
  <c r="X194" i="25" s="1"/>
  <c r="W194" i="25" a="1"/>
  <c r="W194" i="25" s="1"/>
  <c r="V194" i="25" a="1"/>
  <c r="V194" i="25" s="1"/>
  <c r="U194" i="25"/>
  <c r="X193" i="25" a="1"/>
  <c r="X193" i="25" s="1"/>
  <c r="W193" i="25" a="1"/>
  <c r="W193" i="25" s="1"/>
  <c r="V193" i="25" a="1"/>
  <c r="V193" i="25" s="1"/>
  <c r="U193" i="25"/>
  <c r="X192" i="25" a="1"/>
  <c r="X192" i="25" s="1"/>
  <c r="W192" i="25" a="1"/>
  <c r="W192" i="25" s="1"/>
  <c r="V192" i="25" a="1"/>
  <c r="V192" i="25" s="1"/>
  <c r="U192" i="25"/>
  <c r="X191" i="25" a="1"/>
  <c r="X191" i="25" s="1"/>
  <c r="W191" i="25" a="1"/>
  <c r="W191" i="25" s="1"/>
  <c r="V191" i="25" a="1"/>
  <c r="V191" i="25" s="1"/>
  <c r="U191" i="25"/>
  <c r="X190" i="25" a="1"/>
  <c r="X190" i="25" s="1"/>
  <c r="W190" i="25" a="1"/>
  <c r="W190" i="25" s="1"/>
  <c r="V190" i="25" a="1"/>
  <c r="V190" i="25" s="1"/>
  <c r="U190" i="25"/>
  <c r="X189" i="25" a="1"/>
  <c r="X189" i="25" s="1"/>
  <c r="W189" i="25" a="1"/>
  <c r="W189" i="25" s="1"/>
  <c r="V189" i="25" a="1"/>
  <c r="V189" i="25" s="1"/>
  <c r="U189" i="25"/>
  <c r="X188" i="25" a="1"/>
  <c r="X188" i="25" s="1"/>
  <c r="W188" i="25" a="1"/>
  <c r="W188" i="25" s="1"/>
  <c r="V188" i="25" a="1"/>
  <c r="V188" i="25" s="1"/>
  <c r="U188" i="25"/>
  <c r="X187" i="25" a="1"/>
  <c r="X187" i="25" s="1"/>
  <c r="W187" i="25" a="1"/>
  <c r="W187" i="25" s="1"/>
  <c r="V187" i="25" a="1"/>
  <c r="V187" i="25" s="1"/>
  <c r="U187" i="25"/>
  <c r="X186" i="25" a="1"/>
  <c r="X186" i="25" s="1"/>
  <c r="W186" i="25" a="1"/>
  <c r="W186" i="25" s="1"/>
  <c r="V186" i="25" a="1"/>
  <c r="V186" i="25" s="1"/>
  <c r="U186" i="25"/>
  <c r="X185" i="25" a="1"/>
  <c r="X185" i="25" s="1"/>
  <c r="W185" i="25" a="1"/>
  <c r="W185" i="25" s="1"/>
  <c r="V185" i="25" a="1"/>
  <c r="V185" i="25" s="1"/>
  <c r="U185" i="25"/>
  <c r="X184" i="25" a="1"/>
  <c r="X184" i="25" s="1"/>
  <c r="W184" i="25" a="1"/>
  <c r="W184" i="25" s="1"/>
  <c r="V184" i="25" a="1"/>
  <c r="V184" i="25" s="1"/>
  <c r="U184" i="25"/>
  <c r="X183" i="25" a="1"/>
  <c r="X183" i="25" s="1"/>
  <c r="W183" i="25" a="1"/>
  <c r="W183" i="25" s="1"/>
  <c r="V183" i="25" a="1"/>
  <c r="V183" i="25" s="1"/>
  <c r="U183" i="25"/>
  <c r="X182" i="25" a="1"/>
  <c r="X182" i="25" s="1"/>
  <c r="W182" i="25" a="1"/>
  <c r="W182" i="25" s="1"/>
  <c r="V182" i="25" a="1"/>
  <c r="V182" i="25" s="1"/>
  <c r="U182" i="25"/>
  <c r="X181" i="25" a="1"/>
  <c r="X181" i="25" s="1"/>
  <c r="W181" i="25" a="1"/>
  <c r="W181" i="25" s="1"/>
  <c r="V181" i="25" a="1"/>
  <c r="V181" i="25" s="1"/>
  <c r="U181" i="25"/>
  <c r="X180" i="25" a="1"/>
  <c r="X180" i="25" s="1"/>
  <c r="W180" i="25" a="1"/>
  <c r="W180" i="25" s="1"/>
  <c r="V180" i="25" a="1"/>
  <c r="V180" i="25" s="1"/>
  <c r="U180" i="25"/>
  <c r="X179" i="25" a="1"/>
  <c r="X179" i="25" s="1"/>
  <c r="W179" i="25" a="1"/>
  <c r="W179" i="25" s="1"/>
  <c r="V179" i="25" a="1"/>
  <c r="V179" i="25" s="1"/>
  <c r="U179" i="25"/>
  <c r="X178" i="25" a="1"/>
  <c r="X178" i="25" s="1"/>
  <c r="W178" i="25" a="1"/>
  <c r="W178" i="25" s="1"/>
  <c r="V178" i="25" a="1"/>
  <c r="V178" i="25" s="1"/>
  <c r="U178" i="25"/>
  <c r="X177" i="25" a="1"/>
  <c r="X177" i="25" s="1"/>
  <c r="W177" i="25" a="1"/>
  <c r="W177" i="25" s="1"/>
  <c r="V177" i="25" a="1"/>
  <c r="V177" i="25" s="1"/>
  <c r="U177" i="25"/>
  <c r="X176" i="25" a="1"/>
  <c r="X176" i="25" s="1"/>
  <c r="W176" i="25" a="1"/>
  <c r="W176" i="25" s="1"/>
  <c r="V176" i="25" a="1"/>
  <c r="V176" i="25" s="1"/>
  <c r="U176" i="25"/>
  <c r="X175" i="25" a="1"/>
  <c r="X175" i="25" s="1"/>
  <c r="W175" i="25" a="1"/>
  <c r="W175" i="25" s="1"/>
  <c r="V175" i="25" a="1"/>
  <c r="V175" i="25" s="1"/>
  <c r="U175" i="25"/>
  <c r="X174" i="25" a="1"/>
  <c r="X174" i="25" s="1"/>
  <c r="W174" i="25" a="1"/>
  <c r="W174" i="25" s="1"/>
  <c r="V174" i="25" a="1"/>
  <c r="V174" i="25" s="1"/>
  <c r="U174" i="25"/>
  <c r="X173" i="25" a="1"/>
  <c r="X173" i="25" s="1"/>
  <c r="W173" i="25" a="1"/>
  <c r="W173" i="25" s="1"/>
  <c r="V173" i="25" a="1"/>
  <c r="V173" i="25" s="1"/>
  <c r="U173" i="25"/>
  <c r="X172" i="25" a="1"/>
  <c r="X172" i="25" s="1"/>
  <c r="W172" i="25" a="1"/>
  <c r="W172" i="25" s="1"/>
  <c r="V172" i="25" a="1"/>
  <c r="V172" i="25" s="1"/>
  <c r="U172" i="25"/>
  <c r="X171" i="25" a="1"/>
  <c r="X171" i="25" s="1"/>
  <c r="W171" i="25" a="1"/>
  <c r="W171" i="25" s="1"/>
  <c r="V171" i="25" a="1"/>
  <c r="V171" i="25" s="1"/>
  <c r="U171" i="25"/>
  <c r="X170" i="25" a="1"/>
  <c r="X170" i="25" s="1"/>
  <c r="W170" i="25" a="1"/>
  <c r="W170" i="25" s="1"/>
  <c r="V170" i="25" a="1"/>
  <c r="V170" i="25" s="1"/>
  <c r="U170" i="25"/>
  <c r="X169" i="25" a="1"/>
  <c r="X169" i="25" s="1"/>
  <c r="W169" i="25" a="1"/>
  <c r="W169" i="25" s="1"/>
  <c r="V169" i="25" a="1"/>
  <c r="V169" i="25" s="1"/>
  <c r="U169" i="25"/>
  <c r="X168" i="25" a="1"/>
  <c r="X168" i="25" s="1"/>
  <c r="W168" i="25" a="1"/>
  <c r="W168" i="25" s="1"/>
  <c r="V168" i="25" a="1"/>
  <c r="V168" i="25" s="1"/>
  <c r="U168" i="25"/>
  <c r="X167" i="25" a="1"/>
  <c r="X167" i="25" s="1"/>
  <c r="W167" i="25" a="1"/>
  <c r="W167" i="25" s="1"/>
  <c r="V167" i="25" a="1"/>
  <c r="V167" i="25" s="1"/>
  <c r="U167" i="25"/>
  <c r="X166" i="25" a="1"/>
  <c r="X166" i="25" s="1"/>
  <c r="W166" i="25" a="1"/>
  <c r="W166" i="25" s="1"/>
  <c r="V166" i="25" a="1"/>
  <c r="V166" i="25" s="1"/>
  <c r="U166" i="25"/>
  <c r="X165" i="25" a="1"/>
  <c r="X165" i="25" s="1"/>
  <c r="W165" i="25" a="1"/>
  <c r="W165" i="25" s="1"/>
  <c r="V165" i="25" a="1"/>
  <c r="V165" i="25" s="1"/>
  <c r="U165" i="25"/>
  <c r="X164" i="25" a="1"/>
  <c r="X164" i="25" s="1"/>
  <c r="W164" i="25" a="1"/>
  <c r="W164" i="25" s="1"/>
  <c r="V164" i="25" a="1"/>
  <c r="V164" i="25" s="1"/>
  <c r="U164" i="25"/>
  <c r="X163" i="25" a="1"/>
  <c r="X163" i="25" s="1"/>
  <c r="W163" i="25" a="1"/>
  <c r="W163" i="25" s="1"/>
  <c r="V163" i="25" a="1"/>
  <c r="V163" i="25" s="1"/>
  <c r="U163" i="25"/>
  <c r="X162" i="25" a="1"/>
  <c r="X162" i="25" s="1"/>
  <c r="W162" i="25" a="1"/>
  <c r="W162" i="25" s="1"/>
  <c r="V162" i="25" a="1"/>
  <c r="V162" i="25" s="1"/>
  <c r="U162" i="25"/>
  <c r="X161" i="25" a="1"/>
  <c r="X161" i="25" s="1"/>
  <c r="W161" i="25" a="1"/>
  <c r="W161" i="25" s="1"/>
  <c r="V161" i="25" a="1"/>
  <c r="V161" i="25" s="1"/>
  <c r="U161" i="25"/>
  <c r="X160" i="25" a="1"/>
  <c r="X160" i="25" s="1"/>
  <c r="W160" i="25" a="1"/>
  <c r="W160" i="25" s="1"/>
  <c r="V160" i="25" a="1"/>
  <c r="V160" i="25" s="1"/>
  <c r="U160" i="25"/>
  <c r="X159" i="25" a="1"/>
  <c r="X159" i="25" s="1"/>
  <c r="W159" i="25" a="1"/>
  <c r="W159" i="25" s="1"/>
  <c r="V159" i="25" a="1"/>
  <c r="V159" i="25" s="1"/>
  <c r="U159" i="25"/>
  <c r="X158" i="25" a="1"/>
  <c r="X158" i="25" s="1"/>
  <c r="W158" i="25" a="1"/>
  <c r="W158" i="25" s="1"/>
  <c r="V158" i="25" a="1"/>
  <c r="V158" i="25" s="1"/>
  <c r="U158" i="25"/>
  <c r="X157" i="25" a="1"/>
  <c r="X157" i="25" s="1"/>
  <c r="W157" i="25" a="1"/>
  <c r="W157" i="25" s="1"/>
  <c r="V157" i="25" a="1"/>
  <c r="V157" i="25" s="1"/>
  <c r="U157" i="25"/>
  <c r="X156" i="25" a="1"/>
  <c r="X156" i="25" s="1"/>
  <c r="W156" i="25" a="1"/>
  <c r="W156" i="25" s="1"/>
  <c r="V156" i="25" a="1"/>
  <c r="V156" i="25" s="1"/>
  <c r="U156" i="25"/>
  <c r="X155" i="25" a="1"/>
  <c r="X155" i="25" s="1"/>
  <c r="W155" i="25" a="1"/>
  <c r="W155" i="25" s="1"/>
  <c r="V155" i="25" a="1"/>
  <c r="V155" i="25" s="1"/>
  <c r="U155" i="25"/>
  <c r="X154" i="25" a="1"/>
  <c r="X154" i="25" s="1"/>
  <c r="W154" i="25" a="1"/>
  <c r="W154" i="25" s="1"/>
  <c r="V154" i="25" a="1"/>
  <c r="V154" i="25" s="1"/>
  <c r="U154" i="25"/>
  <c r="X153" i="25" a="1"/>
  <c r="X153" i="25" s="1"/>
  <c r="W153" i="25" a="1"/>
  <c r="W153" i="25" s="1"/>
  <c r="V153" i="25" a="1"/>
  <c r="V153" i="25" s="1"/>
  <c r="U153" i="25"/>
  <c r="X152" i="25" a="1"/>
  <c r="X152" i="25" s="1"/>
  <c r="W152" i="25" a="1"/>
  <c r="W152" i="25" s="1"/>
  <c r="V152" i="25" a="1"/>
  <c r="V152" i="25" s="1"/>
  <c r="U152" i="25"/>
  <c r="X151" i="25" a="1"/>
  <c r="X151" i="25" s="1"/>
  <c r="W151" i="25" a="1"/>
  <c r="W151" i="25" s="1"/>
  <c r="V151" i="25" a="1"/>
  <c r="V151" i="25" s="1"/>
  <c r="U151" i="25"/>
  <c r="X150" i="25" a="1"/>
  <c r="X150" i="25" s="1"/>
  <c r="W150" i="25" a="1"/>
  <c r="W150" i="25" s="1"/>
  <c r="V150" i="25" a="1"/>
  <c r="V150" i="25" s="1"/>
  <c r="U150" i="25"/>
  <c r="X149" i="25" a="1"/>
  <c r="X149" i="25" s="1"/>
  <c r="W149" i="25" a="1"/>
  <c r="W149" i="25" s="1"/>
  <c r="V149" i="25" a="1"/>
  <c r="V149" i="25" s="1"/>
  <c r="U149" i="25"/>
  <c r="X148" i="25" a="1"/>
  <c r="X148" i="25" s="1"/>
  <c r="W148" i="25" a="1"/>
  <c r="W148" i="25" s="1"/>
  <c r="V148" i="25" a="1"/>
  <c r="V148" i="25" s="1"/>
  <c r="U148" i="25"/>
  <c r="X147" i="25" a="1"/>
  <c r="X147" i="25" s="1"/>
  <c r="W147" i="25" a="1"/>
  <c r="W147" i="25" s="1"/>
  <c r="V147" i="25" a="1"/>
  <c r="V147" i="25" s="1"/>
  <c r="U147" i="25"/>
  <c r="X146" i="25" a="1"/>
  <c r="X146" i="25" s="1"/>
  <c r="W146" i="25" a="1"/>
  <c r="W146" i="25" s="1"/>
  <c r="V146" i="25" a="1"/>
  <c r="V146" i="25" s="1"/>
  <c r="U146" i="25"/>
  <c r="X145" i="25" a="1"/>
  <c r="X145" i="25" s="1"/>
  <c r="W145" i="25" a="1"/>
  <c r="W145" i="25" s="1"/>
  <c r="V145" i="25" a="1"/>
  <c r="V145" i="25" s="1"/>
  <c r="U145" i="25"/>
  <c r="X144" i="25" a="1"/>
  <c r="X144" i="25" s="1"/>
  <c r="W144" i="25" a="1"/>
  <c r="W144" i="25" s="1"/>
  <c r="V144" i="25" a="1"/>
  <c r="V144" i="25" s="1"/>
  <c r="U144" i="25"/>
  <c r="X143" i="25" a="1"/>
  <c r="X143" i="25" s="1"/>
  <c r="W143" i="25" a="1"/>
  <c r="W143" i="25" s="1"/>
  <c r="V143" i="25" a="1"/>
  <c r="V143" i="25" s="1"/>
  <c r="U143" i="25"/>
  <c r="X142" i="25" a="1"/>
  <c r="X142" i="25" s="1"/>
  <c r="W142" i="25" a="1"/>
  <c r="W142" i="25" s="1"/>
  <c r="V142" i="25" a="1"/>
  <c r="V142" i="25" s="1"/>
  <c r="U142" i="25"/>
  <c r="X141" i="25" a="1"/>
  <c r="X141" i="25" s="1"/>
  <c r="W141" i="25" a="1"/>
  <c r="W141" i="25" s="1"/>
  <c r="V141" i="25" a="1"/>
  <c r="V141" i="25" s="1"/>
  <c r="U141" i="25"/>
  <c r="X140" i="25" a="1"/>
  <c r="X140" i="25" s="1"/>
  <c r="W140" i="25" a="1"/>
  <c r="W140" i="25" s="1"/>
  <c r="V140" i="25" a="1"/>
  <c r="V140" i="25" s="1"/>
  <c r="U140" i="25"/>
  <c r="X139" i="25" a="1"/>
  <c r="X139" i="25" s="1"/>
  <c r="W139" i="25" a="1"/>
  <c r="W139" i="25" s="1"/>
  <c r="V139" i="25" a="1"/>
  <c r="V139" i="25" s="1"/>
  <c r="U139" i="25"/>
  <c r="X138" i="25" a="1"/>
  <c r="X138" i="25" s="1"/>
  <c r="W138" i="25" a="1"/>
  <c r="W138" i="25" s="1"/>
  <c r="V138" i="25" a="1"/>
  <c r="V138" i="25" s="1"/>
  <c r="U138" i="25"/>
  <c r="X137" i="25" a="1"/>
  <c r="X137" i="25" s="1"/>
  <c r="W137" i="25" a="1"/>
  <c r="W137" i="25" s="1"/>
  <c r="V137" i="25" a="1"/>
  <c r="V137" i="25" s="1"/>
  <c r="U137" i="25"/>
  <c r="X136" i="25" a="1"/>
  <c r="X136" i="25" s="1"/>
  <c r="W136" i="25" a="1"/>
  <c r="W136" i="25" s="1"/>
  <c r="V136" i="25" a="1"/>
  <c r="V136" i="25" s="1"/>
  <c r="U136" i="25"/>
  <c r="X135" i="25" a="1"/>
  <c r="X135" i="25" s="1"/>
  <c r="W135" i="25" a="1"/>
  <c r="W135" i="25" s="1"/>
  <c r="V135" i="25" a="1"/>
  <c r="V135" i="25" s="1"/>
  <c r="U135" i="25"/>
  <c r="X134" i="25" a="1"/>
  <c r="X134" i="25" s="1"/>
  <c r="W134" i="25" a="1"/>
  <c r="W134" i="25" s="1"/>
  <c r="V134" i="25" a="1"/>
  <c r="V134" i="25" s="1"/>
  <c r="U134" i="25"/>
  <c r="X133" i="25" a="1"/>
  <c r="X133" i="25" s="1"/>
  <c r="W133" i="25" a="1"/>
  <c r="W133" i="25" s="1"/>
  <c r="V133" i="25" a="1"/>
  <c r="V133" i="25" s="1"/>
  <c r="U133" i="25"/>
  <c r="X132" i="25" a="1"/>
  <c r="X132" i="25" s="1"/>
  <c r="W132" i="25" a="1"/>
  <c r="W132" i="25" s="1"/>
  <c r="V132" i="25" a="1"/>
  <c r="V132" i="25" s="1"/>
  <c r="U132" i="25"/>
  <c r="X131" i="25" a="1"/>
  <c r="X131" i="25" s="1"/>
  <c r="W131" i="25" a="1"/>
  <c r="W131" i="25" s="1"/>
  <c r="V131" i="25" a="1"/>
  <c r="V131" i="25" s="1"/>
  <c r="U131" i="25"/>
  <c r="X130" i="25" a="1"/>
  <c r="X130" i="25" s="1"/>
  <c r="W130" i="25" a="1"/>
  <c r="W130" i="25" s="1"/>
  <c r="V130" i="25" a="1"/>
  <c r="V130" i="25" s="1"/>
  <c r="U130" i="25"/>
  <c r="X129" i="25" a="1"/>
  <c r="X129" i="25" s="1"/>
  <c r="W129" i="25" a="1"/>
  <c r="W129" i="25" s="1"/>
  <c r="V129" i="25" a="1"/>
  <c r="V129" i="25" s="1"/>
  <c r="U129" i="25"/>
  <c r="X128" i="25" a="1"/>
  <c r="X128" i="25" s="1"/>
  <c r="W128" i="25" a="1"/>
  <c r="W128" i="25" s="1"/>
  <c r="V128" i="25" a="1"/>
  <c r="V128" i="25" s="1"/>
  <c r="U128" i="25"/>
  <c r="X127" i="25" a="1"/>
  <c r="X127" i="25" s="1"/>
  <c r="W127" i="25" a="1"/>
  <c r="W127" i="25" s="1"/>
  <c r="V127" i="25" a="1"/>
  <c r="V127" i="25" s="1"/>
  <c r="U127" i="25"/>
  <c r="X126" i="25" a="1"/>
  <c r="X126" i="25" s="1"/>
  <c r="W126" i="25" a="1"/>
  <c r="W126" i="25" s="1"/>
  <c r="V126" i="25" a="1"/>
  <c r="V126" i="25" s="1"/>
  <c r="U126" i="25"/>
  <c r="X125" i="25" a="1"/>
  <c r="X125" i="25" s="1"/>
  <c r="W125" i="25" a="1"/>
  <c r="W125" i="25" s="1"/>
  <c r="V125" i="25" a="1"/>
  <c r="V125" i="25" s="1"/>
  <c r="U125" i="25"/>
  <c r="X124" i="25" a="1"/>
  <c r="X124" i="25" s="1"/>
  <c r="W124" i="25" a="1"/>
  <c r="W124" i="25" s="1"/>
  <c r="V124" i="25" a="1"/>
  <c r="V124" i="25" s="1"/>
  <c r="U124" i="25"/>
  <c r="X123" i="25" a="1"/>
  <c r="X123" i="25" s="1"/>
  <c r="W123" i="25" a="1"/>
  <c r="W123" i="25" s="1"/>
  <c r="V123" i="25" a="1"/>
  <c r="V123" i="25" s="1"/>
  <c r="U123" i="25"/>
  <c r="X122" i="25" a="1"/>
  <c r="X122" i="25" s="1"/>
  <c r="W122" i="25" a="1"/>
  <c r="W122" i="25" s="1"/>
  <c r="V122" i="25" a="1"/>
  <c r="V122" i="25" s="1"/>
  <c r="U122" i="25"/>
  <c r="X121" i="25" a="1"/>
  <c r="X121" i="25" s="1"/>
  <c r="W121" i="25" a="1"/>
  <c r="W121" i="25" s="1"/>
  <c r="V121" i="25" a="1"/>
  <c r="V121" i="25" s="1"/>
  <c r="U121" i="25"/>
  <c r="X120" i="25" a="1"/>
  <c r="X120" i="25" s="1"/>
  <c r="W120" i="25" a="1"/>
  <c r="W120" i="25" s="1"/>
  <c r="V120" i="25" a="1"/>
  <c r="V120" i="25" s="1"/>
  <c r="U120" i="25"/>
  <c r="X119" i="25" a="1"/>
  <c r="X119" i="25" s="1"/>
  <c r="W119" i="25" a="1"/>
  <c r="W119" i="25" s="1"/>
  <c r="V119" i="25" a="1"/>
  <c r="V119" i="25" s="1"/>
  <c r="U119" i="25"/>
  <c r="X118" i="25" a="1"/>
  <c r="X118" i="25" s="1"/>
  <c r="W118" i="25" a="1"/>
  <c r="W118" i="25" s="1"/>
  <c r="V118" i="25" a="1"/>
  <c r="V118" i="25" s="1"/>
  <c r="U118" i="25"/>
  <c r="X117" i="25" a="1"/>
  <c r="X117" i="25" s="1"/>
  <c r="W117" i="25" a="1"/>
  <c r="W117" i="25" s="1"/>
  <c r="V117" i="25" a="1"/>
  <c r="V117" i="25" s="1"/>
  <c r="U117" i="25"/>
  <c r="X116" i="25" a="1"/>
  <c r="X116" i="25" s="1"/>
  <c r="W116" i="25" a="1"/>
  <c r="W116" i="25" s="1"/>
  <c r="V116" i="25" a="1"/>
  <c r="V116" i="25" s="1"/>
  <c r="U116" i="25"/>
  <c r="X115" i="25" a="1"/>
  <c r="X115" i="25" s="1"/>
  <c r="W115" i="25" a="1"/>
  <c r="W115" i="25" s="1"/>
  <c r="V115" i="25" a="1"/>
  <c r="V115" i="25" s="1"/>
  <c r="U115" i="25"/>
  <c r="X114" i="25" a="1"/>
  <c r="X114" i="25" s="1"/>
  <c r="W114" i="25" a="1"/>
  <c r="W114" i="25" s="1"/>
  <c r="V114" i="25" a="1"/>
  <c r="V114" i="25" s="1"/>
  <c r="U114" i="25"/>
  <c r="X113" i="25" a="1"/>
  <c r="X113" i="25" s="1"/>
  <c r="W113" i="25" a="1"/>
  <c r="W113" i="25" s="1"/>
  <c r="V113" i="25" a="1"/>
  <c r="V113" i="25" s="1"/>
  <c r="U113" i="25"/>
  <c r="X112" i="25" a="1"/>
  <c r="X112" i="25" s="1"/>
  <c r="W112" i="25" a="1"/>
  <c r="W112" i="25" s="1"/>
  <c r="V112" i="25" a="1"/>
  <c r="V112" i="25" s="1"/>
  <c r="U112" i="25"/>
  <c r="X111" i="25" a="1"/>
  <c r="X111" i="25" s="1"/>
  <c r="W111" i="25" a="1"/>
  <c r="W111" i="25" s="1"/>
  <c r="V111" i="25" a="1"/>
  <c r="V111" i="25" s="1"/>
  <c r="U111" i="25"/>
  <c r="X110" i="25" a="1"/>
  <c r="X110" i="25" s="1"/>
  <c r="W110" i="25" a="1"/>
  <c r="W110" i="25" s="1"/>
  <c r="V110" i="25" a="1"/>
  <c r="V110" i="25" s="1"/>
  <c r="U110" i="25"/>
  <c r="X109" i="25" a="1"/>
  <c r="X109" i="25" s="1"/>
  <c r="W109" i="25" a="1"/>
  <c r="W109" i="25" s="1"/>
  <c r="V109" i="25" a="1"/>
  <c r="V109" i="25" s="1"/>
  <c r="U109" i="25"/>
  <c r="X108" i="25" a="1"/>
  <c r="X108" i="25" s="1"/>
  <c r="W108" i="25" a="1"/>
  <c r="W108" i="25" s="1"/>
  <c r="V108" i="25" a="1"/>
  <c r="V108" i="25" s="1"/>
  <c r="U108" i="25"/>
  <c r="X107" i="25" a="1"/>
  <c r="X107" i="25" s="1"/>
  <c r="W107" i="25" a="1"/>
  <c r="W107" i="25" s="1"/>
  <c r="V107" i="25" a="1"/>
  <c r="V107" i="25" s="1"/>
  <c r="U107" i="25"/>
  <c r="X106" i="25" a="1"/>
  <c r="X106" i="25" s="1"/>
  <c r="W106" i="25" a="1"/>
  <c r="W106" i="25" s="1"/>
  <c r="V106" i="25" a="1"/>
  <c r="V106" i="25" s="1"/>
  <c r="U106" i="25"/>
  <c r="X105" i="25" a="1"/>
  <c r="X105" i="25" s="1"/>
  <c r="W105" i="25" a="1"/>
  <c r="W105" i="25" s="1"/>
  <c r="V105" i="25" a="1"/>
  <c r="V105" i="25" s="1"/>
  <c r="U105" i="25"/>
  <c r="X104" i="25" a="1"/>
  <c r="X104" i="25" s="1"/>
  <c r="W104" i="25" a="1"/>
  <c r="W104" i="25" s="1"/>
  <c r="V104" i="25" a="1"/>
  <c r="V104" i="25" s="1"/>
  <c r="U104" i="25"/>
  <c r="X103" i="25" a="1"/>
  <c r="X103" i="25" s="1"/>
  <c r="W103" i="25" a="1"/>
  <c r="W103" i="25" s="1"/>
  <c r="V103" i="25" a="1"/>
  <c r="V103" i="25" s="1"/>
  <c r="U103" i="25"/>
  <c r="X102" i="25" a="1"/>
  <c r="X102" i="25" s="1"/>
  <c r="W102" i="25" a="1"/>
  <c r="W102" i="25" s="1"/>
  <c r="V102" i="25" a="1"/>
  <c r="V102" i="25" s="1"/>
  <c r="U102" i="25"/>
  <c r="X101" i="25" a="1"/>
  <c r="X101" i="25" s="1"/>
  <c r="W101" i="25" a="1"/>
  <c r="W101" i="25" s="1"/>
  <c r="V101" i="25" a="1"/>
  <c r="V101" i="25" s="1"/>
  <c r="U101" i="25"/>
  <c r="X100" i="25" a="1"/>
  <c r="X100" i="25" s="1"/>
  <c r="W100" i="25" a="1"/>
  <c r="W100" i="25" s="1"/>
  <c r="V100" i="25" a="1"/>
  <c r="V100" i="25" s="1"/>
  <c r="U100" i="25"/>
  <c r="X99" i="25" a="1"/>
  <c r="X99" i="25" s="1"/>
  <c r="W99" i="25" a="1"/>
  <c r="W99" i="25" s="1"/>
  <c r="V99" i="25" a="1"/>
  <c r="V99" i="25" s="1"/>
  <c r="U99" i="25"/>
  <c r="X98" i="25" a="1"/>
  <c r="X98" i="25" s="1"/>
  <c r="W98" i="25" a="1"/>
  <c r="W98" i="25" s="1"/>
  <c r="V98" i="25" a="1"/>
  <c r="V98" i="25" s="1"/>
  <c r="U98" i="25"/>
  <c r="X97" i="25" a="1"/>
  <c r="X97" i="25" s="1"/>
  <c r="W97" i="25" a="1"/>
  <c r="W97" i="25" s="1"/>
  <c r="V97" i="25" a="1"/>
  <c r="V97" i="25" s="1"/>
  <c r="U97" i="25"/>
  <c r="X96" i="25" a="1"/>
  <c r="X96" i="25" s="1"/>
  <c r="W96" i="25" a="1"/>
  <c r="W96" i="25" s="1"/>
  <c r="V96" i="25" a="1"/>
  <c r="V96" i="25" s="1"/>
  <c r="U96" i="25"/>
  <c r="X95" i="25" a="1"/>
  <c r="X95" i="25" s="1"/>
  <c r="W95" i="25" a="1"/>
  <c r="W95" i="25" s="1"/>
  <c r="V95" i="25" a="1"/>
  <c r="V95" i="25" s="1"/>
  <c r="U95" i="25"/>
  <c r="X94" i="25" a="1"/>
  <c r="X94" i="25" s="1"/>
  <c r="W94" i="25" a="1"/>
  <c r="W94" i="25" s="1"/>
  <c r="V94" i="25" a="1"/>
  <c r="V94" i="25" s="1"/>
  <c r="U94" i="25"/>
  <c r="X93" i="25" a="1"/>
  <c r="X93" i="25" s="1"/>
  <c r="W93" i="25" a="1"/>
  <c r="W93" i="25" s="1"/>
  <c r="V93" i="25" a="1"/>
  <c r="V93" i="25" s="1"/>
  <c r="U93" i="25"/>
  <c r="X92" i="25" a="1"/>
  <c r="X92" i="25" s="1"/>
  <c r="W92" i="25" a="1"/>
  <c r="W92" i="25" s="1"/>
  <c r="V92" i="25" a="1"/>
  <c r="V92" i="25" s="1"/>
  <c r="U92" i="25"/>
  <c r="X91" i="25" a="1"/>
  <c r="X91" i="25" s="1"/>
  <c r="W91" i="25" a="1"/>
  <c r="W91" i="25" s="1"/>
  <c r="V91" i="25" a="1"/>
  <c r="V91" i="25" s="1"/>
  <c r="U91" i="25"/>
  <c r="X90" i="25" a="1"/>
  <c r="X90" i="25" s="1"/>
  <c r="W90" i="25" a="1"/>
  <c r="W90" i="25" s="1"/>
  <c r="V90" i="25" a="1"/>
  <c r="V90" i="25" s="1"/>
  <c r="U90" i="25"/>
  <c r="X89" i="25" a="1"/>
  <c r="X89" i="25" s="1"/>
  <c r="W89" i="25" a="1"/>
  <c r="W89" i="25" s="1"/>
  <c r="V89" i="25" a="1"/>
  <c r="V89" i="25" s="1"/>
  <c r="U89" i="25"/>
  <c r="X88" i="25" a="1"/>
  <c r="X88" i="25" s="1"/>
  <c r="W88" i="25" a="1"/>
  <c r="W88" i="25" s="1"/>
  <c r="V88" i="25" a="1"/>
  <c r="V88" i="25" s="1"/>
  <c r="U88" i="25"/>
  <c r="X87" i="25" a="1"/>
  <c r="X87" i="25" s="1"/>
  <c r="W87" i="25" a="1"/>
  <c r="W87" i="25" s="1"/>
  <c r="V87" i="25" a="1"/>
  <c r="V87" i="25" s="1"/>
  <c r="U87" i="25"/>
  <c r="X86" i="25" a="1"/>
  <c r="X86" i="25" s="1"/>
  <c r="W86" i="25" a="1"/>
  <c r="W86" i="25" s="1"/>
  <c r="V86" i="25" a="1"/>
  <c r="V86" i="25" s="1"/>
  <c r="U86" i="25"/>
  <c r="X85" i="25" a="1"/>
  <c r="X85" i="25" s="1"/>
  <c r="W85" i="25" a="1"/>
  <c r="W85" i="25" s="1"/>
  <c r="V85" i="25" a="1"/>
  <c r="V85" i="25" s="1"/>
  <c r="U85" i="25"/>
  <c r="X84" i="25" a="1"/>
  <c r="X84" i="25" s="1"/>
  <c r="W84" i="25" a="1"/>
  <c r="W84" i="25" s="1"/>
  <c r="V84" i="25" a="1"/>
  <c r="V84" i="25" s="1"/>
  <c r="U84" i="25"/>
  <c r="X83" i="25" a="1"/>
  <c r="X83" i="25" s="1"/>
  <c r="W83" i="25" a="1"/>
  <c r="W83" i="25" s="1"/>
  <c r="V83" i="25" a="1"/>
  <c r="V83" i="25" s="1"/>
  <c r="U83" i="25"/>
  <c r="X82" i="25" a="1"/>
  <c r="X82" i="25" s="1"/>
  <c r="W82" i="25" a="1"/>
  <c r="W82" i="25" s="1"/>
  <c r="V82" i="25" a="1"/>
  <c r="V82" i="25" s="1"/>
  <c r="U82" i="25"/>
  <c r="X81" i="25" a="1"/>
  <c r="X81" i="25" s="1"/>
  <c r="W81" i="25" a="1"/>
  <c r="W81" i="25" s="1"/>
  <c r="V81" i="25" a="1"/>
  <c r="V81" i="25" s="1"/>
  <c r="U81" i="25"/>
  <c r="X80" i="25" a="1"/>
  <c r="X80" i="25" s="1"/>
  <c r="W80" i="25" a="1"/>
  <c r="W80" i="25" s="1"/>
  <c r="V80" i="25" a="1"/>
  <c r="V80" i="25" s="1"/>
  <c r="U80" i="25"/>
  <c r="X79" i="25" a="1"/>
  <c r="X79" i="25" s="1"/>
  <c r="W79" i="25" a="1"/>
  <c r="W79" i="25" s="1"/>
  <c r="V79" i="25" a="1"/>
  <c r="V79" i="25" s="1"/>
  <c r="U79" i="25"/>
  <c r="X78" i="25" a="1"/>
  <c r="X78" i="25" s="1"/>
  <c r="W78" i="25" a="1"/>
  <c r="W78" i="25" s="1"/>
  <c r="V78" i="25" a="1"/>
  <c r="V78" i="25" s="1"/>
  <c r="U78" i="25"/>
  <c r="X77" i="25" a="1"/>
  <c r="X77" i="25" s="1"/>
  <c r="W77" i="25" a="1"/>
  <c r="W77" i="25" s="1"/>
  <c r="V77" i="25" a="1"/>
  <c r="V77" i="25" s="1"/>
  <c r="U77" i="25"/>
  <c r="X76" i="25" a="1"/>
  <c r="X76" i="25" s="1"/>
  <c r="W76" i="25" a="1"/>
  <c r="W76" i="25" s="1"/>
  <c r="V76" i="25" a="1"/>
  <c r="V76" i="25" s="1"/>
  <c r="U76" i="25"/>
  <c r="X75" i="25" a="1"/>
  <c r="X75" i="25" s="1"/>
  <c r="W75" i="25" a="1"/>
  <c r="W75" i="25" s="1"/>
  <c r="V75" i="25" a="1"/>
  <c r="V75" i="25" s="1"/>
  <c r="U75" i="25"/>
  <c r="X74" i="25" a="1"/>
  <c r="X74" i="25" s="1"/>
  <c r="W74" i="25" a="1"/>
  <c r="W74" i="25" s="1"/>
  <c r="V74" i="25" a="1"/>
  <c r="V74" i="25" s="1"/>
  <c r="U74" i="25"/>
  <c r="X73" i="25" a="1"/>
  <c r="X73" i="25" s="1"/>
  <c r="W73" i="25" a="1"/>
  <c r="W73" i="25" s="1"/>
  <c r="V73" i="25" a="1"/>
  <c r="V73" i="25" s="1"/>
  <c r="U73" i="25"/>
  <c r="X72" i="25" a="1"/>
  <c r="X72" i="25" s="1"/>
  <c r="W72" i="25" a="1"/>
  <c r="W72" i="25" s="1"/>
  <c r="V72" i="25" a="1"/>
  <c r="V72" i="25" s="1"/>
  <c r="U72" i="25"/>
  <c r="X71" i="25" a="1"/>
  <c r="X71" i="25" s="1"/>
  <c r="W71" i="25" a="1"/>
  <c r="W71" i="25" s="1"/>
  <c r="V71" i="25" a="1"/>
  <c r="V71" i="25" s="1"/>
  <c r="U71" i="25"/>
  <c r="X70" i="25" a="1"/>
  <c r="X70" i="25" s="1"/>
  <c r="W70" i="25" a="1"/>
  <c r="W70" i="25" s="1"/>
  <c r="V70" i="25" a="1"/>
  <c r="V70" i="25" s="1"/>
  <c r="U70" i="25"/>
  <c r="X69" i="25" a="1"/>
  <c r="X69" i="25" s="1"/>
  <c r="W69" i="25" a="1"/>
  <c r="W69" i="25" s="1"/>
  <c r="V69" i="25" a="1"/>
  <c r="V69" i="25" s="1"/>
  <c r="U69" i="25"/>
  <c r="X68" i="25" a="1"/>
  <c r="X68" i="25" s="1"/>
  <c r="W68" i="25" a="1"/>
  <c r="W68" i="25" s="1"/>
  <c r="V68" i="25" a="1"/>
  <c r="V68" i="25" s="1"/>
  <c r="U68" i="25"/>
  <c r="X67" i="25" a="1"/>
  <c r="X67" i="25" s="1"/>
  <c r="W67" i="25" a="1"/>
  <c r="W67" i="25" s="1"/>
  <c r="V67" i="25" a="1"/>
  <c r="V67" i="25" s="1"/>
  <c r="U67" i="25"/>
  <c r="X66" i="25" a="1"/>
  <c r="X66" i="25" s="1"/>
  <c r="W66" i="25" a="1"/>
  <c r="W66" i="25" s="1"/>
  <c r="V66" i="25" a="1"/>
  <c r="V66" i="25" s="1"/>
  <c r="U66" i="25"/>
  <c r="X65" i="25" a="1"/>
  <c r="X65" i="25" s="1"/>
  <c r="W65" i="25" a="1"/>
  <c r="W65" i="25" s="1"/>
  <c r="V65" i="25" a="1"/>
  <c r="V65" i="25" s="1"/>
  <c r="U65" i="25"/>
  <c r="X64" i="25" a="1"/>
  <c r="X64" i="25" s="1"/>
  <c r="W64" i="25" a="1"/>
  <c r="W64" i="25" s="1"/>
  <c r="V64" i="25" a="1"/>
  <c r="V64" i="25" s="1"/>
  <c r="U64" i="25"/>
  <c r="X63" i="25" a="1"/>
  <c r="X63" i="25" s="1"/>
  <c r="W63" i="25" a="1"/>
  <c r="W63" i="25" s="1"/>
  <c r="V63" i="25" a="1"/>
  <c r="V63" i="25" s="1"/>
  <c r="U63" i="25"/>
  <c r="X62" i="25" a="1"/>
  <c r="X62" i="25" s="1"/>
  <c r="W62" i="25" a="1"/>
  <c r="W62" i="25" s="1"/>
  <c r="V62" i="25" a="1"/>
  <c r="V62" i="25" s="1"/>
  <c r="U62" i="25"/>
  <c r="X61" i="25" a="1"/>
  <c r="X61" i="25" s="1"/>
  <c r="W61" i="25" a="1"/>
  <c r="W61" i="25" s="1"/>
  <c r="V61" i="25" a="1"/>
  <c r="V61" i="25" s="1"/>
  <c r="U61" i="25"/>
  <c r="X60" i="25" a="1"/>
  <c r="X60" i="25" s="1"/>
  <c r="W60" i="25" a="1"/>
  <c r="W60" i="25" s="1"/>
  <c r="V60" i="25" a="1"/>
  <c r="V60" i="25" s="1"/>
  <c r="U60" i="25"/>
  <c r="X59" i="25" a="1"/>
  <c r="X59" i="25" s="1"/>
  <c r="W59" i="25" a="1"/>
  <c r="W59" i="25" s="1"/>
  <c r="V59" i="25" a="1"/>
  <c r="V59" i="25" s="1"/>
  <c r="U59" i="25"/>
  <c r="X58" i="25" a="1"/>
  <c r="X58" i="25" s="1"/>
  <c r="W58" i="25" a="1"/>
  <c r="W58" i="25" s="1"/>
  <c r="V58" i="25" a="1"/>
  <c r="V58" i="25" s="1"/>
  <c r="U58" i="25"/>
  <c r="X57" i="25" a="1"/>
  <c r="X57" i="25" s="1"/>
  <c r="W57" i="25" a="1"/>
  <c r="W57" i="25" s="1"/>
  <c r="V57" i="25" a="1"/>
  <c r="V57" i="25" s="1"/>
  <c r="U57" i="25"/>
  <c r="X56" i="25" a="1"/>
  <c r="X56" i="25" s="1"/>
  <c r="W56" i="25" a="1"/>
  <c r="W56" i="25" s="1"/>
  <c r="V56" i="25" a="1"/>
  <c r="V56" i="25" s="1"/>
  <c r="U56" i="25"/>
  <c r="X55" i="25" a="1"/>
  <c r="X55" i="25" s="1"/>
  <c r="W55" i="25" a="1"/>
  <c r="W55" i="25" s="1"/>
  <c r="V55" i="25" a="1"/>
  <c r="V55" i="25" s="1"/>
  <c r="U55" i="25"/>
  <c r="X54" i="25" a="1"/>
  <c r="X54" i="25" s="1"/>
  <c r="W54" i="25" a="1"/>
  <c r="W54" i="25" s="1"/>
  <c r="V54" i="25" a="1"/>
  <c r="V54" i="25" s="1"/>
  <c r="U54" i="25"/>
  <c r="X53" i="25" a="1"/>
  <c r="X53" i="25" s="1"/>
  <c r="W53" i="25" a="1"/>
  <c r="W53" i="25" s="1"/>
  <c r="V53" i="25" a="1"/>
  <c r="V53" i="25" s="1"/>
  <c r="U53" i="25"/>
  <c r="X52" i="25" a="1"/>
  <c r="X52" i="25" s="1"/>
  <c r="W52" i="25" a="1"/>
  <c r="W52" i="25" s="1"/>
  <c r="V52" i="25" a="1"/>
  <c r="V52" i="25" s="1"/>
  <c r="U52" i="25"/>
  <c r="X51" i="25" a="1"/>
  <c r="X51" i="25" s="1"/>
  <c r="W51" i="25" a="1"/>
  <c r="W51" i="25" s="1"/>
  <c r="V51" i="25" a="1"/>
  <c r="V51" i="25" s="1"/>
  <c r="U51" i="25"/>
  <c r="X50" i="25" a="1"/>
  <c r="X50" i="25" s="1"/>
  <c r="W50" i="25" a="1"/>
  <c r="W50" i="25" s="1"/>
  <c r="V50" i="25" a="1"/>
  <c r="V50" i="25" s="1"/>
  <c r="U50" i="25"/>
  <c r="X49" i="25" a="1"/>
  <c r="X49" i="25" s="1"/>
  <c r="W49" i="25" a="1"/>
  <c r="W49" i="25" s="1"/>
  <c r="V49" i="25" a="1"/>
  <c r="V49" i="25" s="1"/>
  <c r="U49" i="25"/>
  <c r="X48" i="25" a="1"/>
  <c r="X48" i="25" s="1"/>
  <c r="W48" i="25" a="1"/>
  <c r="W48" i="25" s="1"/>
  <c r="V48" i="25" a="1"/>
  <c r="V48" i="25" s="1"/>
  <c r="U48" i="25"/>
  <c r="X47" i="25" a="1"/>
  <c r="X47" i="25" s="1"/>
  <c r="W47" i="25" a="1"/>
  <c r="W47" i="25" s="1"/>
  <c r="V47" i="25" a="1"/>
  <c r="V47" i="25" s="1"/>
  <c r="U47" i="25"/>
  <c r="X46" i="25" a="1"/>
  <c r="X46" i="25" s="1"/>
  <c r="W46" i="25" a="1"/>
  <c r="W46" i="25" s="1"/>
  <c r="V46" i="25" a="1"/>
  <c r="V46" i="25" s="1"/>
  <c r="U46" i="25"/>
  <c r="X45" i="25" a="1"/>
  <c r="X45" i="25" s="1"/>
  <c r="W45" i="25" a="1"/>
  <c r="W45" i="25" s="1"/>
  <c r="V45" i="25" a="1"/>
  <c r="V45" i="25" s="1"/>
  <c r="U45" i="25"/>
  <c r="X44" i="25" a="1"/>
  <c r="X44" i="25" s="1"/>
  <c r="W44" i="25" a="1"/>
  <c r="W44" i="25" s="1"/>
  <c r="V44" i="25" a="1"/>
  <c r="V44" i="25" s="1"/>
  <c r="U44" i="25"/>
  <c r="X43" i="25" a="1"/>
  <c r="X43" i="25" s="1"/>
  <c r="W43" i="25" a="1"/>
  <c r="W43" i="25" s="1"/>
  <c r="V43" i="25" a="1"/>
  <c r="V43" i="25" s="1"/>
  <c r="U43" i="25"/>
  <c r="X42" i="25" a="1"/>
  <c r="X42" i="25" s="1"/>
  <c r="W42" i="25" a="1"/>
  <c r="W42" i="25" s="1"/>
  <c r="V42" i="25" a="1"/>
  <c r="V42" i="25" s="1"/>
  <c r="U42" i="25"/>
  <c r="X41" i="25" a="1"/>
  <c r="X41" i="25" s="1"/>
  <c r="W41" i="25" a="1"/>
  <c r="W41" i="25" s="1"/>
  <c r="V41" i="25" a="1"/>
  <c r="V41" i="25" s="1"/>
  <c r="U41" i="25"/>
  <c r="X40" i="25" a="1"/>
  <c r="X40" i="25" s="1"/>
  <c r="W40" i="25" a="1"/>
  <c r="W40" i="25" s="1"/>
  <c r="V40" i="25" a="1"/>
  <c r="V40" i="25" s="1"/>
  <c r="U40" i="25"/>
  <c r="X39" i="25" a="1"/>
  <c r="X39" i="25" s="1"/>
  <c r="W39" i="25" a="1"/>
  <c r="W39" i="25" s="1"/>
  <c r="V39" i="25" a="1"/>
  <c r="V39" i="25" s="1"/>
  <c r="U39" i="25"/>
  <c r="X38" i="25" a="1"/>
  <c r="X38" i="25" s="1"/>
  <c r="W38" i="25" a="1"/>
  <c r="W38" i="25" s="1"/>
  <c r="V38" i="25" a="1"/>
  <c r="V38" i="25" s="1"/>
  <c r="U38" i="25"/>
  <c r="X37" i="25" a="1"/>
  <c r="X37" i="25" s="1"/>
  <c r="W37" i="25" a="1"/>
  <c r="W37" i="25" s="1"/>
  <c r="V37" i="25" a="1"/>
  <c r="V37" i="25" s="1"/>
  <c r="U37" i="25"/>
  <c r="X36" i="25" a="1"/>
  <c r="X36" i="25" s="1"/>
  <c r="W36" i="25" a="1"/>
  <c r="W36" i="25" s="1"/>
  <c r="V36" i="25" a="1"/>
  <c r="V36" i="25" s="1"/>
  <c r="U36" i="25"/>
  <c r="X35" i="25" a="1"/>
  <c r="X35" i="25" s="1"/>
  <c r="W35" i="25" a="1"/>
  <c r="W35" i="25" s="1"/>
  <c r="V35" i="25" a="1"/>
  <c r="V35" i="25" s="1"/>
  <c r="U35" i="25"/>
  <c r="X34" i="25" a="1"/>
  <c r="X34" i="25" s="1"/>
  <c r="W34" i="25" a="1"/>
  <c r="W34" i="25" s="1"/>
  <c r="V34" i="25" a="1"/>
  <c r="V34" i="25" s="1"/>
  <c r="U34" i="25"/>
  <c r="X33" i="25" a="1"/>
  <c r="X33" i="25" s="1"/>
  <c r="W33" i="25" a="1"/>
  <c r="W33" i="25" s="1"/>
  <c r="V33" i="25" a="1"/>
  <c r="V33" i="25" s="1"/>
  <c r="U33" i="25"/>
  <c r="X32" i="25" a="1"/>
  <c r="X32" i="25" s="1"/>
  <c r="W32" i="25" a="1"/>
  <c r="W32" i="25" s="1"/>
  <c r="V32" i="25" a="1"/>
  <c r="V32" i="25" s="1"/>
  <c r="U32" i="25"/>
  <c r="X31" i="25" a="1"/>
  <c r="X31" i="25" s="1"/>
  <c r="W31" i="25" a="1"/>
  <c r="W31" i="25" s="1"/>
  <c r="V31" i="25" a="1"/>
  <c r="V31" i="25" s="1"/>
  <c r="U31" i="25"/>
  <c r="X30" i="25" a="1"/>
  <c r="X30" i="25" s="1"/>
  <c r="W30" i="25" a="1"/>
  <c r="W30" i="25" s="1"/>
  <c r="V30" i="25" a="1"/>
  <c r="V30" i="25" s="1"/>
  <c r="U30" i="25"/>
  <c r="X29" i="25" a="1"/>
  <c r="X29" i="25" s="1"/>
  <c r="W29" i="25" a="1"/>
  <c r="W29" i="25" s="1"/>
  <c r="V29" i="25" a="1"/>
  <c r="V29" i="25" s="1"/>
  <c r="U29" i="25"/>
  <c r="X28" i="25" a="1"/>
  <c r="X28" i="25" s="1"/>
  <c r="W28" i="25" a="1"/>
  <c r="W28" i="25" s="1"/>
  <c r="V28" i="25" a="1"/>
  <c r="V28" i="25" s="1"/>
  <c r="U28" i="25"/>
  <c r="X27" i="25" a="1"/>
  <c r="X27" i="25" s="1"/>
  <c r="W27" i="25" a="1"/>
  <c r="W27" i="25" s="1"/>
  <c r="V27" i="25" a="1"/>
  <c r="V27" i="25" s="1"/>
  <c r="U27" i="25"/>
  <c r="X26" i="25" a="1"/>
  <c r="X26" i="25" s="1"/>
  <c r="W26" i="25" a="1"/>
  <c r="W26" i="25" s="1"/>
  <c r="V26" i="25" a="1"/>
  <c r="V26" i="25" s="1"/>
  <c r="U26" i="25"/>
  <c r="X25" i="25" a="1"/>
  <c r="X25" i="25" s="1"/>
  <c r="W25" i="25" a="1"/>
  <c r="W25" i="25" s="1"/>
  <c r="V25" i="25" a="1"/>
  <c r="V25" i="25" s="1"/>
  <c r="U25" i="25"/>
  <c r="X24" i="25" a="1"/>
  <c r="X24" i="25" s="1"/>
  <c r="W24" i="25" a="1"/>
  <c r="W24" i="25" s="1"/>
  <c r="V24" i="25" a="1"/>
  <c r="V24" i="25" s="1"/>
  <c r="U24" i="25"/>
  <c r="X23" i="25" a="1"/>
  <c r="X23" i="25" s="1"/>
  <c r="W23" i="25" a="1"/>
  <c r="W23" i="25" s="1"/>
  <c r="V23" i="25" a="1"/>
  <c r="V23" i="25" s="1"/>
  <c r="U23" i="25"/>
  <c r="X22" i="25" a="1"/>
  <c r="X22" i="25" s="1"/>
  <c r="W22" i="25" a="1"/>
  <c r="W22" i="25" s="1"/>
  <c r="V22" i="25" a="1"/>
  <c r="V22" i="25" s="1"/>
  <c r="U22" i="25"/>
  <c r="X21" i="25" a="1"/>
  <c r="X21" i="25" s="1"/>
  <c r="W21" i="25" a="1"/>
  <c r="W21" i="25" s="1"/>
  <c r="V21" i="25" a="1"/>
  <c r="V21" i="25" s="1"/>
  <c r="U21" i="25"/>
  <c r="X20" i="25" a="1"/>
  <c r="X20" i="25" s="1"/>
  <c r="W20" i="25" a="1"/>
  <c r="W20" i="25" s="1"/>
  <c r="V20" i="25" a="1"/>
  <c r="V20" i="25" s="1"/>
  <c r="U20" i="25"/>
  <c r="X19" i="25" a="1"/>
  <c r="X19" i="25" s="1"/>
  <c r="W19" i="25" a="1"/>
  <c r="W19" i="25" s="1"/>
  <c r="V19" i="25" a="1"/>
  <c r="V19" i="25" s="1"/>
  <c r="U19" i="25"/>
  <c r="X18" i="25" a="1"/>
  <c r="X18" i="25" s="1"/>
  <c r="W18" i="25" a="1"/>
  <c r="W18" i="25" s="1"/>
  <c r="V18" i="25" a="1"/>
  <c r="V18" i="25" s="1"/>
  <c r="U18" i="25"/>
  <c r="X17" i="25" a="1"/>
  <c r="X17" i="25" s="1"/>
  <c r="W17" i="25" a="1"/>
  <c r="W17" i="25" s="1"/>
  <c r="V17" i="25" a="1"/>
  <c r="V17" i="25" s="1"/>
  <c r="U17" i="25"/>
  <c r="X16" i="25" a="1"/>
  <c r="X16" i="25" s="1"/>
  <c r="W16" i="25" a="1"/>
  <c r="W16" i="25" s="1"/>
  <c r="V16" i="25" a="1"/>
  <c r="V16" i="25" s="1"/>
  <c r="U16" i="25"/>
  <c r="X15" i="25" a="1"/>
  <c r="X15" i="25" s="1"/>
  <c r="W15" i="25" a="1"/>
  <c r="W15" i="25" s="1"/>
  <c r="V15" i="25" a="1"/>
  <c r="V15" i="25" s="1"/>
  <c r="U15" i="25"/>
  <c r="X14" i="25" a="1"/>
  <c r="X14" i="25" s="1"/>
  <c r="W14" i="25" a="1"/>
  <c r="W14" i="25" s="1"/>
  <c r="V14" i="25" a="1"/>
  <c r="V14" i="25" s="1"/>
  <c r="U14" i="25"/>
  <c r="X13" i="25" a="1"/>
  <c r="X13" i="25" s="1"/>
  <c r="W13" i="25" a="1"/>
  <c r="W13" i="25" s="1"/>
  <c r="V13" i="25" a="1"/>
  <c r="V13" i="25" s="1"/>
  <c r="U13" i="25"/>
  <c r="X12" i="25" a="1"/>
  <c r="X12" i="25" s="1"/>
  <c r="W12" i="25" a="1"/>
  <c r="W12" i="25" s="1"/>
  <c r="V12" i="25" a="1"/>
  <c r="V12" i="25" s="1"/>
  <c r="U12" i="25"/>
  <c r="X11" i="25" a="1"/>
  <c r="X11" i="25" s="1"/>
  <c r="W11" i="25" a="1"/>
  <c r="W11" i="25" s="1"/>
  <c r="V11" i="25" a="1"/>
  <c r="V11" i="25" s="1"/>
  <c r="U11" i="25"/>
  <c r="X10" i="25" a="1"/>
  <c r="X10" i="25" s="1"/>
  <c r="W10" i="25" a="1"/>
  <c r="W10" i="25" s="1"/>
  <c r="V10" i="25" a="1"/>
  <c r="V10" i="25" s="1"/>
  <c r="U10" i="25"/>
  <c r="X9" i="25" a="1"/>
  <c r="X9" i="25" s="1"/>
  <c r="W9" i="25" a="1"/>
  <c r="W9" i="25" s="1"/>
  <c r="V9" i="25" a="1"/>
  <c r="V9" i="25" s="1"/>
  <c r="U9" i="25"/>
  <c r="X8" i="25" a="1"/>
  <c r="X8" i="25" s="1"/>
  <c r="W8" i="25" a="1"/>
  <c r="W8" i="25" s="1"/>
  <c r="V8" i="25" a="1"/>
  <c r="V8" i="25" s="1"/>
  <c r="U8" i="25"/>
  <c r="X7" i="25" a="1"/>
  <c r="X7" i="25" s="1"/>
  <c r="W7" i="25" a="1"/>
  <c r="W7" i="25" s="1"/>
  <c r="V7" i="25" a="1"/>
  <c r="V7" i="25" s="1"/>
  <c r="U7" i="25"/>
  <c r="X6" i="25" a="1"/>
  <c r="X6" i="25" s="1"/>
  <c r="W6" i="25" a="1"/>
  <c r="W6" i="25" s="1"/>
  <c r="V6" i="25" a="1"/>
  <c r="V6" i="25" s="1"/>
  <c r="U6" i="25"/>
  <c r="X5" i="25" a="1"/>
  <c r="X5" i="25" s="1"/>
  <c r="W5" i="25" a="1"/>
  <c r="W5" i="25" s="1"/>
  <c r="V5" i="25" a="1"/>
  <c r="V5" i="25" s="1"/>
  <c r="U5" i="25"/>
  <c r="N55" i="26"/>
  <c r="J55" i="26"/>
  <c r="F55" i="26"/>
  <c r="M53" i="26"/>
  <c r="I53" i="26"/>
  <c r="E53" i="26"/>
  <c r="L46" i="26"/>
  <c r="H46" i="26"/>
  <c r="D46" i="26"/>
  <c r="K44" i="26"/>
  <c r="G44" i="26"/>
  <c r="M55" i="26"/>
  <c r="I55" i="26"/>
  <c r="E55" i="26"/>
  <c r="L53" i="26"/>
  <c r="H53" i="26"/>
  <c r="D53" i="26"/>
  <c r="K46" i="26"/>
  <c r="G46" i="26"/>
  <c r="N44" i="26"/>
  <c r="J44" i="26"/>
  <c r="F44" i="26"/>
  <c r="L55" i="26"/>
  <c r="H55" i="26"/>
  <c r="D55" i="26"/>
  <c r="K53" i="26"/>
  <c r="G53" i="26"/>
  <c r="N46" i="26"/>
  <c r="J46" i="26"/>
  <c r="F46" i="26"/>
  <c r="M44" i="26"/>
  <c r="I44" i="26"/>
  <c r="E44" i="26"/>
  <c r="K55" i="26"/>
  <c r="G55" i="26"/>
  <c r="N53" i="26"/>
  <c r="J53" i="26"/>
  <c r="F53" i="26"/>
  <c r="M46" i="26"/>
  <c r="I46" i="26"/>
  <c r="E46" i="26"/>
  <c r="L44" i="26"/>
  <c r="H44" i="26"/>
  <c r="D44" i="26"/>
  <c r="C55" i="26"/>
  <c r="C53" i="26"/>
  <c r="C46" i="26"/>
  <c r="C44" i="26"/>
  <c r="N36" i="26"/>
  <c r="J36" i="26"/>
  <c r="F36" i="26"/>
  <c r="M34" i="26"/>
  <c r="I34" i="26"/>
  <c r="E34" i="26"/>
  <c r="L31" i="26"/>
  <c r="H31" i="26"/>
  <c r="D31" i="26"/>
  <c r="M36" i="26"/>
  <c r="I36" i="26"/>
  <c r="E36" i="26"/>
  <c r="L34" i="26"/>
  <c r="H34" i="26"/>
  <c r="D34" i="26"/>
  <c r="K31" i="26"/>
  <c r="G31" i="26"/>
  <c r="L36" i="26"/>
  <c r="H36" i="26"/>
  <c r="D36" i="26"/>
  <c r="K34" i="26"/>
  <c r="G34" i="26"/>
  <c r="N31" i="26"/>
  <c r="J31" i="26"/>
  <c r="F31" i="26"/>
  <c r="K36" i="26"/>
  <c r="G36" i="26"/>
  <c r="N34" i="26"/>
  <c r="J34" i="26"/>
  <c r="F34" i="26"/>
  <c r="M31" i="26"/>
  <c r="I31" i="26"/>
  <c r="E31" i="26"/>
  <c r="C36" i="26"/>
  <c r="C34" i="26"/>
  <c r="C31" i="26"/>
  <c r="N13" i="26"/>
  <c r="J13" i="26"/>
  <c r="F13" i="26"/>
  <c r="M12" i="26"/>
  <c r="I12" i="26"/>
  <c r="E12" i="26"/>
  <c r="M13" i="26"/>
  <c r="I13" i="26"/>
  <c r="E13" i="26"/>
  <c r="L12" i="26"/>
  <c r="H12" i="26"/>
  <c r="D12" i="26"/>
  <c r="L13" i="26"/>
  <c r="H13" i="26"/>
  <c r="D13" i="26"/>
  <c r="K12" i="26"/>
  <c r="G12" i="26"/>
  <c r="K13" i="26"/>
  <c r="G13" i="26"/>
  <c r="N12" i="26"/>
  <c r="J12" i="26"/>
  <c r="F12" i="26"/>
  <c r="C13" i="26"/>
  <c r="C12" i="26"/>
  <c r="N11" i="26"/>
  <c r="J11" i="26"/>
  <c r="F11" i="26"/>
  <c r="M11" i="26"/>
  <c r="I11" i="26"/>
  <c r="E11" i="26"/>
  <c r="L11" i="26"/>
  <c r="H11" i="26"/>
  <c r="D11" i="26"/>
  <c r="K11" i="26"/>
  <c r="G11" i="26"/>
  <c r="C11" i="26"/>
  <c r="C4" i="21" l="1"/>
  <c r="C4" i="22"/>
  <c r="C4" i="23"/>
  <c r="C4" i="20"/>
  <c r="G4" i="23" l="1"/>
  <c r="G4" i="22"/>
  <c r="G4" i="21"/>
  <c r="G4" i="20"/>
  <c r="I4" i="20" s="1"/>
  <c r="A8" i="20" s="1"/>
  <c r="I4" i="23"/>
  <c r="A8" i="23" s="1"/>
  <c r="I4" i="22"/>
  <c r="A8" i="22" s="1"/>
  <c r="I4" i="21"/>
  <c r="A8" i="21" s="1"/>
  <c r="C8" i="23"/>
  <c r="D8" i="23"/>
  <c r="D8" i="21"/>
  <c r="B8" i="22"/>
  <c r="D8" i="20"/>
  <c r="C8" i="20"/>
  <c r="B8" i="21"/>
  <c r="C8" i="21"/>
  <c r="B8" i="20"/>
  <c r="A9" i="23" l="1"/>
  <c r="K4" i="23"/>
  <c r="A9" i="22"/>
  <c r="K4" i="22"/>
  <c r="A9" i="21"/>
  <c r="K4" i="21"/>
  <c r="A9" i="20"/>
  <c r="K4" i="20"/>
  <c r="V6" i="19" a="1"/>
  <c r="V6" i="19" s="1"/>
  <c r="W6" i="19" a="1"/>
  <c r="W6" i="19" s="1"/>
  <c r="X6" i="19" a="1"/>
  <c r="X6" i="19" s="1"/>
  <c r="V7" i="19" a="1"/>
  <c r="V7" i="19" s="1"/>
  <c r="W7" i="19" a="1"/>
  <c r="W7" i="19" s="1"/>
  <c r="X7" i="19" a="1"/>
  <c r="X7" i="19" s="1"/>
  <c r="V8" i="19" a="1"/>
  <c r="V8" i="19" s="1"/>
  <c r="W8" i="19" a="1"/>
  <c r="W8" i="19" s="1"/>
  <c r="X8" i="19" a="1"/>
  <c r="X8" i="19" s="1"/>
  <c r="V9" i="19" a="1"/>
  <c r="V9" i="19" s="1"/>
  <c r="W9" i="19" a="1"/>
  <c r="W9" i="19" s="1"/>
  <c r="X9" i="19" a="1"/>
  <c r="X9" i="19" s="1"/>
  <c r="V10" i="19" a="1"/>
  <c r="V10" i="19" s="1"/>
  <c r="W10" i="19" a="1"/>
  <c r="W10" i="19" s="1"/>
  <c r="X10" i="19" a="1"/>
  <c r="X10" i="19" s="1"/>
  <c r="V11" i="19" a="1"/>
  <c r="V11" i="19" s="1"/>
  <c r="W11" i="19" a="1"/>
  <c r="W11" i="19" s="1"/>
  <c r="X11" i="19" a="1"/>
  <c r="X11" i="19" s="1"/>
  <c r="V12" i="19" a="1"/>
  <c r="V12" i="19" s="1"/>
  <c r="W12" i="19" a="1"/>
  <c r="W12" i="19" s="1"/>
  <c r="X12" i="19" a="1"/>
  <c r="X12" i="19" s="1"/>
  <c r="V13" i="19" a="1"/>
  <c r="V13" i="19" s="1"/>
  <c r="W13" i="19" a="1"/>
  <c r="W13" i="19" s="1"/>
  <c r="X13" i="19" a="1"/>
  <c r="X13" i="19" s="1"/>
  <c r="V14" i="19" a="1"/>
  <c r="V14" i="19" s="1"/>
  <c r="W14" i="19" a="1"/>
  <c r="W14" i="19" s="1"/>
  <c r="X14" i="19" a="1"/>
  <c r="X14" i="19" s="1"/>
  <c r="V15" i="19" a="1"/>
  <c r="V15" i="19" s="1"/>
  <c r="W15" i="19" a="1"/>
  <c r="W15" i="19" s="1"/>
  <c r="X15" i="19" a="1"/>
  <c r="X15" i="19" s="1"/>
  <c r="V16" i="19" a="1"/>
  <c r="V16" i="19" s="1"/>
  <c r="W16" i="19" a="1"/>
  <c r="W16" i="19" s="1"/>
  <c r="X16" i="19" a="1"/>
  <c r="X16" i="19" s="1"/>
  <c r="V17" i="19" a="1"/>
  <c r="V17" i="19" s="1"/>
  <c r="W17" i="19" a="1"/>
  <c r="W17" i="19" s="1"/>
  <c r="X17" i="19" a="1"/>
  <c r="X17" i="19" s="1"/>
  <c r="V18" i="19" a="1"/>
  <c r="V18" i="19" s="1"/>
  <c r="W18" i="19" a="1"/>
  <c r="W18" i="19" s="1"/>
  <c r="X18" i="19" a="1"/>
  <c r="X18" i="19" s="1"/>
  <c r="V19" i="19" a="1"/>
  <c r="V19" i="19" s="1"/>
  <c r="W19" i="19" a="1"/>
  <c r="W19" i="19" s="1"/>
  <c r="X19" i="19" a="1"/>
  <c r="X19" i="19" s="1"/>
  <c r="V20" i="19" a="1"/>
  <c r="V20" i="19" s="1"/>
  <c r="W20" i="19" a="1"/>
  <c r="W20" i="19" s="1"/>
  <c r="X20" i="19" a="1"/>
  <c r="X20" i="19" s="1"/>
  <c r="V21" i="19" a="1"/>
  <c r="V21" i="19" s="1"/>
  <c r="W21" i="19" a="1"/>
  <c r="W21" i="19" s="1"/>
  <c r="X21" i="19" a="1"/>
  <c r="X21" i="19" s="1"/>
  <c r="V22" i="19" a="1"/>
  <c r="V22" i="19" s="1"/>
  <c r="W22" i="19" a="1"/>
  <c r="W22" i="19" s="1"/>
  <c r="X22" i="19" a="1"/>
  <c r="X22" i="19" s="1"/>
  <c r="V23" i="19" a="1"/>
  <c r="V23" i="19" s="1"/>
  <c r="W23" i="19" a="1"/>
  <c r="W23" i="19" s="1"/>
  <c r="X23" i="19" a="1"/>
  <c r="X23" i="19" s="1"/>
  <c r="V24" i="19" a="1"/>
  <c r="V24" i="19" s="1"/>
  <c r="W24" i="19" a="1"/>
  <c r="W24" i="19" s="1"/>
  <c r="X24" i="19" a="1"/>
  <c r="X24" i="19" s="1"/>
  <c r="V25" i="19" a="1"/>
  <c r="V25" i="19" s="1"/>
  <c r="W25" i="19" a="1"/>
  <c r="W25" i="19" s="1"/>
  <c r="X25" i="19" a="1"/>
  <c r="X25" i="19" s="1"/>
  <c r="V26" i="19" a="1"/>
  <c r="V26" i="19" s="1"/>
  <c r="W26" i="19" a="1"/>
  <c r="W26" i="19" s="1"/>
  <c r="X26" i="19" a="1"/>
  <c r="X26" i="19" s="1"/>
  <c r="V27" i="19" a="1"/>
  <c r="V27" i="19" s="1"/>
  <c r="W27" i="19" a="1"/>
  <c r="W27" i="19" s="1"/>
  <c r="X27" i="19" a="1"/>
  <c r="X27" i="19" s="1"/>
  <c r="V28" i="19" a="1"/>
  <c r="V28" i="19" s="1"/>
  <c r="W28" i="19" a="1"/>
  <c r="W28" i="19" s="1"/>
  <c r="X28" i="19" a="1"/>
  <c r="X28" i="19" s="1"/>
  <c r="V29" i="19" a="1"/>
  <c r="V29" i="19" s="1"/>
  <c r="W29" i="19" a="1"/>
  <c r="W29" i="19" s="1"/>
  <c r="X29" i="19" a="1"/>
  <c r="X29" i="19" s="1"/>
  <c r="V30" i="19" a="1"/>
  <c r="V30" i="19" s="1"/>
  <c r="W30" i="19" a="1"/>
  <c r="W30" i="19" s="1"/>
  <c r="X30" i="19" a="1"/>
  <c r="X30" i="19" s="1"/>
  <c r="V31" i="19" a="1"/>
  <c r="V31" i="19" s="1"/>
  <c r="W31" i="19" a="1"/>
  <c r="W31" i="19" s="1"/>
  <c r="X31" i="19" a="1"/>
  <c r="X31" i="19" s="1"/>
  <c r="V32" i="19" a="1"/>
  <c r="V32" i="19" s="1"/>
  <c r="W32" i="19" a="1"/>
  <c r="W32" i="19" s="1"/>
  <c r="X32" i="19" a="1"/>
  <c r="X32" i="19" s="1"/>
  <c r="V33" i="19" a="1"/>
  <c r="V33" i="19" s="1"/>
  <c r="W33" i="19" a="1"/>
  <c r="W33" i="19" s="1"/>
  <c r="X33" i="19" a="1"/>
  <c r="X33" i="19" s="1"/>
  <c r="V34" i="19" a="1"/>
  <c r="V34" i="19" s="1"/>
  <c r="W34" i="19" a="1"/>
  <c r="W34" i="19" s="1"/>
  <c r="X34" i="19" a="1"/>
  <c r="X34" i="19" s="1"/>
  <c r="V35" i="19" a="1"/>
  <c r="V35" i="19" s="1"/>
  <c r="W35" i="19" a="1"/>
  <c r="W35" i="19" s="1"/>
  <c r="X35" i="19" a="1"/>
  <c r="X35" i="19" s="1"/>
  <c r="V36" i="19" a="1"/>
  <c r="V36" i="19" s="1"/>
  <c r="W36" i="19" a="1"/>
  <c r="W36" i="19" s="1"/>
  <c r="X36" i="19" a="1"/>
  <c r="X36" i="19" s="1"/>
  <c r="V37" i="19" a="1"/>
  <c r="V37" i="19" s="1"/>
  <c r="W37" i="19" a="1"/>
  <c r="W37" i="19" s="1"/>
  <c r="X37" i="19" a="1"/>
  <c r="X37" i="19" s="1"/>
  <c r="V38" i="19" a="1"/>
  <c r="V38" i="19" s="1"/>
  <c r="W38" i="19" a="1"/>
  <c r="W38" i="19" s="1"/>
  <c r="X38" i="19" a="1"/>
  <c r="X38" i="19" s="1"/>
  <c r="V39" i="19" a="1"/>
  <c r="V39" i="19" s="1"/>
  <c r="W39" i="19" a="1"/>
  <c r="W39" i="19" s="1"/>
  <c r="X39" i="19" a="1"/>
  <c r="X39" i="19" s="1"/>
  <c r="V40" i="19" a="1"/>
  <c r="V40" i="19" s="1"/>
  <c r="W40" i="19" a="1"/>
  <c r="W40" i="19" s="1"/>
  <c r="X40" i="19" a="1"/>
  <c r="X40" i="19" s="1"/>
  <c r="V41" i="19" a="1"/>
  <c r="V41" i="19" s="1"/>
  <c r="W41" i="19" a="1"/>
  <c r="W41" i="19" s="1"/>
  <c r="X41" i="19" a="1"/>
  <c r="X41" i="19" s="1"/>
  <c r="V42" i="19" a="1"/>
  <c r="V42" i="19" s="1"/>
  <c r="W42" i="19" a="1"/>
  <c r="W42" i="19" s="1"/>
  <c r="X42" i="19" a="1"/>
  <c r="X42" i="19" s="1"/>
  <c r="V43" i="19" a="1"/>
  <c r="V43" i="19" s="1"/>
  <c r="W43" i="19" a="1"/>
  <c r="W43" i="19" s="1"/>
  <c r="X43" i="19" a="1"/>
  <c r="X43" i="19" s="1"/>
  <c r="V44" i="19" a="1"/>
  <c r="V44" i="19" s="1"/>
  <c r="W44" i="19" a="1"/>
  <c r="W44" i="19" s="1"/>
  <c r="X44" i="19" a="1"/>
  <c r="X44" i="19" s="1"/>
  <c r="V45" i="19" a="1"/>
  <c r="V45" i="19" s="1"/>
  <c r="W45" i="19" a="1"/>
  <c r="W45" i="19" s="1"/>
  <c r="X45" i="19" a="1"/>
  <c r="X45" i="19" s="1"/>
  <c r="V46" i="19" a="1"/>
  <c r="V46" i="19" s="1"/>
  <c r="W46" i="19" a="1"/>
  <c r="W46" i="19" s="1"/>
  <c r="X46" i="19" a="1"/>
  <c r="X46" i="19" s="1"/>
  <c r="V47" i="19" a="1"/>
  <c r="V47" i="19" s="1"/>
  <c r="W47" i="19" a="1"/>
  <c r="W47" i="19" s="1"/>
  <c r="X47" i="19" a="1"/>
  <c r="X47" i="19" s="1"/>
  <c r="V48" i="19" a="1"/>
  <c r="V48" i="19" s="1"/>
  <c r="W48" i="19" a="1"/>
  <c r="W48" i="19" s="1"/>
  <c r="X48" i="19" a="1"/>
  <c r="X48" i="19" s="1"/>
  <c r="V49" i="19" a="1"/>
  <c r="V49" i="19" s="1"/>
  <c r="W49" i="19" a="1"/>
  <c r="W49" i="19" s="1"/>
  <c r="X49" i="19" a="1"/>
  <c r="X49" i="19" s="1"/>
  <c r="V50" i="19" a="1"/>
  <c r="V50" i="19" s="1"/>
  <c r="W50" i="19" a="1"/>
  <c r="W50" i="19" s="1"/>
  <c r="X50" i="19" a="1"/>
  <c r="X50" i="19" s="1"/>
  <c r="V51" i="19" a="1"/>
  <c r="V51" i="19" s="1"/>
  <c r="W51" i="19" a="1"/>
  <c r="W51" i="19" s="1"/>
  <c r="X51" i="19" a="1"/>
  <c r="X51" i="19" s="1"/>
  <c r="V52" i="19" a="1"/>
  <c r="V52" i="19" s="1"/>
  <c r="W52" i="19" a="1"/>
  <c r="W52" i="19" s="1"/>
  <c r="X52" i="19" a="1"/>
  <c r="X52" i="19" s="1"/>
  <c r="V53" i="19" a="1"/>
  <c r="V53" i="19" s="1"/>
  <c r="W53" i="19" a="1"/>
  <c r="W53" i="19" s="1"/>
  <c r="X53" i="19" a="1"/>
  <c r="X53" i="19" s="1"/>
  <c r="V54" i="19" a="1"/>
  <c r="V54" i="19" s="1"/>
  <c r="W54" i="19" a="1"/>
  <c r="W54" i="19" s="1"/>
  <c r="X54" i="19" a="1"/>
  <c r="X54" i="19" s="1"/>
  <c r="V55" i="19" a="1"/>
  <c r="V55" i="19" s="1"/>
  <c r="W55" i="19" a="1"/>
  <c r="W55" i="19" s="1"/>
  <c r="X55" i="19" a="1"/>
  <c r="X55" i="19" s="1"/>
  <c r="V56" i="19" a="1"/>
  <c r="V56" i="19" s="1"/>
  <c r="W56" i="19" a="1"/>
  <c r="W56" i="19" s="1"/>
  <c r="X56" i="19" a="1"/>
  <c r="X56" i="19" s="1"/>
  <c r="V57" i="19" a="1"/>
  <c r="V57" i="19" s="1"/>
  <c r="W57" i="19" a="1"/>
  <c r="W57" i="19" s="1"/>
  <c r="X57" i="19" a="1"/>
  <c r="X57" i="19" s="1"/>
  <c r="V58" i="19" a="1"/>
  <c r="V58" i="19" s="1"/>
  <c r="W58" i="19" a="1"/>
  <c r="W58" i="19" s="1"/>
  <c r="X58" i="19" a="1"/>
  <c r="X58" i="19" s="1"/>
  <c r="V59" i="19" a="1"/>
  <c r="V59" i="19" s="1"/>
  <c r="W59" i="19" a="1"/>
  <c r="W59" i="19" s="1"/>
  <c r="X59" i="19" a="1"/>
  <c r="X59" i="19" s="1"/>
  <c r="V60" i="19" a="1"/>
  <c r="V60" i="19" s="1"/>
  <c r="W60" i="19" a="1"/>
  <c r="W60" i="19" s="1"/>
  <c r="X60" i="19" a="1"/>
  <c r="X60" i="19" s="1"/>
  <c r="V61" i="19" a="1"/>
  <c r="V61" i="19" s="1"/>
  <c r="W61" i="19" a="1"/>
  <c r="W61" i="19" s="1"/>
  <c r="X61" i="19" a="1"/>
  <c r="X61" i="19" s="1"/>
  <c r="V62" i="19" a="1"/>
  <c r="V62" i="19" s="1"/>
  <c r="W62" i="19" a="1"/>
  <c r="W62" i="19" s="1"/>
  <c r="X62" i="19" a="1"/>
  <c r="X62" i="19" s="1"/>
  <c r="V63" i="19" a="1"/>
  <c r="V63" i="19" s="1"/>
  <c r="W63" i="19" a="1"/>
  <c r="W63" i="19" s="1"/>
  <c r="X63" i="19" a="1"/>
  <c r="X63" i="19" s="1"/>
  <c r="V64" i="19" a="1"/>
  <c r="V64" i="19" s="1"/>
  <c r="W64" i="19" a="1"/>
  <c r="W64" i="19" s="1"/>
  <c r="X64" i="19" a="1"/>
  <c r="X64" i="19" s="1"/>
  <c r="V65" i="19" a="1"/>
  <c r="V65" i="19" s="1"/>
  <c r="W65" i="19" a="1"/>
  <c r="W65" i="19" s="1"/>
  <c r="X65" i="19" a="1"/>
  <c r="X65" i="19" s="1"/>
  <c r="V66" i="19" a="1"/>
  <c r="V66" i="19" s="1"/>
  <c r="W66" i="19" a="1"/>
  <c r="W66" i="19" s="1"/>
  <c r="X66" i="19" a="1"/>
  <c r="X66" i="19" s="1"/>
  <c r="V67" i="19" a="1"/>
  <c r="V67" i="19" s="1"/>
  <c r="W67" i="19" a="1"/>
  <c r="W67" i="19" s="1"/>
  <c r="X67" i="19" a="1"/>
  <c r="X67" i="19" s="1"/>
  <c r="V68" i="19" a="1"/>
  <c r="V68" i="19" s="1"/>
  <c r="W68" i="19" a="1"/>
  <c r="W68" i="19" s="1"/>
  <c r="X68" i="19" a="1"/>
  <c r="X68" i="19" s="1"/>
  <c r="V69" i="19" a="1"/>
  <c r="V69" i="19" s="1"/>
  <c r="W69" i="19" a="1"/>
  <c r="W69" i="19" s="1"/>
  <c r="X69" i="19" a="1"/>
  <c r="X69" i="19" s="1"/>
  <c r="V70" i="19" a="1"/>
  <c r="V70" i="19" s="1"/>
  <c r="W70" i="19" a="1"/>
  <c r="W70" i="19" s="1"/>
  <c r="X70" i="19" a="1"/>
  <c r="X70" i="19" s="1"/>
  <c r="V71" i="19" a="1"/>
  <c r="V71" i="19" s="1"/>
  <c r="W71" i="19" a="1"/>
  <c r="W71" i="19" s="1"/>
  <c r="X71" i="19" a="1"/>
  <c r="X71" i="19" s="1"/>
  <c r="V72" i="19" a="1"/>
  <c r="V72" i="19" s="1"/>
  <c r="W72" i="19" a="1"/>
  <c r="W72" i="19" s="1"/>
  <c r="X72" i="19" a="1"/>
  <c r="X72" i="19" s="1"/>
  <c r="V73" i="19" a="1"/>
  <c r="V73" i="19" s="1"/>
  <c r="W73" i="19" a="1"/>
  <c r="W73" i="19" s="1"/>
  <c r="X73" i="19" a="1"/>
  <c r="X73" i="19" s="1"/>
  <c r="V74" i="19" a="1"/>
  <c r="V74" i="19" s="1"/>
  <c r="W74" i="19" a="1"/>
  <c r="W74" i="19" s="1"/>
  <c r="X74" i="19" a="1"/>
  <c r="X74" i="19" s="1"/>
  <c r="V75" i="19" a="1"/>
  <c r="V75" i="19" s="1"/>
  <c r="W75" i="19" a="1"/>
  <c r="W75" i="19" s="1"/>
  <c r="X75" i="19" a="1"/>
  <c r="X75" i="19" s="1"/>
  <c r="V76" i="19" a="1"/>
  <c r="V76" i="19" s="1"/>
  <c r="W76" i="19" a="1"/>
  <c r="W76" i="19" s="1"/>
  <c r="X76" i="19" a="1"/>
  <c r="X76" i="19" s="1"/>
  <c r="V77" i="19" a="1"/>
  <c r="V77" i="19" s="1"/>
  <c r="W77" i="19" a="1"/>
  <c r="W77" i="19" s="1"/>
  <c r="X77" i="19" a="1"/>
  <c r="X77" i="19" s="1"/>
  <c r="V78" i="19" a="1"/>
  <c r="V78" i="19" s="1"/>
  <c r="W78" i="19" a="1"/>
  <c r="W78" i="19" s="1"/>
  <c r="X78" i="19" a="1"/>
  <c r="X78" i="19" s="1"/>
  <c r="V79" i="19" a="1"/>
  <c r="V79" i="19" s="1"/>
  <c r="W79" i="19" a="1"/>
  <c r="W79" i="19" s="1"/>
  <c r="X79" i="19" a="1"/>
  <c r="X79" i="19" s="1"/>
  <c r="V80" i="19" a="1"/>
  <c r="V80" i="19" s="1"/>
  <c r="W80" i="19" a="1"/>
  <c r="W80" i="19" s="1"/>
  <c r="X80" i="19" a="1"/>
  <c r="X80" i="19" s="1"/>
  <c r="V81" i="19" a="1"/>
  <c r="V81" i="19" s="1"/>
  <c r="W81" i="19" a="1"/>
  <c r="W81" i="19" s="1"/>
  <c r="X81" i="19" a="1"/>
  <c r="X81" i="19" s="1"/>
  <c r="V82" i="19" a="1"/>
  <c r="V82" i="19" s="1"/>
  <c r="W82" i="19" a="1"/>
  <c r="W82" i="19" s="1"/>
  <c r="X82" i="19" a="1"/>
  <c r="X82" i="19" s="1"/>
  <c r="V83" i="19" a="1"/>
  <c r="V83" i="19" s="1"/>
  <c r="W83" i="19" a="1"/>
  <c r="W83" i="19" s="1"/>
  <c r="X83" i="19" a="1"/>
  <c r="X83" i="19" s="1"/>
  <c r="V84" i="19" a="1"/>
  <c r="V84" i="19" s="1"/>
  <c r="W84" i="19" a="1"/>
  <c r="W84" i="19" s="1"/>
  <c r="X84" i="19" a="1"/>
  <c r="X84" i="19" s="1"/>
  <c r="V85" i="19" a="1"/>
  <c r="V85" i="19" s="1"/>
  <c r="W85" i="19" a="1"/>
  <c r="W85" i="19" s="1"/>
  <c r="X85" i="19" a="1"/>
  <c r="X85" i="19" s="1"/>
  <c r="V86" i="19" a="1"/>
  <c r="V86" i="19" s="1"/>
  <c r="W86" i="19" a="1"/>
  <c r="W86" i="19" s="1"/>
  <c r="X86" i="19" a="1"/>
  <c r="X86" i="19" s="1"/>
  <c r="V87" i="19" a="1"/>
  <c r="V87" i="19" s="1"/>
  <c r="W87" i="19" a="1"/>
  <c r="W87" i="19" s="1"/>
  <c r="X87" i="19" a="1"/>
  <c r="X87" i="19" s="1"/>
  <c r="V88" i="19" a="1"/>
  <c r="V88" i="19" s="1"/>
  <c r="W88" i="19" a="1"/>
  <c r="W88" i="19" s="1"/>
  <c r="X88" i="19" a="1"/>
  <c r="X88" i="19" s="1"/>
  <c r="V89" i="19" a="1"/>
  <c r="V89" i="19" s="1"/>
  <c r="W89" i="19" a="1"/>
  <c r="W89" i="19" s="1"/>
  <c r="X89" i="19" a="1"/>
  <c r="X89" i="19" s="1"/>
  <c r="V90" i="19" a="1"/>
  <c r="V90" i="19" s="1"/>
  <c r="W90" i="19" a="1"/>
  <c r="W90" i="19" s="1"/>
  <c r="X90" i="19" a="1"/>
  <c r="X90" i="19" s="1"/>
  <c r="V91" i="19" a="1"/>
  <c r="V91" i="19" s="1"/>
  <c r="W91" i="19" a="1"/>
  <c r="W91" i="19" s="1"/>
  <c r="X91" i="19" a="1"/>
  <c r="X91" i="19" s="1"/>
  <c r="V92" i="19" a="1"/>
  <c r="V92" i="19" s="1"/>
  <c r="W92" i="19" a="1"/>
  <c r="W92" i="19" s="1"/>
  <c r="X92" i="19" a="1"/>
  <c r="X92" i="19" s="1"/>
  <c r="V93" i="19" a="1"/>
  <c r="V93" i="19" s="1"/>
  <c r="W93" i="19" a="1"/>
  <c r="W93" i="19" s="1"/>
  <c r="X93" i="19" a="1"/>
  <c r="X93" i="19" s="1"/>
  <c r="V94" i="19" a="1"/>
  <c r="V94" i="19" s="1"/>
  <c r="W94" i="19" a="1"/>
  <c r="W94" i="19" s="1"/>
  <c r="X94" i="19" a="1"/>
  <c r="X94" i="19" s="1"/>
  <c r="V95" i="19" a="1"/>
  <c r="V95" i="19" s="1"/>
  <c r="W95" i="19" a="1"/>
  <c r="W95" i="19" s="1"/>
  <c r="X95" i="19" a="1"/>
  <c r="X95" i="19" s="1"/>
  <c r="V96" i="19" a="1"/>
  <c r="V96" i="19" s="1"/>
  <c r="W96" i="19" a="1"/>
  <c r="W96" i="19" s="1"/>
  <c r="X96" i="19" a="1"/>
  <c r="X96" i="19" s="1"/>
  <c r="V97" i="19" a="1"/>
  <c r="V97" i="19" s="1"/>
  <c r="W97" i="19" a="1"/>
  <c r="W97" i="19" s="1"/>
  <c r="X97" i="19" a="1"/>
  <c r="X97" i="19" s="1"/>
  <c r="V98" i="19" a="1"/>
  <c r="V98" i="19" s="1"/>
  <c r="W98" i="19" a="1"/>
  <c r="W98" i="19" s="1"/>
  <c r="X98" i="19" a="1"/>
  <c r="X98" i="19" s="1"/>
  <c r="V99" i="19" a="1"/>
  <c r="V99" i="19" s="1"/>
  <c r="W99" i="19" a="1"/>
  <c r="W99" i="19" s="1"/>
  <c r="X99" i="19" a="1"/>
  <c r="X99" i="19" s="1"/>
  <c r="V100" i="19" a="1"/>
  <c r="V100" i="19" s="1"/>
  <c r="W100" i="19" a="1"/>
  <c r="W100" i="19" s="1"/>
  <c r="X100" i="19" a="1"/>
  <c r="X100" i="19" s="1"/>
  <c r="V101" i="19" a="1"/>
  <c r="V101" i="19" s="1"/>
  <c r="W101" i="19" a="1"/>
  <c r="W101" i="19" s="1"/>
  <c r="X101" i="19" a="1"/>
  <c r="X101" i="19" s="1"/>
  <c r="V102" i="19" a="1"/>
  <c r="V102" i="19" s="1"/>
  <c r="W102" i="19" a="1"/>
  <c r="W102" i="19" s="1"/>
  <c r="X102" i="19" a="1"/>
  <c r="X102" i="19" s="1"/>
  <c r="V103" i="19" a="1"/>
  <c r="V103" i="19" s="1"/>
  <c r="W103" i="19" a="1"/>
  <c r="W103" i="19" s="1"/>
  <c r="X103" i="19" a="1"/>
  <c r="X103" i="19" s="1"/>
  <c r="V104" i="19" a="1"/>
  <c r="V104" i="19" s="1"/>
  <c r="W104" i="19" a="1"/>
  <c r="W104" i="19" s="1"/>
  <c r="X104" i="19" a="1"/>
  <c r="X104" i="19" s="1"/>
  <c r="V105" i="19" a="1"/>
  <c r="V105" i="19" s="1"/>
  <c r="W105" i="19" a="1"/>
  <c r="W105" i="19" s="1"/>
  <c r="X105" i="19" a="1"/>
  <c r="X105" i="19" s="1"/>
  <c r="V106" i="19" a="1"/>
  <c r="V106" i="19" s="1"/>
  <c r="W106" i="19" a="1"/>
  <c r="W106" i="19" s="1"/>
  <c r="X106" i="19" a="1"/>
  <c r="X106" i="19" s="1"/>
  <c r="V107" i="19" a="1"/>
  <c r="V107" i="19" s="1"/>
  <c r="W107" i="19" a="1"/>
  <c r="W107" i="19" s="1"/>
  <c r="X107" i="19" a="1"/>
  <c r="X107" i="19" s="1"/>
  <c r="V108" i="19" a="1"/>
  <c r="V108" i="19" s="1"/>
  <c r="W108" i="19" a="1"/>
  <c r="W108" i="19" s="1"/>
  <c r="X108" i="19" a="1"/>
  <c r="X108" i="19" s="1"/>
  <c r="V109" i="19" a="1"/>
  <c r="V109" i="19" s="1"/>
  <c r="W109" i="19" a="1"/>
  <c r="W109" i="19" s="1"/>
  <c r="X109" i="19" a="1"/>
  <c r="X109" i="19" s="1"/>
  <c r="V110" i="19" a="1"/>
  <c r="V110" i="19" s="1"/>
  <c r="W110" i="19" a="1"/>
  <c r="W110" i="19" s="1"/>
  <c r="X110" i="19" a="1"/>
  <c r="X110" i="19" s="1"/>
  <c r="V111" i="19" a="1"/>
  <c r="V111" i="19" s="1"/>
  <c r="W111" i="19" a="1"/>
  <c r="W111" i="19" s="1"/>
  <c r="X111" i="19" a="1"/>
  <c r="X111" i="19" s="1"/>
  <c r="V112" i="19" a="1"/>
  <c r="V112" i="19" s="1"/>
  <c r="W112" i="19" a="1"/>
  <c r="W112" i="19" s="1"/>
  <c r="X112" i="19" a="1"/>
  <c r="X112" i="19" s="1"/>
  <c r="V113" i="19" a="1"/>
  <c r="V113" i="19" s="1"/>
  <c r="W113" i="19" a="1"/>
  <c r="W113" i="19" s="1"/>
  <c r="X113" i="19" a="1"/>
  <c r="X113" i="19" s="1"/>
  <c r="V114" i="19" a="1"/>
  <c r="V114" i="19" s="1"/>
  <c r="W114" i="19" a="1"/>
  <c r="W114" i="19" s="1"/>
  <c r="X114" i="19" a="1"/>
  <c r="X114" i="19" s="1"/>
  <c r="V115" i="19" a="1"/>
  <c r="V115" i="19" s="1"/>
  <c r="W115" i="19" a="1"/>
  <c r="W115" i="19" s="1"/>
  <c r="X115" i="19" a="1"/>
  <c r="X115" i="19" s="1"/>
  <c r="V116" i="19" a="1"/>
  <c r="V116" i="19" s="1"/>
  <c r="W116" i="19" a="1"/>
  <c r="W116" i="19" s="1"/>
  <c r="X116" i="19" a="1"/>
  <c r="X116" i="19" s="1"/>
  <c r="V117" i="19" a="1"/>
  <c r="V117" i="19" s="1"/>
  <c r="W117" i="19" a="1"/>
  <c r="W117" i="19" s="1"/>
  <c r="X117" i="19" a="1"/>
  <c r="X117" i="19" s="1"/>
  <c r="V118" i="19" a="1"/>
  <c r="V118" i="19" s="1"/>
  <c r="W118" i="19" a="1"/>
  <c r="W118" i="19" s="1"/>
  <c r="X118" i="19" a="1"/>
  <c r="X118" i="19" s="1"/>
  <c r="V119" i="19" a="1"/>
  <c r="V119" i="19" s="1"/>
  <c r="W119" i="19" a="1"/>
  <c r="W119" i="19" s="1"/>
  <c r="X119" i="19" a="1"/>
  <c r="X119" i="19" s="1"/>
  <c r="V120" i="19" a="1"/>
  <c r="V120" i="19" s="1"/>
  <c r="W120" i="19" a="1"/>
  <c r="W120" i="19" s="1"/>
  <c r="X120" i="19" a="1"/>
  <c r="X120" i="19" s="1"/>
  <c r="V121" i="19" a="1"/>
  <c r="V121" i="19" s="1"/>
  <c r="W121" i="19" a="1"/>
  <c r="W121" i="19" s="1"/>
  <c r="X121" i="19" a="1"/>
  <c r="X121" i="19" s="1"/>
  <c r="V122" i="19" a="1"/>
  <c r="V122" i="19" s="1"/>
  <c r="W122" i="19" a="1"/>
  <c r="W122" i="19" s="1"/>
  <c r="X122" i="19" a="1"/>
  <c r="X122" i="19" s="1"/>
  <c r="V123" i="19" a="1"/>
  <c r="V123" i="19" s="1"/>
  <c r="W123" i="19" a="1"/>
  <c r="W123" i="19" s="1"/>
  <c r="X123" i="19" a="1"/>
  <c r="X123" i="19" s="1"/>
  <c r="V124" i="19" a="1"/>
  <c r="V124" i="19" s="1"/>
  <c r="W124" i="19" a="1"/>
  <c r="W124" i="19" s="1"/>
  <c r="X124" i="19" a="1"/>
  <c r="X124" i="19" s="1"/>
  <c r="V125" i="19" a="1"/>
  <c r="V125" i="19" s="1"/>
  <c r="W125" i="19" a="1"/>
  <c r="W125" i="19" s="1"/>
  <c r="X125" i="19" a="1"/>
  <c r="X125" i="19" s="1"/>
  <c r="V126" i="19" a="1"/>
  <c r="V126" i="19" s="1"/>
  <c r="W126" i="19" a="1"/>
  <c r="W126" i="19" s="1"/>
  <c r="X126" i="19" a="1"/>
  <c r="X126" i="19" s="1"/>
  <c r="V127" i="19" a="1"/>
  <c r="V127" i="19" s="1"/>
  <c r="W127" i="19" a="1"/>
  <c r="W127" i="19" s="1"/>
  <c r="X127" i="19" a="1"/>
  <c r="X127" i="19" s="1"/>
  <c r="V128" i="19" a="1"/>
  <c r="V128" i="19" s="1"/>
  <c r="W128" i="19" a="1"/>
  <c r="W128" i="19" s="1"/>
  <c r="X128" i="19" a="1"/>
  <c r="X128" i="19" s="1"/>
  <c r="V129" i="19" a="1"/>
  <c r="V129" i="19" s="1"/>
  <c r="W129" i="19" a="1"/>
  <c r="W129" i="19" s="1"/>
  <c r="X129" i="19" a="1"/>
  <c r="X129" i="19" s="1"/>
  <c r="V130" i="19" a="1"/>
  <c r="V130" i="19" s="1"/>
  <c r="W130" i="19" a="1"/>
  <c r="W130" i="19" s="1"/>
  <c r="X130" i="19" a="1"/>
  <c r="X130" i="19" s="1"/>
  <c r="V131" i="19" a="1"/>
  <c r="V131" i="19" s="1"/>
  <c r="W131" i="19" a="1"/>
  <c r="W131" i="19" s="1"/>
  <c r="X131" i="19" a="1"/>
  <c r="X131" i="19" s="1"/>
  <c r="V132" i="19" a="1"/>
  <c r="V132" i="19" s="1"/>
  <c r="W132" i="19" a="1"/>
  <c r="W132" i="19" s="1"/>
  <c r="X132" i="19" a="1"/>
  <c r="X132" i="19" s="1"/>
  <c r="V133" i="19" a="1"/>
  <c r="V133" i="19" s="1"/>
  <c r="W133" i="19" a="1"/>
  <c r="W133" i="19" s="1"/>
  <c r="X133" i="19" a="1"/>
  <c r="X133" i="19" s="1"/>
  <c r="V134" i="19" a="1"/>
  <c r="V134" i="19" s="1"/>
  <c r="W134" i="19" a="1"/>
  <c r="W134" i="19" s="1"/>
  <c r="X134" i="19" a="1"/>
  <c r="X134" i="19" s="1"/>
  <c r="V135" i="19" a="1"/>
  <c r="V135" i="19" s="1"/>
  <c r="W135" i="19" a="1"/>
  <c r="W135" i="19" s="1"/>
  <c r="X135" i="19" a="1"/>
  <c r="X135" i="19" s="1"/>
  <c r="V136" i="19" a="1"/>
  <c r="V136" i="19" s="1"/>
  <c r="W136" i="19" a="1"/>
  <c r="W136" i="19" s="1"/>
  <c r="X136" i="19" a="1"/>
  <c r="X136" i="19" s="1"/>
  <c r="V137" i="19" a="1"/>
  <c r="V137" i="19" s="1"/>
  <c r="W137" i="19" a="1"/>
  <c r="W137" i="19" s="1"/>
  <c r="X137" i="19" a="1"/>
  <c r="X137" i="19" s="1"/>
  <c r="V138" i="19" a="1"/>
  <c r="V138" i="19" s="1"/>
  <c r="W138" i="19" a="1"/>
  <c r="W138" i="19" s="1"/>
  <c r="X138" i="19" a="1"/>
  <c r="X138" i="19" s="1"/>
  <c r="V139" i="19" a="1"/>
  <c r="V139" i="19" s="1"/>
  <c r="W139" i="19" a="1"/>
  <c r="W139" i="19" s="1"/>
  <c r="X139" i="19" a="1"/>
  <c r="X139" i="19" s="1"/>
  <c r="V140" i="19" a="1"/>
  <c r="V140" i="19" s="1"/>
  <c r="W140" i="19" a="1"/>
  <c r="W140" i="19" s="1"/>
  <c r="X140" i="19" a="1"/>
  <c r="X140" i="19" s="1"/>
  <c r="V141" i="19" a="1"/>
  <c r="V141" i="19" s="1"/>
  <c r="W141" i="19" a="1"/>
  <c r="W141" i="19" s="1"/>
  <c r="X141" i="19" a="1"/>
  <c r="X141" i="19" s="1"/>
  <c r="V142" i="19" a="1"/>
  <c r="V142" i="19" s="1"/>
  <c r="W142" i="19" a="1"/>
  <c r="W142" i="19" s="1"/>
  <c r="X142" i="19" a="1"/>
  <c r="X142" i="19" s="1"/>
  <c r="V143" i="19" a="1"/>
  <c r="V143" i="19" s="1"/>
  <c r="W143" i="19" a="1"/>
  <c r="W143" i="19" s="1"/>
  <c r="X143" i="19" a="1"/>
  <c r="X143" i="19" s="1"/>
  <c r="V144" i="19" a="1"/>
  <c r="V144" i="19" s="1"/>
  <c r="W144" i="19" a="1"/>
  <c r="W144" i="19" s="1"/>
  <c r="X144" i="19" a="1"/>
  <c r="X144" i="19" s="1"/>
  <c r="V145" i="19" a="1"/>
  <c r="V145" i="19" s="1"/>
  <c r="W145" i="19" a="1"/>
  <c r="W145" i="19" s="1"/>
  <c r="X145" i="19" a="1"/>
  <c r="X145" i="19" s="1"/>
  <c r="V146" i="19" a="1"/>
  <c r="V146" i="19" s="1"/>
  <c r="W146" i="19" a="1"/>
  <c r="W146" i="19" s="1"/>
  <c r="X146" i="19" a="1"/>
  <c r="X146" i="19" s="1"/>
  <c r="V147" i="19" a="1"/>
  <c r="V147" i="19" s="1"/>
  <c r="W147" i="19" a="1"/>
  <c r="W147" i="19" s="1"/>
  <c r="X147" i="19" a="1"/>
  <c r="X147" i="19" s="1"/>
  <c r="V148" i="19" a="1"/>
  <c r="V148" i="19" s="1"/>
  <c r="W148" i="19" a="1"/>
  <c r="W148" i="19" s="1"/>
  <c r="X148" i="19" a="1"/>
  <c r="X148" i="19" s="1"/>
  <c r="V149" i="19" a="1"/>
  <c r="V149" i="19" s="1"/>
  <c r="W149" i="19" a="1"/>
  <c r="W149" i="19" s="1"/>
  <c r="X149" i="19" a="1"/>
  <c r="X149" i="19" s="1"/>
  <c r="V150" i="19" a="1"/>
  <c r="V150" i="19" s="1"/>
  <c r="W150" i="19" a="1"/>
  <c r="W150" i="19" s="1"/>
  <c r="X150" i="19" a="1"/>
  <c r="X150" i="19" s="1"/>
  <c r="V151" i="19" a="1"/>
  <c r="V151" i="19" s="1"/>
  <c r="W151" i="19" a="1"/>
  <c r="W151" i="19" s="1"/>
  <c r="X151" i="19" a="1"/>
  <c r="X151" i="19" s="1"/>
  <c r="V152" i="19" a="1"/>
  <c r="V152" i="19" s="1"/>
  <c r="W152" i="19" a="1"/>
  <c r="W152" i="19" s="1"/>
  <c r="X152" i="19" a="1"/>
  <c r="X152" i="19" s="1"/>
  <c r="V153" i="19" a="1"/>
  <c r="V153" i="19" s="1"/>
  <c r="W153" i="19" a="1"/>
  <c r="W153" i="19" s="1"/>
  <c r="X153" i="19" a="1"/>
  <c r="X153" i="19" s="1"/>
  <c r="V154" i="19" a="1"/>
  <c r="V154" i="19" s="1"/>
  <c r="W154" i="19" a="1"/>
  <c r="W154" i="19" s="1"/>
  <c r="X154" i="19" a="1"/>
  <c r="X154" i="19" s="1"/>
  <c r="V155" i="19" a="1"/>
  <c r="V155" i="19" s="1"/>
  <c r="W155" i="19" a="1"/>
  <c r="W155" i="19" s="1"/>
  <c r="X155" i="19" a="1"/>
  <c r="X155" i="19" s="1"/>
  <c r="V156" i="19" a="1"/>
  <c r="V156" i="19" s="1"/>
  <c r="W156" i="19" a="1"/>
  <c r="W156" i="19" s="1"/>
  <c r="X156" i="19" a="1"/>
  <c r="X156" i="19" s="1"/>
  <c r="V157" i="19" a="1"/>
  <c r="V157" i="19" s="1"/>
  <c r="W157" i="19" a="1"/>
  <c r="W157" i="19" s="1"/>
  <c r="X157" i="19" a="1"/>
  <c r="X157" i="19" s="1"/>
  <c r="V158" i="19" a="1"/>
  <c r="V158" i="19" s="1"/>
  <c r="W158" i="19" a="1"/>
  <c r="W158" i="19" s="1"/>
  <c r="X158" i="19" a="1"/>
  <c r="X158" i="19" s="1"/>
  <c r="V159" i="19" a="1"/>
  <c r="V159" i="19" s="1"/>
  <c r="W159" i="19" a="1"/>
  <c r="W159" i="19" s="1"/>
  <c r="X159" i="19" a="1"/>
  <c r="X159" i="19" s="1"/>
  <c r="V160" i="19" a="1"/>
  <c r="V160" i="19" s="1"/>
  <c r="W160" i="19" a="1"/>
  <c r="W160" i="19" s="1"/>
  <c r="X160" i="19" a="1"/>
  <c r="X160" i="19" s="1"/>
  <c r="V161" i="19" a="1"/>
  <c r="V161" i="19" s="1"/>
  <c r="W161" i="19" a="1"/>
  <c r="W161" i="19" s="1"/>
  <c r="X161" i="19" a="1"/>
  <c r="X161" i="19" s="1"/>
  <c r="V162" i="19" a="1"/>
  <c r="V162" i="19" s="1"/>
  <c r="W162" i="19" a="1"/>
  <c r="W162" i="19" s="1"/>
  <c r="X162" i="19" a="1"/>
  <c r="X162" i="19" s="1"/>
  <c r="V163" i="19" a="1"/>
  <c r="V163" i="19" s="1"/>
  <c r="W163" i="19" a="1"/>
  <c r="W163" i="19" s="1"/>
  <c r="X163" i="19" a="1"/>
  <c r="X163" i="19" s="1"/>
  <c r="V164" i="19" a="1"/>
  <c r="V164" i="19" s="1"/>
  <c r="W164" i="19" a="1"/>
  <c r="W164" i="19" s="1"/>
  <c r="X164" i="19" a="1"/>
  <c r="X164" i="19" s="1"/>
  <c r="V165" i="19" a="1"/>
  <c r="V165" i="19" s="1"/>
  <c r="W165" i="19" a="1"/>
  <c r="W165" i="19" s="1"/>
  <c r="X165" i="19" a="1"/>
  <c r="X165" i="19" s="1"/>
  <c r="V166" i="19" a="1"/>
  <c r="V166" i="19" s="1"/>
  <c r="W166" i="19" a="1"/>
  <c r="W166" i="19" s="1"/>
  <c r="X166" i="19" a="1"/>
  <c r="X166" i="19" s="1"/>
  <c r="V167" i="19" a="1"/>
  <c r="V167" i="19" s="1"/>
  <c r="W167" i="19" a="1"/>
  <c r="W167" i="19" s="1"/>
  <c r="X167" i="19" a="1"/>
  <c r="X167" i="19" s="1"/>
  <c r="V168" i="19" a="1"/>
  <c r="V168" i="19" s="1"/>
  <c r="W168" i="19" a="1"/>
  <c r="W168" i="19" s="1"/>
  <c r="X168" i="19" a="1"/>
  <c r="X168" i="19" s="1"/>
  <c r="V169" i="19" a="1"/>
  <c r="V169" i="19" s="1"/>
  <c r="W169" i="19" a="1"/>
  <c r="W169" i="19" s="1"/>
  <c r="X169" i="19" a="1"/>
  <c r="X169" i="19" s="1"/>
  <c r="V170" i="19" a="1"/>
  <c r="V170" i="19" s="1"/>
  <c r="W170" i="19" a="1"/>
  <c r="W170" i="19" s="1"/>
  <c r="X170" i="19" a="1"/>
  <c r="X170" i="19" s="1"/>
  <c r="V171" i="19" a="1"/>
  <c r="V171" i="19" s="1"/>
  <c r="W171" i="19" a="1"/>
  <c r="W171" i="19" s="1"/>
  <c r="X171" i="19" a="1"/>
  <c r="X171" i="19" s="1"/>
  <c r="V172" i="19" a="1"/>
  <c r="V172" i="19" s="1"/>
  <c r="W172" i="19" a="1"/>
  <c r="W172" i="19" s="1"/>
  <c r="X172" i="19" a="1"/>
  <c r="X172" i="19" s="1"/>
  <c r="V173" i="19" a="1"/>
  <c r="V173" i="19" s="1"/>
  <c r="W173" i="19" a="1"/>
  <c r="W173" i="19" s="1"/>
  <c r="X173" i="19" a="1"/>
  <c r="X173" i="19" s="1"/>
  <c r="V174" i="19" a="1"/>
  <c r="V174" i="19" s="1"/>
  <c r="W174" i="19" a="1"/>
  <c r="W174" i="19" s="1"/>
  <c r="X174" i="19" a="1"/>
  <c r="X174" i="19" s="1"/>
  <c r="V175" i="19" a="1"/>
  <c r="V175" i="19" s="1"/>
  <c r="W175" i="19" a="1"/>
  <c r="W175" i="19" s="1"/>
  <c r="X175" i="19" a="1"/>
  <c r="X175" i="19" s="1"/>
  <c r="V176" i="19" a="1"/>
  <c r="V176" i="19" s="1"/>
  <c r="W176" i="19" a="1"/>
  <c r="W176" i="19" s="1"/>
  <c r="X176" i="19" a="1"/>
  <c r="X176" i="19" s="1"/>
  <c r="V177" i="19" a="1"/>
  <c r="V177" i="19" s="1"/>
  <c r="W177" i="19" a="1"/>
  <c r="W177" i="19" s="1"/>
  <c r="X177" i="19" a="1"/>
  <c r="X177" i="19" s="1"/>
  <c r="V178" i="19" a="1"/>
  <c r="V178" i="19" s="1"/>
  <c r="W178" i="19" a="1"/>
  <c r="W178" i="19" s="1"/>
  <c r="X178" i="19" a="1"/>
  <c r="X178" i="19" s="1"/>
  <c r="V179" i="19" a="1"/>
  <c r="V179" i="19" s="1"/>
  <c r="W179" i="19" a="1"/>
  <c r="W179" i="19" s="1"/>
  <c r="X179" i="19" a="1"/>
  <c r="X179" i="19" s="1"/>
  <c r="V180" i="19" a="1"/>
  <c r="V180" i="19" s="1"/>
  <c r="W180" i="19" a="1"/>
  <c r="W180" i="19" s="1"/>
  <c r="X180" i="19" a="1"/>
  <c r="X180" i="19" s="1"/>
  <c r="V181" i="19" a="1"/>
  <c r="V181" i="19" s="1"/>
  <c r="W181" i="19" a="1"/>
  <c r="W181" i="19" s="1"/>
  <c r="X181" i="19" a="1"/>
  <c r="X181" i="19" s="1"/>
  <c r="V182" i="19" a="1"/>
  <c r="V182" i="19" s="1"/>
  <c r="W182" i="19" a="1"/>
  <c r="W182" i="19" s="1"/>
  <c r="X182" i="19" a="1"/>
  <c r="X182" i="19" s="1"/>
  <c r="V183" i="19" a="1"/>
  <c r="V183" i="19" s="1"/>
  <c r="W183" i="19" a="1"/>
  <c r="W183" i="19" s="1"/>
  <c r="X183" i="19" a="1"/>
  <c r="X183" i="19" s="1"/>
  <c r="V184" i="19" a="1"/>
  <c r="V184" i="19" s="1"/>
  <c r="W184" i="19" a="1"/>
  <c r="W184" i="19" s="1"/>
  <c r="X184" i="19" a="1"/>
  <c r="X184" i="19" s="1"/>
  <c r="V185" i="19" a="1"/>
  <c r="V185" i="19" s="1"/>
  <c r="W185" i="19" a="1"/>
  <c r="W185" i="19" s="1"/>
  <c r="X185" i="19" a="1"/>
  <c r="X185" i="19" s="1"/>
  <c r="V186" i="19" a="1"/>
  <c r="V186" i="19" s="1"/>
  <c r="W186" i="19" a="1"/>
  <c r="W186" i="19" s="1"/>
  <c r="X186" i="19" a="1"/>
  <c r="X186" i="19" s="1"/>
  <c r="V187" i="19" a="1"/>
  <c r="V187" i="19" s="1"/>
  <c r="W187" i="19" a="1"/>
  <c r="W187" i="19" s="1"/>
  <c r="X187" i="19" a="1"/>
  <c r="X187" i="19" s="1"/>
  <c r="V188" i="19" a="1"/>
  <c r="V188" i="19" s="1"/>
  <c r="W188" i="19" a="1"/>
  <c r="W188" i="19" s="1"/>
  <c r="X188" i="19" a="1"/>
  <c r="X188" i="19" s="1"/>
  <c r="V189" i="19" a="1"/>
  <c r="V189" i="19" s="1"/>
  <c r="W189" i="19" a="1"/>
  <c r="W189" i="19" s="1"/>
  <c r="X189" i="19" a="1"/>
  <c r="X189" i="19" s="1"/>
  <c r="V190" i="19" a="1"/>
  <c r="V190" i="19" s="1"/>
  <c r="W190" i="19" a="1"/>
  <c r="W190" i="19" s="1"/>
  <c r="X190" i="19" a="1"/>
  <c r="X190" i="19" s="1"/>
  <c r="V191" i="19" a="1"/>
  <c r="V191" i="19" s="1"/>
  <c r="W191" i="19" a="1"/>
  <c r="W191" i="19" s="1"/>
  <c r="X191" i="19" a="1"/>
  <c r="X191" i="19" s="1"/>
  <c r="V192" i="19" a="1"/>
  <c r="V192" i="19" s="1"/>
  <c r="W192" i="19" a="1"/>
  <c r="W192" i="19" s="1"/>
  <c r="X192" i="19" a="1"/>
  <c r="X192" i="19" s="1"/>
  <c r="V193" i="19" a="1"/>
  <c r="V193" i="19" s="1"/>
  <c r="W193" i="19" a="1"/>
  <c r="W193" i="19" s="1"/>
  <c r="X193" i="19" a="1"/>
  <c r="X193" i="19" s="1"/>
  <c r="V194" i="19" a="1"/>
  <c r="V194" i="19" s="1"/>
  <c r="W194" i="19" a="1"/>
  <c r="W194" i="19" s="1"/>
  <c r="X194" i="19" a="1"/>
  <c r="X194" i="19" s="1"/>
  <c r="V195" i="19" a="1"/>
  <c r="V195" i="19" s="1"/>
  <c r="W195" i="19" a="1"/>
  <c r="W195" i="19" s="1"/>
  <c r="X195" i="19" a="1"/>
  <c r="X195" i="19" s="1"/>
  <c r="V196" i="19" a="1"/>
  <c r="V196" i="19" s="1"/>
  <c r="W196" i="19" a="1"/>
  <c r="W196" i="19" s="1"/>
  <c r="X196" i="19" a="1"/>
  <c r="X196" i="19" s="1"/>
  <c r="V197" i="19" a="1"/>
  <c r="V197" i="19" s="1"/>
  <c r="W197" i="19" a="1"/>
  <c r="W197" i="19" s="1"/>
  <c r="X197" i="19" a="1"/>
  <c r="X197" i="19" s="1"/>
  <c r="V198" i="19" a="1"/>
  <c r="V198" i="19" s="1"/>
  <c r="W198" i="19" a="1"/>
  <c r="W198" i="19" s="1"/>
  <c r="X198" i="19" a="1"/>
  <c r="X198" i="19" s="1"/>
  <c r="V199" i="19" a="1"/>
  <c r="V199" i="19" s="1"/>
  <c r="W199" i="19" a="1"/>
  <c r="W199" i="19" s="1"/>
  <c r="X199" i="19" a="1"/>
  <c r="X199" i="19" s="1"/>
  <c r="V200" i="19" a="1"/>
  <c r="V200" i="19" s="1"/>
  <c r="W200" i="19" a="1"/>
  <c r="W200" i="19" s="1"/>
  <c r="X200" i="19" a="1"/>
  <c r="X200" i="19" s="1"/>
  <c r="V201" i="19" a="1"/>
  <c r="V201" i="19" s="1"/>
  <c r="W201" i="19" a="1"/>
  <c r="W201" i="19" s="1"/>
  <c r="X201" i="19" a="1"/>
  <c r="X201" i="19" s="1"/>
  <c r="V202" i="19" a="1"/>
  <c r="V202" i="19" s="1"/>
  <c r="W202" i="19" a="1"/>
  <c r="W202" i="19" s="1"/>
  <c r="X202" i="19" a="1"/>
  <c r="X202" i="19" s="1"/>
  <c r="V203" i="19" a="1"/>
  <c r="V203" i="19" s="1"/>
  <c r="W203" i="19" a="1"/>
  <c r="W203" i="19" s="1"/>
  <c r="X203" i="19" a="1"/>
  <c r="X203" i="19" s="1"/>
  <c r="V204" i="19" a="1"/>
  <c r="V204" i="19" s="1"/>
  <c r="W204" i="19" a="1"/>
  <c r="W204" i="19" s="1"/>
  <c r="X204" i="19" a="1"/>
  <c r="X204" i="19" s="1"/>
  <c r="V205" i="19" a="1"/>
  <c r="V205" i="19" s="1"/>
  <c r="W205" i="19" a="1"/>
  <c r="W205" i="19" s="1"/>
  <c r="X205" i="19" a="1"/>
  <c r="X205" i="19" s="1"/>
  <c r="V206" i="19" a="1"/>
  <c r="V206" i="19" s="1"/>
  <c r="W206" i="19" a="1"/>
  <c r="W206" i="19" s="1"/>
  <c r="X206" i="19" a="1"/>
  <c r="X206" i="19" s="1"/>
  <c r="V207" i="19" a="1"/>
  <c r="V207" i="19" s="1"/>
  <c r="W207" i="19" a="1"/>
  <c r="W207" i="19" s="1"/>
  <c r="X207" i="19" a="1"/>
  <c r="X207" i="19" s="1"/>
  <c r="V208" i="19" a="1"/>
  <c r="V208" i="19" s="1"/>
  <c r="W208" i="19" a="1"/>
  <c r="W208" i="19" s="1"/>
  <c r="X208" i="19" a="1"/>
  <c r="X208" i="19" s="1"/>
  <c r="V209" i="19" a="1"/>
  <c r="V209" i="19" s="1"/>
  <c r="W209" i="19" a="1"/>
  <c r="W209" i="19" s="1"/>
  <c r="X209" i="19" a="1"/>
  <c r="X209" i="19" s="1"/>
  <c r="V210" i="19" a="1"/>
  <c r="V210" i="19" s="1"/>
  <c r="W210" i="19" a="1"/>
  <c r="W210" i="19" s="1"/>
  <c r="X210" i="19" a="1"/>
  <c r="X210" i="19" s="1"/>
  <c r="V211" i="19" a="1"/>
  <c r="V211" i="19" s="1"/>
  <c r="W211" i="19" a="1"/>
  <c r="W211" i="19" s="1"/>
  <c r="X211" i="19" a="1"/>
  <c r="X211" i="19" s="1"/>
  <c r="V212" i="19" a="1"/>
  <c r="V212" i="19" s="1"/>
  <c r="W212" i="19" a="1"/>
  <c r="W212" i="19" s="1"/>
  <c r="X212" i="19" a="1"/>
  <c r="X212" i="19" s="1"/>
  <c r="V213" i="19" a="1"/>
  <c r="V213" i="19" s="1"/>
  <c r="W213" i="19" a="1"/>
  <c r="W213" i="19" s="1"/>
  <c r="X213" i="19" a="1"/>
  <c r="X213" i="19" s="1"/>
  <c r="V214" i="19" a="1"/>
  <c r="V214" i="19" s="1"/>
  <c r="W214" i="19" a="1"/>
  <c r="W214" i="19" s="1"/>
  <c r="X214" i="19" a="1"/>
  <c r="X214" i="19" s="1"/>
  <c r="V215" i="19" a="1"/>
  <c r="V215" i="19" s="1"/>
  <c r="W215" i="19" a="1"/>
  <c r="W215" i="19" s="1"/>
  <c r="X215" i="19" a="1"/>
  <c r="X215" i="19" s="1"/>
  <c r="V216" i="19" a="1"/>
  <c r="V216" i="19" s="1"/>
  <c r="W216" i="19" a="1"/>
  <c r="W216" i="19" s="1"/>
  <c r="X216" i="19" a="1"/>
  <c r="X216" i="19" s="1"/>
  <c r="V217" i="19" a="1"/>
  <c r="V217" i="19" s="1"/>
  <c r="W217" i="19" a="1"/>
  <c r="W217" i="19" s="1"/>
  <c r="X217" i="19" a="1"/>
  <c r="X217" i="19" s="1"/>
  <c r="V218" i="19" a="1"/>
  <c r="V218" i="19" s="1"/>
  <c r="W218" i="19" a="1"/>
  <c r="W218" i="19" s="1"/>
  <c r="X218" i="19" a="1"/>
  <c r="X218" i="19" s="1"/>
  <c r="V219" i="19" a="1"/>
  <c r="V219" i="19" s="1"/>
  <c r="W219" i="19" a="1"/>
  <c r="W219" i="19" s="1"/>
  <c r="X219" i="19" a="1"/>
  <c r="X219" i="19" s="1"/>
  <c r="V220" i="19" a="1"/>
  <c r="V220" i="19" s="1"/>
  <c r="W220" i="19" a="1"/>
  <c r="W220" i="19" s="1"/>
  <c r="X220" i="19" a="1"/>
  <c r="X220" i="19" s="1"/>
  <c r="V221" i="19" a="1"/>
  <c r="V221" i="19" s="1"/>
  <c r="W221" i="19" a="1"/>
  <c r="W221" i="19" s="1"/>
  <c r="X221" i="19" a="1"/>
  <c r="X221" i="19" s="1"/>
  <c r="V222" i="19" a="1"/>
  <c r="V222" i="19" s="1"/>
  <c r="W222" i="19" a="1"/>
  <c r="W222" i="19" s="1"/>
  <c r="X222" i="19" a="1"/>
  <c r="X222" i="19" s="1"/>
  <c r="V223" i="19" a="1"/>
  <c r="V223" i="19" s="1"/>
  <c r="W223" i="19" a="1"/>
  <c r="W223" i="19" s="1"/>
  <c r="X223" i="19" a="1"/>
  <c r="X223" i="19" s="1"/>
  <c r="V224" i="19" a="1"/>
  <c r="V224" i="19" s="1"/>
  <c r="W224" i="19" a="1"/>
  <c r="W224" i="19" s="1"/>
  <c r="X224" i="19" a="1"/>
  <c r="X224" i="19" s="1"/>
  <c r="V225" i="19" a="1"/>
  <c r="V225" i="19" s="1"/>
  <c r="W225" i="19" a="1"/>
  <c r="W225" i="19" s="1"/>
  <c r="X225" i="19" a="1"/>
  <c r="X225" i="19" s="1"/>
  <c r="V226" i="19" a="1"/>
  <c r="V226" i="19" s="1"/>
  <c r="W226" i="19" a="1"/>
  <c r="W226" i="19" s="1"/>
  <c r="X226" i="19" a="1"/>
  <c r="X226" i="19" s="1"/>
  <c r="V227" i="19" a="1"/>
  <c r="V227" i="19" s="1"/>
  <c r="W227" i="19" a="1"/>
  <c r="W227" i="19" s="1"/>
  <c r="X227" i="19" a="1"/>
  <c r="X227" i="19" s="1"/>
  <c r="V228" i="19" a="1"/>
  <c r="V228" i="19" s="1"/>
  <c r="W228" i="19" a="1"/>
  <c r="W228" i="19" s="1"/>
  <c r="X228" i="19" a="1"/>
  <c r="X228" i="19" s="1"/>
  <c r="V229" i="19" a="1"/>
  <c r="V229" i="19" s="1"/>
  <c r="W229" i="19" a="1"/>
  <c r="W229" i="19" s="1"/>
  <c r="X229" i="19" a="1"/>
  <c r="X229" i="19" s="1"/>
  <c r="V230" i="19" a="1"/>
  <c r="V230" i="19" s="1"/>
  <c r="W230" i="19" a="1"/>
  <c r="W230" i="19" s="1"/>
  <c r="X230" i="19" a="1"/>
  <c r="X230" i="19" s="1"/>
  <c r="V231" i="19" a="1"/>
  <c r="V231" i="19" s="1"/>
  <c r="W231" i="19" a="1"/>
  <c r="W231" i="19" s="1"/>
  <c r="X231" i="19" a="1"/>
  <c r="X231" i="19" s="1"/>
  <c r="V232" i="19" a="1"/>
  <c r="V232" i="19" s="1"/>
  <c r="W232" i="19" a="1"/>
  <c r="W232" i="19" s="1"/>
  <c r="X232" i="19" a="1"/>
  <c r="X232" i="19" s="1"/>
  <c r="V233" i="19" a="1"/>
  <c r="V233" i="19" s="1"/>
  <c r="W233" i="19" a="1"/>
  <c r="W233" i="19" s="1"/>
  <c r="X233" i="19" a="1"/>
  <c r="X233" i="19" s="1"/>
  <c r="V234" i="19" a="1"/>
  <c r="V234" i="19" s="1"/>
  <c r="W234" i="19" a="1"/>
  <c r="W234" i="19" s="1"/>
  <c r="X234" i="19" a="1"/>
  <c r="X234" i="19" s="1"/>
  <c r="V235" i="19" a="1"/>
  <c r="V235" i="19" s="1"/>
  <c r="W235" i="19" a="1"/>
  <c r="W235" i="19" s="1"/>
  <c r="X235" i="19" a="1"/>
  <c r="X235" i="19" s="1"/>
  <c r="V236" i="19" a="1"/>
  <c r="V236" i="19" s="1"/>
  <c r="W236" i="19" a="1"/>
  <c r="W236" i="19" s="1"/>
  <c r="X236" i="19" a="1"/>
  <c r="X236" i="19" s="1"/>
  <c r="V237" i="19" a="1"/>
  <c r="V237" i="19" s="1"/>
  <c r="W237" i="19" a="1"/>
  <c r="W237" i="19" s="1"/>
  <c r="X237" i="19" a="1"/>
  <c r="X237" i="19" s="1"/>
  <c r="V238" i="19" a="1"/>
  <c r="V238" i="19" s="1"/>
  <c r="W238" i="19" a="1"/>
  <c r="W238" i="19" s="1"/>
  <c r="X238" i="19" a="1"/>
  <c r="X238" i="19" s="1"/>
  <c r="V239" i="19" a="1"/>
  <c r="V239" i="19" s="1"/>
  <c r="W239" i="19" a="1"/>
  <c r="W239" i="19" s="1"/>
  <c r="X239" i="19" a="1"/>
  <c r="X239" i="19" s="1"/>
  <c r="V240" i="19" a="1"/>
  <c r="V240" i="19" s="1"/>
  <c r="W240" i="19" a="1"/>
  <c r="W240" i="19" s="1"/>
  <c r="X240" i="19" a="1"/>
  <c r="X240" i="19" s="1"/>
  <c r="V241" i="19" a="1"/>
  <c r="V241" i="19" s="1"/>
  <c r="W241" i="19" a="1"/>
  <c r="W241" i="19" s="1"/>
  <c r="X241" i="19" a="1"/>
  <c r="X241" i="19" s="1"/>
  <c r="V242" i="19" a="1"/>
  <c r="V242" i="19" s="1"/>
  <c r="W242" i="19" a="1"/>
  <c r="W242" i="19" s="1"/>
  <c r="X242" i="19" a="1"/>
  <c r="X242" i="19" s="1"/>
  <c r="V243" i="19" a="1"/>
  <c r="V243" i="19" s="1"/>
  <c r="W243" i="19" a="1"/>
  <c r="W243" i="19" s="1"/>
  <c r="X243" i="19" a="1"/>
  <c r="X243" i="19" s="1"/>
  <c r="V244" i="19" a="1"/>
  <c r="V244" i="19" s="1"/>
  <c r="W244" i="19" a="1"/>
  <c r="W244" i="19" s="1"/>
  <c r="X244" i="19" a="1"/>
  <c r="X244" i="19" s="1"/>
  <c r="V245" i="19" a="1"/>
  <c r="V245" i="19" s="1"/>
  <c r="W245" i="19" a="1"/>
  <c r="W245" i="19" s="1"/>
  <c r="X245" i="19" a="1"/>
  <c r="X245" i="19" s="1"/>
  <c r="V246" i="19" a="1"/>
  <c r="V246" i="19" s="1"/>
  <c r="W246" i="19" a="1"/>
  <c r="W246" i="19" s="1"/>
  <c r="X246" i="19" a="1"/>
  <c r="X246" i="19" s="1"/>
  <c r="V247" i="19" a="1"/>
  <c r="V247" i="19" s="1"/>
  <c r="W247" i="19" a="1"/>
  <c r="W247" i="19" s="1"/>
  <c r="X247" i="19" a="1"/>
  <c r="X247" i="19" s="1"/>
  <c r="V248" i="19" a="1"/>
  <c r="V248" i="19" s="1"/>
  <c r="W248" i="19" a="1"/>
  <c r="W248" i="19" s="1"/>
  <c r="X248" i="19" a="1"/>
  <c r="X248" i="19" s="1"/>
  <c r="V249" i="19" a="1"/>
  <c r="V249" i="19" s="1"/>
  <c r="W249" i="19" a="1"/>
  <c r="W249" i="19" s="1"/>
  <c r="X249" i="19" a="1"/>
  <c r="X249" i="19" s="1"/>
  <c r="V250" i="19" a="1"/>
  <c r="V250" i="19" s="1"/>
  <c r="W250" i="19" a="1"/>
  <c r="W250" i="19" s="1"/>
  <c r="X250" i="19" a="1"/>
  <c r="X250" i="19" s="1"/>
  <c r="V251" i="19" a="1"/>
  <c r="V251" i="19" s="1"/>
  <c r="W251" i="19" a="1"/>
  <c r="W251" i="19" s="1"/>
  <c r="X251" i="19" a="1"/>
  <c r="X251" i="19" s="1"/>
  <c r="V252" i="19" a="1"/>
  <c r="V252" i="19" s="1"/>
  <c r="W252" i="19" a="1"/>
  <c r="W252" i="19" s="1"/>
  <c r="X252" i="19" a="1"/>
  <c r="X252" i="19" s="1"/>
  <c r="V253" i="19" a="1"/>
  <c r="V253" i="19" s="1"/>
  <c r="W253" i="19" a="1"/>
  <c r="W253" i="19" s="1"/>
  <c r="X253" i="19" a="1"/>
  <c r="X253" i="19" s="1"/>
  <c r="V254" i="19" a="1"/>
  <c r="V254" i="19" s="1"/>
  <c r="W254" i="19" a="1"/>
  <c r="W254" i="19" s="1"/>
  <c r="X254" i="19" a="1"/>
  <c r="X254" i="19" s="1"/>
  <c r="V255" i="19" a="1"/>
  <c r="V255" i="19" s="1"/>
  <c r="W255" i="19" a="1"/>
  <c r="W255" i="19" s="1"/>
  <c r="X255" i="19" a="1"/>
  <c r="X255" i="19" s="1"/>
  <c r="V256" i="19" a="1"/>
  <c r="V256" i="19" s="1"/>
  <c r="W256" i="19" a="1"/>
  <c r="W256" i="19" s="1"/>
  <c r="X256" i="19" a="1"/>
  <c r="X256" i="19" s="1"/>
  <c r="V257" i="19" a="1"/>
  <c r="V257" i="19" s="1"/>
  <c r="W257" i="19" a="1"/>
  <c r="W257" i="19" s="1"/>
  <c r="X257" i="19" a="1"/>
  <c r="X257" i="19" s="1"/>
  <c r="V258" i="19" a="1"/>
  <c r="V258" i="19" s="1"/>
  <c r="W258" i="19" a="1"/>
  <c r="W258" i="19" s="1"/>
  <c r="X258" i="19" a="1"/>
  <c r="X258" i="19" s="1"/>
  <c r="V259" i="19" a="1"/>
  <c r="V259" i="19" s="1"/>
  <c r="W259" i="19" a="1"/>
  <c r="W259" i="19" s="1"/>
  <c r="X259" i="19" a="1"/>
  <c r="X259" i="19" s="1"/>
  <c r="V260" i="19" a="1"/>
  <c r="V260" i="19" s="1"/>
  <c r="W260" i="19" a="1"/>
  <c r="W260" i="19" s="1"/>
  <c r="X260" i="19" a="1"/>
  <c r="X260" i="19" s="1"/>
  <c r="V261" i="19" a="1"/>
  <c r="V261" i="19" s="1"/>
  <c r="W261" i="19" a="1"/>
  <c r="W261" i="19" s="1"/>
  <c r="X261" i="19" a="1"/>
  <c r="X261" i="19" s="1"/>
  <c r="V262" i="19" a="1"/>
  <c r="V262" i="19" s="1"/>
  <c r="W262" i="19" a="1"/>
  <c r="W262" i="19" s="1"/>
  <c r="X262" i="19" a="1"/>
  <c r="X262" i="19" s="1"/>
  <c r="V263" i="19" a="1"/>
  <c r="V263" i="19" s="1"/>
  <c r="W263" i="19" a="1"/>
  <c r="W263" i="19" s="1"/>
  <c r="X263" i="19" a="1"/>
  <c r="X263" i="19" s="1"/>
  <c r="V264" i="19" a="1"/>
  <c r="V264" i="19" s="1"/>
  <c r="W264" i="19" a="1"/>
  <c r="W264" i="19" s="1"/>
  <c r="X264" i="19" a="1"/>
  <c r="X264" i="19" s="1"/>
  <c r="V265" i="19" a="1"/>
  <c r="V265" i="19" s="1"/>
  <c r="W265" i="19" a="1"/>
  <c r="W265" i="19" s="1"/>
  <c r="X265" i="19" a="1"/>
  <c r="X265" i="19" s="1"/>
  <c r="V266" i="19" a="1"/>
  <c r="V266" i="19" s="1"/>
  <c r="W266" i="19" a="1"/>
  <c r="W266" i="19" s="1"/>
  <c r="X266" i="19" a="1"/>
  <c r="X266" i="19" s="1"/>
  <c r="V267" i="19" a="1"/>
  <c r="V267" i="19" s="1"/>
  <c r="W267" i="19" a="1"/>
  <c r="W267" i="19" s="1"/>
  <c r="X267" i="19" a="1"/>
  <c r="X267" i="19" s="1"/>
  <c r="V268" i="19" a="1"/>
  <c r="V268" i="19" s="1"/>
  <c r="W268" i="19" a="1"/>
  <c r="W268" i="19" s="1"/>
  <c r="X268" i="19" a="1"/>
  <c r="X268" i="19" s="1"/>
  <c r="V269" i="19" a="1"/>
  <c r="V269" i="19" s="1"/>
  <c r="W269" i="19" a="1"/>
  <c r="W269" i="19" s="1"/>
  <c r="X269" i="19" a="1"/>
  <c r="X269" i="19" s="1"/>
  <c r="V270" i="19" a="1"/>
  <c r="V270" i="19" s="1"/>
  <c r="W270" i="19" a="1"/>
  <c r="W270" i="19" s="1"/>
  <c r="X270" i="19" a="1"/>
  <c r="X270" i="19" s="1"/>
  <c r="V271" i="19" a="1"/>
  <c r="V271" i="19" s="1"/>
  <c r="W271" i="19" a="1"/>
  <c r="W271" i="19" s="1"/>
  <c r="X271" i="19" a="1"/>
  <c r="X271" i="19" s="1"/>
  <c r="V272" i="19" a="1"/>
  <c r="V272" i="19" s="1"/>
  <c r="W272" i="19" a="1"/>
  <c r="W272" i="19" s="1"/>
  <c r="X272" i="19" a="1"/>
  <c r="X272" i="19" s="1"/>
  <c r="V273" i="19" a="1"/>
  <c r="V273" i="19" s="1"/>
  <c r="W273" i="19" a="1"/>
  <c r="W273" i="19" s="1"/>
  <c r="X273" i="19" a="1"/>
  <c r="X273" i="19" s="1"/>
  <c r="V274" i="19" a="1"/>
  <c r="V274" i="19" s="1"/>
  <c r="W274" i="19" a="1"/>
  <c r="W274" i="19" s="1"/>
  <c r="X274" i="19" a="1"/>
  <c r="X274" i="19" s="1"/>
  <c r="V275" i="19" a="1"/>
  <c r="V275" i="19" s="1"/>
  <c r="W275" i="19" a="1"/>
  <c r="W275" i="19" s="1"/>
  <c r="X275" i="19" a="1"/>
  <c r="X275" i="19" s="1"/>
  <c r="V276" i="19" a="1"/>
  <c r="V276" i="19" s="1"/>
  <c r="W276" i="19" a="1"/>
  <c r="W276" i="19" s="1"/>
  <c r="X276" i="19" a="1"/>
  <c r="X276" i="19" s="1"/>
  <c r="V277" i="19" a="1"/>
  <c r="V277" i="19" s="1"/>
  <c r="W277" i="19" a="1"/>
  <c r="W277" i="19" s="1"/>
  <c r="X277" i="19" a="1"/>
  <c r="X277" i="19" s="1"/>
  <c r="V278" i="19" a="1"/>
  <c r="V278" i="19" s="1"/>
  <c r="W278" i="19" a="1"/>
  <c r="W278" i="19" s="1"/>
  <c r="X278" i="19" a="1"/>
  <c r="X278" i="19" s="1"/>
  <c r="V279" i="19" a="1"/>
  <c r="V279" i="19" s="1"/>
  <c r="W279" i="19" a="1"/>
  <c r="W279" i="19" s="1"/>
  <c r="X279" i="19" a="1"/>
  <c r="X279" i="19" s="1"/>
  <c r="V280" i="19" a="1"/>
  <c r="V280" i="19" s="1"/>
  <c r="W280" i="19" a="1"/>
  <c r="W280" i="19" s="1"/>
  <c r="X280" i="19" a="1"/>
  <c r="X280" i="19" s="1"/>
  <c r="V281" i="19" a="1"/>
  <c r="V281" i="19" s="1"/>
  <c r="W281" i="19" a="1"/>
  <c r="W281" i="19" s="1"/>
  <c r="X281" i="19" a="1"/>
  <c r="X281" i="19" s="1"/>
  <c r="V282" i="19" a="1"/>
  <c r="V282" i="19" s="1"/>
  <c r="W282" i="19" a="1"/>
  <c r="W282" i="19" s="1"/>
  <c r="X282" i="19" a="1"/>
  <c r="X282" i="19" s="1"/>
  <c r="V283" i="19" a="1"/>
  <c r="V283" i="19" s="1"/>
  <c r="W283" i="19" a="1"/>
  <c r="W283" i="19" s="1"/>
  <c r="X283" i="19" a="1"/>
  <c r="X283" i="19" s="1"/>
  <c r="V284" i="19" a="1"/>
  <c r="V284" i="19" s="1"/>
  <c r="W284" i="19" a="1"/>
  <c r="W284" i="19" s="1"/>
  <c r="X284" i="19" a="1"/>
  <c r="X284" i="19" s="1"/>
  <c r="V285" i="19" a="1"/>
  <c r="V285" i="19" s="1"/>
  <c r="W285" i="19" a="1"/>
  <c r="W285" i="19" s="1"/>
  <c r="X285" i="19" a="1"/>
  <c r="X285" i="19" s="1"/>
  <c r="V286" i="19" a="1"/>
  <c r="V286" i="19" s="1"/>
  <c r="W286" i="19" a="1"/>
  <c r="W286" i="19" s="1"/>
  <c r="X286" i="19" a="1"/>
  <c r="X286" i="19" s="1"/>
  <c r="V287" i="19" a="1"/>
  <c r="V287" i="19" s="1"/>
  <c r="W287" i="19" a="1"/>
  <c r="W287" i="19" s="1"/>
  <c r="X287" i="19" a="1"/>
  <c r="X287" i="19" s="1"/>
  <c r="V288" i="19" a="1"/>
  <c r="V288" i="19" s="1"/>
  <c r="W288" i="19" a="1"/>
  <c r="W288" i="19" s="1"/>
  <c r="X288" i="19" a="1"/>
  <c r="X288" i="19" s="1"/>
  <c r="V289" i="19" a="1"/>
  <c r="V289" i="19" s="1"/>
  <c r="W289" i="19" a="1"/>
  <c r="W289" i="19" s="1"/>
  <c r="X289" i="19" a="1"/>
  <c r="X289" i="19" s="1"/>
  <c r="V290" i="19" a="1"/>
  <c r="V290" i="19" s="1"/>
  <c r="W290" i="19" a="1"/>
  <c r="W290" i="19" s="1"/>
  <c r="X290" i="19" a="1"/>
  <c r="X290" i="19" s="1"/>
  <c r="V291" i="19" a="1"/>
  <c r="V291" i="19" s="1"/>
  <c r="W291" i="19" a="1"/>
  <c r="W291" i="19" s="1"/>
  <c r="X291" i="19" a="1"/>
  <c r="X291" i="19" s="1"/>
  <c r="V292" i="19" a="1"/>
  <c r="V292" i="19" s="1"/>
  <c r="W292" i="19" a="1"/>
  <c r="W292" i="19" s="1"/>
  <c r="X292" i="19" a="1"/>
  <c r="X292" i="19" s="1"/>
  <c r="V293" i="19" a="1"/>
  <c r="V293" i="19" s="1"/>
  <c r="W293" i="19" a="1"/>
  <c r="W293" i="19" s="1"/>
  <c r="X293" i="19" a="1"/>
  <c r="X293" i="19" s="1"/>
  <c r="V294" i="19" a="1"/>
  <c r="V294" i="19" s="1"/>
  <c r="W294" i="19" a="1"/>
  <c r="W294" i="19" s="1"/>
  <c r="X294" i="19" a="1"/>
  <c r="X294" i="19" s="1"/>
  <c r="V295" i="19" a="1"/>
  <c r="V295" i="19" s="1"/>
  <c r="W295" i="19" a="1"/>
  <c r="W295" i="19" s="1"/>
  <c r="X295" i="19" a="1"/>
  <c r="X295" i="19" s="1"/>
  <c r="V296" i="19" a="1"/>
  <c r="V296" i="19" s="1"/>
  <c r="W296" i="19" a="1"/>
  <c r="W296" i="19" s="1"/>
  <c r="X296" i="19" a="1"/>
  <c r="X296" i="19" s="1"/>
  <c r="V297" i="19" a="1"/>
  <c r="V297" i="19" s="1"/>
  <c r="W297" i="19" a="1"/>
  <c r="W297" i="19" s="1"/>
  <c r="X297" i="19" a="1"/>
  <c r="X297" i="19" s="1"/>
  <c r="V298" i="19" a="1"/>
  <c r="V298" i="19" s="1"/>
  <c r="W298" i="19" a="1"/>
  <c r="W298" i="19" s="1"/>
  <c r="X298" i="19" a="1"/>
  <c r="X298" i="19" s="1"/>
  <c r="V299" i="19" a="1"/>
  <c r="V299" i="19" s="1"/>
  <c r="W299" i="19" a="1"/>
  <c r="W299" i="19" s="1"/>
  <c r="X299" i="19" a="1"/>
  <c r="X299" i="19" s="1"/>
  <c r="V300" i="19" a="1"/>
  <c r="V300" i="19" s="1"/>
  <c r="W300" i="19" a="1"/>
  <c r="W300" i="19" s="1"/>
  <c r="X300" i="19" a="1"/>
  <c r="X300" i="19" s="1"/>
  <c r="V301" i="19" a="1"/>
  <c r="V301" i="19" s="1"/>
  <c r="W301" i="19" a="1"/>
  <c r="W301" i="19" s="1"/>
  <c r="X301" i="19" a="1"/>
  <c r="X301" i="19" s="1"/>
  <c r="V302" i="19" a="1"/>
  <c r="V302" i="19" s="1"/>
  <c r="W302" i="19" a="1"/>
  <c r="W302" i="19" s="1"/>
  <c r="X302" i="19" a="1"/>
  <c r="X302" i="19" s="1"/>
  <c r="V303" i="19" a="1"/>
  <c r="V303" i="19" s="1"/>
  <c r="W303" i="19" a="1"/>
  <c r="W303" i="19" s="1"/>
  <c r="X303" i="19" a="1"/>
  <c r="X303" i="19" s="1"/>
  <c r="V304" i="19" a="1"/>
  <c r="V304" i="19" s="1"/>
  <c r="W304" i="19" a="1"/>
  <c r="W304" i="19" s="1"/>
  <c r="X304" i="19" a="1"/>
  <c r="X304" i="19" s="1"/>
  <c r="V305" i="19" a="1"/>
  <c r="V305" i="19" s="1"/>
  <c r="W305" i="19" a="1"/>
  <c r="W305" i="19" s="1"/>
  <c r="X305" i="19" a="1"/>
  <c r="X305" i="19" s="1"/>
  <c r="V306" i="19" a="1"/>
  <c r="V306" i="19" s="1"/>
  <c r="W306" i="19" a="1"/>
  <c r="W306" i="19" s="1"/>
  <c r="X306" i="19" a="1"/>
  <c r="X306" i="19" s="1"/>
  <c r="V307" i="19" a="1"/>
  <c r="V307" i="19" s="1"/>
  <c r="W307" i="19" a="1"/>
  <c r="W307" i="19" s="1"/>
  <c r="X307" i="19" a="1"/>
  <c r="X307" i="19" s="1"/>
  <c r="V308" i="19" a="1"/>
  <c r="V308" i="19" s="1"/>
  <c r="W308" i="19" a="1"/>
  <c r="W308" i="19" s="1"/>
  <c r="X308" i="19" a="1"/>
  <c r="X308" i="19" s="1"/>
  <c r="V309" i="19" a="1"/>
  <c r="V309" i="19" s="1"/>
  <c r="W309" i="19" a="1"/>
  <c r="W309" i="19" s="1"/>
  <c r="X309" i="19" a="1"/>
  <c r="X309" i="19" s="1"/>
  <c r="V310" i="19" a="1"/>
  <c r="V310" i="19" s="1"/>
  <c r="W310" i="19" a="1"/>
  <c r="W310" i="19" s="1"/>
  <c r="X310" i="19" a="1"/>
  <c r="X310" i="19" s="1"/>
  <c r="V311" i="19" a="1"/>
  <c r="V311" i="19" s="1"/>
  <c r="W311" i="19" a="1"/>
  <c r="W311" i="19" s="1"/>
  <c r="X311" i="19" a="1"/>
  <c r="X311" i="19" s="1"/>
  <c r="V312" i="19" a="1"/>
  <c r="V312" i="19" s="1"/>
  <c r="W312" i="19" a="1"/>
  <c r="W312" i="19" s="1"/>
  <c r="X312" i="19" a="1"/>
  <c r="X312" i="19" s="1"/>
  <c r="V313" i="19" a="1"/>
  <c r="V313" i="19" s="1"/>
  <c r="W313" i="19" a="1"/>
  <c r="W313" i="19" s="1"/>
  <c r="X313" i="19" a="1"/>
  <c r="X313" i="19" s="1"/>
  <c r="V314" i="19" a="1"/>
  <c r="V314" i="19" s="1"/>
  <c r="W314" i="19" a="1"/>
  <c r="W314" i="19" s="1"/>
  <c r="X314" i="19" a="1"/>
  <c r="X314" i="19" s="1"/>
  <c r="V315" i="19" a="1"/>
  <c r="V315" i="19" s="1"/>
  <c r="W315" i="19" a="1"/>
  <c r="W315" i="19" s="1"/>
  <c r="X315" i="19" a="1"/>
  <c r="X315" i="19" s="1"/>
  <c r="V316" i="19" a="1"/>
  <c r="V316" i="19" s="1"/>
  <c r="W316" i="19" a="1"/>
  <c r="W316" i="19" s="1"/>
  <c r="X316" i="19" a="1"/>
  <c r="X316" i="19" s="1"/>
  <c r="V317" i="19" a="1"/>
  <c r="V317" i="19" s="1"/>
  <c r="W317" i="19" a="1"/>
  <c r="W317" i="19" s="1"/>
  <c r="X317" i="19" a="1"/>
  <c r="X317" i="19" s="1"/>
  <c r="V318" i="19" a="1"/>
  <c r="V318" i="19" s="1"/>
  <c r="W318" i="19" a="1"/>
  <c r="W318" i="19" s="1"/>
  <c r="X318" i="19" a="1"/>
  <c r="X318" i="19" s="1"/>
  <c r="V319" i="19" a="1"/>
  <c r="V319" i="19" s="1"/>
  <c r="W319" i="19" a="1"/>
  <c r="W319" i="19" s="1"/>
  <c r="X319" i="19" a="1"/>
  <c r="X319" i="19" s="1"/>
  <c r="V320" i="19" a="1"/>
  <c r="V320" i="19" s="1"/>
  <c r="W320" i="19" a="1"/>
  <c r="W320" i="19" s="1"/>
  <c r="X320" i="19" a="1"/>
  <c r="X320" i="19" s="1"/>
  <c r="V321" i="19" a="1"/>
  <c r="V321" i="19" s="1"/>
  <c r="W321" i="19" a="1"/>
  <c r="W321" i="19" s="1"/>
  <c r="X321" i="19" a="1"/>
  <c r="X321" i="19" s="1"/>
  <c r="V322" i="19" a="1"/>
  <c r="V322" i="19" s="1"/>
  <c r="W322" i="19" a="1"/>
  <c r="W322" i="19" s="1"/>
  <c r="X322" i="19" a="1"/>
  <c r="X322" i="19" s="1"/>
  <c r="V323" i="19" a="1"/>
  <c r="V323" i="19" s="1"/>
  <c r="W323" i="19" a="1"/>
  <c r="W323" i="19" s="1"/>
  <c r="X323" i="19" a="1"/>
  <c r="X323" i="19" s="1"/>
  <c r="V324" i="19" a="1"/>
  <c r="V324" i="19" s="1"/>
  <c r="W324" i="19" a="1"/>
  <c r="W324" i="19" s="1"/>
  <c r="X324" i="19" a="1"/>
  <c r="X324" i="19" s="1"/>
  <c r="V325" i="19" a="1"/>
  <c r="V325" i="19" s="1"/>
  <c r="W325" i="19" a="1"/>
  <c r="W325" i="19" s="1"/>
  <c r="X325" i="19" a="1"/>
  <c r="X325" i="19" s="1"/>
  <c r="V326" i="19" a="1"/>
  <c r="V326" i="19" s="1"/>
  <c r="W326" i="19" a="1"/>
  <c r="W326" i="19" s="1"/>
  <c r="X326" i="19" a="1"/>
  <c r="X326" i="19" s="1"/>
  <c r="V327" i="19" a="1"/>
  <c r="V327" i="19" s="1"/>
  <c r="W327" i="19" a="1"/>
  <c r="W327" i="19" s="1"/>
  <c r="X327" i="19" a="1"/>
  <c r="X327" i="19" s="1"/>
  <c r="V328" i="19" a="1"/>
  <c r="V328" i="19" s="1"/>
  <c r="W328" i="19" a="1"/>
  <c r="W328" i="19" s="1"/>
  <c r="X328" i="19" a="1"/>
  <c r="X328" i="19" s="1"/>
  <c r="V329" i="19" a="1"/>
  <c r="V329" i="19" s="1"/>
  <c r="W329" i="19" a="1"/>
  <c r="W329" i="19" s="1"/>
  <c r="X329" i="19" a="1"/>
  <c r="X329" i="19" s="1"/>
  <c r="V330" i="19" a="1"/>
  <c r="V330" i="19" s="1"/>
  <c r="W330" i="19" a="1"/>
  <c r="W330" i="19" s="1"/>
  <c r="X330" i="19" a="1"/>
  <c r="X330" i="19" s="1"/>
  <c r="V331" i="19" a="1"/>
  <c r="V331" i="19" s="1"/>
  <c r="W331" i="19" a="1"/>
  <c r="W331" i="19" s="1"/>
  <c r="X331" i="19" a="1"/>
  <c r="X331" i="19" s="1"/>
  <c r="V332" i="19" a="1"/>
  <c r="V332" i="19" s="1"/>
  <c r="W332" i="19" a="1"/>
  <c r="W332" i="19" s="1"/>
  <c r="X332" i="19" a="1"/>
  <c r="X332" i="19" s="1"/>
  <c r="V333" i="19" a="1"/>
  <c r="V333" i="19" s="1"/>
  <c r="W333" i="19" a="1"/>
  <c r="W333" i="19" s="1"/>
  <c r="X333" i="19" a="1"/>
  <c r="X333" i="19" s="1"/>
  <c r="V334" i="19" a="1"/>
  <c r="V334" i="19" s="1"/>
  <c r="W334" i="19" a="1"/>
  <c r="W334" i="19" s="1"/>
  <c r="X334" i="19" a="1"/>
  <c r="X334" i="19" s="1"/>
  <c r="V335" i="19" a="1"/>
  <c r="V335" i="19" s="1"/>
  <c r="W335" i="19" a="1"/>
  <c r="W335" i="19" s="1"/>
  <c r="X335" i="19" a="1"/>
  <c r="X335" i="19" s="1"/>
  <c r="V336" i="19" a="1"/>
  <c r="V336" i="19" s="1"/>
  <c r="W336" i="19" a="1"/>
  <c r="W336" i="19" s="1"/>
  <c r="X336" i="19" a="1"/>
  <c r="X336" i="19" s="1"/>
  <c r="V337" i="19" a="1"/>
  <c r="V337" i="19" s="1"/>
  <c r="W337" i="19" a="1"/>
  <c r="W337" i="19" s="1"/>
  <c r="X337" i="19" a="1"/>
  <c r="X337" i="19" s="1"/>
  <c r="V338" i="19" a="1"/>
  <c r="V338" i="19" s="1"/>
  <c r="W338" i="19" a="1"/>
  <c r="W338" i="19" s="1"/>
  <c r="X338" i="19" a="1"/>
  <c r="X338" i="19" s="1"/>
  <c r="V339" i="19" a="1"/>
  <c r="V339" i="19" s="1"/>
  <c r="W339" i="19" a="1"/>
  <c r="W339" i="19" s="1"/>
  <c r="X339" i="19" a="1"/>
  <c r="X339" i="19" s="1"/>
  <c r="V340" i="19" a="1"/>
  <c r="V340" i="19" s="1"/>
  <c r="W340" i="19" a="1"/>
  <c r="W340" i="19" s="1"/>
  <c r="X340" i="19" a="1"/>
  <c r="X340" i="19" s="1"/>
  <c r="V341" i="19" a="1"/>
  <c r="V341" i="19" s="1"/>
  <c r="W341" i="19" a="1"/>
  <c r="W341" i="19" s="1"/>
  <c r="X341" i="19" a="1"/>
  <c r="X341" i="19" s="1"/>
  <c r="V342" i="19" a="1"/>
  <c r="V342" i="19" s="1"/>
  <c r="W342" i="19" a="1"/>
  <c r="W342" i="19" s="1"/>
  <c r="X342" i="19" a="1"/>
  <c r="X342" i="19" s="1"/>
  <c r="V343" i="19" a="1"/>
  <c r="V343" i="19" s="1"/>
  <c r="W343" i="19" a="1"/>
  <c r="W343" i="19" s="1"/>
  <c r="X343" i="19" a="1"/>
  <c r="X343" i="19" s="1"/>
  <c r="V344" i="19" a="1"/>
  <c r="V344" i="19" s="1"/>
  <c r="W344" i="19" a="1"/>
  <c r="W344" i="19" s="1"/>
  <c r="X344" i="19" a="1"/>
  <c r="X344" i="19" s="1"/>
  <c r="V345" i="19" a="1"/>
  <c r="V345" i="19" s="1"/>
  <c r="W345" i="19" a="1"/>
  <c r="W345" i="19" s="1"/>
  <c r="X345" i="19" a="1"/>
  <c r="X345" i="19" s="1"/>
  <c r="V346" i="19" a="1"/>
  <c r="V346" i="19" s="1"/>
  <c r="W346" i="19" a="1"/>
  <c r="W346" i="19" s="1"/>
  <c r="X346" i="19" a="1"/>
  <c r="X346" i="19" s="1"/>
  <c r="V347" i="19" a="1"/>
  <c r="V347" i="19" s="1"/>
  <c r="W347" i="19" a="1"/>
  <c r="W347" i="19" s="1"/>
  <c r="X347" i="19" a="1"/>
  <c r="X347" i="19" s="1"/>
  <c r="V348" i="19" a="1"/>
  <c r="V348" i="19" s="1"/>
  <c r="W348" i="19" a="1"/>
  <c r="W348" i="19" s="1"/>
  <c r="X348" i="19" a="1"/>
  <c r="X348" i="19" s="1"/>
  <c r="V349" i="19" a="1"/>
  <c r="V349" i="19" s="1"/>
  <c r="W349" i="19" a="1"/>
  <c r="W349" i="19" s="1"/>
  <c r="X349" i="19" a="1"/>
  <c r="X349" i="19" s="1"/>
  <c r="V350" i="19" a="1"/>
  <c r="V350" i="19" s="1"/>
  <c r="W350" i="19" a="1"/>
  <c r="W350" i="19" s="1"/>
  <c r="X350" i="19" a="1"/>
  <c r="X350" i="19" s="1"/>
  <c r="V351" i="19" a="1"/>
  <c r="V351" i="19" s="1"/>
  <c r="W351" i="19" a="1"/>
  <c r="W351" i="19" s="1"/>
  <c r="X351" i="19" a="1"/>
  <c r="X351" i="19" s="1"/>
  <c r="V352" i="19" a="1"/>
  <c r="V352" i="19" s="1"/>
  <c r="W352" i="19" a="1"/>
  <c r="W352" i="19" s="1"/>
  <c r="X352" i="19" a="1"/>
  <c r="X352" i="19" s="1"/>
  <c r="V353" i="19" a="1"/>
  <c r="V353" i="19" s="1"/>
  <c r="W353" i="19" a="1"/>
  <c r="W353" i="19" s="1"/>
  <c r="X353" i="19" a="1"/>
  <c r="X353" i="19" s="1"/>
  <c r="V354" i="19" a="1"/>
  <c r="V354" i="19" s="1"/>
  <c r="W354" i="19" a="1"/>
  <c r="W354" i="19" s="1"/>
  <c r="X354" i="19" a="1"/>
  <c r="X354" i="19" s="1"/>
  <c r="V355" i="19" a="1"/>
  <c r="V355" i="19" s="1"/>
  <c r="W355" i="19" a="1"/>
  <c r="W355" i="19" s="1"/>
  <c r="X355" i="19" a="1"/>
  <c r="X355" i="19" s="1"/>
  <c r="V356" i="19" a="1"/>
  <c r="V356" i="19" s="1"/>
  <c r="W356" i="19" a="1"/>
  <c r="W356" i="19" s="1"/>
  <c r="X356" i="19" a="1"/>
  <c r="X356" i="19" s="1"/>
  <c r="V357" i="19" a="1"/>
  <c r="V357" i="19" s="1"/>
  <c r="W357" i="19" a="1"/>
  <c r="W357" i="19" s="1"/>
  <c r="X357" i="19" a="1"/>
  <c r="X357" i="19" s="1"/>
  <c r="V358" i="19" a="1"/>
  <c r="V358" i="19" s="1"/>
  <c r="W358" i="19" a="1"/>
  <c r="W358" i="19" s="1"/>
  <c r="X358" i="19" a="1"/>
  <c r="X358" i="19" s="1"/>
  <c r="V359" i="19" a="1"/>
  <c r="V359" i="19" s="1"/>
  <c r="W359" i="19" a="1"/>
  <c r="W359" i="19" s="1"/>
  <c r="X359" i="19" a="1"/>
  <c r="X359" i="19" s="1"/>
  <c r="V360" i="19" a="1"/>
  <c r="V360" i="19" s="1"/>
  <c r="W360" i="19" a="1"/>
  <c r="W360" i="19" s="1"/>
  <c r="X360" i="19" a="1"/>
  <c r="X360" i="19" s="1"/>
  <c r="V361" i="19" a="1"/>
  <c r="V361" i="19" s="1"/>
  <c r="W361" i="19" a="1"/>
  <c r="W361" i="19" s="1"/>
  <c r="X361" i="19" a="1"/>
  <c r="X361" i="19" s="1"/>
  <c r="V362" i="19" a="1"/>
  <c r="V362" i="19" s="1"/>
  <c r="W362" i="19" a="1"/>
  <c r="W362" i="19" s="1"/>
  <c r="X362" i="19" a="1"/>
  <c r="X362" i="19" s="1"/>
  <c r="V363" i="19" a="1"/>
  <c r="V363" i="19" s="1"/>
  <c r="W363" i="19" a="1"/>
  <c r="W363" i="19" s="1"/>
  <c r="X363" i="19" a="1"/>
  <c r="X363" i="19" s="1"/>
  <c r="V364" i="19" a="1"/>
  <c r="V364" i="19" s="1"/>
  <c r="W364" i="19" a="1"/>
  <c r="W364" i="19" s="1"/>
  <c r="X364" i="19" a="1"/>
  <c r="X364" i="19" s="1"/>
  <c r="V365" i="19" a="1"/>
  <c r="V365" i="19" s="1"/>
  <c r="W365" i="19" a="1"/>
  <c r="W365" i="19" s="1"/>
  <c r="X365" i="19" a="1"/>
  <c r="X365" i="19" s="1"/>
  <c r="V366" i="19" a="1"/>
  <c r="V366" i="19" s="1"/>
  <c r="W366" i="19" a="1"/>
  <c r="W366" i="19" s="1"/>
  <c r="X366" i="19" a="1"/>
  <c r="X366" i="19" s="1"/>
  <c r="V367" i="19" a="1"/>
  <c r="V367" i="19" s="1"/>
  <c r="W367" i="19" a="1"/>
  <c r="W367" i="19" s="1"/>
  <c r="X367" i="19" a="1"/>
  <c r="X367" i="19" s="1"/>
  <c r="V368" i="19" a="1"/>
  <c r="V368" i="19" s="1"/>
  <c r="W368" i="19" a="1"/>
  <c r="W368" i="19" s="1"/>
  <c r="X368" i="19" a="1"/>
  <c r="X368" i="19" s="1"/>
  <c r="V369" i="19" a="1"/>
  <c r="V369" i="19" s="1"/>
  <c r="W369" i="19" a="1"/>
  <c r="W369" i="19" s="1"/>
  <c r="X369" i="19" a="1"/>
  <c r="X369" i="19" s="1"/>
  <c r="V370" i="19" a="1"/>
  <c r="V370" i="19" s="1"/>
  <c r="W370" i="19" a="1"/>
  <c r="W370" i="19" s="1"/>
  <c r="X370" i="19" a="1"/>
  <c r="X370" i="19" s="1"/>
  <c r="W5" i="19" a="1"/>
  <c r="W5" i="19" s="1"/>
  <c r="X5" i="19" a="1"/>
  <c r="X5" i="19" s="1"/>
  <c r="V5" i="19" a="1"/>
  <c r="V5" i="19" s="1"/>
  <c r="C9" i="23"/>
  <c r="D9" i="23"/>
  <c r="D9" i="22"/>
  <c r="D9" i="20"/>
  <c r="C8" i="22"/>
  <c r="B9" i="23"/>
  <c r="C9" i="21"/>
  <c r="C9" i="20"/>
  <c r="D8" i="22"/>
  <c r="B8" i="23"/>
  <c r="B9" i="22"/>
  <c r="B9" i="21"/>
  <c r="B9" i="20"/>
  <c r="C9" i="22"/>
  <c r="D9" i="21"/>
  <c r="A10" i="23" l="1"/>
  <c r="A10" i="22"/>
  <c r="A10" i="21"/>
  <c r="A10" i="20"/>
  <c r="U6" i="19"/>
  <c r="Y6" i="25" s="1"/>
  <c r="U7" i="19"/>
  <c r="Y7" i="25" s="1"/>
  <c r="U8" i="19"/>
  <c r="Y8" i="25" s="1"/>
  <c r="U9" i="19"/>
  <c r="Y9" i="25" s="1"/>
  <c r="U10" i="19"/>
  <c r="Y10" i="25" s="1"/>
  <c r="U11" i="19"/>
  <c r="Y11" i="25" s="1"/>
  <c r="U12" i="19"/>
  <c r="Y12" i="25" s="1"/>
  <c r="U13" i="19"/>
  <c r="Y13" i="25" s="1"/>
  <c r="U14" i="19"/>
  <c r="Y14" i="25" s="1"/>
  <c r="U15" i="19"/>
  <c r="Y15" i="25" s="1"/>
  <c r="U16" i="19"/>
  <c r="Y16" i="25" s="1"/>
  <c r="U17" i="19"/>
  <c r="Y17" i="25" s="1"/>
  <c r="U18" i="19"/>
  <c r="Y18" i="25" s="1"/>
  <c r="U19" i="19"/>
  <c r="Y19" i="25" s="1"/>
  <c r="U20" i="19"/>
  <c r="Y20" i="25" s="1"/>
  <c r="U21" i="19"/>
  <c r="Y21" i="25" s="1"/>
  <c r="U22" i="19"/>
  <c r="Y22" i="25" s="1"/>
  <c r="U23" i="19"/>
  <c r="Y23" i="25" s="1"/>
  <c r="U24" i="19"/>
  <c r="Y24" i="25" s="1"/>
  <c r="U25" i="19"/>
  <c r="Y25" i="25" s="1"/>
  <c r="U26" i="19"/>
  <c r="Y26" i="25" s="1"/>
  <c r="U27" i="19"/>
  <c r="Y27" i="25" s="1"/>
  <c r="U28" i="19"/>
  <c r="Y28" i="25" s="1"/>
  <c r="U29" i="19"/>
  <c r="Y29" i="25" s="1"/>
  <c r="U30" i="19"/>
  <c r="Y30" i="25" s="1"/>
  <c r="U31" i="19"/>
  <c r="Y31" i="25" s="1"/>
  <c r="U32" i="19"/>
  <c r="Y32" i="25" s="1"/>
  <c r="U33" i="19"/>
  <c r="Y33" i="25" s="1"/>
  <c r="U34" i="19"/>
  <c r="Y34" i="25" s="1"/>
  <c r="U35" i="19"/>
  <c r="Y35" i="25" s="1"/>
  <c r="U36" i="19"/>
  <c r="Y36" i="25" s="1"/>
  <c r="U37" i="19"/>
  <c r="Y37" i="25" s="1"/>
  <c r="U38" i="19"/>
  <c r="Y38" i="25" s="1"/>
  <c r="U39" i="19"/>
  <c r="Y39" i="25" s="1"/>
  <c r="U40" i="19"/>
  <c r="Y40" i="25" s="1"/>
  <c r="U41" i="19"/>
  <c r="Y41" i="25" s="1"/>
  <c r="U42" i="19"/>
  <c r="Y42" i="25" s="1"/>
  <c r="U43" i="19"/>
  <c r="Y43" i="25" s="1"/>
  <c r="U44" i="19"/>
  <c r="Y44" i="25" s="1"/>
  <c r="U45" i="19"/>
  <c r="Y45" i="25" s="1"/>
  <c r="U46" i="19"/>
  <c r="Y46" i="25" s="1"/>
  <c r="U47" i="19"/>
  <c r="Y47" i="25" s="1"/>
  <c r="U48" i="19"/>
  <c r="Y48" i="25" s="1"/>
  <c r="U49" i="19"/>
  <c r="Y49" i="25" s="1"/>
  <c r="U50" i="19"/>
  <c r="Y50" i="25" s="1"/>
  <c r="U51" i="19"/>
  <c r="Y51" i="25" s="1"/>
  <c r="U52" i="19"/>
  <c r="Y52" i="25" s="1"/>
  <c r="U53" i="19"/>
  <c r="Y53" i="25" s="1"/>
  <c r="U54" i="19"/>
  <c r="Y54" i="25" s="1"/>
  <c r="U55" i="19"/>
  <c r="Y55" i="25" s="1"/>
  <c r="U56" i="19"/>
  <c r="Y56" i="25" s="1"/>
  <c r="U57" i="19"/>
  <c r="Y57" i="25" s="1"/>
  <c r="U58" i="19"/>
  <c r="Y58" i="25" s="1"/>
  <c r="U59" i="19"/>
  <c r="Y59" i="25" s="1"/>
  <c r="U60" i="19"/>
  <c r="Y60" i="25" s="1"/>
  <c r="U61" i="19"/>
  <c r="Y61" i="25" s="1"/>
  <c r="U62" i="19"/>
  <c r="Y62" i="25" s="1"/>
  <c r="U63" i="19"/>
  <c r="Y63" i="25" s="1"/>
  <c r="U64" i="19"/>
  <c r="Y64" i="25" s="1"/>
  <c r="U65" i="19"/>
  <c r="Y65" i="25" s="1"/>
  <c r="U66" i="19"/>
  <c r="U67" i="19"/>
  <c r="U68" i="19"/>
  <c r="Y68" i="25" s="1"/>
  <c r="U69" i="19"/>
  <c r="Y69" i="25" s="1"/>
  <c r="U70" i="19"/>
  <c r="Y70" i="25" s="1"/>
  <c r="U71" i="19"/>
  <c r="Y71" i="25" s="1"/>
  <c r="U72" i="19"/>
  <c r="Y72" i="25" s="1"/>
  <c r="U73" i="19"/>
  <c r="Y73" i="25" s="1"/>
  <c r="U74" i="19"/>
  <c r="Y74" i="25" s="1"/>
  <c r="U75" i="19"/>
  <c r="Y75" i="25" s="1"/>
  <c r="U76" i="19"/>
  <c r="Y76" i="25" s="1"/>
  <c r="U77" i="19"/>
  <c r="Y77" i="25" s="1"/>
  <c r="U78" i="19"/>
  <c r="Y78" i="25" s="1"/>
  <c r="U79" i="19"/>
  <c r="Y79" i="25" s="1"/>
  <c r="U80" i="19"/>
  <c r="Y80" i="25" s="1"/>
  <c r="U81" i="19"/>
  <c r="Y81" i="25" s="1"/>
  <c r="U82" i="19"/>
  <c r="Y82" i="25" s="1"/>
  <c r="U83" i="19"/>
  <c r="Y83" i="25" s="1"/>
  <c r="U84" i="19"/>
  <c r="Y84" i="25" s="1"/>
  <c r="U85" i="19"/>
  <c r="Y85" i="25" s="1"/>
  <c r="U86" i="19"/>
  <c r="Y86" i="25" s="1"/>
  <c r="U87" i="19"/>
  <c r="Y87" i="25" s="1"/>
  <c r="U88" i="19"/>
  <c r="Y88" i="25" s="1"/>
  <c r="U89" i="19"/>
  <c r="Y89" i="25" s="1"/>
  <c r="U90" i="19"/>
  <c r="Y90" i="25" s="1"/>
  <c r="U91" i="19"/>
  <c r="Y91" i="25" s="1"/>
  <c r="U92" i="19"/>
  <c r="Y92" i="25" s="1"/>
  <c r="U93" i="19"/>
  <c r="Y93" i="25" s="1"/>
  <c r="U94" i="19"/>
  <c r="Y94" i="25" s="1"/>
  <c r="U95" i="19"/>
  <c r="Y95" i="25" s="1"/>
  <c r="U96" i="19"/>
  <c r="Y96" i="25" s="1"/>
  <c r="U97" i="19"/>
  <c r="Y97" i="25" s="1"/>
  <c r="U98" i="19"/>
  <c r="Y98" i="25" s="1"/>
  <c r="U99" i="19"/>
  <c r="Y99" i="25" s="1"/>
  <c r="U100" i="19"/>
  <c r="Y100" i="25" s="1"/>
  <c r="U101" i="19"/>
  <c r="Y101" i="25" s="1"/>
  <c r="U102" i="19"/>
  <c r="Y102" i="25" s="1"/>
  <c r="U103" i="19"/>
  <c r="Y103" i="25" s="1"/>
  <c r="U104" i="19"/>
  <c r="Y104" i="25" s="1"/>
  <c r="U105" i="19"/>
  <c r="Y105" i="25" s="1"/>
  <c r="U106" i="19"/>
  <c r="Y106" i="25" s="1"/>
  <c r="U107" i="19"/>
  <c r="Y107" i="25" s="1"/>
  <c r="U108" i="19"/>
  <c r="Y108" i="25" s="1"/>
  <c r="U109" i="19"/>
  <c r="Y109" i="25" s="1"/>
  <c r="U110" i="19"/>
  <c r="Y110" i="25" s="1"/>
  <c r="U111" i="19"/>
  <c r="Y111" i="25" s="1"/>
  <c r="U112" i="19"/>
  <c r="Y112" i="25" s="1"/>
  <c r="U113" i="19"/>
  <c r="Y113" i="25" s="1"/>
  <c r="U114" i="19"/>
  <c r="Y114" i="25" s="1"/>
  <c r="U115" i="19"/>
  <c r="Y115" i="25" s="1"/>
  <c r="U116" i="19"/>
  <c r="Y116" i="25" s="1"/>
  <c r="U117" i="19"/>
  <c r="Y117" i="25" s="1"/>
  <c r="U118" i="19"/>
  <c r="Y118" i="25" s="1"/>
  <c r="U119" i="19"/>
  <c r="Y119" i="25" s="1"/>
  <c r="U120" i="19"/>
  <c r="Y120" i="25" s="1"/>
  <c r="U121" i="19"/>
  <c r="Y121" i="25" s="1"/>
  <c r="U122" i="19"/>
  <c r="Y122" i="25" s="1"/>
  <c r="U123" i="19"/>
  <c r="Y123" i="25" s="1"/>
  <c r="U124" i="19"/>
  <c r="Y124" i="25" s="1"/>
  <c r="U125" i="19"/>
  <c r="Y125" i="25" s="1"/>
  <c r="U126" i="19"/>
  <c r="Y126" i="25" s="1"/>
  <c r="U127" i="19"/>
  <c r="Y127" i="25" s="1"/>
  <c r="U128" i="19"/>
  <c r="Y128" i="25" s="1"/>
  <c r="U129" i="19"/>
  <c r="Y129" i="25" s="1"/>
  <c r="U130" i="19"/>
  <c r="Y130" i="25" s="1"/>
  <c r="U131" i="19"/>
  <c r="Y131" i="25" s="1"/>
  <c r="U132" i="19"/>
  <c r="Y132" i="25" s="1"/>
  <c r="U133" i="19"/>
  <c r="Y133" i="25" s="1"/>
  <c r="U134" i="19"/>
  <c r="Y134" i="25" s="1"/>
  <c r="U135" i="19"/>
  <c r="Y135" i="25" s="1"/>
  <c r="U136" i="19"/>
  <c r="Y136" i="25" s="1"/>
  <c r="U137" i="19"/>
  <c r="Y137" i="25" s="1"/>
  <c r="U138" i="19"/>
  <c r="Y138" i="25" s="1"/>
  <c r="U139" i="19"/>
  <c r="Y139" i="25" s="1"/>
  <c r="U140" i="19"/>
  <c r="Y140" i="25" s="1"/>
  <c r="U141" i="19"/>
  <c r="Y141" i="25" s="1"/>
  <c r="U142" i="19"/>
  <c r="Y142" i="25" s="1"/>
  <c r="U143" i="19"/>
  <c r="Y143" i="25" s="1"/>
  <c r="U144" i="19"/>
  <c r="Y144" i="25" s="1"/>
  <c r="U145" i="19"/>
  <c r="Y145" i="25" s="1"/>
  <c r="U146" i="19"/>
  <c r="Y146" i="25" s="1"/>
  <c r="U147" i="19"/>
  <c r="Y147" i="25" s="1"/>
  <c r="U148" i="19"/>
  <c r="Y148" i="25" s="1"/>
  <c r="U149" i="19"/>
  <c r="Y149" i="25" s="1"/>
  <c r="U150" i="19"/>
  <c r="Y150" i="25" s="1"/>
  <c r="U151" i="19"/>
  <c r="Y151" i="25" s="1"/>
  <c r="U152" i="19"/>
  <c r="Y152" i="25" s="1"/>
  <c r="U153" i="19"/>
  <c r="Y153" i="25" s="1"/>
  <c r="U154" i="19"/>
  <c r="Y154" i="25" s="1"/>
  <c r="U155" i="19"/>
  <c r="Y155" i="25" s="1"/>
  <c r="U156" i="19"/>
  <c r="Y156" i="25" s="1"/>
  <c r="U157" i="19"/>
  <c r="Y157" i="25" s="1"/>
  <c r="U158" i="19"/>
  <c r="Y158" i="25" s="1"/>
  <c r="U159" i="19"/>
  <c r="Y159" i="25" s="1"/>
  <c r="U160" i="19"/>
  <c r="Y160" i="25" s="1"/>
  <c r="U161" i="19"/>
  <c r="Y161" i="25" s="1"/>
  <c r="U162" i="19"/>
  <c r="Y162" i="25" s="1"/>
  <c r="U163" i="19"/>
  <c r="Y163" i="25" s="1"/>
  <c r="U164" i="19"/>
  <c r="Y164" i="25" s="1"/>
  <c r="U165" i="19"/>
  <c r="Y165" i="25" s="1"/>
  <c r="U166" i="19"/>
  <c r="Y166" i="25" s="1"/>
  <c r="U167" i="19"/>
  <c r="Y167" i="25" s="1"/>
  <c r="U168" i="19"/>
  <c r="Y168" i="25" s="1"/>
  <c r="U169" i="19"/>
  <c r="Y169" i="25" s="1"/>
  <c r="U170" i="19"/>
  <c r="Y170" i="25" s="1"/>
  <c r="U171" i="19"/>
  <c r="Y171" i="25" s="1"/>
  <c r="U172" i="19"/>
  <c r="Y172" i="25" s="1"/>
  <c r="U173" i="19"/>
  <c r="Y173" i="25" s="1"/>
  <c r="U174" i="19"/>
  <c r="Y174" i="25" s="1"/>
  <c r="U175" i="19"/>
  <c r="Y175" i="25" s="1"/>
  <c r="U176" i="19"/>
  <c r="Y176" i="25" s="1"/>
  <c r="U177" i="19"/>
  <c r="Y177" i="25" s="1"/>
  <c r="U178" i="19"/>
  <c r="Y178" i="25" s="1"/>
  <c r="U179" i="19"/>
  <c r="Y179" i="25" s="1"/>
  <c r="U180" i="19"/>
  <c r="Y180" i="25" s="1"/>
  <c r="U181" i="19"/>
  <c r="Y181" i="25" s="1"/>
  <c r="U182" i="19"/>
  <c r="Y182" i="25" s="1"/>
  <c r="U183" i="19"/>
  <c r="Y183" i="25" s="1"/>
  <c r="U184" i="19"/>
  <c r="Y184" i="25" s="1"/>
  <c r="U185" i="19"/>
  <c r="Y185" i="25" s="1"/>
  <c r="U186" i="19"/>
  <c r="Y186" i="25" s="1"/>
  <c r="U187" i="19"/>
  <c r="Y187" i="25" s="1"/>
  <c r="U188" i="19"/>
  <c r="Y188" i="25" s="1"/>
  <c r="U189" i="19"/>
  <c r="Y189" i="25" s="1"/>
  <c r="U190" i="19"/>
  <c r="Y190" i="25" s="1"/>
  <c r="U191" i="19"/>
  <c r="Y191" i="25" s="1"/>
  <c r="U192" i="19"/>
  <c r="Y192" i="25" s="1"/>
  <c r="U193" i="19"/>
  <c r="Y193" i="25" s="1"/>
  <c r="U194" i="19"/>
  <c r="Y194" i="25" s="1"/>
  <c r="U195" i="19"/>
  <c r="Y195" i="25" s="1"/>
  <c r="U196" i="19"/>
  <c r="Y196" i="25" s="1"/>
  <c r="U197" i="19"/>
  <c r="Y197" i="25" s="1"/>
  <c r="U198" i="19"/>
  <c r="Y198" i="25" s="1"/>
  <c r="U199" i="19"/>
  <c r="Y199" i="25" s="1"/>
  <c r="U200" i="19"/>
  <c r="Y200" i="25" s="1"/>
  <c r="U201" i="19"/>
  <c r="Y201" i="25" s="1"/>
  <c r="U202" i="19"/>
  <c r="Y202" i="25" s="1"/>
  <c r="U203" i="19"/>
  <c r="Y203" i="25" s="1"/>
  <c r="U204" i="19"/>
  <c r="Y204" i="25" s="1"/>
  <c r="U205" i="19"/>
  <c r="Y205" i="25" s="1"/>
  <c r="U206" i="19"/>
  <c r="Y206" i="25" s="1"/>
  <c r="U207" i="19"/>
  <c r="Y207" i="25" s="1"/>
  <c r="U208" i="19"/>
  <c r="Y208" i="25" s="1"/>
  <c r="U209" i="19"/>
  <c r="Y209" i="25" s="1"/>
  <c r="U210" i="19"/>
  <c r="Y210" i="25" s="1"/>
  <c r="U211" i="19"/>
  <c r="Y211" i="25" s="1"/>
  <c r="U212" i="19"/>
  <c r="Y212" i="25" s="1"/>
  <c r="U213" i="19"/>
  <c r="Y213" i="25" s="1"/>
  <c r="U214" i="19"/>
  <c r="Y214" i="25" s="1"/>
  <c r="U215" i="19"/>
  <c r="Y215" i="25" s="1"/>
  <c r="U216" i="19"/>
  <c r="Y216" i="25" s="1"/>
  <c r="U217" i="19"/>
  <c r="Y217" i="25" s="1"/>
  <c r="U218" i="19"/>
  <c r="Y218" i="25" s="1"/>
  <c r="U219" i="19"/>
  <c r="Y219" i="25" s="1"/>
  <c r="U220" i="19"/>
  <c r="Y220" i="25" s="1"/>
  <c r="U221" i="19"/>
  <c r="Y221" i="25" s="1"/>
  <c r="U222" i="19"/>
  <c r="Y222" i="25" s="1"/>
  <c r="U223" i="19"/>
  <c r="Y223" i="25" s="1"/>
  <c r="U224" i="19"/>
  <c r="Y224" i="25" s="1"/>
  <c r="U225" i="19"/>
  <c r="Y225" i="25" s="1"/>
  <c r="U226" i="19"/>
  <c r="Y226" i="25" s="1"/>
  <c r="U227" i="19"/>
  <c r="Y227" i="25" s="1"/>
  <c r="U228" i="19"/>
  <c r="Y228" i="25" s="1"/>
  <c r="U229" i="19"/>
  <c r="Y229" i="25" s="1"/>
  <c r="U230" i="19"/>
  <c r="Y230" i="25" s="1"/>
  <c r="U231" i="19"/>
  <c r="Y231" i="25" s="1"/>
  <c r="U232" i="19"/>
  <c r="Y232" i="25" s="1"/>
  <c r="U233" i="19"/>
  <c r="Y233" i="25" s="1"/>
  <c r="U234" i="19"/>
  <c r="Y234" i="25" s="1"/>
  <c r="U235" i="19"/>
  <c r="Y235" i="25" s="1"/>
  <c r="U236" i="19"/>
  <c r="Y236" i="25" s="1"/>
  <c r="U237" i="19"/>
  <c r="Y237" i="25" s="1"/>
  <c r="U238" i="19"/>
  <c r="Y238" i="25" s="1"/>
  <c r="U239" i="19"/>
  <c r="Y239" i="25" s="1"/>
  <c r="U240" i="19"/>
  <c r="Y240" i="25" s="1"/>
  <c r="U241" i="19"/>
  <c r="Y241" i="25" s="1"/>
  <c r="U242" i="19"/>
  <c r="Y242" i="25" s="1"/>
  <c r="U243" i="19"/>
  <c r="Y243" i="25" s="1"/>
  <c r="U244" i="19"/>
  <c r="Y244" i="25" s="1"/>
  <c r="U245" i="19"/>
  <c r="Y245" i="25" s="1"/>
  <c r="U246" i="19"/>
  <c r="Y246" i="25" s="1"/>
  <c r="U247" i="19"/>
  <c r="Y247" i="25" s="1"/>
  <c r="U248" i="19"/>
  <c r="Y248" i="25" s="1"/>
  <c r="U249" i="19"/>
  <c r="Y249" i="25" s="1"/>
  <c r="U250" i="19"/>
  <c r="Y250" i="25" s="1"/>
  <c r="U251" i="19"/>
  <c r="Y251" i="25" s="1"/>
  <c r="U252" i="19"/>
  <c r="Y252" i="25" s="1"/>
  <c r="U253" i="19"/>
  <c r="Y253" i="25" s="1"/>
  <c r="U254" i="19"/>
  <c r="Y254" i="25" s="1"/>
  <c r="U255" i="19"/>
  <c r="Y255" i="25" s="1"/>
  <c r="U256" i="19"/>
  <c r="Y256" i="25" s="1"/>
  <c r="U257" i="19"/>
  <c r="Y257" i="25" s="1"/>
  <c r="U258" i="19"/>
  <c r="Y258" i="25" s="1"/>
  <c r="U259" i="19"/>
  <c r="Y259" i="25" s="1"/>
  <c r="U260" i="19"/>
  <c r="Y260" i="25" s="1"/>
  <c r="U261" i="19"/>
  <c r="Y261" i="25" s="1"/>
  <c r="U262" i="19"/>
  <c r="Y262" i="25" s="1"/>
  <c r="U263" i="19"/>
  <c r="Y263" i="25" s="1"/>
  <c r="U264" i="19"/>
  <c r="Y264" i="25" s="1"/>
  <c r="U265" i="19"/>
  <c r="Y265" i="25" s="1"/>
  <c r="U266" i="19"/>
  <c r="Y266" i="25" s="1"/>
  <c r="U267" i="19"/>
  <c r="Y267" i="25" s="1"/>
  <c r="U268" i="19"/>
  <c r="Y268" i="25" s="1"/>
  <c r="U269" i="19"/>
  <c r="Y269" i="25" s="1"/>
  <c r="U270" i="19"/>
  <c r="Y270" i="25" s="1"/>
  <c r="U271" i="19"/>
  <c r="Y271" i="25" s="1"/>
  <c r="U272" i="19"/>
  <c r="Y272" i="25" s="1"/>
  <c r="U273" i="19"/>
  <c r="Y273" i="25" s="1"/>
  <c r="U274" i="19"/>
  <c r="Y274" i="25" s="1"/>
  <c r="U275" i="19"/>
  <c r="Y275" i="25" s="1"/>
  <c r="U276" i="19"/>
  <c r="Y276" i="25" s="1"/>
  <c r="U277" i="19"/>
  <c r="Y277" i="25" s="1"/>
  <c r="U278" i="19"/>
  <c r="Y278" i="25" s="1"/>
  <c r="U279" i="19"/>
  <c r="Y279" i="25" s="1"/>
  <c r="U280" i="19"/>
  <c r="Y280" i="25" s="1"/>
  <c r="U281" i="19"/>
  <c r="Y281" i="25" s="1"/>
  <c r="U282" i="19"/>
  <c r="Y282" i="25" s="1"/>
  <c r="U283" i="19"/>
  <c r="Y283" i="25" s="1"/>
  <c r="U284" i="19"/>
  <c r="Y284" i="25" s="1"/>
  <c r="U285" i="19"/>
  <c r="Y285" i="25" s="1"/>
  <c r="U286" i="19"/>
  <c r="Y286" i="25" s="1"/>
  <c r="U287" i="19"/>
  <c r="Y287" i="25" s="1"/>
  <c r="U288" i="19"/>
  <c r="Y288" i="25" s="1"/>
  <c r="U289" i="19"/>
  <c r="Y289" i="25" s="1"/>
  <c r="U290" i="19"/>
  <c r="Y290" i="25" s="1"/>
  <c r="U291" i="19"/>
  <c r="Y291" i="25" s="1"/>
  <c r="U292" i="19"/>
  <c r="Y292" i="25" s="1"/>
  <c r="U293" i="19"/>
  <c r="Y293" i="25" s="1"/>
  <c r="U294" i="19"/>
  <c r="Y294" i="25" s="1"/>
  <c r="U295" i="19"/>
  <c r="Y295" i="25" s="1"/>
  <c r="U296" i="19"/>
  <c r="Y296" i="25" s="1"/>
  <c r="U297" i="19"/>
  <c r="Y297" i="25" s="1"/>
  <c r="U298" i="19"/>
  <c r="Y298" i="25" s="1"/>
  <c r="U299" i="19"/>
  <c r="Y299" i="25" s="1"/>
  <c r="U300" i="19"/>
  <c r="Y300" i="25" s="1"/>
  <c r="U301" i="19"/>
  <c r="Y301" i="25" s="1"/>
  <c r="U302" i="19"/>
  <c r="Y302" i="25" s="1"/>
  <c r="U303" i="19"/>
  <c r="Y303" i="25" s="1"/>
  <c r="U304" i="19"/>
  <c r="Y304" i="25" s="1"/>
  <c r="U305" i="19"/>
  <c r="Y305" i="25" s="1"/>
  <c r="U306" i="19"/>
  <c r="Y306" i="25" s="1"/>
  <c r="U307" i="19"/>
  <c r="Y307" i="25" s="1"/>
  <c r="U308" i="19"/>
  <c r="Y308" i="25" s="1"/>
  <c r="U309" i="19"/>
  <c r="Y309" i="25" s="1"/>
  <c r="U310" i="19"/>
  <c r="Y310" i="25" s="1"/>
  <c r="U311" i="19"/>
  <c r="Y311" i="25" s="1"/>
  <c r="U312" i="19"/>
  <c r="Y312" i="25" s="1"/>
  <c r="U313" i="19"/>
  <c r="Y313" i="25" s="1"/>
  <c r="U314" i="19"/>
  <c r="Y314" i="25" s="1"/>
  <c r="U315" i="19"/>
  <c r="Y315" i="25" s="1"/>
  <c r="U316" i="19"/>
  <c r="Y316" i="25" s="1"/>
  <c r="U317" i="19"/>
  <c r="Y317" i="25" s="1"/>
  <c r="U318" i="19"/>
  <c r="Y318" i="25" s="1"/>
  <c r="U319" i="19"/>
  <c r="Y319" i="25" s="1"/>
  <c r="U320" i="19"/>
  <c r="Y320" i="25" s="1"/>
  <c r="U321" i="19"/>
  <c r="Y321" i="25" s="1"/>
  <c r="U322" i="19"/>
  <c r="Y322" i="25" s="1"/>
  <c r="U323" i="19"/>
  <c r="Y323" i="25" s="1"/>
  <c r="U324" i="19"/>
  <c r="Y324" i="25" s="1"/>
  <c r="U325" i="19"/>
  <c r="Y325" i="25" s="1"/>
  <c r="U326" i="19"/>
  <c r="Y326" i="25" s="1"/>
  <c r="U327" i="19"/>
  <c r="Y327" i="25" s="1"/>
  <c r="U328" i="19"/>
  <c r="Y328" i="25" s="1"/>
  <c r="U329" i="19"/>
  <c r="Y329" i="25" s="1"/>
  <c r="U330" i="19"/>
  <c r="Y330" i="25" s="1"/>
  <c r="U331" i="19"/>
  <c r="Y331" i="25" s="1"/>
  <c r="U332" i="19"/>
  <c r="Y332" i="25" s="1"/>
  <c r="U333" i="19"/>
  <c r="Y333" i="25" s="1"/>
  <c r="U334" i="19"/>
  <c r="Y334" i="25" s="1"/>
  <c r="U335" i="19"/>
  <c r="Y335" i="25" s="1"/>
  <c r="U336" i="19"/>
  <c r="Y336" i="25" s="1"/>
  <c r="U337" i="19"/>
  <c r="Y337" i="25" s="1"/>
  <c r="U338" i="19"/>
  <c r="Y338" i="25" s="1"/>
  <c r="U339" i="19"/>
  <c r="Y339" i="25" s="1"/>
  <c r="U340" i="19"/>
  <c r="Y340" i="25" s="1"/>
  <c r="U341" i="19"/>
  <c r="Y341" i="25" s="1"/>
  <c r="U342" i="19"/>
  <c r="Y342" i="25" s="1"/>
  <c r="U343" i="19"/>
  <c r="Y343" i="25" s="1"/>
  <c r="U344" i="19"/>
  <c r="Y344" i="25" s="1"/>
  <c r="U345" i="19"/>
  <c r="Y345" i="25" s="1"/>
  <c r="U346" i="19"/>
  <c r="Y346" i="25" s="1"/>
  <c r="U347" i="19"/>
  <c r="Y347" i="25" s="1"/>
  <c r="U348" i="19"/>
  <c r="Y348" i="25" s="1"/>
  <c r="U349" i="19"/>
  <c r="Y349" i="25" s="1"/>
  <c r="U350" i="19"/>
  <c r="Y350" i="25" s="1"/>
  <c r="U351" i="19"/>
  <c r="Y351" i="25" s="1"/>
  <c r="U352" i="19"/>
  <c r="Y352" i="25" s="1"/>
  <c r="U353" i="19"/>
  <c r="Y353" i="25" s="1"/>
  <c r="U354" i="19"/>
  <c r="Y354" i="25" s="1"/>
  <c r="U355" i="19"/>
  <c r="Y355" i="25" s="1"/>
  <c r="U356" i="19"/>
  <c r="Y356" i="25" s="1"/>
  <c r="U357" i="19"/>
  <c r="Y357" i="25" s="1"/>
  <c r="U358" i="19"/>
  <c r="Y358" i="25" s="1"/>
  <c r="U359" i="19"/>
  <c r="Y359" i="25" s="1"/>
  <c r="U360" i="19"/>
  <c r="Y360" i="25" s="1"/>
  <c r="U361" i="19"/>
  <c r="Y361" i="25" s="1"/>
  <c r="U362" i="19"/>
  <c r="Y362" i="25" s="1"/>
  <c r="U363" i="19"/>
  <c r="Y363" i="25" s="1"/>
  <c r="U364" i="19"/>
  <c r="Y364" i="25" s="1"/>
  <c r="U365" i="19"/>
  <c r="Y365" i="25" s="1"/>
  <c r="U366" i="19"/>
  <c r="Y366" i="25" s="1"/>
  <c r="U367" i="19"/>
  <c r="Y367" i="25" s="1"/>
  <c r="U368" i="19"/>
  <c r="Y368" i="25" s="1"/>
  <c r="U369" i="19"/>
  <c r="Y369" i="25" s="1"/>
  <c r="U370" i="19"/>
  <c r="Y370" i="25" s="1"/>
  <c r="U5" i="19"/>
  <c r="Y5" i="25" s="1"/>
  <c r="C10" i="23"/>
  <c r="D10" i="23"/>
  <c r="C10" i="21"/>
  <c r="C10" i="20"/>
  <c r="C10" i="22"/>
  <c r="B10" i="23"/>
  <c r="D10" i="21"/>
  <c r="D10" i="22"/>
  <c r="B10" i="20"/>
  <c r="D10" i="20"/>
  <c r="B10" i="21"/>
  <c r="B10" i="22"/>
  <c r="F8" i="23" l="1"/>
  <c r="Y66" i="25"/>
  <c r="F9" i="23"/>
  <c r="Y67" i="25"/>
  <c r="F10" i="23"/>
  <c r="A11" i="23"/>
  <c r="A11" i="22"/>
  <c r="A11" i="21"/>
  <c r="A11" i="20"/>
  <c r="C2" i="7"/>
  <c r="C3" i="7"/>
  <c r="C4" i="7"/>
  <c r="C5" i="7"/>
  <c r="C6" i="7"/>
  <c r="C7" i="7"/>
  <c r="C8" i="7"/>
  <c r="B2" i="7"/>
  <c r="B3" i="7"/>
  <c r="B4" i="7"/>
  <c r="B5" i="7"/>
  <c r="B6" i="7"/>
  <c r="B7" i="7"/>
  <c r="B8" i="7"/>
  <c r="C11" i="23"/>
  <c r="D11" i="23"/>
  <c r="D11" i="21"/>
  <c r="C11" i="21"/>
  <c r="D11" i="22"/>
  <c r="C11" i="20"/>
  <c r="B11" i="20"/>
  <c r="B11" i="21"/>
  <c r="D11" i="20"/>
  <c r="B11" i="23"/>
  <c r="C11" i="22"/>
  <c r="F11" i="23" l="1"/>
  <c r="A12" i="23"/>
  <c r="A12" i="22"/>
  <c r="A12" i="21"/>
  <c r="A12" i="20"/>
  <c r="C12" i="23"/>
  <c r="D12" i="23"/>
  <c r="B11" i="22"/>
  <c r="C12" i="22"/>
  <c r="B12" i="23"/>
  <c r="C12" i="21"/>
  <c r="B12" i="21"/>
  <c r="B12" i="22"/>
  <c r="D12" i="20"/>
  <c r="D12" i="22"/>
  <c r="D12" i="21"/>
  <c r="C12" i="20"/>
  <c r="F12" i="23" l="1"/>
  <c r="A13" i="23"/>
  <c r="A13" i="22"/>
  <c r="A13" i="21"/>
  <c r="A13" i="20"/>
  <c r="C13" i="23"/>
  <c r="D13" i="23"/>
  <c r="C13" i="22"/>
  <c r="B12" i="20"/>
  <c r="B13" i="23"/>
  <c r="B13" i="22"/>
  <c r="B13" i="21"/>
  <c r="B13" i="20"/>
  <c r="D13" i="22"/>
  <c r="C13" i="21"/>
  <c r="D13" i="21"/>
  <c r="C13" i="20"/>
  <c r="F13" i="23" l="1"/>
  <c r="A14" i="23"/>
  <c r="A14" i="22"/>
  <c r="A14" i="21"/>
  <c r="A14" i="20"/>
  <c r="C14" i="23"/>
  <c r="D14" i="23"/>
  <c r="D13" i="20"/>
  <c r="B14" i="21"/>
  <c r="C14" i="21"/>
  <c r="C14" i="20"/>
  <c r="B14" i="20"/>
  <c r="B14" i="23"/>
  <c r="D14" i="21"/>
  <c r="D14" i="22"/>
  <c r="D14" i="20"/>
  <c r="C14" i="22"/>
  <c r="F14" i="23" l="1"/>
  <c r="A15" i="23"/>
  <c r="A15" i="22"/>
  <c r="A15" i="21"/>
  <c r="A15" i="20"/>
  <c r="C15" i="23"/>
  <c r="D15" i="23"/>
  <c r="B14" i="22"/>
  <c r="C15" i="21"/>
  <c r="D15" i="22"/>
  <c r="B15" i="21"/>
  <c r="D15" i="20"/>
  <c r="B15" i="23"/>
  <c r="D15" i="21"/>
  <c r="B15" i="22"/>
  <c r="B15" i="20"/>
  <c r="C15" i="20"/>
  <c r="C15" i="22"/>
  <c r="F15" i="23" l="1"/>
  <c r="A16" i="23"/>
  <c r="A16" i="22"/>
  <c r="A16" i="21"/>
  <c r="A16" i="20"/>
  <c r="C16" i="23"/>
  <c r="D16" i="23"/>
  <c r="B16" i="22"/>
  <c r="D16" i="22"/>
  <c r="D16" i="21"/>
  <c r="B16" i="20"/>
  <c r="C16" i="22"/>
  <c r="C16" i="21"/>
  <c r="B16" i="21"/>
  <c r="B16" i="23"/>
  <c r="D16" i="20"/>
  <c r="C16" i="20"/>
  <c r="F16" i="23" l="1"/>
  <c r="A17" i="23"/>
  <c r="A17" i="22"/>
  <c r="A17" i="21"/>
  <c r="A17" i="20"/>
  <c r="C17" i="23"/>
  <c r="D17" i="23"/>
  <c r="B17" i="22"/>
  <c r="B17" i="20"/>
  <c r="C17" i="22"/>
  <c r="D17" i="21"/>
  <c r="C17" i="20"/>
  <c r="D17" i="22"/>
  <c r="D17" i="20"/>
  <c r="B17" i="21"/>
  <c r="B17" i="23"/>
  <c r="C17" i="21"/>
  <c r="F17" i="23" l="1"/>
  <c r="A18" i="23"/>
  <c r="A18" i="22"/>
  <c r="A18" i="21"/>
  <c r="A18" i="20"/>
  <c r="C18" i="23"/>
  <c r="D18" i="23"/>
  <c r="C18" i="20"/>
  <c r="B18" i="23"/>
  <c r="B18" i="22"/>
  <c r="B18" i="20"/>
  <c r="B18" i="21"/>
  <c r="D18" i="20"/>
  <c r="C18" i="21"/>
  <c r="D18" i="22"/>
  <c r="F18" i="23" l="1"/>
  <c r="A19" i="23"/>
  <c r="A19" i="22"/>
  <c r="A19" i="21"/>
  <c r="A19" i="20"/>
  <c r="C19" i="23"/>
  <c r="D19" i="23"/>
  <c r="D19" i="22"/>
  <c r="D19" i="20"/>
  <c r="C19" i="21"/>
  <c r="D18" i="21"/>
  <c r="B19" i="23"/>
  <c r="B19" i="22"/>
  <c r="C19" i="20"/>
  <c r="C18" i="22"/>
  <c r="B19" i="20"/>
  <c r="C19" i="22"/>
  <c r="B19" i="21"/>
  <c r="F19" i="23" l="1"/>
  <c r="A20" i="23"/>
  <c r="A20" i="22"/>
  <c r="A20" i="21"/>
  <c r="A20" i="20"/>
  <c r="C20" i="23"/>
  <c r="D20" i="23"/>
  <c r="D19" i="21"/>
  <c r="B20" i="21"/>
  <c r="D20" i="22"/>
  <c r="C20" i="21"/>
  <c r="D20" i="20"/>
  <c r="D20" i="21"/>
  <c r="C20" i="22"/>
  <c r="B20" i="23"/>
  <c r="C20" i="20"/>
  <c r="B20" i="20"/>
  <c r="B20" i="22"/>
  <c r="F20" i="23" l="1"/>
  <c r="A21" i="23"/>
  <c r="A21" i="22"/>
  <c r="A21" i="21"/>
  <c r="A21" i="20"/>
  <c r="C21" i="23"/>
  <c r="D21" i="23"/>
  <c r="B21" i="21"/>
  <c r="C21" i="22"/>
  <c r="D21" i="21"/>
  <c r="B21" i="22"/>
  <c r="D21" i="22"/>
  <c r="C21" i="21"/>
  <c r="B21" i="23"/>
  <c r="C21" i="20"/>
  <c r="B21" i="20"/>
  <c r="D21" i="20"/>
  <c r="F21" i="23" l="1"/>
  <c r="A22" i="23"/>
  <c r="A22" i="22"/>
  <c r="A22" i="21"/>
  <c r="A22" i="20"/>
  <c r="C22" i="23"/>
  <c r="D22" i="23"/>
  <c r="B22" i="23"/>
  <c r="D22" i="21"/>
  <c r="B22" i="22"/>
  <c r="D22" i="22"/>
  <c r="B22" i="21"/>
  <c r="C22" i="20"/>
  <c r="C22" i="21"/>
  <c r="B22" i="20"/>
  <c r="C22" i="22"/>
  <c r="F22" i="23" l="1"/>
  <c r="A23" i="23"/>
  <c r="A23" i="22"/>
  <c r="A23" i="21"/>
  <c r="A23" i="20"/>
  <c r="C23" i="23"/>
  <c r="D23" i="23"/>
  <c r="D22" i="20"/>
  <c r="C23" i="21"/>
  <c r="D23" i="20"/>
  <c r="C23" i="22"/>
  <c r="D23" i="21"/>
  <c r="B23" i="21"/>
  <c r="B23" i="23"/>
  <c r="B23" i="22"/>
  <c r="D23" i="22"/>
  <c r="C23" i="20"/>
  <c r="F23" i="23" l="1"/>
  <c r="A24" i="23"/>
  <c r="A24" i="22"/>
  <c r="A24" i="21"/>
  <c r="A24" i="20"/>
  <c r="C24" i="23"/>
  <c r="D24" i="23"/>
  <c r="D24" i="22"/>
  <c r="C24" i="21"/>
  <c r="D24" i="20"/>
  <c r="B24" i="22"/>
  <c r="C24" i="22"/>
  <c r="B23" i="20"/>
  <c r="B24" i="21"/>
  <c r="B24" i="20"/>
  <c r="D24" i="21"/>
  <c r="C24" i="20"/>
  <c r="B24" i="23"/>
  <c r="F24" i="23" l="1"/>
  <c r="A25" i="23"/>
  <c r="A25" i="22"/>
  <c r="A25" i="21"/>
  <c r="A25" i="20"/>
  <c r="C25" i="23"/>
  <c r="D25" i="23"/>
  <c r="B25" i="22"/>
  <c r="B25" i="21"/>
  <c r="B25" i="20"/>
  <c r="D25" i="21"/>
  <c r="C25" i="22"/>
  <c r="D25" i="22"/>
  <c r="B25" i="23"/>
  <c r="C25" i="21"/>
  <c r="C25" i="20"/>
  <c r="D25" i="20"/>
  <c r="F25" i="23" l="1"/>
  <c r="A26" i="23"/>
  <c r="A26" i="22"/>
  <c r="A26" i="21"/>
  <c r="A26" i="20"/>
  <c r="C26" i="23"/>
  <c r="D26" i="23"/>
  <c r="B26" i="23"/>
  <c r="D26" i="21"/>
  <c r="B26" i="21"/>
  <c r="B26" i="22"/>
  <c r="C26" i="21"/>
  <c r="D26" i="22"/>
  <c r="C26" i="20"/>
  <c r="C26" i="22"/>
  <c r="B26" i="20"/>
  <c r="F26" i="23" l="1"/>
  <c r="A27" i="23"/>
  <c r="A27" i="22"/>
  <c r="A27" i="21"/>
  <c r="A27" i="20"/>
  <c r="C27" i="23"/>
  <c r="D27" i="23"/>
  <c r="D27" i="22"/>
  <c r="B27" i="21"/>
  <c r="C27" i="22"/>
  <c r="B27" i="22"/>
  <c r="D26" i="20"/>
  <c r="C27" i="21"/>
  <c r="C27" i="20"/>
  <c r="D27" i="20"/>
  <c r="D27" i="21"/>
  <c r="B27" i="20"/>
  <c r="B27" i="23"/>
  <c r="F27" i="23" l="1"/>
  <c r="A28" i="23"/>
  <c r="A28" i="22"/>
  <c r="A28" i="21"/>
  <c r="A28" i="20"/>
  <c r="C28" i="23"/>
  <c r="D28" i="23"/>
  <c r="D28" i="22"/>
  <c r="C28" i="21"/>
  <c r="D28" i="20"/>
  <c r="D28" i="21"/>
  <c r="C28" i="22"/>
  <c r="B28" i="21"/>
  <c r="B28" i="20"/>
  <c r="B28" i="22"/>
  <c r="C28" i="20"/>
  <c r="B28" i="23"/>
  <c r="F28" i="23" l="1"/>
  <c r="A29" i="23"/>
  <c r="A29" i="22"/>
  <c r="A29" i="21"/>
  <c r="A29" i="20"/>
  <c r="C29" i="23"/>
  <c r="D29" i="23"/>
  <c r="B29" i="22"/>
  <c r="B29" i="21"/>
  <c r="C29" i="22"/>
  <c r="D29" i="22"/>
  <c r="C29" i="21"/>
  <c r="C29" i="20"/>
  <c r="B29" i="20"/>
  <c r="D29" i="21"/>
  <c r="D29" i="20"/>
  <c r="F29" i="23" l="1"/>
  <c r="A30" i="23"/>
  <c r="A30" i="22"/>
  <c r="A30" i="21"/>
  <c r="A30" i="20"/>
  <c r="C30" i="23"/>
  <c r="D30" i="23"/>
  <c r="D30" i="22"/>
  <c r="C30" i="21"/>
  <c r="C30" i="20"/>
  <c r="B30" i="23"/>
  <c r="D30" i="21"/>
  <c r="B30" i="22"/>
  <c r="B29" i="23"/>
  <c r="B30" i="21"/>
  <c r="D30" i="20"/>
  <c r="C30" i="22"/>
  <c r="B30" i="20"/>
  <c r="F30" i="23" l="1"/>
  <c r="A31" i="23"/>
  <c r="A31" i="22"/>
  <c r="A31" i="21"/>
  <c r="A31" i="20"/>
  <c r="C31" i="23"/>
  <c r="D31" i="23"/>
  <c r="D31" i="22"/>
  <c r="B31" i="21"/>
  <c r="C31" i="22"/>
  <c r="D31" i="21"/>
  <c r="B31" i="22"/>
  <c r="C31" i="21"/>
  <c r="C31" i="20"/>
  <c r="D31" i="20"/>
  <c r="B31" i="23"/>
  <c r="B31" i="20"/>
  <c r="F31" i="23" l="1"/>
  <c r="A32" i="23"/>
  <c r="A32" i="22"/>
  <c r="A32" i="21"/>
  <c r="A32" i="20"/>
  <c r="C32" i="23"/>
  <c r="D32" i="23"/>
  <c r="D32" i="22"/>
  <c r="B32" i="21"/>
  <c r="D32" i="20"/>
  <c r="D32" i="21"/>
  <c r="C32" i="22"/>
  <c r="C32" i="21"/>
  <c r="B32" i="20"/>
  <c r="B32" i="22"/>
  <c r="C32" i="20"/>
  <c r="F32" i="23" l="1"/>
  <c r="A33" i="23"/>
  <c r="A33" i="22"/>
  <c r="A33" i="21"/>
  <c r="A33" i="20"/>
  <c r="C33" i="23"/>
  <c r="D33" i="23"/>
  <c r="B32" i="23"/>
  <c r="B33" i="23"/>
  <c r="C33" i="21"/>
  <c r="D33" i="21"/>
  <c r="D33" i="22"/>
  <c r="C33" i="22"/>
  <c r="B33" i="21"/>
  <c r="B33" i="20"/>
  <c r="C33" i="20"/>
  <c r="B33" i="22"/>
  <c r="F33" i="23" l="1"/>
  <c r="A34" i="23"/>
  <c r="A34" i="22"/>
  <c r="A34" i="21"/>
  <c r="A34" i="20"/>
  <c r="C34" i="23"/>
  <c r="D34" i="23"/>
  <c r="C34" i="22"/>
  <c r="C34" i="21"/>
  <c r="D34" i="22"/>
  <c r="B34" i="22"/>
  <c r="D33" i="20"/>
  <c r="B34" i="21"/>
  <c r="D34" i="20"/>
  <c r="C34" i="20"/>
  <c r="D34" i="21"/>
  <c r="B34" i="20"/>
  <c r="F34" i="23" l="1"/>
  <c r="A35" i="23"/>
  <c r="A35" i="22"/>
  <c r="A35" i="21"/>
  <c r="A35" i="20"/>
  <c r="C35" i="23"/>
  <c r="D35" i="23"/>
  <c r="C35" i="21"/>
  <c r="B35" i="23"/>
  <c r="D35" i="21"/>
  <c r="B34" i="23"/>
  <c r="B35" i="22"/>
  <c r="D35" i="22"/>
  <c r="B35" i="21"/>
  <c r="D35" i="20"/>
  <c r="C35" i="22"/>
  <c r="C35" i="20"/>
  <c r="F35" i="23" l="1"/>
  <c r="A36" i="23"/>
  <c r="A36" i="22"/>
  <c r="A36" i="21"/>
  <c r="A36" i="20"/>
  <c r="C36" i="23"/>
  <c r="D36" i="23"/>
  <c r="B35" i="20"/>
  <c r="B36" i="21"/>
  <c r="C36" i="21"/>
  <c r="B36" i="20"/>
  <c r="B36" i="23"/>
  <c r="C36" i="20"/>
  <c r="D36" i="21"/>
  <c r="D36" i="20"/>
  <c r="B36" i="22"/>
  <c r="F36" i="23" l="1"/>
  <c r="A37" i="23"/>
  <c r="A37" i="22"/>
  <c r="A37" i="21"/>
  <c r="A37" i="20"/>
  <c r="C37" i="23"/>
  <c r="D37" i="23"/>
  <c r="D36" i="22"/>
  <c r="D37" i="22"/>
  <c r="B37" i="22"/>
  <c r="B37" i="20"/>
  <c r="C36" i="22"/>
  <c r="B37" i="21"/>
  <c r="C37" i="22"/>
  <c r="D37" i="21"/>
  <c r="D37" i="20"/>
  <c r="C37" i="21"/>
  <c r="F37" i="23" l="1"/>
  <c r="A38" i="23"/>
  <c r="A38" i="22"/>
  <c r="A38" i="21"/>
  <c r="A38" i="20"/>
  <c r="C38" i="23"/>
  <c r="D38" i="23"/>
  <c r="B38" i="23"/>
  <c r="C37" i="20"/>
  <c r="C38" i="22"/>
  <c r="C38" i="20"/>
  <c r="B37" i="23"/>
  <c r="C38" i="21"/>
  <c r="B38" i="21"/>
  <c r="B38" i="20"/>
  <c r="D38" i="22"/>
  <c r="D38" i="21"/>
  <c r="F38" i="23" l="1"/>
  <c r="I16" i="23"/>
  <c r="I19" i="23"/>
  <c r="L19" i="23" s="1"/>
  <c r="H21" i="22"/>
  <c r="J21" i="22" s="1"/>
  <c r="H15" i="22"/>
  <c r="H20" i="21"/>
  <c r="J20" i="21" s="1"/>
  <c r="H17" i="21"/>
  <c r="J17" i="21" s="1"/>
  <c r="D38" i="20"/>
  <c r="B38" i="22"/>
  <c r="H18" i="22" l="1"/>
  <c r="J18" i="22" s="1"/>
  <c r="P29" i="23"/>
  <c r="P34" i="23"/>
  <c r="P22" i="23"/>
  <c r="P35" i="23"/>
  <c r="P28" i="23"/>
  <c r="P24" i="23"/>
  <c r="P33" i="23"/>
  <c r="P37" i="23"/>
  <c r="P32" i="23"/>
  <c r="P38" i="23"/>
  <c r="P23" i="23"/>
  <c r="P26" i="23"/>
  <c r="P25" i="23"/>
  <c r="P31" i="23"/>
  <c r="P36" i="23"/>
  <c r="P27" i="23"/>
  <c r="P30" i="23"/>
  <c r="I31" i="23"/>
  <c r="I28" i="23"/>
  <c r="I22" i="23"/>
  <c r="L22" i="23" s="1"/>
  <c r="H11" i="21"/>
  <c r="H29" i="21"/>
  <c r="H26" i="21"/>
  <c r="H23" i="21"/>
  <c r="H14" i="21"/>
  <c r="J14" i="21" s="1"/>
  <c r="G20" i="20"/>
  <c r="I20" i="20" s="1"/>
  <c r="L25" i="20"/>
  <c r="L28" i="20"/>
  <c r="L31" i="20"/>
  <c r="G23" i="20"/>
  <c r="L19" i="20"/>
  <c r="G11" i="20"/>
  <c r="G14" i="20"/>
  <c r="G8" i="20"/>
  <c r="L16" i="20"/>
  <c r="G26" i="20"/>
  <c r="L10" i="20"/>
  <c r="L13" i="20"/>
  <c r="L22" i="20"/>
  <c r="G17" i="20"/>
  <c r="I17" i="20" s="1"/>
  <c r="Q25" i="23" l="1"/>
  <c r="Q30" i="23"/>
  <c r="Q27" i="23"/>
  <c r="Q26" i="23"/>
  <c r="Q37" i="23"/>
  <c r="Q35" i="23"/>
  <c r="Q36" i="23"/>
  <c r="Q23" i="23"/>
  <c r="Q33" i="23"/>
  <c r="Q22" i="23"/>
  <c r="I25" i="23"/>
  <c r="Q31" i="23"/>
  <c r="Q38" i="23"/>
  <c r="Q24" i="23"/>
  <c r="Q34" i="23"/>
  <c r="Q32" i="23"/>
  <c r="Q28" i="23"/>
  <c r="Q29" i="23"/>
</calcChain>
</file>

<file path=xl/comments1.xml><?xml version="1.0" encoding="utf-8"?>
<comments xmlns="http://schemas.openxmlformats.org/spreadsheetml/2006/main">
  <authors>
    <author>Michel</author>
  </authors>
  <commentList>
    <comment ref="AN4" authorId="0" shapeId="0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6h-6h</t>
        </r>
      </text>
    </comment>
    <comment ref="AQ4" authorId="0" shapeId="0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18h-18h</t>
        </r>
      </text>
    </comment>
  </commentList>
</comments>
</file>

<file path=xl/sharedStrings.xml><?xml version="1.0" encoding="utf-8"?>
<sst xmlns="http://schemas.openxmlformats.org/spreadsheetml/2006/main" count="364" uniqueCount="230">
  <si>
    <t>Temp</t>
  </si>
  <si>
    <t>Hi</t>
  </si>
  <si>
    <t>Low</t>
  </si>
  <si>
    <t>Out</t>
  </si>
  <si>
    <t>Dew</t>
  </si>
  <si>
    <t>Wind</t>
  </si>
  <si>
    <t>Heat</t>
  </si>
  <si>
    <t>THW</t>
  </si>
  <si>
    <t>Rain</t>
  </si>
  <si>
    <t xml:space="preserve">UV </t>
  </si>
  <si>
    <t xml:space="preserve">Hi </t>
  </si>
  <si>
    <t>Cool</t>
  </si>
  <si>
    <t xml:space="preserve">In </t>
  </si>
  <si>
    <t>In</t>
  </si>
  <si>
    <t>In Air</t>
  </si>
  <si>
    <t xml:space="preserve">ISS </t>
  </si>
  <si>
    <t>Arc.</t>
  </si>
  <si>
    <t>Date</t>
  </si>
  <si>
    <t>Time</t>
  </si>
  <si>
    <t>Hum</t>
  </si>
  <si>
    <t>Pt.</t>
  </si>
  <si>
    <t>Speed</t>
  </si>
  <si>
    <t>Dir</t>
  </si>
  <si>
    <t>Run</t>
  </si>
  <si>
    <t>Chill</t>
  </si>
  <si>
    <t>Index</t>
  </si>
  <si>
    <t xml:space="preserve">Bar  </t>
  </si>
  <si>
    <t>Rate</t>
  </si>
  <si>
    <t>Dose</t>
  </si>
  <si>
    <t xml:space="preserve">D-D </t>
  </si>
  <si>
    <t>EMC</t>
  </si>
  <si>
    <t>Density</t>
  </si>
  <si>
    <t>Samp</t>
  </si>
  <si>
    <t xml:space="preserve">Tx </t>
  </si>
  <si>
    <t>Recept</t>
  </si>
  <si>
    <t>Int.</t>
  </si>
  <si>
    <t>Temp Out</t>
  </si>
  <si>
    <t>Hi Temp</t>
  </si>
  <si>
    <t>Low Temp</t>
  </si>
  <si>
    <t>Out Hum</t>
  </si>
  <si>
    <t>Dew Pt.</t>
  </si>
  <si>
    <t>Wind Speed</t>
  </si>
  <si>
    <t>Wind Dir</t>
  </si>
  <si>
    <t>Wind Run</t>
  </si>
  <si>
    <t>Hi Speed</t>
  </si>
  <si>
    <t>Hi Dir</t>
  </si>
  <si>
    <t>Wind Chill</t>
  </si>
  <si>
    <t>Heat Index</t>
  </si>
  <si>
    <t>THW Index</t>
  </si>
  <si>
    <t>Rain Rate</t>
  </si>
  <si>
    <t>UV  Index</t>
  </si>
  <si>
    <t>UV  Dose</t>
  </si>
  <si>
    <t xml:space="preserve">Hi  UV </t>
  </si>
  <si>
    <t xml:space="preserve">Heat D-D </t>
  </si>
  <si>
    <t xml:space="preserve">Cool D-D </t>
  </si>
  <si>
    <t>In  Temp</t>
  </si>
  <si>
    <t>In Hum</t>
  </si>
  <si>
    <t>In  Dew</t>
  </si>
  <si>
    <t>In  Heat</t>
  </si>
  <si>
    <t>In  EMC</t>
  </si>
  <si>
    <t>In Air Density</t>
  </si>
  <si>
    <t>Wind Samp</t>
  </si>
  <si>
    <t xml:space="preserve">Wind Tx </t>
  </si>
  <si>
    <t>ISS  Recept</t>
  </si>
  <si>
    <t>Arc. Int.</t>
  </si>
  <si>
    <t>de</t>
  </si>
  <si>
    <t>à</t>
  </si>
  <si>
    <t>Valeurs</t>
  </si>
  <si>
    <t>Moyenne de Temp Out</t>
  </si>
  <si>
    <t>Max de Hi Temp</t>
  </si>
  <si>
    <t>Min de Low Temp</t>
  </si>
  <si>
    <t>UTC</t>
  </si>
  <si>
    <t>année</t>
  </si>
  <si>
    <t>Somme de Rain</t>
  </si>
  <si>
    <t xml:space="preserve">Min de Bar  </t>
  </si>
  <si>
    <t xml:space="preserve">Moyenne de Bar  </t>
  </si>
  <si>
    <t xml:space="preserve">Max de Bar  </t>
  </si>
  <si>
    <t>Max de Wind Speed</t>
  </si>
  <si>
    <t>Moyenne de Wind Speed</t>
  </si>
  <si>
    <t>Max de Hi Speed</t>
  </si>
  <si>
    <t>Pluie 1h</t>
  </si>
  <si>
    <t>Total</t>
  </si>
  <si>
    <t>Max de Pluie 1h</t>
  </si>
  <si>
    <t>Dir Vent</t>
  </si>
  <si>
    <t>Date0</t>
  </si>
  <si>
    <t>Date6</t>
  </si>
  <si>
    <t>Date18</t>
  </si>
  <si>
    <t>Total général</t>
  </si>
  <si>
    <t>Nombre de Wind Dir</t>
  </si>
  <si>
    <t>THSW</t>
  </si>
  <si>
    <t>THSW Index</t>
  </si>
  <si>
    <t>ET</t>
  </si>
  <si>
    <t>Température</t>
  </si>
  <si>
    <t>ANNEE</t>
  </si>
  <si>
    <t>MOIS</t>
  </si>
  <si>
    <t>du</t>
  </si>
  <si>
    <t>au</t>
  </si>
  <si>
    <t>Jour</t>
  </si>
  <si>
    <t>Tn</t>
  </si>
  <si>
    <t>Tx</t>
  </si>
  <si>
    <t>Tm</t>
  </si>
  <si>
    <t>Température Moyenne minimale du mois</t>
  </si>
  <si>
    <t>Nombre de  jour avec Tn ≤ -10°C</t>
  </si>
  <si>
    <t>Température Moyenne maximale du mois</t>
  </si>
  <si>
    <t>Nombre de  jour avec Tn ≤ -5°C</t>
  </si>
  <si>
    <t>Température Moyenne du jour UTC</t>
  </si>
  <si>
    <t>Nombre de  jour avec Tn ≤  0°C</t>
  </si>
  <si>
    <t>Température Minimale Extrême</t>
  </si>
  <si>
    <t>Nombre de  jour avec Tx ≤  0°C</t>
  </si>
  <si>
    <t>Température Maximale Extrême</t>
  </si>
  <si>
    <t>Nombre de  jour avec Tn ≥ 20°C</t>
  </si>
  <si>
    <t>Nombre de  jour sans dégel</t>
  </si>
  <si>
    <t>Nombre de  jour avec Tx ≥ 20°C</t>
  </si>
  <si>
    <t>Nombre de nuit tropicale</t>
  </si>
  <si>
    <t>Nombre de  jour avec Tx ≥ 25°C</t>
  </si>
  <si>
    <t>Informations</t>
  </si>
  <si>
    <t>Tn = Température minimale</t>
  </si>
  <si>
    <t>Nombre de  jour avec Tx ≥ 30°C</t>
  </si>
  <si>
    <t>Tx = Température maximale</t>
  </si>
  <si>
    <t>Tm=Température moyenne</t>
  </si>
  <si>
    <t>Tn: de 18h UTC la veille à 18h UTC le jour J</t>
  </si>
  <si>
    <t>Tx: de 6h UTC le jour J à 6h UTC le lendemain</t>
  </si>
  <si>
    <t>à 6:00 UTC</t>
  </si>
  <si>
    <t>RR Max = Intensité maximale de précipitation</t>
  </si>
  <si>
    <t>RR 1h = Cumul de précipitation maxi sur 1h</t>
  </si>
  <si>
    <t>RR 24h = Cumul de précipitation sur 24h</t>
  </si>
  <si>
    <t>Précipitations: de 6h UTC le jour J à 6h UTC le lendemain</t>
  </si>
  <si>
    <t>Nombre de jour avec cumul supérieur à 10mm</t>
  </si>
  <si>
    <t>Nombre de jour avec cumul supérieur à 5mm</t>
  </si>
  <si>
    <t>Nombre de jour avec cumul supérieur à 1mm</t>
  </si>
  <si>
    <t>Intensité maximal de précipitation</t>
  </si>
  <si>
    <t>Précipitation maxi sur 1h</t>
  </si>
  <si>
    <t>Précipitation maxi sur 24h</t>
  </si>
  <si>
    <t>Précipitation total du mois</t>
  </si>
  <si>
    <t>RR Max</t>
  </si>
  <si>
    <t>RR 1h</t>
  </si>
  <si>
    <t>RR 24h</t>
  </si>
  <si>
    <t>Précipitations</t>
  </si>
  <si>
    <t>Press max = Pression maximale extrême</t>
  </si>
  <si>
    <t>Press min = Pression minimale extrême</t>
  </si>
  <si>
    <t>Press moy = Pression moyenne de la journée</t>
  </si>
  <si>
    <t>Pression atmosphérique: de 00h UTC à 00h UTC le jour J</t>
  </si>
  <si>
    <t>Pression maximale</t>
  </si>
  <si>
    <t>Pression minimale</t>
  </si>
  <si>
    <t>Pression moyenne mensuelle</t>
  </si>
  <si>
    <t>Press moy</t>
  </si>
  <si>
    <t>Press max</t>
  </si>
  <si>
    <t>Press min</t>
  </si>
  <si>
    <t>à 24:00 UTC</t>
  </si>
  <si>
    <t>à 0:00 UTC</t>
  </si>
  <si>
    <t>Pression atmosphérique</t>
  </si>
  <si>
    <t>---</t>
  </si>
  <si>
    <t>Rmax = Rafale de vent maximale</t>
  </si>
  <si>
    <t>NNW</t>
  </si>
  <si>
    <t>Vmax = Vitesse de vent maximale</t>
  </si>
  <si>
    <t>NW</t>
  </si>
  <si>
    <t>Vmoy = Vitesse de vent moyenne de la journée</t>
  </si>
  <si>
    <t>WNW</t>
  </si>
  <si>
    <t>Vent: de 00h UTC à 00h UTC le jour J</t>
  </si>
  <si>
    <t>W</t>
  </si>
  <si>
    <t>WSW</t>
  </si>
  <si>
    <t>SW</t>
  </si>
  <si>
    <t>SSW</t>
  </si>
  <si>
    <t>S</t>
  </si>
  <si>
    <r>
      <t xml:space="preserve">Nombre de jour vent </t>
    </r>
    <r>
      <rPr>
        <sz val="11"/>
        <color theme="0"/>
        <rFont val="Calibri"/>
        <family val="2"/>
      </rPr>
      <t>≥ 100km/h</t>
    </r>
  </si>
  <si>
    <t>SSE</t>
  </si>
  <si>
    <t>SE</t>
  </si>
  <si>
    <t>ESE</t>
  </si>
  <si>
    <r>
      <t xml:space="preserve">Nombre de jour vent </t>
    </r>
    <r>
      <rPr>
        <sz val="11"/>
        <color theme="1"/>
        <rFont val="Calibri"/>
        <family val="2"/>
      </rPr>
      <t>≥ 57km/h</t>
    </r>
  </si>
  <si>
    <t>E</t>
  </si>
  <si>
    <t>ENE</t>
  </si>
  <si>
    <t>NE</t>
  </si>
  <si>
    <t>Vent dominant du mois</t>
  </si>
  <si>
    <t>NNE</t>
  </si>
  <si>
    <t>N</t>
  </si>
  <si>
    <t>%</t>
  </si>
  <si>
    <t>Nb de jours</t>
  </si>
  <si>
    <t>Direction</t>
  </si>
  <si>
    <t>Rafale de vent maximale</t>
  </si>
  <si>
    <t>Vitesse de vent maximale</t>
  </si>
  <si>
    <t>Vitesse moyenne mensuelle</t>
  </si>
  <si>
    <t>Direction moyenne</t>
  </si>
  <si>
    <t>Rmax</t>
  </si>
  <si>
    <t>Vmax</t>
  </si>
  <si>
    <t>Vmoy</t>
  </si>
  <si>
    <t>Vent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</si>
  <si>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</si>
  <si>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</si>
  <si>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</si>
  <si>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</si>
  <si>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</si>
  <si>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</si>
  <si>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</si>
  <si>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</si>
  <si>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</si>
  <si>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</si>
  <si>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</si>
  <si>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</si>
  <si>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</si>
  <si>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Max de Rain Rate</t>
  </si>
  <si>
    <t>Année0</t>
  </si>
  <si>
    <t>Mois0</t>
  </si>
  <si>
    <t>Année6</t>
  </si>
  <si>
    <t>Mois6</t>
  </si>
  <si>
    <t>Année18</t>
  </si>
  <si>
    <t>Mois18</t>
  </si>
  <si>
    <t>Pour la station météo de</t>
  </si>
  <si>
    <t>Gueret (23)</t>
  </si>
  <si>
    <t>Tnn</t>
  </si>
  <si>
    <t>Txx</t>
  </si>
  <si>
    <t>nb j Tn ≤ -10°C</t>
  </si>
  <si>
    <t>nb j Tn ≤ -5°C</t>
  </si>
  <si>
    <t>nb j Tn ≤  0°C</t>
  </si>
  <si>
    <t>nb j Tx ≤  0°C</t>
  </si>
  <si>
    <t>nb j Tn ≥ 20°C</t>
  </si>
  <si>
    <t>nb j Tx ≥ 20°C</t>
  </si>
  <si>
    <t>nb j Tx ≥ 25°C</t>
  </si>
  <si>
    <t>nb j Tx ≥ 30°C</t>
  </si>
  <si>
    <t>nb nuit tropicale</t>
  </si>
  <si>
    <t>nb jour sans dégel</t>
  </si>
  <si>
    <t>Cumul</t>
  </si>
  <si>
    <t>nb j RR 1mm</t>
  </si>
  <si>
    <t>nb j RR 5mm</t>
  </si>
  <si>
    <t>nb j RR 10mm</t>
  </si>
  <si>
    <t>nb j vent ≥ 57km/h</t>
  </si>
  <si>
    <t>nb j vent ≥ 100km/h</t>
  </si>
  <si>
    <t>Pression</t>
  </si>
  <si>
    <t>P min</t>
  </si>
  <si>
    <t>Pmax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</si>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</sst>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3" formatCode="_-* #,##0.00\ _€_-;\-* #,##0.00\ _€_-;_-* &quot;-&quot;??\ _€_-;_-@_-"/>
    <numFmt numFmtId="164" formatCode="ddd\ dd\ mmm\ yyyy\ hh:mm"/>
    <numFmt numFmtId="165" formatCode="#,##0.0_ ;\-#,##0.0\ "/>
    <numFmt numFmtId="166" formatCode="dd\ mmm"/>
    <numFmt numFmtId="167" formatCode="0.0"/>
    <numFmt numFmtId="168" formatCode="0.0\°"/>
    <numFmt numFmtId="169" formatCode="&quot;le&quot;\ dd\ mmm"/>
    <numFmt numFmtId="170" formatCode="0.0&quot;mm/h&quot;"/>
    <numFmt numFmtId="171" formatCode="0.0&quot;mm&quot;"/>
    <numFmt numFmtId="172" formatCode="0.0&quot;hpa&quot;"/>
    <numFmt numFmtId="173" formatCode="0.0&quot;km/h&quot;"/>
    <numFmt numFmtId="175" formatCode="mmmm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 tint="-0.249977111117893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1"/>
      <color rgb="FF000099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</font>
    <font>
      <sz val="11"/>
      <color theme="1"/>
      <name val="Calibri"/>
      <family val="2"/>
    </font>
    <font>
      <b/>
      <i/>
      <sz val="11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0" tint="-0.34998626667073579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dashDotDot">
        <color indexed="64"/>
      </top>
      <bottom style="dashDotDot">
        <color indexed="64"/>
      </bottom>
      <diagonal/>
    </border>
    <border>
      <left style="hair">
        <color indexed="64"/>
      </left>
      <right style="hair">
        <color indexed="64"/>
      </right>
      <top style="dashDotDot">
        <color indexed="64"/>
      </top>
      <bottom style="dashDotDot">
        <color indexed="64"/>
      </bottom>
      <diagonal/>
    </border>
    <border>
      <left style="hair">
        <color indexed="64"/>
      </left>
      <right style="medium">
        <color indexed="64"/>
      </right>
      <top style="dashDotDot">
        <color indexed="64"/>
      </top>
      <bottom style="dashDotDot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dashDotDot">
        <color indexed="64"/>
      </top>
      <bottom/>
      <diagonal/>
    </border>
    <border>
      <left style="hair">
        <color indexed="64"/>
      </left>
      <right style="hair">
        <color indexed="64"/>
      </right>
      <top style="dashDotDot">
        <color indexed="64"/>
      </top>
      <bottom/>
      <diagonal/>
    </border>
    <border>
      <left style="hair">
        <color indexed="64"/>
      </left>
      <right style="medium">
        <color indexed="64"/>
      </right>
      <top style="dashDotDot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dashDot">
        <color indexed="64"/>
      </bottom>
      <diagonal/>
    </border>
    <border>
      <left style="hair">
        <color indexed="64"/>
      </left>
      <right style="hair">
        <color indexed="64"/>
      </right>
      <top/>
      <bottom style="dashDot">
        <color indexed="64"/>
      </bottom>
      <diagonal/>
    </border>
    <border>
      <left style="hair">
        <color indexed="64"/>
      </left>
      <right style="medium">
        <color indexed="64"/>
      </right>
      <top/>
      <bottom style="dashDot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dashDotDot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dashDotDot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dashDotDot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dashDotDot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dashDotDot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dashDotDot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dashDotDot">
        <color indexed="64"/>
      </bottom>
      <diagonal/>
    </border>
    <border>
      <left style="hair">
        <color indexed="64"/>
      </left>
      <right style="hair">
        <color indexed="64"/>
      </right>
      <top/>
      <bottom style="dashDotDot">
        <color indexed="64"/>
      </bottom>
      <diagonal/>
    </border>
    <border>
      <left style="hair">
        <color indexed="64"/>
      </left>
      <right style="medium">
        <color indexed="64"/>
      </right>
      <top/>
      <bottom style="dashDotDot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05">
    <xf numFmtId="0" fontId="0" fillId="0" borderId="0" xfId="0"/>
    <xf numFmtId="14" fontId="0" fillId="0" borderId="0" xfId="0" applyNumberFormat="1"/>
    <xf numFmtId="20" fontId="0" fillId="0" borderId="0" xfId="0" applyNumberFormat="1"/>
    <xf numFmtId="164" fontId="0" fillId="0" borderId="0" xfId="0" applyNumberFormat="1"/>
    <xf numFmtId="14" fontId="2" fillId="2" borderId="0" xfId="0" applyNumberFormat="1" applyFont="1" applyFill="1"/>
    <xf numFmtId="0" fontId="0" fillId="0" borderId="0" xfId="0" pivotButton="1"/>
    <xf numFmtId="165" fontId="0" fillId="0" borderId="0" xfId="1" applyNumberFormat="1" applyFont="1"/>
    <xf numFmtId="165" fontId="0" fillId="0" borderId="0" xfId="0" applyNumberFormat="1"/>
    <xf numFmtId="22" fontId="2" fillId="2" borderId="0" xfId="0" applyNumberFormat="1" applyFont="1" applyFill="1"/>
    <xf numFmtId="22" fontId="2" fillId="0" borderId="0" xfId="0" applyNumberFormat="1" applyFont="1"/>
    <xf numFmtId="0" fontId="2" fillId="0" borderId="0" xfId="0" applyFont="1"/>
    <xf numFmtId="0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/>
    </xf>
    <xf numFmtId="0" fontId="2" fillId="0" borderId="0" xfId="0" applyNumberFormat="1" applyFont="1"/>
    <xf numFmtId="0" fontId="7" fillId="3" borderId="0" xfId="0" applyFont="1" applyFill="1" applyAlignment="1">
      <alignment vertical="center"/>
    </xf>
    <xf numFmtId="0" fontId="0" fillId="3" borderId="0" xfId="0" applyFill="1" applyAlignment="1">
      <alignment horizontal="center" vertical="center"/>
    </xf>
    <xf numFmtId="0" fontId="0" fillId="3" borderId="0" xfId="0" applyFill="1"/>
    <xf numFmtId="0" fontId="7" fillId="3" borderId="0" xfId="0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9" fillId="3" borderId="0" xfId="0" applyFont="1" applyFill="1"/>
    <xf numFmtId="0" fontId="9" fillId="3" borderId="0" xfId="0" applyFont="1" applyFill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10" fillId="3" borderId="0" xfId="0" applyNumberFormat="1" applyFont="1" applyFill="1" applyAlignment="1">
      <alignment horizontal="center"/>
    </xf>
    <xf numFmtId="0" fontId="9" fillId="3" borderId="0" xfId="0" applyFont="1" applyFill="1" applyAlignment="1">
      <alignment horizontal="center"/>
    </xf>
    <xf numFmtId="0" fontId="10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14" fontId="0" fillId="3" borderId="0" xfId="0" applyNumberFormat="1" applyFill="1"/>
    <xf numFmtId="166" fontId="0" fillId="3" borderId="6" xfId="0" applyNumberFormat="1" applyFill="1" applyBorder="1" applyAlignment="1">
      <alignment horizontal="center" vertical="center"/>
    </xf>
    <xf numFmtId="167" fontId="0" fillId="3" borderId="7" xfId="0" applyNumberFormat="1" applyFill="1" applyBorder="1" applyAlignment="1">
      <alignment horizontal="center" vertical="center"/>
    </xf>
    <xf numFmtId="167" fontId="0" fillId="3" borderId="8" xfId="0" applyNumberFormat="1" applyFill="1" applyBorder="1" applyAlignment="1">
      <alignment horizontal="center" vertical="center"/>
    </xf>
    <xf numFmtId="0" fontId="0" fillId="3" borderId="0" xfId="0" applyFill="1" applyAlignment="1">
      <alignment horizontal="right"/>
    </xf>
    <xf numFmtId="167" fontId="0" fillId="3" borderId="0" xfId="0" applyNumberFormat="1" applyFill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0" fontId="11" fillId="3" borderId="0" xfId="0" applyFont="1" applyFill="1"/>
    <xf numFmtId="0" fontId="0" fillId="14" borderId="0" xfId="0" applyFont="1" applyFill="1" applyAlignment="1">
      <alignment horizontal="center" vertical="center"/>
    </xf>
    <xf numFmtId="14" fontId="0" fillId="14" borderId="0" xfId="0" applyNumberFormat="1" applyFont="1" applyFill="1" applyAlignment="1">
      <alignment horizontal="center"/>
    </xf>
    <xf numFmtId="0" fontId="0" fillId="14" borderId="0" xfId="0" applyFont="1" applyFill="1" applyAlignment="1">
      <alignment horizontal="center"/>
    </xf>
    <xf numFmtId="0" fontId="0" fillId="14" borderId="0" xfId="0" applyFill="1" applyAlignment="1">
      <alignment horizontal="center"/>
    </xf>
    <xf numFmtId="0" fontId="0" fillId="14" borderId="0" xfId="0" applyFill="1" applyAlignment="1">
      <alignment horizontal="center" vertical="center"/>
    </xf>
    <xf numFmtId="0" fontId="0" fillId="14" borderId="0" xfId="0" applyFill="1"/>
    <xf numFmtId="0" fontId="0" fillId="14" borderId="15" xfId="0" applyFill="1" applyBorder="1" applyAlignment="1">
      <alignment horizontal="center" vertical="center"/>
    </xf>
    <xf numFmtId="0" fontId="0" fillId="14" borderId="7" xfId="0" applyFill="1" applyBorder="1" applyAlignment="1">
      <alignment horizontal="center" vertical="center"/>
    </xf>
    <xf numFmtId="166" fontId="0" fillId="14" borderId="16" xfId="0" applyNumberFormat="1" applyFill="1" applyBorder="1" applyAlignment="1">
      <alignment horizontal="center" vertical="center"/>
    </xf>
    <xf numFmtId="166" fontId="0" fillId="14" borderId="6" xfId="0" applyNumberFormat="1" applyFill="1" applyBorder="1" applyAlignment="1">
      <alignment horizontal="center" vertical="center"/>
    </xf>
    <xf numFmtId="0" fontId="13" fillId="14" borderId="0" xfId="0" applyFont="1" applyFill="1"/>
    <xf numFmtId="0" fontId="0" fillId="14" borderId="0" xfId="0" applyFont="1" applyFill="1"/>
    <xf numFmtId="0" fontId="0" fillId="18" borderId="20" xfId="0" applyFill="1" applyBorder="1" applyAlignment="1">
      <alignment horizontal="center" vertical="center"/>
    </xf>
    <xf numFmtId="0" fontId="0" fillId="18" borderId="2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14" borderId="0" xfId="0" applyFill="1" applyAlignment="1"/>
    <xf numFmtId="0" fontId="0" fillId="19" borderId="0" xfId="0" applyFill="1"/>
    <xf numFmtId="167" fontId="0" fillId="19" borderId="15" xfId="0" applyNumberFormat="1" applyFill="1" applyBorder="1" applyAlignment="1">
      <alignment horizontal="center" vertical="center"/>
    </xf>
    <xf numFmtId="167" fontId="0" fillId="19" borderId="7" xfId="0" applyNumberFormat="1" applyFill="1" applyBorder="1" applyAlignment="1">
      <alignment horizontal="center" vertical="center"/>
    </xf>
    <xf numFmtId="166" fontId="0" fillId="19" borderId="16" xfId="0" applyNumberFormat="1" applyFill="1" applyBorder="1" applyAlignment="1">
      <alignment horizontal="center" vertical="center"/>
    </xf>
    <xf numFmtId="166" fontId="0" fillId="19" borderId="6" xfId="0" applyNumberFormat="1" applyFill="1" applyBorder="1" applyAlignment="1">
      <alignment horizontal="center" vertical="center"/>
    </xf>
    <xf numFmtId="0" fontId="0" fillId="19" borderId="0" xfId="0" applyFill="1" applyBorder="1" applyAlignment="1">
      <alignment vertical="center"/>
    </xf>
    <xf numFmtId="172" fontId="0" fillId="19" borderId="0" xfId="0" applyNumberFormat="1" applyFill="1" applyBorder="1" applyAlignment="1">
      <alignment vertical="center"/>
    </xf>
    <xf numFmtId="0" fontId="0" fillId="19" borderId="0" xfId="0" applyFont="1" applyFill="1"/>
    <xf numFmtId="0" fontId="0" fillId="20" borderId="3" xfId="0" applyFill="1" applyBorder="1" applyAlignment="1">
      <alignment horizontal="center" vertical="center"/>
    </xf>
    <xf numFmtId="0" fontId="0" fillId="20" borderId="2" xfId="0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0" fontId="0" fillId="19" borderId="0" xfId="0" applyFill="1" applyAlignment="1">
      <alignment horizontal="center"/>
    </xf>
    <xf numFmtId="0" fontId="0" fillId="19" borderId="0" xfId="0" applyFill="1" applyAlignment="1">
      <alignment horizontal="center" vertical="center"/>
    </xf>
    <xf numFmtId="14" fontId="0" fillId="19" borderId="0" xfId="0" applyNumberFormat="1" applyFill="1" applyAlignment="1">
      <alignment horizontal="center"/>
    </xf>
    <xf numFmtId="0" fontId="9" fillId="19" borderId="0" xfId="0" applyFont="1" applyFill="1" applyAlignment="1">
      <alignment horizontal="center"/>
    </xf>
    <xf numFmtId="0" fontId="10" fillId="19" borderId="0" xfId="0" applyNumberFormat="1" applyFont="1" applyFill="1" applyAlignment="1">
      <alignment horizontal="center"/>
    </xf>
    <xf numFmtId="0" fontId="9" fillId="19" borderId="0" xfId="0" applyFont="1" applyFill="1" applyAlignment="1">
      <alignment horizontal="center" vertical="center"/>
    </xf>
    <xf numFmtId="0" fontId="9" fillId="19" borderId="0" xfId="0" applyFont="1" applyFill="1"/>
    <xf numFmtId="0" fontId="0" fillId="21" borderId="0" xfId="0" applyFill="1"/>
    <xf numFmtId="167" fontId="0" fillId="21" borderId="0" xfId="0" applyNumberFormat="1" applyFill="1" applyBorder="1" applyAlignment="1">
      <alignment horizontal="left" vertical="center"/>
    </xf>
    <xf numFmtId="9" fontId="0" fillId="21" borderId="15" xfId="2" applyFont="1" applyFill="1" applyBorder="1" applyAlignment="1">
      <alignment horizontal="center" vertical="center"/>
    </xf>
    <xf numFmtId="0" fontId="0" fillId="21" borderId="7" xfId="0" applyFill="1" applyBorder="1" applyAlignment="1">
      <alignment horizontal="center"/>
    </xf>
    <xf numFmtId="0" fontId="14" fillId="21" borderId="16" xfId="0" applyFont="1" applyFill="1" applyBorder="1" applyAlignment="1">
      <alignment horizontal="center" vertical="center" wrapText="1"/>
    </xf>
    <xf numFmtId="167" fontId="0" fillId="21" borderId="8" xfId="0" applyNumberFormat="1" applyFill="1" applyBorder="1" applyAlignment="1">
      <alignment horizontal="left" vertical="center"/>
    </xf>
    <xf numFmtId="168" fontId="0" fillId="21" borderId="12" xfId="0" applyNumberFormat="1" applyFill="1" applyBorder="1" applyAlignment="1">
      <alignment horizontal="right" vertical="center"/>
    </xf>
    <xf numFmtId="167" fontId="0" fillId="21" borderId="12" xfId="0" applyNumberFormat="1" applyFill="1" applyBorder="1" applyAlignment="1">
      <alignment horizontal="center" vertical="center"/>
    </xf>
    <xf numFmtId="167" fontId="0" fillId="21" borderId="7" xfId="0" applyNumberFormat="1" applyFill="1" applyBorder="1" applyAlignment="1">
      <alignment horizontal="center" vertical="center"/>
    </xf>
    <xf numFmtId="166" fontId="0" fillId="21" borderId="16" xfId="0" applyNumberFormat="1" applyFill="1" applyBorder="1" applyAlignment="1">
      <alignment horizontal="center" vertical="center"/>
    </xf>
    <xf numFmtId="166" fontId="0" fillId="21" borderId="6" xfId="0" applyNumberFormat="1" applyFill="1" applyBorder="1" applyAlignment="1">
      <alignment horizontal="center" vertical="center"/>
    </xf>
    <xf numFmtId="0" fontId="14" fillId="21" borderId="6" xfId="0" applyFont="1" applyFill="1" applyBorder="1" applyAlignment="1">
      <alignment horizontal="center" vertical="center" wrapText="1"/>
    </xf>
    <xf numFmtId="0" fontId="0" fillId="21" borderId="0" xfId="0" applyFill="1" applyAlignment="1">
      <alignment horizontal="center"/>
    </xf>
    <xf numFmtId="0" fontId="0" fillId="21" borderId="18" xfId="0" applyFill="1" applyBorder="1"/>
    <xf numFmtId="0" fontId="0" fillId="21" borderId="20" xfId="0" applyFill="1" applyBorder="1" applyAlignment="1">
      <alignment horizontal="center" vertical="center"/>
    </xf>
    <xf numFmtId="0" fontId="0" fillId="21" borderId="2" xfId="0" applyFill="1" applyBorder="1" applyAlignment="1">
      <alignment horizontal="center" vertical="center"/>
    </xf>
    <xf numFmtId="0" fontId="0" fillId="21" borderId="1" xfId="0" applyFill="1" applyBorder="1" applyAlignment="1">
      <alignment horizontal="center" vertical="center"/>
    </xf>
    <xf numFmtId="0" fontId="0" fillId="21" borderId="0" xfId="0" applyFill="1" applyBorder="1" applyAlignment="1">
      <alignment horizontal="center" vertical="center"/>
    </xf>
    <xf numFmtId="0" fontId="0" fillId="24" borderId="21" xfId="0" applyFill="1" applyBorder="1" applyAlignment="1">
      <alignment horizontal="center" vertical="center"/>
    </xf>
    <xf numFmtId="0" fontId="0" fillId="24" borderId="2" xfId="0" applyFill="1" applyBorder="1" applyAlignment="1">
      <alignment horizontal="center" vertical="center"/>
    </xf>
    <xf numFmtId="0" fontId="0" fillId="24" borderId="1" xfId="0" applyFill="1" applyBorder="1" applyAlignment="1">
      <alignment horizontal="center" vertical="center"/>
    </xf>
    <xf numFmtId="0" fontId="0" fillId="21" borderId="0" xfId="0" applyFill="1" applyAlignment="1">
      <alignment horizontal="center" vertical="center"/>
    </xf>
    <xf numFmtId="14" fontId="0" fillId="21" borderId="0" xfId="0" applyNumberFormat="1" applyFill="1" applyAlignment="1">
      <alignment horizontal="center"/>
    </xf>
    <xf numFmtId="0" fontId="9" fillId="21" borderId="0" xfId="0" applyFont="1" applyFill="1" applyAlignment="1">
      <alignment horizontal="center"/>
    </xf>
    <xf numFmtId="0" fontId="10" fillId="21" borderId="0" xfId="0" applyNumberFormat="1" applyFont="1" applyFill="1" applyAlignment="1">
      <alignment horizontal="center"/>
    </xf>
    <xf numFmtId="0" fontId="9" fillId="21" borderId="0" xfId="0" applyFont="1" applyFill="1" applyAlignment="1">
      <alignment horizontal="center" vertical="center"/>
    </xf>
    <xf numFmtId="0" fontId="9" fillId="21" borderId="0" xfId="0" applyFont="1" applyFill="1"/>
    <xf numFmtId="0" fontId="0" fillId="21" borderId="0" xfId="0" applyFont="1" applyFill="1"/>
    <xf numFmtId="0" fontId="0" fillId="21" borderId="0" xfId="0" applyFont="1" applyFill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2" fillId="14" borderId="0" xfId="0" applyNumberFormat="1" applyFont="1" applyFill="1" applyAlignment="1">
      <alignment horizontal="center" vertical="center"/>
    </xf>
    <xf numFmtId="14" fontId="2" fillId="0" borderId="0" xfId="0" applyNumberFormat="1" applyFont="1"/>
    <xf numFmtId="0" fontId="0" fillId="0" borderId="22" xfId="0" applyBorder="1" applyAlignment="1">
      <alignment horizontal="center" vertical="center"/>
    </xf>
    <xf numFmtId="0" fontId="0" fillId="0" borderId="7" xfId="0" applyBorder="1"/>
    <xf numFmtId="0" fontId="0" fillId="21" borderId="0" xfId="0" applyFont="1" applyFill="1" applyAlignment="1">
      <alignment vertical="center"/>
    </xf>
    <xf numFmtId="0" fontId="11" fillId="3" borderId="12" xfId="0" applyFont="1" applyFill="1" applyBorder="1" applyAlignment="1">
      <alignment horizontal="center"/>
    </xf>
    <xf numFmtId="0" fontId="11" fillId="3" borderId="13" xfId="0" applyFont="1" applyFill="1" applyBorder="1" applyAlignment="1">
      <alignment horizontal="center"/>
    </xf>
    <xf numFmtId="0" fontId="11" fillId="3" borderId="14" xfId="0" applyFont="1" applyFill="1" applyBorder="1" applyAlignment="1">
      <alignment horizontal="center"/>
    </xf>
    <xf numFmtId="0" fontId="11" fillId="3" borderId="12" xfId="0" applyFont="1" applyFill="1" applyBorder="1" applyAlignment="1">
      <alignment horizontal="center" vertical="center"/>
    </xf>
    <xf numFmtId="0" fontId="11" fillId="3" borderId="13" xfId="0" applyFont="1" applyFill="1" applyBorder="1" applyAlignment="1">
      <alignment horizontal="center" vertical="center"/>
    </xf>
    <xf numFmtId="0" fontId="11" fillId="3" borderId="14" xfId="0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11" fillId="3" borderId="7" xfId="0" applyFont="1" applyFill="1" applyBorder="1" applyAlignment="1">
      <alignment horizontal="center"/>
    </xf>
    <xf numFmtId="0" fontId="7" fillId="13" borderId="4" xfId="0" applyFont="1" applyFill="1" applyBorder="1" applyAlignment="1">
      <alignment horizontal="center" vertical="center"/>
    </xf>
    <xf numFmtId="0" fontId="7" fillId="13" borderId="5" xfId="0" applyFont="1" applyFill="1" applyBorder="1" applyAlignment="1">
      <alignment horizontal="center" vertical="center"/>
    </xf>
    <xf numFmtId="0" fontId="7" fillId="13" borderId="3" xfId="0" applyFont="1" applyFill="1" applyBorder="1" applyAlignment="1">
      <alignment horizontal="center" vertical="center"/>
    </xf>
    <xf numFmtId="0" fontId="5" fillId="13" borderId="9" xfId="0" applyFont="1" applyFill="1" applyBorder="1" applyAlignment="1">
      <alignment horizontal="center" vertical="center"/>
    </xf>
    <xf numFmtId="0" fontId="5" fillId="13" borderId="10" xfId="0" applyFont="1" applyFill="1" applyBorder="1" applyAlignment="1">
      <alignment horizontal="center" vertical="center"/>
    </xf>
    <xf numFmtId="0" fontId="5" fillId="13" borderId="11" xfId="0" applyFont="1" applyFill="1" applyBorder="1" applyAlignment="1">
      <alignment horizontal="center" vertical="center"/>
    </xf>
    <xf numFmtId="0" fontId="6" fillId="12" borderId="9" xfId="0" applyFont="1" applyFill="1" applyBorder="1" applyAlignment="1">
      <alignment horizontal="center" vertical="center"/>
    </xf>
    <xf numFmtId="0" fontId="6" fillId="12" borderId="10" xfId="0" applyFont="1" applyFill="1" applyBorder="1" applyAlignment="1">
      <alignment horizontal="center" vertical="center"/>
    </xf>
    <xf numFmtId="0" fontId="6" fillId="12" borderId="11" xfId="0" applyFont="1" applyFill="1" applyBorder="1" applyAlignment="1">
      <alignment horizontal="center" vertical="center"/>
    </xf>
    <xf numFmtId="168" fontId="6" fillId="3" borderId="9" xfId="0" applyNumberFormat="1" applyFont="1" applyFill="1" applyBorder="1" applyAlignment="1">
      <alignment horizontal="right" vertical="center"/>
    </xf>
    <xf numFmtId="168" fontId="6" fillId="3" borderId="10" xfId="0" applyNumberFormat="1" applyFont="1" applyFill="1" applyBorder="1" applyAlignment="1">
      <alignment horizontal="right" vertical="center"/>
    </xf>
    <xf numFmtId="169" fontId="6" fillId="3" borderId="10" xfId="0" applyNumberFormat="1" applyFont="1" applyFill="1" applyBorder="1" applyAlignment="1">
      <alignment horizontal="left" vertical="center" indent="1"/>
    </xf>
    <xf numFmtId="169" fontId="6" fillId="3" borderId="11" xfId="0" applyNumberFormat="1" applyFont="1" applyFill="1" applyBorder="1" applyAlignment="1">
      <alignment horizontal="left" vertical="center" indent="1"/>
    </xf>
    <xf numFmtId="0" fontId="0" fillId="9" borderId="4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6" fillId="9" borderId="9" xfId="0" applyFont="1" applyFill="1" applyBorder="1" applyAlignment="1">
      <alignment horizontal="center" vertical="center"/>
    </xf>
    <xf numFmtId="0" fontId="6" fillId="9" borderId="10" xfId="0" applyFont="1" applyFill="1" applyBorder="1" applyAlignment="1">
      <alignment horizontal="center" vertical="center"/>
    </xf>
    <xf numFmtId="0" fontId="6" fillId="9" borderId="11" xfId="0" applyFont="1" applyFill="1" applyBorder="1" applyAlignment="1">
      <alignment horizontal="center" vertical="center"/>
    </xf>
    <xf numFmtId="0" fontId="6" fillId="10" borderId="9" xfId="0" applyFont="1" applyFill="1" applyBorder="1" applyAlignment="1">
      <alignment horizontal="center" vertical="center"/>
    </xf>
    <xf numFmtId="0" fontId="6" fillId="10" borderId="10" xfId="0" applyFont="1" applyFill="1" applyBorder="1" applyAlignment="1">
      <alignment horizontal="center" vertical="center"/>
    </xf>
    <xf numFmtId="0" fontId="6" fillId="10" borderId="11" xfId="0" applyFont="1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6" fillId="11" borderId="9" xfId="0" applyFont="1" applyFill="1" applyBorder="1" applyAlignment="1">
      <alignment horizontal="center" vertical="center"/>
    </xf>
    <xf numFmtId="0" fontId="6" fillId="11" borderId="10" xfId="0" applyFont="1" applyFill="1" applyBorder="1" applyAlignment="1">
      <alignment horizontal="center" vertical="center"/>
    </xf>
    <xf numFmtId="0" fontId="6" fillId="11" borderId="11" xfId="0" applyFont="1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6" fillId="8" borderId="9" xfId="0" applyFont="1" applyFill="1" applyBorder="1" applyAlignment="1">
      <alignment horizontal="center" vertical="center"/>
    </xf>
    <xf numFmtId="0" fontId="6" fillId="8" borderId="10" xfId="0" applyFont="1" applyFill="1" applyBorder="1" applyAlignment="1">
      <alignment horizontal="center" vertical="center"/>
    </xf>
    <xf numFmtId="0" fontId="6" fillId="8" borderId="11" xfId="0" applyFont="1" applyFill="1" applyBorder="1" applyAlignment="1">
      <alignment horizontal="center" vertical="center"/>
    </xf>
    <xf numFmtId="168" fontId="6" fillId="3" borderId="9" xfId="0" applyNumberFormat="1" applyFont="1" applyFill="1" applyBorder="1" applyAlignment="1">
      <alignment horizontal="center" vertical="center"/>
    </xf>
    <xf numFmtId="168" fontId="6" fillId="3" borderId="10" xfId="0" applyNumberFormat="1" applyFont="1" applyFill="1" applyBorder="1" applyAlignment="1">
      <alignment horizontal="center" vertical="center"/>
    </xf>
    <xf numFmtId="168" fontId="6" fillId="3" borderId="11" xfId="0" applyNumberFormat="1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5" fillId="7" borderId="9" xfId="0" applyFont="1" applyFill="1" applyBorder="1" applyAlignment="1">
      <alignment horizontal="center" vertical="center"/>
    </xf>
    <xf numFmtId="0" fontId="5" fillId="7" borderId="10" xfId="0" applyFont="1" applyFill="1" applyBorder="1" applyAlignment="1">
      <alignment horizontal="center" vertical="center"/>
    </xf>
    <xf numFmtId="0" fontId="5" fillId="7" borderId="11" xfId="0" applyFont="1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7" fillId="6" borderId="4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0" fillId="18" borderId="4" xfId="0" applyFill="1" applyBorder="1" applyAlignment="1">
      <alignment horizontal="center" vertical="center"/>
    </xf>
    <xf numFmtId="0" fontId="0" fillId="18" borderId="5" xfId="0" applyFill="1" applyBorder="1" applyAlignment="1">
      <alignment horizontal="center" vertical="center"/>
    </xf>
    <xf numFmtId="0" fontId="0" fillId="18" borderId="3" xfId="0" applyFill="1" applyBorder="1" applyAlignment="1">
      <alignment horizontal="center" vertical="center"/>
    </xf>
    <xf numFmtId="170" fontId="6" fillId="14" borderId="9" xfId="0" applyNumberFormat="1" applyFont="1" applyFill="1" applyBorder="1" applyAlignment="1">
      <alignment horizontal="right" vertical="center"/>
    </xf>
    <xf numFmtId="170" fontId="6" fillId="14" borderId="10" xfId="0" applyNumberFormat="1" applyFont="1" applyFill="1" applyBorder="1" applyAlignment="1">
      <alignment horizontal="right" vertical="center"/>
    </xf>
    <xf numFmtId="169" fontId="6" fillId="14" borderId="10" xfId="0" applyNumberFormat="1" applyFont="1" applyFill="1" applyBorder="1" applyAlignment="1">
      <alignment horizontal="left" vertical="center"/>
    </xf>
    <xf numFmtId="169" fontId="6" fillId="14" borderId="11" xfId="0" applyNumberFormat="1" applyFont="1" applyFill="1" applyBorder="1" applyAlignment="1">
      <alignment horizontal="left" vertical="center"/>
    </xf>
    <xf numFmtId="0" fontId="8" fillId="14" borderId="0" xfId="0" applyFont="1" applyFill="1" applyAlignment="1">
      <alignment horizontal="center" vertical="center"/>
    </xf>
    <xf numFmtId="0" fontId="0" fillId="17" borderId="4" xfId="0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0" fillId="17" borderId="3" xfId="0" applyFill="1" applyBorder="1" applyAlignment="1">
      <alignment horizontal="center" vertical="center"/>
    </xf>
    <xf numFmtId="171" fontId="6" fillId="14" borderId="9" xfId="0" applyNumberFormat="1" applyFont="1" applyFill="1" applyBorder="1" applyAlignment="1">
      <alignment horizontal="center" vertical="center"/>
    </xf>
    <xf numFmtId="171" fontId="6" fillId="14" borderId="10" xfId="0" applyNumberFormat="1" applyFont="1" applyFill="1" applyBorder="1" applyAlignment="1">
      <alignment horizontal="center" vertical="center"/>
    </xf>
    <xf numFmtId="171" fontId="6" fillId="14" borderId="11" xfId="0" applyNumberFormat="1" applyFont="1" applyFill="1" applyBorder="1" applyAlignment="1">
      <alignment horizontal="center" vertical="center"/>
    </xf>
    <xf numFmtId="171" fontId="0" fillId="14" borderId="9" xfId="0" applyNumberFormat="1" applyFill="1" applyBorder="1" applyAlignment="1">
      <alignment horizontal="right" vertical="center"/>
    </xf>
    <xf numFmtId="171" fontId="0" fillId="14" borderId="10" xfId="0" applyNumberFormat="1" applyFill="1" applyBorder="1" applyAlignment="1">
      <alignment horizontal="right" vertical="center"/>
    </xf>
    <xf numFmtId="171" fontId="6" fillId="14" borderId="9" xfId="0" applyNumberFormat="1" applyFont="1" applyFill="1" applyBorder="1" applyAlignment="1">
      <alignment horizontal="right" vertical="center"/>
    </xf>
    <xf numFmtId="171" fontId="6" fillId="14" borderId="10" xfId="0" applyNumberFormat="1" applyFont="1" applyFill="1" applyBorder="1" applyAlignment="1">
      <alignment horizontal="right" vertical="center"/>
    </xf>
    <xf numFmtId="0" fontId="13" fillId="14" borderId="12" xfId="0" applyFont="1" applyFill="1" applyBorder="1" applyAlignment="1">
      <alignment horizontal="center" vertical="center"/>
    </xf>
    <xf numFmtId="0" fontId="13" fillId="14" borderId="13" xfId="0" applyFont="1" applyFill="1" applyBorder="1" applyAlignment="1">
      <alignment horizontal="center" vertical="center"/>
    </xf>
    <xf numFmtId="0" fontId="13" fillId="14" borderId="14" xfId="0" applyFont="1" applyFill="1" applyBorder="1" applyAlignment="1">
      <alignment horizontal="center" vertical="center"/>
    </xf>
    <xf numFmtId="0" fontId="13" fillId="14" borderId="12" xfId="0" applyFont="1" applyFill="1" applyBorder="1" applyAlignment="1">
      <alignment horizontal="center"/>
    </xf>
    <xf numFmtId="0" fontId="13" fillId="14" borderId="13" xfId="0" applyFont="1" applyFill="1" applyBorder="1" applyAlignment="1">
      <alignment horizontal="center"/>
    </xf>
    <xf numFmtId="0" fontId="13" fillId="14" borderId="14" xfId="0" applyFont="1" applyFill="1" applyBorder="1" applyAlignment="1">
      <alignment horizontal="center"/>
    </xf>
    <xf numFmtId="0" fontId="6" fillId="17" borderId="19" xfId="0" applyFont="1" applyFill="1" applyBorder="1" applyAlignment="1">
      <alignment horizontal="center" vertical="center"/>
    </xf>
    <xf numFmtId="0" fontId="6" fillId="17" borderId="18" xfId="0" applyFont="1" applyFill="1" applyBorder="1" applyAlignment="1">
      <alignment horizontal="center" vertical="center"/>
    </xf>
    <xf numFmtId="0" fontId="6" fillId="17" borderId="17" xfId="0" applyFont="1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0" fontId="0" fillId="16" borderId="5" xfId="0" applyFill="1" applyBorder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0" fontId="6" fillId="16" borderId="19" xfId="0" applyFont="1" applyFill="1" applyBorder="1" applyAlignment="1">
      <alignment horizontal="center" vertical="center"/>
    </xf>
    <xf numFmtId="0" fontId="6" fillId="16" borderId="18" xfId="0" applyFont="1" applyFill="1" applyBorder="1" applyAlignment="1">
      <alignment horizontal="center" vertical="center"/>
    </xf>
    <xf numFmtId="0" fontId="6" fillId="16" borderId="17" xfId="0" applyFont="1" applyFill="1" applyBorder="1" applyAlignment="1">
      <alignment horizontal="center" vertical="center"/>
    </xf>
    <xf numFmtId="0" fontId="7" fillId="15" borderId="4" xfId="0" applyFont="1" applyFill="1" applyBorder="1" applyAlignment="1">
      <alignment horizontal="center" vertical="center"/>
    </xf>
    <xf numFmtId="0" fontId="7" fillId="15" borderId="5" xfId="0" applyFont="1" applyFill="1" applyBorder="1" applyAlignment="1">
      <alignment horizontal="center" vertical="center"/>
    </xf>
    <xf numFmtId="0" fontId="7" fillId="15" borderId="3" xfId="0" applyFont="1" applyFill="1" applyBorder="1" applyAlignment="1">
      <alignment horizontal="center" vertical="center"/>
    </xf>
    <xf numFmtId="0" fontId="5" fillId="15" borderId="19" xfId="0" applyFont="1" applyFill="1" applyBorder="1" applyAlignment="1">
      <alignment horizontal="center" vertical="center"/>
    </xf>
    <xf numFmtId="0" fontId="5" fillId="15" borderId="18" xfId="0" applyFont="1" applyFill="1" applyBorder="1" applyAlignment="1">
      <alignment horizontal="center" vertical="center"/>
    </xf>
    <xf numFmtId="0" fontId="5" fillId="15" borderId="17" xfId="0" applyFont="1" applyFill="1" applyBorder="1" applyAlignment="1">
      <alignment horizontal="center" vertical="center"/>
    </xf>
    <xf numFmtId="0" fontId="0" fillId="20" borderId="4" xfId="0" applyFill="1" applyBorder="1" applyAlignment="1">
      <alignment horizontal="center" vertical="center"/>
    </xf>
    <xf numFmtId="0" fontId="0" fillId="20" borderId="5" xfId="0" applyFill="1" applyBorder="1" applyAlignment="1">
      <alignment horizontal="center" vertical="center"/>
    </xf>
    <xf numFmtId="0" fontId="0" fillId="20" borderId="3" xfId="0" applyFill="1" applyBorder="1" applyAlignment="1">
      <alignment horizontal="center" vertical="center"/>
    </xf>
    <xf numFmtId="0" fontId="8" fillId="19" borderId="0" xfId="0" applyFont="1" applyFill="1" applyAlignment="1">
      <alignment horizontal="center" vertical="center"/>
    </xf>
    <xf numFmtId="172" fontId="6" fillId="19" borderId="9" xfId="0" applyNumberFormat="1" applyFont="1" applyFill="1" applyBorder="1" applyAlignment="1">
      <alignment horizontal="center" vertical="center"/>
    </xf>
    <xf numFmtId="172" fontId="6" fillId="19" borderId="10" xfId="0" applyNumberFormat="1" applyFont="1" applyFill="1" applyBorder="1" applyAlignment="1">
      <alignment horizontal="center" vertical="center"/>
    </xf>
    <xf numFmtId="172" fontId="6" fillId="19" borderId="11" xfId="0" applyNumberFormat="1" applyFont="1" applyFill="1" applyBorder="1" applyAlignment="1">
      <alignment horizontal="center" vertical="center"/>
    </xf>
    <xf numFmtId="172" fontId="6" fillId="19" borderId="9" xfId="0" applyNumberFormat="1" applyFont="1" applyFill="1" applyBorder="1" applyAlignment="1">
      <alignment horizontal="right" vertical="center"/>
    </xf>
    <xf numFmtId="172" fontId="6" fillId="19" borderId="10" xfId="0" applyNumberFormat="1" applyFont="1" applyFill="1" applyBorder="1" applyAlignment="1">
      <alignment horizontal="right" vertical="center"/>
    </xf>
    <xf numFmtId="169" fontId="6" fillId="19" borderId="10" xfId="0" applyNumberFormat="1" applyFont="1" applyFill="1" applyBorder="1" applyAlignment="1">
      <alignment horizontal="left" vertical="center"/>
    </xf>
    <xf numFmtId="169" fontId="6" fillId="19" borderId="11" xfId="0" applyNumberFormat="1" applyFont="1" applyFill="1" applyBorder="1" applyAlignment="1">
      <alignment horizontal="left" vertical="center"/>
    </xf>
    <xf numFmtId="0" fontId="0" fillId="19" borderId="7" xfId="0" applyFill="1" applyBorder="1" applyAlignment="1">
      <alignment horizontal="center"/>
    </xf>
    <xf numFmtId="169" fontId="6" fillId="21" borderId="10" xfId="0" applyNumberFormat="1" applyFont="1" applyFill="1" applyBorder="1" applyAlignment="1">
      <alignment horizontal="left" vertical="center"/>
    </xf>
    <xf numFmtId="169" fontId="6" fillId="21" borderId="11" xfId="0" applyNumberFormat="1" applyFont="1" applyFill="1" applyBorder="1" applyAlignment="1">
      <alignment horizontal="left" vertical="center"/>
    </xf>
    <xf numFmtId="0" fontId="8" fillId="21" borderId="0" xfId="0" applyFont="1" applyFill="1" applyAlignment="1">
      <alignment horizontal="center" vertical="center"/>
    </xf>
    <xf numFmtId="0" fontId="0" fillId="24" borderId="21" xfId="0" applyFill="1" applyBorder="1" applyAlignment="1">
      <alignment horizontal="center" vertical="center"/>
    </xf>
    <xf numFmtId="0" fontId="0" fillId="24" borderId="3" xfId="0" applyFill="1" applyBorder="1" applyAlignment="1">
      <alignment horizontal="center" vertical="center"/>
    </xf>
    <xf numFmtId="0" fontId="0" fillId="21" borderId="0" xfId="0" applyFill="1" applyAlignment="1">
      <alignment horizontal="center"/>
    </xf>
    <xf numFmtId="0" fontId="0" fillId="24" borderId="4" xfId="0" applyFill="1" applyBorder="1" applyAlignment="1">
      <alignment horizontal="center" vertical="center"/>
    </xf>
    <xf numFmtId="0" fontId="0" fillId="24" borderId="5" xfId="0" applyFill="1" applyBorder="1" applyAlignment="1">
      <alignment horizontal="center" vertical="center"/>
    </xf>
    <xf numFmtId="173" fontId="6" fillId="21" borderId="9" xfId="0" applyNumberFormat="1" applyFont="1" applyFill="1" applyBorder="1" applyAlignment="1">
      <alignment horizontal="center" vertical="center"/>
    </xf>
    <xf numFmtId="173" fontId="6" fillId="21" borderId="10" xfId="0" applyNumberFormat="1" applyFont="1" applyFill="1" applyBorder="1" applyAlignment="1">
      <alignment horizontal="center" vertical="center"/>
    </xf>
    <xf numFmtId="173" fontId="6" fillId="21" borderId="11" xfId="0" applyNumberFormat="1" applyFont="1" applyFill="1" applyBorder="1" applyAlignment="1">
      <alignment horizontal="center" vertical="center"/>
    </xf>
    <xf numFmtId="173" fontId="6" fillId="21" borderId="9" xfId="0" applyNumberFormat="1" applyFont="1" applyFill="1" applyBorder="1" applyAlignment="1">
      <alignment horizontal="right" vertical="center"/>
    </xf>
    <xf numFmtId="173" fontId="6" fillId="21" borderId="10" xfId="0" applyNumberFormat="1" applyFont="1" applyFill="1" applyBorder="1" applyAlignment="1">
      <alignment horizontal="right" vertical="center"/>
    </xf>
    <xf numFmtId="0" fontId="0" fillId="21" borderId="7" xfId="0" applyFill="1" applyBorder="1" applyAlignment="1">
      <alignment horizontal="center"/>
    </xf>
    <xf numFmtId="0" fontId="0" fillId="23" borderId="4" xfId="0" applyFill="1" applyBorder="1" applyAlignment="1">
      <alignment horizontal="center" vertical="center"/>
    </xf>
    <xf numFmtId="0" fontId="0" fillId="23" borderId="5" xfId="0" applyFill="1" applyBorder="1" applyAlignment="1">
      <alignment horizontal="center" vertical="center"/>
    </xf>
    <xf numFmtId="0" fontId="0" fillId="23" borderId="3" xfId="0" applyFill="1" applyBorder="1" applyAlignment="1">
      <alignment horizontal="center" vertical="center"/>
    </xf>
    <xf numFmtId="0" fontId="6" fillId="23" borderId="9" xfId="0" applyFont="1" applyFill="1" applyBorder="1" applyAlignment="1">
      <alignment horizontal="center" vertical="center"/>
    </xf>
    <xf numFmtId="0" fontId="6" fillId="23" borderId="10" xfId="0" applyFont="1" applyFill="1" applyBorder="1" applyAlignment="1">
      <alignment horizontal="center" vertical="center"/>
    </xf>
    <xf numFmtId="0" fontId="6" fillId="23" borderId="11" xfId="0" applyFont="1" applyFill="1" applyBorder="1" applyAlignment="1">
      <alignment horizontal="center" vertical="center"/>
    </xf>
    <xf numFmtId="0" fontId="7" fillId="22" borderId="4" xfId="0" applyFont="1" applyFill="1" applyBorder="1" applyAlignment="1">
      <alignment horizontal="center" vertical="center"/>
    </xf>
    <xf numFmtId="0" fontId="7" fillId="22" borderId="5" xfId="0" applyFont="1" applyFill="1" applyBorder="1" applyAlignment="1">
      <alignment horizontal="center" vertical="center"/>
    </xf>
    <xf numFmtId="0" fontId="7" fillId="22" borderId="3" xfId="0" applyFont="1" applyFill="1" applyBorder="1" applyAlignment="1">
      <alignment horizontal="center" vertical="center"/>
    </xf>
    <xf numFmtId="168" fontId="6" fillId="21" borderId="9" xfId="0" applyNumberFormat="1" applyFont="1" applyFill="1" applyBorder="1" applyAlignment="1">
      <alignment horizontal="center"/>
    </xf>
    <xf numFmtId="168" fontId="6" fillId="21" borderId="10" xfId="0" applyNumberFormat="1" applyFont="1" applyFill="1" applyBorder="1" applyAlignment="1">
      <alignment horizontal="center"/>
    </xf>
    <xf numFmtId="168" fontId="6" fillId="21" borderId="11" xfId="0" applyNumberFormat="1" applyFont="1" applyFill="1" applyBorder="1" applyAlignment="1">
      <alignment horizontal="center"/>
    </xf>
    <xf numFmtId="0" fontId="5" fillId="22" borderId="9" xfId="0" applyFont="1" applyFill="1" applyBorder="1" applyAlignment="1">
      <alignment horizontal="center" vertical="center"/>
    </xf>
    <xf numFmtId="0" fontId="5" fillId="22" borderId="10" xfId="0" applyFont="1" applyFill="1" applyBorder="1" applyAlignment="1">
      <alignment horizontal="center" vertical="center"/>
    </xf>
    <xf numFmtId="0" fontId="5" fillId="22" borderId="11" xfId="0" applyFont="1" applyFill="1" applyBorder="1" applyAlignment="1">
      <alignment horizontal="center" vertical="center"/>
    </xf>
    <xf numFmtId="0" fontId="2" fillId="2" borderId="0" xfId="0" applyNumberFormat="1" applyFont="1" applyFill="1"/>
    <xf numFmtId="0" fontId="18" fillId="25" borderId="0" xfId="0" applyNumberFormat="1" applyFont="1" applyFill="1" applyAlignment="1">
      <alignment horizontal="center" vertical="center"/>
    </xf>
    <xf numFmtId="0" fontId="0" fillId="25" borderId="0" xfId="0" applyFill="1" applyAlignment="1">
      <alignment horizontal="center" vertical="center"/>
    </xf>
    <xf numFmtId="0" fontId="19" fillId="25" borderId="0" xfId="0" applyNumberFormat="1" applyFont="1" applyFill="1" applyAlignment="1">
      <alignment horizontal="center" vertical="center"/>
    </xf>
    <xf numFmtId="0" fontId="0" fillId="25" borderId="0" xfId="0" applyFill="1"/>
    <xf numFmtId="0" fontId="20" fillId="25" borderId="0" xfId="0" applyFont="1" applyFill="1" applyAlignment="1">
      <alignment horizontal="right" vertical="center"/>
    </xf>
    <xf numFmtId="0" fontId="20" fillId="25" borderId="0" xfId="0" applyFont="1" applyFill="1" applyAlignment="1">
      <alignment horizontal="left" vertical="center"/>
    </xf>
    <xf numFmtId="0" fontId="21" fillId="25" borderId="0" xfId="0" applyFont="1" applyFill="1" applyProtection="1"/>
    <xf numFmtId="0" fontId="21" fillId="25" borderId="0" xfId="0" applyFont="1" applyFill="1" applyAlignment="1">
      <alignment horizontal="center" vertical="center"/>
    </xf>
    <xf numFmtId="175" fontId="21" fillId="25" borderId="23" xfId="0" applyNumberFormat="1" applyFont="1" applyFill="1" applyBorder="1" applyAlignment="1">
      <alignment horizontal="center" vertical="center"/>
    </xf>
    <xf numFmtId="175" fontId="21" fillId="25" borderId="24" xfId="0" applyNumberFormat="1" applyFont="1" applyFill="1" applyBorder="1" applyAlignment="1">
      <alignment horizontal="center" vertical="center"/>
    </xf>
    <xf numFmtId="175" fontId="21" fillId="25" borderId="25" xfId="0" applyNumberFormat="1" applyFont="1" applyFill="1" applyBorder="1" applyAlignment="1">
      <alignment horizontal="center" vertical="center"/>
    </xf>
    <xf numFmtId="0" fontId="21" fillId="25" borderId="0" xfId="0" applyFont="1" applyFill="1"/>
    <xf numFmtId="0" fontId="0" fillId="3" borderId="26" xfId="0" applyFill="1" applyBorder="1" applyAlignment="1">
      <alignment horizontal="center" vertical="center"/>
    </xf>
    <xf numFmtId="0" fontId="0" fillId="25" borderId="18" xfId="0" applyFill="1" applyBorder="1" applyAlignment="1">
      <alignment horizontal="center" vertical="center"/>
    </xf>
    <xf numFmtId="0" fontId="20" fillId="3" borderId="27" xfId="0" applyFont="1" applyFill="1" applyBorder="1" applyAlignment="1">
      <alignment horizontal="center" vertical="center"/>
    </xf>
    <xf numFmtId="167" fontId="0" fillId="3" borderId="28" xfId="0" applyNumberFormat="1" applyFont="1" applyFill="1" applyBorder="1" applyAlignment="1" applyProtection="1">
      <alignment horizontal="center" vertical="center"/>
      <protection locked="0"/>
    </xf>
    <xf numFmtId="167" fontId="0" fillId="3" borderId="29" xfId="0" applyNumberFormat="1" applyFont="1" applyFill="1" applyBorder="1" applyAlignment="1" applyProtection="1">
      <alignment horizontal="center" vertical="center"/>
      <protection locked="0"/>
    </xf>
    <xf numFmtId="167" fontId="0" fillId="3" borderId="29" xfId="0" applyNumberFormat="1" applyFill="1" applyBorder="1" applyAlignment="1" applyProtection="1">
      <alignment horizontal="center" vertical="center"/>
      <protection locked="0"/>
    </xf>
    <xf numFmtId="168" fontId="22" fillId="3" borderId="30" xfId="0" applyNumberFormat="1" applyFont="1" applyFill="1" applyBorder="1" applyAlignment="1">
      <alignment horizontal="center" vertical="center"/>
    </xf>
    <xf numFmtId="0" fontId="20" fillId="3" borderId="31" xfId="0" applyFont="1" applyFill="1" applyBorder="1" applyAlignment="1">
      <alignment horizontal="center" vertical="center"/>
    </xf>
    <xf numFmtId="167" fontId="0" fillId="3" borderId="32" xfId="0" applyNumberFormat="1" applyFont="1" applyFill="1" applyBorder="1" applyAlignment="1" applyProtection="1">
      <alignment horizontal="center" vertical="center"/>
      <protection locked="0"/>
    </xf>
    <xf numFmtId="167" fontId="0" fillId="3" borderId="33" xfId="0" applyNumberFormat="1" applyFont="1" applyFill="1" applyBorder="1" applyAlignment="1" applyProtection="1">
      <alignment horizontal="center" vertical="center"/>
      <protection locked="0"/>
    </xf>
    <xf numFmtId="167" fontId="0" fillId="3" borderId="33" xfId="0" applyNumberFormat="1" applyFill="1" applyBorder="1" applyAlignment="1" applyProtection="1">
      <alignment horizontal="center" vertical="center"/>
      <protection locked="0"/>
    </xf>
    <xf numFmtId="168" fontId="22" fillId="3" borderId="34" xfId="0" applyNumberFormat="1" applyFont="1" applyFill="1" applyBorder="1" applyAlignment="1">
      <alignment horizontal="center" vertical="center"/>
    </xf>
    <xf numFmtId="167" fontId="0" fillId="3" borderId="35" xfId="0" applyNumberFormat="1" applyFont="1" applyFill="1" applyBorder="1" applyAlignment="1" applyProtection="1">
      <alignment horizontal="center" vertical="center"/>
      <protection locked="0"/>
    </xf>
    <xf numFmtId="167" fontId="0" fillId="3" borderId="36" xfId="0" applyNumberFormat="1" applyFont="1" applyFill="1" applyBorder="1" applyAlignment="1" applyProtection="1">
      <alignment horizontal="center" vertical="center"/>
      <protection locked="0"/>
    </xf>
    <xf numFmtId="167" fontId="0" fillId="3" borderId="36" xfId="0" applyNumberFormat="1" applyFill="1" applyBorder="1" applyAlignment="1" applyProtection="1">
      <alignment horizontal="center" vertical="center"/>
      <protection locked="0"/>
    </xf>
    <xf numFmtId="168" fontId="22" fillId="3" borderId="37" xfId="0" applyNumberFormat="1" applyFont="1" applyFill="1" applyBorder="1" applyAlignment="1">
      <alignment horizontal="center" vertical="center"/>
    </xf>
    <xf numFmtId="0" fontId="20" fillId="3" borderId="38" xfId="0" applyFont="1" applyFill="1" applyBorder="1" applyAlignment="1">
      <alignment horizontal="center" vertical="center"/>
    </xf>
    <xf numFmtId="0" fontId="0" fillId="3" borderId="39" xfId="0" applyNumberFormat="1" applyFont="1" applyFill="1" applyBorder="1" applyAlignment="1" applyProtection="1">
      <alignment horizontal="center" vertical="center"/>
      <protection locked="0"/>
    </xf>
    <xf numFmtId="0" fontId="0" fillId="3" borderId="40" xfId="0" applyFont="1" applyFill="1" applyBorder="1" applyAlignment="1" applyProtection="1">
      <alignment horizontal="center" vertical="center"/>
      <protection locked="0"/>
    </xf>
    <xf numFmtId="0" fontId="0" fillId="3" borderId="40" xfId="0" applyFill="1" applyBorder="1" applyAlignment="1" applyProtection="1">
      <alignment horizontal="center" vertical="center"/>
      <protection locked="0"/>
    </xf>
    <xf numFmtId="168" fontId="22" fillId="3" borderId="41" xfId="0" applyNumberFormat="1" applyFont="1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169" fontId="2" fillId="3" borderId="42" xfId="0" applyNumberFormat="1" applyFont="1" applyFill="1" applyBorder="1" applyAlignment="1" applyProtection="1">
      <alignment horizontal="center" vertical="center"/>
      <protection locked="0"/>
    </xf>
    <xf numFmtId="169" fontId="2" fillId="3" borderId="43" xfId="0" applyNumberFormat="1" applyFont="1" applyFill="1" applyBorder="1" applyAlignment="1" applyProtection="1">
      <alignment horizontal="center" vertical="center"/>
      <protection locked="0"/>
    </xf>
    <xf numFmtId="169" fontId="22" fillId="3" borderId="44" xfId="0" applyNumberFormat="1" applyFont="1" applyFill="1" applyBorder="1" applyAlignment="1">
      <alignment horizontal="center" vertical="center"/>
    </xf>
    <xf numFmtId="0" fontId="0" fillId="3" borderId="35" xfId="0" applyNumberFormat="1" applyFont="1" applyFill="1" applyBorder="1" applyAlignment="1" applyProtection="1">
      <alignment horizontal="center" vertical="center"/>
      <protection locked="0"/>
    </xf>
    <xf numFmtId="0" fontId="0" fillId="3" borderId="36" xfId="0" applyFont="1" applyFill="1" applyBorder="1" applyAlignment="1" applyProtection="1">
      <alignment horizontal="center" vertical="center"/>
      <protection locked="0"/>
    </xf>
    <xf numFmtId="0" fontId="0" fillId="3" borderId="36" xfId="0" applyFill="1" applyBorder="1" applyAlignment="1" applyProtection="1">
      <alignment horizontal="center" vertical="center"/>
      <protection locked="0"/>
    </xf>
    <xf numFmtId="0" fontId="0" fillId="3" borderId="45" xfId="0" applyFill="1" applyBorder="1" applyAlignment="1">
      <alignment horizontal="center" vertical="center"/>
    </xf>
    <xf numFmtId="169" fontId="2" fillId="3" borderId="46" xfId="0" applyNumberFormat="1" applyFont="1" applyFill="1" applyBorder="1" applyAlignment="1" applyProtection="1">
      <alignment horizontal="center" vertical="center"/>
      <protection locked="0"/>
    </xf>
    <xf numFmtId="169" fontId="22" fillId="3" borderId="47" xfId="0" applyNumberFormat="1" applyFont="1" applyFill="1" applyBorder="1" applyAlignment="1">
      <alignment horizontal="center" vertical="center"/>
    </xf>
    <xf numFmtId="0" fontId="7" fillId="6" borderId="26" xfId="0" applyFont="1" applyFill="1" applyBorder="1" applyAlignment="1">
      <alignment horizontal="center" vertical="center"/>
    </xf>
    <xf numFmtId="0" fontId="7" fillId="6" borderId="48" xfId="0" applyFont="1" applyFill="1" applyBorder="1" applyAlignment="1" applyProtection="1">
      <alignment horizontal="center" vertical="center"/>
      <protection locked="0"/>
    </xf>
    <xf numFmtId="0" fontId="7" fillId="6" borderId="49" xfId="0" applyFont="1" applyFill="1" applyBorder="1" applyAlignment="1" applyProtection="1">
      <alignment horizontal="center" vertical="center"/>
      <protection locked="0"/>
    </xf>
    <xf numFmtId="167" fontId="17" fillId="6" borderId="50" xfId="0" applyNumberFormat="1" applyFont="1" applyFill="1" applyBorder="1" applyAlignment="1">
      <alignment horizontal="center" vertical="center"/>
    </xf>
    <xf numFmtId="0" fontId="7" fillId="7" borderId="31" xfId="0" applyFont="1" applyFill="1" applyBorder="1" applyAlignment="1">
      <alignment horizontal="center" vertical="center"/>
    </xf>
    <xf numFmtId="0" fontId="7" fillId="7" borderId="32" xfId="0" applyFont="1" applyFill="1" applyBorder="1" applyAlignment="1" applyProtection="1">
      <alignment horizontal="center" vertical="center"/>
      <protection locked="0"/>
    </xf>
    <xf numFmtId="0" fontId="7" fillId="7" borderId="33" xfId="0" applyFont="1" applyFill="1" applyBorder="1" applyAlignment="1" applyProtection="1">
      <alignment horizontal="center" vertical="center"/>
      <protection locked="0"/>
    </xf>
    <xf numFmtId="167" fontId="17" fillId="7" borderId="34" xfId="0" applyNumberFormat="1" applyFont="1" applyFill="1" applyBorder="1" applyAlignment="1">
      <alignment horizontal="center" vertical="center"/>
    </xf>
    <xf numFmtId="0" fontId="0" fillId="8" borderId="31" xfId="0" applyFill="1" applyBorder="1" applyAlignment="1">
      <alignment horizontal="center" vertical="center"/>
    </xf>
    <xf numFmtId="0" fontId="0" fillId="8" borderId="32" xfId="0" applyFill="1" applyBorder="1" applyAlignment="1" applyProtection="1">
      <alignment horizontal="center" vertical="center"/>
      <protection locked="0"/>
    </xf>
    <xf numFmtId="0" fontId="0" fillId="8" borderId="33" xfId="0" applyFill="1" applyBorder="1" applyAlignment="1" applyProtection="1">
      <alignment horizontal="center" vertical="center"/>
      <protection locked="0"/>
    </xf>
    <xf numFmtId="167" fontId="22" fillId="8" borderId="34" xfId="0" applyNumberFormat="1" applyFont="1" applyFill="1" applyBorder="1" applyAlignment="1">
      <alignment horizontal="center" vertical="center"/>
    </xf>
    <xf numFmtId="0" fontId="0" fillId="9" borderId="31" xfId="0" applyFill="1" applyBorder="1" applyAlignment="1">
      <alignment horizontal="center" vertical="center"/>
    </xf>
    <xf numFmtId="0" fontId="0" fillId="9" borderId="32" xfId="0" applyFill="1" applyBorder="1" applyAlignment="1" applyProtection="1">
      <alignment horizontal="center" vertical="center"/>
      <protection locked="0"/>
    </xf>
    <xf numFmtId="0" fontId="0" fillId="9" borderId="33" xfId="0" applyFill="1" applyBorder="1" applyAlignment="1" applyProtection="1">
      <alignment horizontal="center" vertical="center"/>
      <protection locked="0"/>
    </xf>
    <xf numFmtId="167" fontId="22" fillId="9" borderId="34" xfId="0" applyNumberFormat="1" applyFont="1" applyFill="1" applyBorder="1" applyAlignment="1">
      <alignment horizontal="center" vertical="center"/>
    </xf>
    <xf numFmtId="0" fontId="0" fillId="12" borderId="31" xfId="0" applyFill="1" applyBorder="1" applyAlignment="1">
      <alignment horizontal="center" vertical="center"/>
    </xf>
    <xf numFmtId="0" fontId="0" fillId="12" borderId="32" xfId="0" applyFill="1" applyBorder="1" applyAlignment="1" applyProtection="1">
      <alignment horizontal="center" vertical="center"/>
      <protection locked="0"/>
    </xf>
    <xf numFmtId="0" fontId="0" fillId="12" borderId="33" xfId="0" applyFill="1" applyBorder="1" applyAlignment="1" applyProtection="1">
      <alignment horizontal="center" vertical="center"/>
      <protection locked="0"/>
    </xf>
    <xf numFmtId="167" fontId="22" fillId="12" borderId="34" xfId="0" applyNumberFormat="1" applyFont="1" applyFill="1" applyBorder="1" applyAlignment="1">
      <alignment horizontal="center" vertical="center"/>
    </xf>
    <xf numFmtId="0" fontId="7" fillId="13" borderId="31" xfId="0" applyFont="1" applyFill="1" applyBorder="1" applyAlignment="1">
      <alignment horizontal="center" vertical="center"/>
    </xf>
    <xf numFmtId="0" fontId="7" fillId="13" borderId="32" xfId="0" applyFont="1" applyFill="1" applyBorder="1" applyAlignment="1" applyProtection="1">
      <alignment horizontal="center" vertical="center"/>
      <protection locked="0"/>
    </xf>
    <xf numFmtId="0" fontId="7" fillId="13" borderId="33" xfId="0" applyFont="1" applyFill="1" applyBorder="1" applyAlignment="1" applyProtection="1">
      <alignment horizontal="center" vertical="center"/>
      <protection locked="0"/>
    </xf>
    <xf numFmtId="167" fontId="17" fillId="13" borderId="34" xfId="0" applyNumberFormat="1" applyFont="1" applyFill="1" applyBorder="1" applyAlignment="1">
      <alignment horizontal="center" vertical="center"/>
    </xf>
    <xf numFmtId="0" fontId="0" fillId="11" borderId="31" xfId="0" applyFill="1" applyBorder="1" applyAlignment="1">
      <alignment horizontal="center" vertical="center"/>
    </xf>
    <xf numFmtId="0" fontId="0" fillId="11" borderId="32" xfId="0" applyFill="1" applyBorder="1" applyAlignment="1" applyProtection="1">
      <alignment horizontal="center" vertical="center"/>
      <protection locked="0"/>
    </xf>
    <xf numFmtId="0" fontId="0" fillId="11" borderId="33" xfId="0" applyFill="1" applyBorder="1" applyAlignment="1" applyProtection="1">
      <alignment horizontal="center" vertical="center"/>
      <protection locked="0"/>
    </xf>
    <xf numFmtId="167" fontId="22" fillId="11" borderId="34" xfId="0" applyNumberFormat="1" applyFont="1" applyFill="1" applyBorder="1" applyAlignment="1">
      <alignment horizontal="center" vertical="center"/>
    </xf>
    <xf numFmtId="0" fontId="0" fillId="10" borderId="51" xfId="0" applyFill="1" applyBorder="1" applyAlignment="1">
      <alignment horizontal="center" vertical="center"/>
    </xf>
    <xf numFmtId="0" fontId="0" fillId="10" borderId="52" xfId="0" applyFill="1" applyBorder="1" applyAlignment="1" applyProtection="1">
      <alignment horizontal="center" vertical="center"/>
      <protection locked="0"/>
    </xf>
    <xf numFmtId="0" fontId="0" fillId="10" borderId="53" xfId="0" applyFill="1" applyBorder="1" applyAlignment="1" applyProtection="1">
      <alignment horizontal="center" vertical="center"/>
      <protection locked="0"/>
    </xf>
    <xf numFmtId="167" fontId="22" fillId="10" borderId="54" xfId="0" applyNumberFormat="1" applyFont="1" applyFill="1" applyBorder="1" applyAlignment="1">
      <alignment horizontal="center" vertical="center"/>
    </xf>
    <xf numFmtId="0" fontId="0" fillId="18" borderId="26" xfId="0" applyFill="1" applyBorder="1" applyAlignment="1">
      <alignment horizontal="center" vertical="center"/>
    </xf>
    <xf numFmtId="0" fontId="0" fillId="18" borderId="31" xfId="0" applyFill="1" applyBorder="1" applyAlignment="1">
      <alignment horizontal="center" vertical="center"/>
    </xf>
    <xf numFmtId="1" fontId="0" fillId="18" borderId="48" xfId="0" applyNumberFormat="1" applyFill="1" applyBorder="1" applyAlignment="1" applyProtection="1">
      <alignment horizontal="center" vertical="center"/>
      <protection locked="0"/>
    </xf>
    <xf numFmtId="0" fontId="0" fillId="18" borderId="49" xfId="0" applyFill="1" applyBorder="1" applyAlignment="1" applyProtection="1">
      <alignment horizontal="center" vertical="center"/>
      <protection locked="0"/>
    </xf>
    <xf numFmtId="171" fontId="22" fillId="18" borderId="50" xfId="0" applyNumberFormat="1" applyFont="1" applyFill="1" applyBorder="1" applyAlignment="1">
      <alignment horizontal="center" vertical="center"/>
    </xf>
    <xf numFmtId="0" fontId="20" fillId="18" borderId="31" xfId="0" applyFont="1" applyFill="1" applyBorder="1" applyAlignment="1">
      <alignment horizontal="center" vertical="center"/>
    </xf>
    <xf numFmtId="0" fontId="0" fillId="18" borderId="35" xfId="0" applyFill="1" applyBorder="1" applyAlignment="1" applyProtection="1">
      <alignment horizontal="center" vertical="center"/>
      <protection locked="0"/>
    </xf>
    <xf numFmtId="0" fontId="0" fillId="18" borderId="36" xfId="0" applyFill="1" applyBorder="1" applyAlignment="1" applyProtection="1">
      <alignment horizontal="center" vertical="center"/>
      <protection locked="0"/>
    </xf>
    <xf numFmtId="171" fontId="22" fillId="18" borderId="37" xfId="0" applyNumberFormat="1" applyFont="1" applyFill="1" applyBorder="1" applyAlignment="1">
      <alignment horizontal="center" vertical="center"/>
    </xf>
    <xf numFmtId="169" fontId="2" fillId="18" borderId="55" xfId="0" applyNumberFormat="1" applyFont="1" applyFill="1" applyBorder="1" applyAlignment="1" applyProtection="1">
      <alignment horizontal="center" vertical="center"/>
      <protection locked="0"/>
    </xf>
    <xf numFmtId="169" fontId="2" fillId="18" borderId="56" xfId="0" applyNumberFormat="1" applyFont="1" applyFill="1" applyBorder="1" applyAlignment="1" applyProtection="1">
      <alignment horizontal="center" vertical="center"/>
      <protection locked="0"/>
    </xf>
    <xf numFmtId="169" fontId="22" fillId="18" borderId="57" xfId="0" applyNumberFormat="1" applyFont="1" applyFill="1" applyBorder="1" applyAlignment="1">
      <alignment horizontal="center" vertical="center"/>
    </xf>
    <xf numFmtId="170" fontId="22" fillId="18" borderId="37" xfId="0" applyNumberFormat="1" applyFont="1" applyFill="1" applyBorder="1" applyAlignment="1">
      <alignment horizontal="center" vertical="center"/>
    </xf>
    <xf numFmtId="0" fontId="0" fillId="18" borderId="45" xfId="0" applyFill="1" applyBorder="1" applyAlignment="1">
      <alignment horizontal="center" vertical="center"/>
    </xf>
    <xf numFmtId="169" fontId="2" fillId="18" borderId="58" xfId="0" applyNumberFormat="1" applyFont="1" applyFill="1" applyBorder="1" applyAlignment="1" applyProtection="1">
      <alignment horizontal="center" vertical="center"/>
      <protection locked="0"/>
    </xf>
    <xf numFmtId="169" fontId="2" fillId="18" borderId="59" xfId="0" applyNumberFormat="1" applyFont="1" applyFill="1" applyBorder="1" applyAlignment="1" applyProtection="1">
      <alignment horizontal="center" vertical="center"/>
      <protection locked="0"/>
    </xf>
    <xf numFmtId="169" fontId="22" fillId="18" borderId="47" xfId="0" applyNumberFormat="1" applyFont="1" applyFill="1" applyBorder="1" applyAlignment="1">
      <alignment horizontal="center" vertical="center"/>
    </xf>
    <xf numFmtId="0" fontId="9" fillId="17" borderId="26" xfId="0" applyFont="1" applyFill="1" applyBorder="1" applyAlignment="1">
      <alignment horizontal="center" vertical="center"/>
    </xf>
    <xf numFmtId="0" fontId="0" fillId="17" borderId="48" xfId="0" applyFill="1" applyBorder="1" applyAlignment="1" applyProtection="1">
      <alignment horizontal="center" vertical="center"/>
      <protection locked="0"/>
    </xf>
    <xf numFmtId="0" fontId="0" fillId="17" borderId="49" xfId="0" applyFill="1" applyBorder="1" applyAlignment="1" applyProtection="1">
      <alignment horizontal="center" vertical="center"/>
      <protection locked="0"/>
    </xf>
    <xf numFmtId="167" fontId="22" fillId="17" borderId="50" xfId="0" applyNumberFormat="1" applyFont="1" applyFill="1" applyBorder="1" applyAlignment="1">
      <alignment horizontal="center" vertical="center"/>
    </xf>
    <xf numFmtId="0" fontId="9" fillId="16" borderId="31" xfId="0" applyFont="1" applyFill="1" applyBorder="1" applyAlignment="1">
      <alignment horizontal="center" vertical="center"/>
    </xf>
    <xf numFmtId="0" fontId="0" fillId="16" borderId="32" xfId="0" applyFill="1" applyBorder="1" applyAlignment="1" applyProtection="1">
      <alignment horizontal="center" vertical="center"/>
      <protection locked="0"/>
    </xf>
    <xf numFmtId="0" fontId="0" fillId="16" borderId="33" xfId="0" applyFill="1" applyBorder="1" applyAlignment="1" applyProtection="1">
      <alignment horizontal="center" vertical="center"/>
      <protection locked="0"/>
    </xf>
    <xf numFmtId="167" fontId="22" fillId="16" borderId="34" xfId="0" applyNumberFormat="1" applyFont="1" applyFill="1" applyBorder="1" applyAlignment="1">
      <alignment horizontal="center" vertical="center"/>
    </xf>
    <xf numFmtId="0" fontId="23" fillId="15" borderId="51" xfId="0" applyFont="1" applyFill="1" applyBorder="1" applyAlignment="1">
      <alignment horizontal="center" vertical="center"/>
    </xf>
    <xf numFmtId="0" fontId="7" fillId="15" borderId="52" xfId="0" applyFont="1" applyFill="1" applyBorder="1" applyAlignment="1" applyProtection="1">
      <alignment horizontal="center" vertical="center"/>
      <protection locked="0"/>
    </xf>
    <xf numFmtId="0" fontId="7" fillId="15" borderId="53" xfId="0" applyFont="1" applyFill="1" applyBorder="1" applyAlignment="1" applyProtection="1">
      <alignment horizontal="center" vertical="center"/>
      <protection locked="0"/>
    </xf>
    <xf numFmtId="167" fontId="17" fillId="15" borderId="54" xfId="0" applyNumberFormat="1" applyFont="1" applyFill="1" applyBorder="1" applyAlignment="1">
      <alignment horizontal="center" vertical="center"/>
    </xf>
    <xf numFmtId="0" fontId="0" fillId="26" borderId="26" xfId="0" applyFill="1" applyBorder="1" applyAlignment="1">
      <alignment horizontal="center" vertical="center"/>
    </xf>
    <xf numFmtId="0" fontId="20" fillId="26" borderId="38" xfId="0" applyFont="1" applyFill="1" applyBorder="1" applyAlignment="1">
      <alignment horizontal="center" vertical="center"/>
    </xf>
    <xf numFmtId="0" fontId="0" fillId="26" borderId="28" xfId="0" applyFill="1" applyBorder="1" applyAlignment="1" applyProtection="1">
      <alignment horizontal="center" vertical="center"/>
      <protection locked="0"/>
    </xf>
    <xf numFmtId="0" fontId="0" fillId="26" borderId="29" xfId="0" applyFill="1" applyBorder="1" applyAlignment="1" applyProtection="1">
      <alignment horizontal="center" vertical="center"/>
      <protection locked="0"/>
    </xf>
    <xf numFmtId="173" fontId="22" fillId="26" borderId="30" xfId="0" applyNumberFormat="1" applyFont="1" applyFill="1" applyBorder="1" applyAlignment="1">
      <alignment horizontal="center" vertical="center"/>
    </xf>
    <xf numFmtId="0" fontId="0" fillId="26" borderId="27" xfId="0" applyFill="1" applyBorder="1" applyAlignment="1">
      <alignment horizontal="center" vertical="center"/>
    </xf>
    <xf numFmtId="169" fontId="2" fillId="26" borderId="55" xfId="0" applyNumberFormat="1" applyFont="1" applyFill="1" applyBorder="1" applyAlignment="1" applyProtection="1">
      <alignment horizontal="center" vertical="center"/>
      <protection locked="0"/>
    </xf>
    <xf numFmtId="169" fontId="2" fillId="26" borderId="56" xfId="0" applyNumberFormat="1" applyFont="1" applyFill="1" applyBorder="1" applyAlignment="1" applyProtection="1">
      <alignment horizontal="center" vertical="center"/>
      <protection locked="0"/>
    </xf>
    <xf numFmtId="169" fontId="22" fillId="26" borderId="57" xfId="0" applyNumberFormat="1" applyFont="1" applyFill="1" applyBorder="1" applyAlignment="1">
      <alignment horizontal="center" vertical="center"/>
    </xf>
    <xf numFmtId="0" fontId="0" fillId="26" borderId="38" xfId="0" applyFill="1" applyBorder="1" applyAlignment="1">
      <alignment horizontal="center" vertical="center"/>
    </xf>
    <xf numFmtId="0" fontId="0" fillId="26" borderId="39" xfId="0" applyFill="1" applyBorder="1" applyAlignment="1" applyProtection="1">
      <alignment horizontal="center" vertical="center"/>
      <protection locked="0"/>
    </xf>
    <xf numFmtId="0" fontId="0" fillId="26" borderId="40" xfId="0" applyFill="1" applyBorder="1" applyAlignment="1" applyProtection="1">
      <alignment horizontal="center" vertical="center"/>
      <protection locked="0"/>
    </xf>
    <xf numFmtId="173" fontId="22" fillId="26" borderId="41" xfId="0" applyNumberFormat="1" applyFont="1" applyFill="1" applyBorder="1" applyAlignment="1">
      <alignment horizontal="center" vertical="center"/>
    </xf>
    <xf numFmtId="0" fontId="0" fillId="26" borderId="45" xfId="0" applyFill="1" applyBorder="1" applyAlignment="1">
      <alignment horizontal="center" vertical="center"/>
    </xf>
    <xf numFmtId="169" fontId="2" fillId="26" borderId="58" xfId="0" applyNumberFormat="1" applyFont="1" applyFill="1" applyBorder="1" applyAlignment="1" applyProtection="1">
      <alignment horizontal="center" vertical="center"/>
      <protection locked="0"/>
    </xf>
    <xf numFmtId="169" fontId="2" fillId="26" borderId="59" xfId="0" applyNumberFormat="1" applyFont="1" applyFill="1" applyBorder="1" applyAlignment="1" applyProtection="1">
      <alignment horizontal="center" vertical="center"/>
      <protection locked="0"/>
    </xf>
    <xf numFmtId="169" fontId="22" fillId="26" borderId="47" xfId="0" applyNumberFormat="1" applyFont="1" applyFill="1" applyBorder="1" applyAlignment="1">
      <alignment horizontal="center" vertical="center"/>
    </xf>
    <xf numFmtId="0" fontId="0" fillId="23" borderId="26" xfId="0" applyFill="1" applyBorder="1" applyAlignment="1">
      <alignment horizontal="center" vertical="center"/>
    </xf>
    <xf numFmtId="0" fontId="0" fillId="23" borderId="48" xfId="0" applyFill="1" applyBorder="1" applyAlignment="1" applyProtection="1">
      <alignment horizontal="center" vertical="center"/>
      <protection locked="0"/>
    </xf>
    <xf numFmtId="0" fontId="0" fillId="23" borderId="49" xfId="0" applyFill="1" applyBorder="1" applyAlignment="1" applyProtection="1">
      <alignment horizontal="center" vertical="center"/>
      <protection locked="0"/>
    </xf>
    <xf numFmtId="167" fontId="22" fillId="23" borderId="50" xfId="0" applyNumberFormat="1" applyFont="1" applyFill="1" applyBorder="1" applyAlignment="1">
      <alignment horizontal="center" vertical="center"/>
    </xf>
    <xf numFmtId="0" fontId="0" fillId="27" borderId="51" xfId="0" applyFill="1" applyBorder="1" applyAlignment="1">
      <alignment horizontal="center" vertical="center"/>
    </xf>
    <xf numFmtId="0" fontId="0" fillId="27" borderId="58" xfId="0" applyFill="1" applyBorder="1" applyAlignment="1" applyProtection="1">
      <alignment horizontal="center" vertical="center"/>
      <protection locked="0"/>
    </xf>
    <xf numFmtId="0" fontId="0" fillId="27" borderId="59" xfId="0" applyFill="1" applyBorder="1" applyAlignment="1" applyProtection="1">
      <alignment horizontal="center" vertical="center"/>
      <protection locked="0"/>
    </xf>
    <xf numFmtId="167" fontId="22" fillId="27" borderId="47" xfId="0" applyNumberFormat="1" applyFont="1" applyFill="1" applyBorder="1" applyAlignment="1">
      <alignment horizontal="center" vertical="center"/>
    </xf>
    <xf numFmtId="0" fontId="0" fillId="19" borderId="26" xfId="0" applyFill="1" applyBorder="1" applyAlignment="1">
      <alignment horizontal="center" vertical="center"/>
    </xf>
    <xf numFmtId="0" fontId="20" fillId="19" borderId="38" xfId="0" applyFont="1" applyFill="1" applyBorder="1" applyAlignment="1">
      <alignment horizontal="center" vertical="center"/>
    </xf>
    <xf numFmtId="0" fontId="0" fillId="19" borderId="28" xfId="0" applyFill="1" applyBorder="1" applyAlignment="1" applyProtection="1">
      <alignment horizontal="center" vertical="center"/>
      <protection locked="0"/>
    </xf>
    <xf numFmtId="0" fontId="0" fillId="19" borderId="29" xfId="0" applyFill="1" applyBorder="1" applyAlignment="1" applyProtection="1">
      <alignment horizontal="center" vertical="center"/>
      <protection locked="0"/>
    </xf>
    <xf numFmtId="172" fontId="22" fillId="19" borderId="30" xfId="0" applyNumberFormat="1" applyFont="1" applyFill="1" applyBorder="1" applyAlignment="1">
      <alignment horizontal="center" vertical="center"/>
    </xf>
    <xf numFmtId="0" fontId="0" fillId="19" borderId="27" xfId="0" applyFill="1" applyBorder="1" applyAlignment="1">
      <alignment horizontal="center" vertical="center"/>
    </xf>
    <xf numFmtId="169" fontId="2" fillId="19" borderId="55" xfId="0" applyNumberFormat="1" applyFont="1" applyFill="1" applyBorder="1" applyAlignment="1" applyProtection="1">
      <alignment horizontal="center" vertical="center"/>
      <protection locked="0"/>
    </xf>
    <xf numFmtId="169" fontId="2" fillId="19" borderId="56" xfId="0" applyNumberFormat="1" applyFont="1" applyFill="1" applyBorder="1" applyAlignment="1" applyProtection="1">
      <alignment horizontal="center" vertical="center"/>
      <protection locked="0"/>
    </xf>
    <xf numFmtId="169" fontId="22" fillId="19" borderId="57" xfId="0" applyNumberFormat="1" applyFont="1" applyFill="1" applyBorder="1" applyAlignment="1">
      <alignment horizontal="center" vertical="center"/>
    </xf>
    <xf numFmtId="0" fontId="20" fillId="19" borderId="60" xfId="0" applyFont="1" applyFill="1" applyBorder="1" applyAlignment="1">
      <alignment horizontal="center" vertical="center"/>
    </xf>
    <xf numFmtId="0" fontId="0" fillId="19" borderId="35" xfId="0" applyFill="1" applyBorder="1" applyAlignment="1" applyProtection="1">
      <alignment horizontal="center" vertical="center"/>
      <protection locked="0"/>
    </xf>
    <xf numFmtId="0" fontId="0" fillId="19" borderId="36" xfId="0" applyFill="1" applyBorder="1" applyAlignment="1" applyProtection="1">
      <alignment horizontal="center" vertical="center"/>
      <protection locked="0"/>
    </xf>
    <xf numFmtId="172" fontId="22" fillId="19" borderId="37" xfId="0" applyNumberFormat="1" applyFont="1" applyFill="1" applyBorder="1" applyAlignment="1">
      <alignment horizontal="center" vertical="center"/>
    </xf>
    <xf numFmtId="0" fontId="0" fillId="19" borderId="45" xfId="0" applyFill="1" applyBorder="1" applyAlignment="1">
      <alignment horizontal="center" vertical="center"/>
    </xf>
    <xf numFmtId="169" fontId="2" fillId="19" borderId="58" xfId="0" applyNumberFormat="1" applyFont="1" applyFill="1" applyBorder="1" applyAlignment="1" applyProtection="1">
      <alignment horizontal="center" vertical="center"/>
      <protection locked="0"/>
    </xf>
    <xf numFmtId="169" fontId="2" fillId="19" borderId="59" xfId="0" applyNumberFormat="1" applyFont="1" applyFill="1" applyBorder="1" applyAlignment="1" applyProtection="1">
      <alignment horizontal="center" vertical="center"/>
      <protection locked="0"/>
    </xf>
    <xf numFmtId="169" fontId="22" fillId="19" borderId="47" xfId="0" applyNumberFormat="1" applyFont="1" applyFill="1" applyBorder="1" applyAlignment="1">
      <alignment horizontal="center" vertical="center"/>
    </xf>
    <xf numFmtId="0" fontId="24" fillId="25" borderId="0" xfId="0" applyFont="1" applyFill="1" applyAlignment="1">
      <alignment horizontal="center" vertical="center"/>
    </xf>
    <xf numFmtId="0" fontId="25" fillId="4" borderId="1" xfId="0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108">
    <dxf>
      <numFmt numFmtId="165" formatCode="#,##0.0_ ;\-#,##0.0\ 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" formatCode="0"/>
    </dxf>
    <dxf>
      <numFmt numFmtId="165" formatCode="#,##0.0_ ;\-#,##0.0\ 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65" formatCode="#,##0.0_ ;\-#,##0.0\ "/>
    </dxf>
    <dxf>
      <numFmt numFmtId="165" formatCode="#,##0.0_ ;\-#,##0.0\ "/>
    </dxf>
    <dxf>
      <numFmt numFmtId="165" formatCode="#,##0.0_ ;\-#,##0.0\ 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65" formatCode="#,##0.0_ ;\-#,##0.0\ "/>
    </dxf>
    <dxf>
      <fill>
        <patternFill>
          <bgColor rgb="FF92D050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6" tint="0.79998168889431442"/>
      </font>
      <fill>
        <patternFill>
          <bgColor theme="6" tint="0.79998168889431442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numFmt numFmtId="165" formatCode="#,##0.0_ ;\-#,##0.0\ 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i/>
      </font>
      <numFmt numFmtId="19" formatCode="dd/mm/yyyy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i/>
      </font>
      <numFmt numFmtId="0" formatCode="General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numFmt numFmtId="165" formatCode="#,##0.0_ ;\-#,##0.0\ 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i/>
      </font>
      <numFmt numFmtId="27" formatCode="dd/mm/yyyy\ hh:mm"/>
    </dxf>
    <dxf>
      <numFmt numFmtId="165" formatCode="#,##0.0_ ;\-#,##0.0\ 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" formatCode="0"/>
    </dxf>
    <dxf>
      <numFmt numFmtId="164" formatCode="ddd\ dd\ mmm\ yyyy\ hh:mm"/>
    </dxf>
    <dxf>
      <numFmt numFmtId="164" formatCode="ddd\ dd\ mmm\ yyyy\ hh:mm"/>
    </dxf>
    <dxf>
      <numFmt numFmtId="1" formatCode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65" formatCode="#,##0.0_ ;\-#,##0.0\ 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165" formatCode="#,##0.0_ ;\-#,##0.0\ 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65" formatCode="#,##0.0_ ;\-#,##0.0\ "/>
    </dxf>
    <dxf>
      <numFmt numFmtId="25" formatCode="hh:mm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317500</xdr:colOff>
      <xdr:row>5</xdr:row>
      <xdr:rowOff>76200</xdr:rowOff>
    </xdr:from>
    <xdr:to>
      <xdr:col>9</xdr:col>
      <xdr:colOff>425450</xdr:colOff>
      <xdr:row>7</xdr:row>
      <xdr:rowOff>57150</xdr:rowOff>
    </xdr:to>
    <xdr:sp macro="" textlink="">
      <xdr:nvSpPr>
        <xdr:cNvPr id="2" name="ZoneTexte 1"/>
        <xdr:cNvSpPr txBox="1"/>
      </xdr:nvSpPr>
      <xdr:spPr>
        <a:xfrm>
          <a:off x="4343400" y="996950"/>
          <a:ext cx="4679950" cy="34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heure été = 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dernier dimanche d'octobre au dernier dimanche de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mars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58.885823379627" createdVersion="5" refreshedVersion="5" minRefreshableVersion="3" recordCount="1">
  <cacheSource type="worksheet">
    <worksheetSource name="Tbdd"/>
  </cacheSource>
  <cacheFields count="46">
    <cacheField name="Date" numFmtId="14">
      <sharedItems containsNonDate="0" containsString="0" containsBlank="1"/>
    </cacheField>
    <cacheField name="Time" numFmtId="20">
      <sharedItems containsNonDate="0" containsString="0" containsBlank="1"/>
    </cacheField>
    <cacheField name="Temp Out" numFmtId="0">
      <sharedItems containsNonDate="0" containsString="0" containsBlank="1"/>
    </cacheField>
    <cacheField name="Hi Temp" numFmtId="0">
      <sharedItems containsNonDate="0" containsString="0" containsBlank="1"/>
    </cacheField>
    <cacheField name="Low Temp" numFmtId="0">
      <sharedItems containsNonDate="0" containsString="0" containsBlank="1"/>
    </cacheField>
    <cacheField name="Out Hum" numFmtId="0">
      <sharedItems containsNonDate="0" containsString="0" containsBlank="1"/>
    </cacheField>
    <cacheField name="Dew Pt." numFmtId="0">
      <sharedItems containsNonDate="0" containsString="0" containsBlank="1"/>
    </cacheField>
    <cacheField name="Wind Speed" numFmtId="0">
      <sharedItems containsNonDate="0" containsString="0" containsBlank="1"/>
    </cacheField>
    <cacheField name="Wind Dir" numFmtId="0">
      <sharedItems containsNonDate="0" containsBlank="1" count="18">
        <m/>
        <s v="SE" u="1"/>
        <s v="S" u="1"/>
        <s v="NNW" u="1"/>
        <s v="E" u="1"/>
        <s v="SSE" u="1"/>
        <s v="NW" u="1"/>
        <s v="ESE" u="1"/>
        <s v="SW" u="1"/>
        <s v="WSW" u="1"/>
        <s v="NNE" u="1"/>
        <s v="W" u="1"/>
        <s v="---" u="1"/>
        <s v="ENE" u="1"/>
        <s v="SSW" u="1"/>
        <s v="WNW" u="1"/>
        <s v="NE" u="1"/>
        <s v="N" u="1"/>
      </sharedItems>
    </cacheField>
    <cacheField name="Wind Run" numFmtId="0">
      <sharedItems containsNonDate="0" containsString="0" containsBlank="1"/>
    </cacheField>
    <cacheField name="Hi Speed" numFmtId="0">
      <sharedItems containsNonDate="0" containsString="0" containsBlank="1"/>
    </cacheField>
    <cacheField name="Hi Dir" numFmtId="0">
      <sharedItems containsNonDate="0" containsBlank="1" count="18">
        <m/>
        <s v="SE" u="1"/>
        <s v="S" u="1"/>
        <s v="NNW" u="1"/>
        <s v="E" u="1"/>
        <s v="SSE" u="1"/>
        <s v="NW" u="1"/>
        <s v="ESE" u="1"/>
        <s v="SW" u="1"/>
        <s v="WSW" u="1"/>
        <s v="NNE" u="1"/>
        <s v="W" u="1"/>
        <s v="---" u="1"/>
        <s v="ENE" u="1"/>
        <s v="SSW" u="1"/>
        <s v="WNW" u="1"/>
        <s v="NE" u="1"/>
        <s v="N" u="1"/>
      </sharedItems>
    </cacheField>
    <cacheField name="Wind Chill" numFmtId="0">
      <sharedItems containsNonDate="0" containsString="0" containsBlank="1"/>
    </cacheField>
    <cacheField name="Heat Index" numFmtId="0">
      <sharedItems containsNonDate="0" containsString="0" containsBlank="1"/>
    </cacheField>
    <cacheField name="THW Index" numFmtId="0">
      <sharedItems containsNonDate="0" containsString="0" containsBlank="1"/>
    </cacheField>
    <cacheField name="THSW Index" numFmtId="0">
      <sharedItems containsNonDate="0" containsString="0" containsBlank="1"/>
    </cacheField>
    <cacheField name="Bar  " numFmtId="0">
      <sharedItems containsNonDate="0" containsString="0" containsBlank="1"/>
    </cacheField>
    <cacheField name="Rain" numFmtId="0">
      <sharedItems containsNonDate="0" containsString="0" containsBlank="1"/>
    </cacheField>
    <cacheField name="Rain Rate" numFmtId="0">
      <sharedItems containsNonDate="0" containsString="0" containsBlank="1"/>
    </cacheField>
    <cacheField name="UV  Index" numFmtId="0">
      <sharedItems containsNonDate="0" containsString="0" containsBlank="1"/>
    </cacheField>
    <cacheField name="UV  Dose" numFmtId="0">
      <sharedItems containsNonDate="0" containsString="0" containsBlank="1"/>
    </cacheField>
    <cacheField name="Hi  UV " numFmtId="0">
      <sharedItems containsNonDate="0" containsString="0" containsBlank="1"/>
    </cacheField>
    <cacheField name="Heat D-D " numFmtId="0">
      <sharedItems containsNonDate="0" containsString="0" containsBlank="1"/>
    </cacheField>
    <cacheField name="Cool D-D " numFmtId="0">
      <sharedItems containsNonDate="0" containsString="0" containsBlank="1"/>
    </cacheField>
    <cacheField name="In  Temp" numFmtId="0">
      <sharedItems containsNonDate="0" containsString="0" containsBlank="1"/>
    </cacheField>
    <cacheField name="In Hum" numFmtId="0">
      <sharedItems containsNonDate="0" containsString="0" containsBlank="1"/>
    </cacheField>
    <cacheField name="In  Dew" numFmtId="0">
      <sharedItems containsNonDate="0" containsString="0" containsBlank="1"/>
    </cacheField>
    <cacheField name="In  Heat" numFmtId="0">
      <sharedItems containsNonDate="0" containsString="0" containsBlank="1"/>
    </cacheField>
    <cacheField name="In  EMC" numFmtId="0">
      <sharedItems containsNonDate="0" containsString="0" containsBlank="1"/>
    </cacheField>
    <cacheField name="In Air Density" numFmtId="0">
      <sharedItems containsNonDate="0" containsString="0" containsBlank="1"/>
    </cacheField>
    <cacheField name="ET" numFmtId="0">
      <sharedItems containsNonDate="0" containsString="0" containsBlank="1"/>
    </cacheField>
    <cacheField name="Wind Samp" numFmtId="0">
      <sharedItems containsNonDate="0" containsString="0" containsBlank="1"/>
    </cacheField>
    <cacheField name="Wind Tx " numFmtId="0">
      <sharedItems containsNonDate="0" containsString="0" containsBlank="1"/>
    </cacheField>
    <cacheField name="ISS  Recept" numFmtId="0">
      <sharedItems containsNonDate="0" containsString="0" containsBlank="1"/>
    </cacheField>
    <cacheField name="Arc. Int." numFmtId="0">
      <sharedItems containsNonDate="0" containsString="0" containsBlank="1"/>
    </cacheField>
    <cacheField name="UTC" numFmtId="22">
      <sharedItems containsNonDate="0" containsString="0" containsBlank="1"/>
    </cacheField>
    <cacheField name="Date0" numFmtId="14">
      <sharedItems containsNonDate="0" containsDate="1" containsString="0" containsBlank="1" minDate="2016-12-31T00:00:00" maxDate="2020-12-05T00:00:00" count="7873">
        <m/>
        <d v="2017-06-05T04:10:00" u="1"/>
        <d v="2017-07-01T02:10:00" u="1"/>
        <d v="2017-06-05T05:10:00" u="1"/>
        <d v="2017-07-01T03:10:00" u="1"/>
        <d v="2017-06-05T06:10:00" u="1"/>
        <d v="2017-07-01T04:10:00" u="1"/>
        <d v="2017-06-05T07:10:00" u="1"/>
        <d v="2017-07-01T05:10:00" u="1"/>
        <d v="2017-06-05T08:10:00" u="1"/>
        <d v="2017-07-01T06:10:00" u="1"/>
        <d v="2017-06-05T09:10:00" u="1"/>
        <d v="2017-07-01T07:10:00" u="1"/>
        <d v="2017-06-05T10:10:00" u="1"/>
        <d v="2017-07-01T08:10:00" u="1"/>
        <d v="2017-06-05T11:10:00" u="1"/>
        <d v="2017-07-01T09:10:00" u="1"/>
        <d v="2017-06-05T12:10:00" u="1"/>
        <d v="2017-07-01T10:10:00" u="1"/>
        <d v="2017-06-05T13:10:00" u="1"/>
        <d v="2017-07-01T11:10:00" u="1"/>
        <d v="2017-06-05T14:10:00" u="1"/>
        <d v="2017-07-01T12:10:00" u="1"/>
        <d v="2017-06-05T15:10:00" u="1"/>
        <d v="2017-07-01T13:10:00" u="1"/>
        <d v="2017-06-05T16:10:00" u="1"/>
        <d v="2017-07-01T14:10:00" u="1"/>
        <d v="2017-06-05T17:10:00" u="1"/>
        <d v="2017-07-01T15:10:00" u="1"/>
        <d v="2017-06-05T18:10:00" u="1"/>
        <d v="2017-07-01T16:10:00" u="1"/>
        <d v="2017-06-05T19:10:00" u="1"/>
        <d v="2017-07-01T17:10:00" u="1"/>
        <d v="2017-06-05T20:10:00" u="1"/>
        <d v="2017-07-01T18:10:00" u="1"/>
        <d v="2017-06-05T21:10:00" u="1"/>
        <d v="2017-07-01T19:10:00" u="1"/>
        <d v="2017-09-29T00:00:00" u="1"/>
        <d v="2017-06-05T22:10:00" u="1"/>
        <d v="2017-07-01T20:10:00" u="1"/>
        <d v="2017-06-05T23:10:00" u="1"/>
        <d v="2017-07-01T21:10:00" u="1"/>
        <d v="2017-10-25T00:00:00" u="1"/>
        <d v="2017-07-01T22:10:00" u="1"/>
        <d v="2017-07-01T23:10:00" u="1"/>
        <d v="2017-11-21T00:00:00" u="1"/>
        <d v="2017-12-17T00:00:00" u="1"/>
        <d v="2017-06-02T00:30:00" u="1"/>
        <d v="2017-06-07T00:10:00" u="1"/>
        <d v="2017-06-02T01:30:00" u="1"/>
        <d v="2017-06-07T01:10:00" u="1"/>
        <d v="2017-06-02T02:30:00" u="1"/>
        <d v="2017-06-07T02:10:00" u="1"/>
        <d v="2017-07-03T00:10:00" u="1"/>
        <d v="2017-06-02T03:30:00" u="1"/>
        <d v="2017-06-07T03:10:00" u="1"/>
        <d v="2017-07-03T01:10:00" u="1"/>
        <d v="2017-06-02T04:30:00" u="1"/>
        <d v="2017-06-07T04:10:00" u="1"/>
        <d v="2017-07-03T02:10:00" u="1"/>
        <d v="2017-06-02T05:30:00" u="1"/>
        <d v="2017-06-07T05:10:00" u="1"/>
        <d v="2017-07-03T03:10:00" u="1"/>
        <d v="2017-06-02T06:30:00" u="1"/>
        <d v="2017-06-07T06:10:00" u="1"/>
        <d v="2017-07-03T04:10:00" u="1"/>
        <d v="2017-06-02T07:30:00" u="1"/>
        <d v="2017-06-07T07:10:00" u="1"/>
        <d v="2017-07-03T05:10:00" u="1"/>
        <d v="2017-06-02T08:30:00" u="1"/>
        <d v="2017-06-07T08:10:00" u="1"/>
        <d v="2017-07-03T06:10:00" u="1"/>
        <d v="2017-06-02T09:30:00" u="1"/>
        <d v="2017-06-07T09:10:00" u="1"/>
        <d v="2017-07-03T07:10:00" u="1"/>
        <d v="2017-06-02T10:30:00" u="1"/>
        <d v="2017-06-07T10:10:00" u="1"/>
        <d v="2017-07-03T08:10:00" u="1"/>
        <d v="2017-06-02T11:30:00" u="1"/>
        <d v="2017-06-07T11:10:00" u="1"/>
        <d v="2017-07-03T09:10:00" u="1"/>
        <d v="2017-06-02T12:30:00" u="1"/>
        <d v="2017-06-07T12:10:00" u="1"/>
        <d v="2017-07-03T10:10:00" u="1"/>
        <d v="2017-06-02T13:30:00" u="1"/>
        <d v="2017-06-07T13:10:00" u="1"/>
        <d v="2017-07-03T11:10:00" u="1"/>
        <d v="2017-06-02T14:30:00" u="1"/>
        <d v="2017-06-07T14:10:00" u="1"/>
        <d v="2017-07-03T12:10:00" u="1"/>
        <d v="2017-06-02T15:30:00" u="1"/>
        <d v="2017-06-07T15:10:00" u="1"/>
        <d v="2017-07-03T13:10:00" u="1"/>
        <d v="2017-06-02T16:30:00" u="1"/>
        <d v="2017-06-07T16:10:00" u="1"/>
        <d v="2017-07-03T14:10:00" u="1"/>
        <d v="2017-06-02T17:30:00" u="1"/>
        <d v="2017-06-07T17:10:00" u="1"/>
        <d v="2017-07-03T15:10:00" u="1"/>
        <d v="2017-06-02T18:30:00" u="1"/>
        <d v="2017-06-07T18:10:00" u="1"/>
        <d v="2017-07-03T16:10:00" u="1"/>
        <d v="2017-06-02T19:30:00" u="1"/>
        <d v="2017-06-07T19:10:00" u="1"/>
        <d v="2017-07-03T17:10:00" u="1"/>
        <d v="2017-06-02T20:30:00" u="1"/>
        <d v="2017-06-07T20:10:00" u="1"/>
        <d v="2017-07-03T18:10:00" u="1"/>
        <d v="2017-06-02T21:30:00" u="1"/>
        <d v="2017-06-07T21:10:00" u="1"/>
        <d v="2017-07-03T19:10:00" u="1"/>
        <d v="2017-06-02T22:30:00" u="1"/>
        <d v="2017-06-07T22:10:00" u="1"/>
        <d v="2017-07-03T20:10:00" u="1"/>
        <d v="2017-06-02T23:30:00" u="1"/>
        <d v="2017-06-07T23:10:00" u="1"/>
        <d v="2017-07-03T21:10:00" u="1"/>
        <d v="2017-10-27T00:00:00" u="1"/>
        <d v="2017-07-03T22:10:00" u="1"/>
        <d v="2017-07-03T23:10:00" u="1"/>
        <d v="2017-11-23T00:00:00" u="1"/>
        <d v="2017-12-19T00:00:00" u="1"/>
        <d v="2017-07-05T00:10:00" u="1"/>
        <d v="2017-07-05T01:10:00" u="1"/>
        <d v="2017-07-05T02:10:00" u="1"/>
        <d v="2017-08-01T00:10:00" u="1"/>
        <d v="2017-07-05T03:10:00" u="1"/>
        <d v="2017-08-01T01:10:00" u="1"/>
        <d v="2017-07-05T04:10:00" u="1"/>
        <d v="2017-08-01T02:10:00" u="1"/>
        <d v="2017-07-05T05:10:00" u="1"/>
        <d v="2017-08-01T03:10:00" u="1"/>
        <d v="2017-07-05T06:10:00" u="1"/>
        <d v="2017-08-01T04:10:00" u="1"/>
        <d v="2017-07-05T07:10:00" u="1"/>
        <d v="2017-08-01T05:10:00" u="1"/>
        <d v="2017-07-05T08:10:00" u="1"/>
        <d v="2017-08-01T06:10:00" u="1"/>
        <d v="2017-07-05T09:10:00" u="1"/>
        <d v="2017-08-01T07:10:00" u="1"/>
        <d v="2017-07-05T10:10:00" u="1"/>
        <d v="2017-08-01T08:10:00" u="1"/>
        <d v="2017-07-05T11:10:00" u="1"/>
        <d v="2017-08-01T09:10:00" u="1"/>
        <d v="2017-07-05T12:10:00" u="1"/>
        <d v="2017-08-01T10:10:00" u="1"/>
        <d v="2017-07-05T13:10:00" u="1"/>
        <d v="2017-08-01T11:10:00" u="1"/>
        <d v="2017-07-05T14:10:00" u="1"/>
        <d v="2017-08-01T12:10:00" u="1"/>
        <d v="2017-07-05T15:10:00" u="1"/>
        <d v="2017-08-01T13:10:00" u="1"/>
        <d v="2017-07-05T16:10:00" u="1"/>
        <d v="2017-08-01T14:10:00" u="1"/>
        <d v="2017-07-05T17:10:00" u="1"/>
        <d v="2017-08-01T15:10:00" u="1"/>
        <d v="2017-07-05T18:10:00" u="1"/>
        <d v="2017-08-01T16:10:00" u="1"/>
        <d v="2017-07-05T19:10:00" u="1"/>
        <d v="2017-08-01T17:10:00" u="1"/>
        <d v="2017-07-05T20:10:00" u="1"/>
        <d v="2017-08-01T18:10:00" u="1"/>
        <d v="2017-07-05T21:10:00" u="1"/>
        <d v="2017-08-01T19:10:00" u="1"/>
        <d v="2017-10-29T00:00:00" u="1"/>
        <d v="2017-07-05T22:10:00" u="1"/>
        <d v="2017-08-01T20:10:00" u="1"/>
        <d v="2017-07-05T23:10:00" u="1"/>
        <d v="2017-08-01T21:10:00" u="1"/>
        <d v="2017-11-25T00:00:00" u="1"/>
        <d v="2017-08-01T22:10:00" u="1"/>
        <d v="2017-08-01T23:10:00" u="1"/>
        <d v="2017-12-21T00:00:00" u="1"/>
        <d v="2017-07-02T00:30:00" u="1"/>
        <d v="2017-07-07T00:10:00" u="1"/>
        <d v="2017-07-02T01:30:00" u="1"/>
        <d v="2017-07-07T01:10:00" u="1"/>
        <d v="2017-07-02T02:30:00" u="1"/>
        <d v="2017-07-07T02:10:00" u="1"/>
        <d v="2017-08-03T00:10:00" u="1"/>
        <d v="2017-07-02T03:30:00" u="1"/>
        <d v="2017-07-07T03:10:00" u="1"/>
        <d v="2017-08-03T01:10:00" u="1"/>
        <d v="2017-01-02T00:00:00" u="1"/>
        <d v="2017-07-02T04:30:00" u="1"/>
        <d v="2017-07-07T04:10:00" u="1"/>
        <d v="2017-08-03T02:10:00" u="1"/>
        <d v="2017-01-02T01:00:00" u="1"/>
        <d v="2017-07-02T05:30:00" u="1"/>
        <d v="2017-07-07T05:10:00" u="1"/>
        <d v="2017-08-03T03:10:00" u="1"/>
        <d v="2017-01-02T02:00:00" u="1"/>
        <d v="2017-07-02T06:30:00" u="1"/>
        <d v="2017-07-07T06:10:00" u="1"/>
        <d v="2017-08-03T04:10:00" u="1"/>
        <d v="2017-01-02T03:00:00" u="1"/>
        <d v="2017-07-02T07:30:00" u="1"/>
        <d v="2017-07-07T07:10:00" u="1"/>
        <d v="2017-08-03T05:10:00" u="1"/>
        <d v="2020-01-02T00:00:00" u="1"/>
        <d v="2017-01-02T04:00:00" u="1"/>
        <d v="2017-07-02T08:30:00" u="1"/>
        <d v="2017-07-07T08:10:00" u="1"/>
        <d v="2017-08-03T06:10:00" u="1"/>
        <d v="2017-01-02T05:00:00" u="1"/>
        <d v="2017-07-02T09:30:00" u="1"/>
        <d v="2017-07-07T09:10:00" u="1"/>
        <d v="2017-08-03T07:10:00" u="1"/>
        <d v="2017-01-02T06:00:00" u="1"/>
        <d v="2017-07-02T10:30:00" u="1"/>
        <d v="2017-07-07T10:10:00" u="1"/>
        <d v="2017-08-03T08:10:00" u="1"/>
        <d v="2017-01-02T07:00:00" u="1"/>
        <d v="2017-07-02T11:30:00" u="1"/>
        <d v="2017-07-07T11:10:00" u="1"/>
        <d v="2017-08-03T09:10:00" u="1"/>
        <d v="2017-01-02T08:00:00" u="1"/>
        <d v="2017-07-02T12:30:00" u="1"/>
        <d v="2017-07-07T12:10:00" u="1"/>
        <d v="2017-08-03T10:10:00" u="1"/>
        <d v="2017-01-02T09:00:00" u="1"/>
        <d v="2017-07-02T13:30:00" u="1"/>
        <d v="2017-07-07T13:10:00" u="1"/>
        <d v="2017-08-03T11:10:00" u="1"/>
        <d v="2017-01-02T10:00:00" u="1"/>
        <d v="2017-07-02T14:30:00" u="1"/>
        <d v="2017-07-07T14:10:00" u="1"/>
        <d v="2017-08-03T12:10:00" u="1"/>
        <d v="2017-01-02T11:00:00" u="1"/>
        <d v="2017-07-02T15:30:00" u="1"/>
        <d v="2017-07-07T15:10:00" u="1"/>
        <d v="2017-08-03T13:10:00" u="1"/>
        <d v="2017-01-02T12:00:00" u="1"/>
        <d v="2017-07-02T16:30:00" u="1"/>
        <d v="2017-07-07T16:10:00" u="1"/>
        <d v="2017-08-03T14:10:00" u="1"/>
        <d v="2017-01-02T13:00:00" u="1"/>
        <d v="2017-07-02T17:30:00" u="1"/>
        <d v="2017-07-07T17:10:00" u="1"/>
        <d v="2017-08-03T15:10:00" u="1"/>
        <d v="2017-01-02T14:00:00" u="1"/>
        <d v="2017-07-02T18:30:00" u="1"/>
        <d v="2017-07-07T18:10:00" u="1"/>
        <d v="2017-08-03T16:10:00" u="1"/>
        <d v="2017-01-02T15:00:00" u="1"/>
        <d v="2017-07-02T19:30:00" u="1"/>
        <d v="2017-07-07T19:10:00" u="1"/>
        <d v="2017-08-03T17:10:00" u="1"/>
        <d v="2017-01-02T16:00:00" u="1"/>
        <d v="2017-07-02T20:30:00" u="1"/>
        <d v="2017-07-07T20:10:00" u="1"/>
        <d v="2017-08-03T18:10:00" u="1"/>
        <d v="2017-01-02T17:00:00" u="1"/>
        <d v="2017-07-02T21:30:00" u="1"/>
        <d v="2017-07-07T21:10:00" u="1"/>
        <d v="2017-08-03T19:10:00" u="1"/>
        <d v="2017-10-31T00:00:00" u="1"/>
        <d v="2017-01-02T18:00:00" u="1"/>
        <d v="2017-07-02T22:30:00" u="1"/>
        <d v="2017-07-07T22:10:00" u="1"/>
        <d v="2017-08-03T20:10:00" u="1"/>
        <d v="2017-01-02T19:00:00" u="1"/>
        <d v="2017-07-02T23:30:00" u="1"/>
        <d v="2017-07-07T23:10:00" u="1"/>
        <d v="2017-08-03T21:10:00" u="1"/>
        <d v="2017-11-27T00:00:00" u="1"/>
        <d v="2017-01-02T20:00:00" u="1"/>
        <d v="2017-08-03T22:10:00" u="1"/>
        <d v="2020-10-31T00:00:00" u="1"/>
        <d v="2017-01-02T21:00:00" u="1"/>
        <d v="2017-08-03T23:10:00" u="1"/>
        <d v="2017-12-23T00:00:00" u="1"/>
        <d v="2017-01-02T22:00:00" u="1"/>
        <d v="2017-01-02T23:00:00" u="1"/>
        <d v="2017-08-05T00:10:00" u="1"/>
        <d v="2017-08-05T01:10:00" u="1"/>
        <d v="2017-01-04T00:00:00" u="1"/>
        <d v="2017-08-05T02:10:00" u="1"/>
        <d v="2017-09-01T00:10:00" u="1"/>
        <d v="2017-01-04T01:00:00" u="1"/>
        <d v="2017-08-05T03:10:00" u="1"/>
        <d v="2017-09-01T01:10:00" u="1"/>
        <d v="2017-01-04T02:00:00" u="1"/>
        <d v="2017-08-05T04:10:00" u="1"/>
        <d v="2017-09-01T02:10:00" u="1"/>
        <d v="2017-01-04T03:00:00" u="1"/>
        <d v="2017-08-05T05:10:00" u="1"/>
        <d v="2017-09-01T03:10:00" u="1"/>
        <d v="2020-01-04T00:00:00" u="1"/>
        <d v="2017-01-04T04:00:00" u="1"/>
        <d v="2017-08-05T06:10:00" u="1"/>
        <d v="2017-09-01T04:10:00" u="1"/>
        <d v="2017-01-04T05:00:00" u="1"/>
        <d v="2017-08-05T07:10:00" u="1"/>
        <d v="2017-09-01T05:10:00" u="1"/>
        <d v="2017-01-04T06:00:00" u="1"/>
        <d v="2017-08-05T08:10:00" u="1"/>
        <d v="2017-09-01T06:10:00" u="1"/>
        <d v="2017-01-04T07:00:00" u="1"/>
        <d v="2017-08-05T09:10:00" u="1"/>
        <d v="2017-09-01T07:10:00" u="1"/>
        <d v="2017-01-04T08:00:00" u="1"/>
        <d v="2017-08-05T10:10:00" u="1"/>
        <d v="2017-09-01T08:10:00" u="1"/>
        <d v="2017-01-04T09:00:00" u="1"/>
        <d v="2017-08-05T11:10:00" u="1"/>
        <d v="2017-09-01T09:10:00" u="1"/>
        <d v="2017-01-04T10:00:00" u="1"/>
        <d v="2017-08-05T12:10:00" u="1"/>
        <d v="2017-09-01T10:10:00" u="1"/>
        <d v="2017-01-04T11:00:00" u="1"/>
        <d v="2017-08-05T13:10:00" u="1"/>
        <d v="2017-09-01T11:10:00" u="1"/>
        <d v="2017-01-04T12:00:00" u="1"/>
        <d v="2017-08-05T14:10:00" u="1"/>
        <d v="2017-09-01T12:10:00" u="1"/>
        <d v="2017-01-04T13:00:00" u="1"/>
        <d v="2017-08-05T15:10:00" u="1"/>
        <d v="2017-09-01T13:10:00" u="1"/>
        <d v="2017-01-04T14:00:00" u="1"/>
        <d v="2017-08-05T16:10:00" u="1"/>
        <d v="2017-09-01T14:10:00" u="1"/>
        <d v="2017-01-04T15:00:00" u="1"/>
        <d v="2017-08-05T17:10:00" u="1"/>
        <d v="2017-09-01T15:10:00" u="1"/>
        <d v="2017-01-04T16:00:00" u="1"/>
        <d v="2017-08-05T18:10:00" u="1"/>
        <d v="2017-09-01T16:10:00" u="1"/>
        <d v="2017-01-04T17:00:00" u="1"/>
        <d v="2017-08-05T19:10:00" u="1"/>
        <d v="2017-09-01T17:10:00" u="1"/>
        <d v="2017-01-04T18:00:00" u="1"/>
        <d v="2017-08-05T20:10:00" u="1"/>
        <d v="2017-09-01T18:10:00" u="1"/>
        <d v="2017-01-04T19:00:00" u="1"/>
        <d v="2017-08-05T21:10:00" u="1"/>
        <d v="2017-09-01T19:10:00" u="1"/>
        <d v="2017-11-29T00:00:00" u="1"/>
        <d v="2017-01-04T20:00:00" u="1"/>
        <d v="2017-08-05T22:10:00" u="1"/>
        <d v="2017-09-01T20:10:00" u="1"/>
        <d v="2017-01-04T21:00:00" u="1"/>
        <d v="2017-08-05T23:10:00" u="1"/>
        <d v="2017-09-01T21:10:00" u="1"/>
        <d v="2017-12-25T00:00:00" u="1"/>
        <d v="2017-01-04T22:00:00" u="1"/>
        <d v="2017-09-01T22:10:00" u="1"/>
        <d v="2017-01-04T23:00:00" u="1"/>
        <d v="2017-09-01T23:10:00" u="1"/>
        <d v="2017-08-02T00:30:00" u="1"/>
        <d v="2017-08-07T00:10:00" u="1"/>
        <d v="2017-08-02T01:30:00" u="1"/>
        <d v="2017-08-07T01:10:00" u="1"/>
        <d v="2017-01-01T00:20:00" u="1"/>
        <d v="2017-01-06T00:00:00" u="1"/>
        <d v="2017-08-02T02:30:00" u="1"/>
        <d v="2017-08-07T02:10:00" u="1"/>
        <d v="2017-09-03T00:10:00" u="1"/>
        <d v="2017-01-01T01:20:00" u="1"/>
        <d v="2017-01-06T01:00:00" u="1"/>
        <d v="2017-08-02T03:30:00" u="1"/>
        <d v="2017-08-07T03:10:00" u="1"/>
        <d v="2017-09-03T01:10:00" u="1"/>
        <d v="2017-01-01T02:20:00" u="1"/>
        <d v="2017-01-06T02:00:00" u="1"/>
        <d v="2017-02-02T00:00:00" u="1"/>
        <d v="2017-08-02T04:30:00" u="1"/>
        <d v="2017-08-07T04:10:00" u="1"/>
        <d v="2017-09-03T02:10:00" u="1"/>
        <d v="2017-01-01T03:20:00" u="1"/>
        <d v="2017-01-06T03:00:00" u="1"/>
        <d v="2017-02-02T01:00:00" u="1"/>
        <d v="2017-08-02T05:30:00" u="1"/>
        <d v="2017-08-07T05:10:00" u="1"/>
        <d v="2017-09-03T03:10:00" u="1"/>
        <d v="2020-01-06T00:00:00" u="1"/>
        <d v="2017-01-01T04:20:00" u="1"/>
        <d v="2017-01-06T04:00:00" u="1"/>
        <d v="2017-02-02T02:00:00" u="1"/>
        <d v="2017-08-02T06:30:00" u="1"/>
        <d v="2017-08-07T06:10:00" u="1"/>
        <d v="2017-09-03T04:10:00" u="1"/>
        <d v="2017-01-01T05:20:00" u="1"/>
        <d v="2017-01-06T05:00:00" u="1"/>
        <d v="2017-02-02T03:00:00" u="1"/>
        <d v="2017-08-02T07:30:00" u="1"/>
        <d v="2017-08-07T07:10:00" u="1"/>
        <d v="2017-09-03T05:10:00" u="1"/>
        <d v="2020-02-02T00:00:00" u="1"/>
        <d v="2017-01-01T06:20:00" u="1"/>
        <d v="2017-01-06T06:00:00" u="1"/>
        <d v="2017-02-02T04:00:00" u="1"/>
        <d v="2017-08-02T08:30:00" u="1"/>
        <d v="2017-08-07T08:10:00" u="1"/>
        <d v="2017-09-03T06:10:00" u="1"/>
        <d v="2017-01-01T07:20:00" u="1"/>
        <d v="2017-01-06T07:00:00" u="1"/>
        <d v="2017-02-02T05:00:00" u="1"/>
        <d v="2017-08-02T09:30:00" u="1"/>
        <d v="2017-08-07T09:10:00" u="1"/>
        <d v="2017-09-03T07:10:00" u="1"/>
        <d v="2017-01-01T08:20:00" u="1"/>
        <d v="2017-01-06T08:00:00" u="1"/>
        <d v="2017-02-02T06:00:00" u="1"/>
        <d v="2017-08-02T10:30:00" u="1"/>
        <d v="2017-08-07T10:10:00" u="1"/>
        <d v="2017-09-03T08:10:00" u="1"/>
        <d v="2017-01-01T09:20:00" u="1"/>
        <d v="2017-01-06T09:00:00" u="1"/>
        <d v="2017-02-02T07:00:00" u="1"/>
        <d v="2017-08-02T11:30:00" u="1"/>
        <d v="2017-08-07T11:10:00" u="1"/>
        <d v="2017-09-03T09:10:00" u="1"/>
        <d v="2017-01-01T10:20:00" u="1"/>
        <d v="2017-01-06T10:00:00" u="1"/>
        <d v="2017-02-02T08:00:00" u="1"/>
        <d v="2017-08-02T12:30:00" u="1"/>
        <d v="2017-08-07T12:10:00" u="1"/>
        <d v="2017-09-03T10:10:00" u="1"/>
        <d v="2017-01-01T11:20:00" u="1"/>
        <d v="2017-01-06T11:00:00" u="1"/>
        <d v="2017-02-02T09:00:00" u="1"/>
        <d v="2017-08-02T13:30:00" u="1"/>
        <d v="2017-08-07T13:10:00" u="1"/>
        <d v="2017-09-03T11:10:00" u="1"/>
        <d v="2017-01-01T12:20:00" u="1"/>
        <d v="2017-01-06T12:00:00" u="1"/>
        <d v="2017-02-02T10:00:00" u="1"/>
        <d v="2017-08-02T14:30:00" u="1"/>
        <d v="2017-08-07T14:10:00" u="1"/>
        <d v="2017-09-03T12:10:00" u="1"/>
        <d v="2017-01-01T13:20:00" u="1"/>
        <d v="2017-01-06T13:00:00" u="1"/>
        <d v="2017-02-02T11:00:00" u="1"/>
        <d v="2017-08-02T15:30:00" u="1"/>
        <d v="2017-08-07T15:10:00" u="1"/>
        <d v="2017-09-03T13:10:00" u="1"/>
        <d v="2017-01-01T14:20:00" u="1"/>
        <d v="2017-01-06T14:00:00" u="1"/>
        <d v="2017-02-02T12:00:00" u="1"/>
        <d v="2017-08-02T16:30:00" u="1"/>
        <d v="2017-08-07T16:10:00" u="1"/>
        <d v="2017-09-03T14:10:00" u="1"/>
        <d v="2017-01-01T15:20:00" u="1"/>
        <d v="2017-01-06T15:00:00" u="1"/>
        <d v="2017-02-02T13:00:00" u="1"/>
        <d v="2017-08-02T17:30:00" u="1"/>
        <d v="2017-08-07T17:10:00" u="1"/>
        <d v="2017-09-03T15:10:00" u="1"/>
        <d v="2017-01-01T16:20:00" u="1"/>
        <d v="2017-01-06T16:00:00" u="1"/>
        <d v="2017-02-02T14:00:00" u="1"/>
        <d v="2017-08-02T18:30:00" u="1"/>
        <d v="2017-08-07T18:10:00" u="1"/>
        <d v="2017-09-03T16:10:00" u="1"/>
        <d v="2017-01-01T17:20:00" u="1"/>
        <d v="2017-01-06T17:00:00" u="1"/>
        <d v="2017-02-02T15:00:00" u="1"/>
        <d v="2017-08-02T19:30:00" u="1"/>
        <d v="2017-08-07T19:10:00" u="1"/>
        <d v="2017-09-03T17:10:00" u="1"/>
        <d v="2017-01-01T18:20:00" u="1"/>
        <d v="2017-01-06T18:00:00" u="1"/>
        <d v="2017-02-02T16:00:00" u="1"/>
        <d v="2017-08-02T20:30:00" u="1"/>
        <d v="2017-08-07T20:10:00" u="1"/>
        <d v="2017-09-03T18:10:00" u="1"/>
        <d v="2017-01-01T19:20:00" u="1"/>
        <d v="2017-01-06T19:00:00" u="1"/>
        <d v="2017-02-02T17:00:00" u="1"/>
        <d v="2017-08-02T21:30:00" u="1"/>
        <d v="2017-08-07T21:10:00" u="1"/>
        <d v="2017-09-03T19:10:00" u="1"/>
        <d v="2017-01-01T20:20:00" u="1"/>
        <d v="2017-01-06T20:00:00" u="1"/>
        <d v="2017-02-02T18:00:00" u="1"/>
        <d v="2017-08-02T22:30:00" u="1"/>
        <d v="2017-08-07T22:10:00" u="1"/>
        <d v="2017-09-03T20:10:00" u="1"/>
        <d v="2017-01-01T21:20:00" u="1"/>
        <d v="2017-01-06T21:00:00" u="1"/>
        <d v="2017-02-02T19:00:00" u="1"/>
        <d v="2017-08-02T23:30:00" u="1"/>
        <d v="2017-08-07T23:10:00" u="1"/>
        <d v="2017-09-03T21:10:00" u="1"/>
        <d v="2017-12-27T00:00:00" u="1"/>
        <d v="2017-01-01T22:20:00" u="1"/>
        <d v="2017-01-06T22:00:00" u="1"/>
        <d v="2017-02-02T20:00:00" u="1"/>
        <d v="2017-09-03T22:10:00" u="1"/>
        <d v="2017-01-01T23:20:00" u="1"/>
        <d v="2017-01-06T23:00:00" u="1"/>
        <d v="2017-02-02T21:00:00" u="1"/>
        <d v="2017-09-03T23:10:00" u="1"/>
        <d v="2017-02-02T22:00:00" u="1"/>
        <d v="2017-02-02T23:00:00" u="1"/>
        <d v="2017-01-03T00:20:00" u="1"/>
        <d v="2017-01-08T00:00:00" u="1"/>
        <d v="2017-09-05T00:10:00" u="1"/>
        <d v="2017-01-03T01:20:00" u="1"/>
        <d v="2017-01-08T01:00:00" u="1"/>
        <d v="2017-09-05T01:10:00" u="1"/>
        <d v="2017-01-03T02:20:00" u="1"/>
        <d v="2017-01-08T02:00:00" u="1"/>
        <d v="2017-02-04T00:00:00" u="1"/>
        <d v="2017-09-05T02:10:00" u="1"/>
        <d v="2017-10-01T00:10:00" u="1"/>
        <d v="2017-01-03T03:20:00" u="1"/>
        <d v="2017-01-08T03:00:00" u="1"/>
        <d v="2017-02-04T01:00:00" u="1"/>
        <d v="2017-09-05T03:10:00" u="1"/>
        <d v="2017-10-01T01:10:00" u="1"/>
        <d v="2020-01-08T00:00:00" u="1"/>
        <d v="2017-01-03T04:20:00" u="1"/>
        <d v="2017-01-08T04:00:00" u="1"/>
        <d v="2017-02-04T02:00:00" u="1"/>
        <d v="2017-09-05T04:10:00" u="1"/>
        <d v="2017-10-01T02:10:00" u="1"/>
        <d v="2017-01-03T05:20:00" u="1"/>
        <d v="2017-01-08T05:00:00" u="1"/>
        <d v="2017-02-04T03:00:00" u="1"/>
        <d v="2017-09-05T05:10:00" u="1"/>
        <d v="2017-10-01T03:10:00" u="1"/>
        <d v="2020-02-04T00:00:00" u="1"/>
        <d v="2017-01-03T06:20:00" u="1"/>
        <d v="2017-01-08T06:00:00" u="1"/>
        <d v="2017-02-04T04:00:00" u="1"/>
        <d v="2017-09-05T06:10:00" u="1"/>
        <d v="2017-10-01T04:10:00" u="1"/>
        <d v="2017-01-03T07:20:00" u="1"/>
        <d v="2017-01-08T07:00:00" u="1"/>
        <d v="2017-02-04T05:00:00" u="1"/>
        <d v="2017-09-05T07:10:00" u="1"/>
        <d v="2017-10-01T05:10:00" u="1"/>
        <d v="2017-01-03T08:20:00" u="1"/>
        <d v="2017-01-08T08:00:00" u="1"/>
        <d v="2017-02-04T06:00:00" u="1"/>
        <d v="2017-09-05T08:10:00" u="1"/>
        <d v="2017-10-01T06:10:00" u="1"/>
        <d v="2017-01-03T09:20:00" u="1"/>
        <d v="2017-01-08T09:00:00" u="1"/>
        <d v="2017-02-04T07:00:00" u="1"/>
        <d v="2017-09-05T09:10:00" u="1"/>
        <d v="2017-10-01T07:10:00" u="1"/>
        <d v="2017-01-03T10:20:00" u="1"/>
        <d v="2017-01-08T10:00:00" u="1"/>
        <d v="2017-02-04T08:00:00" u="1"/>
        <d v="2017-09-05T10:10:00" u="1"/>
        <d v="2017-10-01T08:10:00" u="1"/>
        <d v="2017-01-03T11:20:00" u="1"/>
        <d v="2017-01-08T11:00:00" u="1"/>
        <d v="2017-02-04T09:00:00" u="1"/>
        <d v="2017-09-05T11:10:00" u="1"/>
        <d v="2017-10-01T09:10:00" u="1"/>
        <d v="2017-01-03T12:20:00" u="1"/>
        <d v="2017-01-08T12:00:00" u="1"/>
        <d v="2017-02-04T10:00:00" u="1"/>
        <d v="2017-09-05T12:10:00" u="1"/>
        <d v="2017-10-01T10:10:00" u="1"/>
        <d v="2017-01-03T13:20:00" u="1"/>
        <d v="2017-01-08T13:00:00" u="1"/>
        <d v="2017-02-04T11:00:00" u="1"/>
        <d v="2017-09-05T13:10:00" u="1"/>
        <d v="2017-10-01T11:10:00" u="1"/>
        <d v="2017-01-03T14:20:00" u="1"/>
        <d v="2017-01-08T14:00:00" u="1"/>
        <d v="2017-02-04T12:00:00" u="1"/>
        <d v="2017-09-05T14:10:00" u="1"/>
        <d v="2017-10-01T12:10:00" u="1"/>
        <d v="2017-01-03T15:20:00" u="1"/>
        <d v="2017-01-08T15:00:00" u="1"/>
        <d v="2017-02-04T13:00:00" u="1"/>
        <d v="2017-09-05T15:10:00" u="1"/>
        <d v="2017-10-01T13:10:00" u="1"/>
        <d v="2017-01-03T16:20:00" u="1"/>
        <d v="2017-01-08T16:00:00" u="1"/>
        <d v="2017-02-04T14:00:00" u="1"/>
        <d v="2017-09-05T16:10:00" u="1"/>
        <d v="2017-10-01T14:10:00" u="1"/>
        <d v="2017-01-03T17:20:00" u="1"/>
        <d v="2017-01-08T17:00:00" u="1"/>
        <d v="2017-02-04T15:00:00" u="1"/>
        <d v="2017-09-05T17:10:00" u="1"/>
        <d v="2017-10-01T15:10:00" u="1"/>
        <d v="2017-01-03T18:20:00" u="1"/>
        <d v="2017-01-08T18:00:00" u="1"/>
        <d v="2017-02-04T16:00:00" u="1"/>
        <d v="2017-09-05T18:10:00" u="1"/>
        <d v="2017-10-01T16:10:00" u="1"/>
        <d v="2017-01-03T19:20:00" u="1"/>
        <d v="2017-01-08T19:00:00" u="1"/>
        <d v="2017-02-04T17:00:00" u="1"/>
        <d v="2017-09-05T19:10:00" u="1"/>
        <d v="2017-10-01T17:10:00" u="1"/>
        <d v="2017-01-03T20:20:00" u="1"/>
        <d v="2017-01-08T20:00:00" u="1"/>
        <d v="2017-02-04T18:00:00" u="1"/>
        <d v="2017-09-05T20:10:00" u="1"/>
        <d v="2017-10-01T18:10:00" u="1"/>
        <d v="2017-01-03T21:20:00" u="1"/>
        <d v="2017-01-08T21:00:00" u="1"/>
        <d v="2017-02-04T19:00:00" u="1"/>
        <d v="2017-09-05T21:10:00" u="1"/>
        <d v="2017-10-01T19:10:00" u="1"/>
        <d v="2017-12-29T00:00:00" u="1"/>
        <d v="2017-01-03T22:20:00" u="1"/>
        <d v="2017-01-08T22:00:00" u="1"/>
        <d v="2017-02-04T20:00:00" u="1"/>
        <d v="2017-09-05T22:10:00" u="1"/>
        <d v="2017-10-01T20:10:00" u="1"/>
        <d v="2017-01-03T23:20:00" u="1"/>
        <d v="2017-01-08T23:00:00" u="1"/>
        <d v="2017-02-04T21:00:00" u="1"/>
        <d v="2017-09-05T23:10:00" u="1"/>
        <d v="2017-10-01T21:10:00" u="1"/>
        <d v="2017-02-04T22:00:00" u="1"/>
        <d v="2017-10-01T22:10:00" u="1"/>
        <d v="2017-02-04T23:00:00" u="1"/>
        <d v="2017-10-01T23:10:00" u="1"/>
        <d v="2017-01-05T00:20:00" u="1"/>
        <d v="2017-01-10T00:00:00" u="1"/>
        <d v="2017-09-02T00:30:00" u="1"/>
        <d v="2017-09-07T00:10:00" u="1"/>
        <d v="2017-01-05T01:20:00" u="1"/>
        <d v="2017-01-10T01:00:00" u="1"/>
        <d v="2017-09-02T01:30:00" u="1"/>
        <d v="2017-09-07T01:10:00" u="1"/>
        <d v="2017-01-05T02:20:00" u="1"/>
        <d v="2017-01-10T02:00:00" u="1"/>
        <d v="2017-02-01T00:20:00" u="1"/>
        <d v="2017-02-06T00:00:00" u="1"/>
        <d v="2017-09-02T02:30:00" u="1"/>
        <d v="2017-09-07T02:10:00" u="1"/>
        <d v="2017-10-03T00:10:00" u="1"/>
        <d v="2017-01-05T03:20:00" u="1"/>
        <d v="2017-01-10T03:00:00" u="1"/>
        <d v="2017-02-01T01:20:00" u="1"/>
        <d v="2017-02-06T01:00:00" u="1"/>
        <d v="2017-09-02T03:30:00" u="1"/>
        <d v="2017-09-07T03:10:00" u="1"/>
        <d v="2017-10-03T01:10:00" u="1"/>
        <d v="2020-01-10T00:00:00" u="1"/>
        <d v="2017-01-05T04:20:00" u="1"/>
        <d v="2017-01-10T04:00:00" u="1"/>
        <d v="2017-02-01T02:20:00" u="1"/>
        <d v="2017-02-06T02:00:00" u="1"/>
        <d v="2017-03-02T00:00:00" u="1"/>
        <d v="2017-09-02T04:30:00" u="1"/>
        <d v="2017-09-07T04:10:00" u="1"/>
        <d v="2017-10-03T02:10:00" u="1"/>
        <d v="2017-01-05T05:20:00" u="1"/>
        <d v="2017-01-10T05:00:00" u="1"/>
        <d v="2017-02-01T03:20:00" u="1"/>
        <d v="2017-02-06T03:00:00" u="1"/>
        <d v="2017-03-02T01:00:00" u="1"/>
        <d v="2017-09-02T05:30:00" u="1"/>
        <d v="2017-09-07T05:10:00" u="1"/>
        <d v="2017-10-03T03:10:00" u="1"/>
        <d v="2020-02-06T00:00:00" u="1"/>
        <d v="2017-01-05T06:20:00" u="1"/>
        <d v="2017-01-10T06:00:00" u="1"/>
        <d v="2017-02-01T04:20:00" u="1"/>
        <d v="2017-02-06T04:00:00" u="1"/>
        <d v="2017-03-02T02:00:00" u="1"/>
        <d v="2017-09-02T06:30:00" u="1"/>
        <d v="2017-09-07T06:10:00" u="1"/>
        <d v="2017-10-03T04:10:00" u="1"/>
        <d v="2017-01-05T07:20:00" u="1"/>
        <d v="2017-01-10T07:00:00" u="1"/>
        <d v="2017-02-01T05:20:00" u="1"/>
        <d v="2017-02-06T05:00:00" u="1"/>
        <d v="2017-03-02T03:00:00" u="1"/>
        <d v="2017-09-02T07:30:00" u="1"/>
        <d v="2017-09-07T07:10:00" u="1"/>
        <d v="2017-10-03T05:10:00" u="1"/>
        <d v="2020-03-02T00:00:00" u="1"/>
        <d v="2017-01-05T08:20:00" u="1"/>
        <d v="2017-01-10T08:00:00" u="1"/>
        <d v="2017-02-01T06:20:00" u="1"/>
        <d v="2017-02-06T06:00:00" u="1"/>
        <d v="2017-03-02T04:00:00" u="1"/>
        <d v="2017-09-02T08:30:00" u="1"/>
        <d v="2017-09-07T08:10:00" u="1"/>
        <d v="2017-10-03T06:10:00" u="1"/>
        <d v="2017-01-05T09:20:00" u="1"/>
        <d v="2017-01-10T09:00:00" u="1"/>
        <d v="2017-02-01T07:20:00" u="1"/>
        <d v="2017-02-06T07:00:00" u="1"/>
        <d v="2017-03-02T05:00:00" u="1"/>
        <d v="2017-09-02T09:30:00" u="1"/>
        <d v="2017-09-07T09:10:00" u="1"/>
        <d v="2017-10-03T07:10:00" u="1"/>
        <d v="2017-01-05T10:20:00" u="1"/>
        <d v="2017-01-10T10:00:00" u="1"/>
        <d v="2017-02-01T08:20:00" u="1"/>
        <d v="2017-02-06T08:00:00" u="1"/>
        <d v="2017-03-02T06:00:00" u="1"/>
        <d v="2017-09-02T10:30:00" u="1"/>
        <d v="2017-09-07T10:10:00" u="1"/>
        <d v="2017-10-03T08:10:00" u="1"/>
        <d v="2017-01-05T11:20:00" u="1"/>
        <d v="2017-01-10T11:00:00" u="1"/>
        <d v="2017-02-01T09:20:00" u="1"/>
        <d v="2017-02-06T09:00:00" u="1"/>
        <d v="2017-03-02T07:00:00" u="1"/>
        <d v="2017-09-02T11:30:00" u="1"/>
        <d v="2017-09-07T11:10:00" u="1"/>
        <d v="2017-10-03T09:10:00" u="1"/>
        <d v="2017-01-05T12:20:00" u="1"/>
        <d v="2017-01-10T12:00:00" u="1"/>
        <d v="2017-02-01T10:20:00" u="1"/>
        <d v="2017-02-06T10:00:00" u="1"/>
        <d v="2017-03-02T08:00:00" u="1"/>
        <d v="2017-09-02T12:30:00" u="1"/>
        <d v="2017-09-07T12:10:00" u="1"/>
        <d v="2017-10-03T10:10:00" u="1"/>
        <d v="2017-01-05T13:20:00" u="1"/>
        <d v="2017-01-10T13:00:00" u="1"/>
        <d v="2017-02-01T11:20:00" u="1"/>
        <d v="2017-02-06T11:00:00" u="1"/>
        <d v="2017-03-02T09:00:00" u="1"/>
        <d v="2017-09-02T13:30:00" u="1"/>
        <d v="2017-09-07T13:10:00" u="1"/>
        <d v="2017-10-03T11:10:00" u="1"/>
        <d v="2017-01-05T14:20:00" u="1"/>
        <d v="2017-01-10T14:00:00" u="1"/>
        <d v="2017-02-01T12:20:00" u="1"/>
        <d v="2017-02-06T12:00:00" u="1"/>
        <d v="2017-03-02T10:00:00" u="1"/>
        <d v="2017-09-02T14:30:00" u="1"/>
        <d v="2017-09-07T14:10:00" u="1"/>
        <d v="2017-10-03T12:10:00" u="1"/>
        <d v="2017-01-05T15:20:00" u="1"/>
        <d v="2017-01-10T15:00:00" u="1"/>
        <d v="2017-02-01T13:20:00" u="1"/>
        <d v="2017-02-06T13:00:00" u="1"/>
        <d v="2017-03-02T11:00:00" u="1"/>
        <d v="2017-09-02T15:30:00" u="1"/>
        <d v="2017-09-07T15:10:00" u="1"/>
        <d v="2017-10-03T13:10:00" u="1"/>
        <d v="2017-01-05T16:20:00" u="1"/>
        <d v="2017-01-10T16:00:00" u="1"/>
        <d v="2017-02-01T14:20:00" u="1"/>
        <d v="2017-02-06T14:00:00" u="1"/>
        <d v="2017-03-02T12:00:00" u="1"/>
        <d v="2017-09-02T16:30:00" u="1"/>
        <d v="2017-09-07T16:10:00" u="1"/>
        <d v="2017-10-03T14:10:00" u="1"/>
        <d v="2017-01-05T17:20:00" u="1"/>
        <d v="2017-01-10T17:00:00" u="1"/>
        <d v="2017-02-01T15:20:00" u="1"/>
        <d v="2017-02-06T15:00:00" u="1"/>
        <d v="2017-03-02T13:00:00" u="1"/>
        <d v="2017-09-02T17:30:00" u="1"/>
        <d v="2017-09-07T17:10:00" u="1"/>
        <d v="2017-10-03T15:10:00" u="1"/>
        <d v="2017-01-05T18:20:00" u="1"/>
        <d v="2017-01-10T18:00:00" u="1"/>
        <d v="2017-02-01T16:20:00" u="1"/>
        <d v="2017-02-06T16:00:00" u="1"/>
        <d v="2017-03-02T14:00:00" u="1"/>
        <d v="2017-09-02T18:30:00" u="1"/>
        <d v="2017-09-07T18:10:00" u="1"/>
        <d v="2017-10-03T16:10:00" u="1"/>
        <d v="2017-01-05T19:20:00" u="1"/>
        <d v="2017-01-10T19:00:00" u="1"/>
        <d v="2017-02-01T17:20:00" u="1"/>
        <d v="2017-02-06T17:00:00" u="1"/>
        <d v="2017-03-02T15:00:00" u="1"/>
        <d v="2017-09-02T19:30:00" u="1"/>
        <d v="2017-09-07T19:10:00" u="1"/>
        <d v="2017-10-03T17:10:00" u="1"/>
        <d v="2016-12-31T00:00:00" u="1"/>
        <d v="2017-01-05T20:20:00" u="1"/>
        <d v="2017-01-10T20:00:00" u="1"/>
        <d v="2017-02-01T18:20:00" u="1"/>
        <d v="2017-02-06T18:00:00" u="1"/>
        <d v="2017-03-02T16:00:00" u="1"/>
        <d v="2017-09-02T20:30:00" u="1"/>
        <d v="2017-09-07T20:10:00" u="1"/>
        <d v="2017-10-03T18:10:00" u="1"/>
        <d v="2017-01-05T21:20:00" u="1"/>
        <d v="2017-01-10T21:00:00" u="1"/>
        <d v="2017-02-01T19:20:00" u="1"/>
        <d v="2017-02-06T19:00:00" u="1"/>
        <d v="2017-03-02T17:00:00" u="1"/>
        <d v="2017-09-02T21:30:00" u="1"/>
        <d v="2017-09-07T21:10:00" u="1"/>
        <d v="2017-10-03T19:10:00" u="1"/>
        <d v="2017-12-31T00:00:00" u="1"/>
        <d v="2017-01-05T22:20:00" u="1"/>
        <d v="2017-01-10T22:00:00" u="1"/>
        <d v="2017-02-01T20:20:00" u="1"/>
        <d v="2017-02-06T20:00:00" u="1"/>
        <d v="2017-03-02T18:00:00" u="1"/>
        <d v="2017-09-02T22:30:00" u="1"/>
        <d v="2017-09-07T22:10:00" u="1"/>
        <d v="2017-10-03T20:10:00" u="1"/>
        <d v="2017-01-05T23:20:00" u="1"/>
        <d v="2017-01-10T23:00:00" u="1"/>
        <d v="2017-02-01T21:20:00" u="1"/>
        <d v="2017-02-06T21:00:00" u="1"/>
        <d v="2017-03-02T19:00:00" u="1"/>
        <d v="2017-09-02T23:30:00" u="1"/>
        <d v="2017-09-07T23:10:00" u="1"/>
        <d v="2017-10-03T21:10:00" u="1"/>
        <d v="2019-12-31T00:00:00" u="1"/>
        <d v="2017-02-01T22:20:00" u="1"/>
        <d v="2017-02-06T22:00:00" u="1"/>
        <d v="2017-03-02T20:00:00" u="1"/>
        <d v="2017-10-03T22:10:00" u="1"/>
        <d v="2017-02-01T23:20:00" u="1"/>
        <d v="2017-02-06T23:00:00" u="1"/>
        <d v="2017-03-02T21:00:00" u="1"/>
        <d v="2017-10-03T23:10:00" u="1"/>
        <d v="2017-03-02T22:00:00" u="1"/>
        <d v="2017-03-02T23:00:00" u="1"/>
        <d v="2017-01-12T00:00:00" u="1"/>
        <d v="2017-02-03T00:20:00" u="1"/>
        <d v="2017-02-08T00:00:00" u="1"/>
        <d v="2017-10-05T00:10:00" u="1"/>
        <d v="2017-02-03T01:20:00" u="1"/>
        <d v="2017-02-08T01:00:00" u="1"/>
        <d v="2017-10-05T01:10:00" u="1"/>
        <d v="2020-01-12T00:00:00" u="1"/>
        <d v="2017-02-03T02:20:00" u="1"/>
        <d v="2017-02-08T02:00:00" u="1"/>
        <d v="2017-03-04T00:00:00" u="1"/>
        <d v="2017-10-05T02:10:00" u="1"/>
        <d v="2017-11-01T00:10:00" u="1"/>
        <d v="2017-02-03T03:20:00" u="1"/>
        <d v="2017-02-08T03:00:00" u="1"/>
        <d v="2017-03-04T01:00:00" u="1"/>
        <d v="2017-10-05T03:10:00" u="1"/>
        <d v="2017-11-01T01:10:00" u="1"/>
        <d v="2020-02-08T00:00:00" u="1"/>
        <d v="2017-02-03T04:20:00" u="1"/>
        <d v="2017-02-08T04:00:00" u="1"/>
        <d v="2017-03-04T02:00:00" u="1"/>
        <d v="2017-10-05T04:10:00" u="1"/>
        <d v="2017-11-01T02:10:00" u="1"/>
        <d v="2017-02-03T05:20:00" u="1"/>
        <d v="2017-02-08T05:00:00" u="1"/>
        <d v="2017-03-04T03:00:00" u="1"/>
        <d v="2017-10-05T05:10:00" u="1"/>
        <d v="2017-11-01T03:10:00" u="1"/>
        <d v="2020-03-04T00:00:00" u="1"/>
        <d v="2017-02-03T06:20:00" u="1"/>
        <d v="2017-02-08T06:00:00" u="1"/>
        <d v="2017-03-04T04:00:00" u="1"/>
        <d v="2017-10-05T06:10:00" u="1"/>
        <d v="2017-11-01T04:10:00" u="1"/>
        <d v="2017-02-03T07:20:00" u="1"/>
        <d v="2017-02-08T07:00:00" u="1"/>
        <d v="2017-03-04T05:00:00" u="1"/>
        <d v="2017-10-05T07:10:00" u="1"/>
        <d v="2017-11-01T05:10:00" u="1"/>
        <d v="2017-02-03T08:20:00" u="1"/>
        <d v="2017-02-08T08:00:00" u="1"/>
        <d v="2017-03-04T06:00:00" u="1"/>
        <d v="2017-10-05T08:10:00" u="1"/>
        <d v="2017-11-01T06:10:00" u="1"/>
        <d v="2017-02-03T09:20:00" u="1"/>
        <d v="2017-02-08T09:00:00" u="1"/>
        <d v="2017-03-04T07:00:00" u="1"/>
        <d v="2017-10-05T09:10:00" u="1"/>
        <d v="2017-11-01T07:10:00" u="1"/>
        <d v="2017-02-03T10:20:00" u="1"/>
        <d v="2017-02-08T10:00:00" u="1"/>
        <d v="2017-03-04T08:00:00" u="1"/>
        <d v="2017-10-05T10:10:00" u="1"/>
        <d v="2017-11-01T08:10:00" u="1"/>
        <d v="2017-02-03T11:20:00" u="1"/>
        <d v="2017-02-08T11:00:00" u="1"/>
        <d v="2017-03-04T09:00:00" u="1"/>
        <d v="2017-10-05T11:10:00" u="1"/>
        <d v="2017-11-01T09:10:00" u="1"/>
        <d v="2017-02-03T12:20:00" u="1"/>
        <d v="2017-02-08T12:00:00" u="1"/>
        <d v="2017-03-04T10:00:00" u="1"/>
        <d v="2017-10-05T12:10:00" u="1"/>
        <d v="2017-11-01T10:10:00" u="1"/>
        <d v="2017-02-03T13:20:00" u="1"/>
        <d v="2017-02-08T13:00:00" u="1"/>
        <d v="2017-03-04T11:00:00" u="1"/>
        <d v="2017-10-05T13:10:00" u="1"/>
        <d v="2017-11-01T11:10:00" u="1"/>
        <d v="2017-02-03T14:20:00" u="1"/>
        <d v="2017-02-08T14:00:00" u="1"/>
        <d v="2017-03-04T12:00:00" u="1"/>
        <d v="2017-10-05T14:10:00" u="1"/>
        <d v="2017-11-01T12:10:00" u="1"/>
        <d v="2017-02-03T15:20:00" u="1"/>
        <d v="2017-02-08T15:00:00" u="1"/>
        <d v="2017-03-04T13:00:00" u="1"/>
        <d v="2017-10-05T15:10:00" u="1"/>
        <d v="2017-11-01T13:10:00" u="1"/>
        <d v="2017-02-03T16:20:00" u="1"/>
        <d v="2017-02-08T16:00:00" u="1"/>
        <d v="2017-03-04T14:00:00" u="1"/>
        <d v="2017-10-05T16:10:00" u="1"/>
        <d v="2017-11-01T14:10:00" u="1"/>
        <d v="2017-02-03T17:20:00" u="1"/>
        <d v="2017-02-08T17:00:00" u="1"/>
        <d v="2017-03-04T15:00:00" u="1"/>
        <d v="2017-10-05T17:10:00" u="1"/>
        <d v="2017-11-01T15:10:00" u="1"/>
        <d v="2017-02-03T18:20:00" u="1"/>
        <d v="2017-02-08T18:00:00" u="1"/>
        <d v="2017-03-04T16:00:00" u="1"/>
        <d v="2017-10-05T18:10:00" u="1"/>
        <d v="2017-11-01T16:10:00" u="1"/>
        <d v="2017-02-03T19:20:00" u="1"/>
        <d v="2017-02-08T19:00:00" u="1"/>
        <d v="2017-03-04T17:00:00" u="1"/>
        <d v="2017-10-05T19:10:00" u="1"/>
        <d v="2017-11-01T17:10:00" u="1"/>
        <d v="2017-02-03T20:20:00" u="1"/>
        <d v="2017-02-08T20:00:00" u="1"/>
        <d v="2017-03-04T18:00:00" u="1"/>
        <d v="2017-10-05T20:10:00" u="1"/>
        <d v="2017-11-01T18:10:00" u="1"/>
        <d v="2017-02-03T21:20:00" u="1"/>
        <d v="2017-02-08T21:00:00" u="1"/>
        <d v="2017-03-04T19:00:00" u="1"/>
        <d v="2017-10-05T21:10:00" u="1"/>
        <d v="2017-11-01T19:10:00" u="1"/>
        <d v="2017-02-03T22:20:00" u="1"/>
        <d v="2017-02-08T22:00:00" u="1"/>
        <d v="2017-03-04T20:00:00" u="1"/>
        <d v="2017-10-05T22:10:00" u="1"/>
        <d v="2017-11-01T20:10:00" u="1"/>
        <d v="2017-02-03T23:20:00" u="1"/>
        <d v="2017-02-08T23:00:00" u="1"/>
        <d v="2017-03-04T21:00:00" u="1"/>
        <d v="2017-10-05T23:10:00" u="1"/>
        <d v="2017-11-01T21:10:00" u="1"/>
        <d v="2017-03-04T22:00:00" u="1"/>
        <d v="2017-11-01T22:10:00" u="1"/>
        <d v="2017-03-04T23:00:00" u="1"/>
        <d v="2017-11-01T23:10:00" u="1"/>
        <d v="2017-01-14T00:00:00" u="1"/>
        <d v="2017-02-05T00:20:00" u="1"/>
        <d v="2017-02-10T00:00:00" u="1"/>
        <d v="2017-10-02T00:30:00" u="1"/>
        <d v="2017-10-07T00:10:00" u="1"/>
        <d v="2017-02-05T01:20:00" u="1"/>
        <d v="2017-02-10T01:00:00" u="1"/>
        <d v="2017-10-02T01:30:00" u="1"/>
        <d v="2017-10-07T01:10:00" u="1"/>
        <d v="2020-01-14T00:00:00" u="1"/>
        <d v="2017-02-05T02:20:00" u="1"/>
        <d v="2017-02-10T02:00:00" u="1"/>
        <d v="2017-03-01T00:20:00" u="1"/>
        <d v="2017-03-06T00:00:00" u="1"/>
        <d v="2017-10-02T02:30:00" u="1"/>
        <d v="2017-10-07T02:10:00" u="1"/>
        <d v="2017-11-03T00:10:00" u="1"/>
        <d v="2017-02-05T03:20:00" u="1"/>
        <d v="2017-02-10T03:00:00" u="1"/>
        <d v="2017-03-01T01:20:00" u="1"/>
        <d v="2017-03-06T01:00:00" u="1"/>
        <d v="2017-10-02T03:30:00" u="1"/>
        <d v="2017-10-07T03:10:00" u="1"/>
        <d v="2017-11-03T01:10:00" u="1"/>
        <d v="2020-02-10T00:00:00" u="1"/>
        <d v="2017-02-05T04:20:00" u="1"/>
        <d v="2017-02-10T04:00:00" u="1"/>
        <d v="2017-03-01T02:20:00" u="1"/>
        <d v="2017-03-06T02:00:00" u="1"/>
        <d v="2017-04-02T00:00:00" u="1"/>
        <d v="2017-10-02T04:30:00" u="1"/>
        <d v="2017-10-07T04:10:00" u="1"/>
        <d v="2017-11-03T02:10:00" u="1"/>
        <d v="2017-02-05T05:20:00" u="1"/>
        <d v="2017-02-10T05:00:00" u="1"/>
        <d v="2017-03-01T03:20:00" u="1"/>
        <d v="2017-03-06T03:00:00" u="1"/>
        <d v="2017-04-02T01:00:00" u="1"/>
        <d v="2017-10-02T05:30:00" u="1"/>
        <d v="2017-10-07T05:10:00" u="1"/>
        <d v="2017-11-03T03:10:00" u="1"/>
        <d v="2020-03-06T00:00:00" u="1"/>
        <d v="2017-02-05T06:20:00" u="1"/>
        <d v="2017-02-10T06:00:00" u="1"/>
        <d v="2017-03-01T04:20:00" u="1"/>
        <d v="2017-03-06T04:00:00" u="1"/>
        <d v="2017-04-02T02:00:00" u="1"/>
        <d v="2017-10-02T06:30:00" u="1"/>
        <d v="2017-10-07T06:10:00" u="1"/>
        <d v="2017-11-03T04:10:00" u="1"/>
        <d v="2017-02-05T07:20:00" u="1"/>
        <d v="2017-02-10T07:00:00" u="1"/>
        <d v="2017-03-01T05:20:00" u="1"/>
        <d v="2017-03-06T05:00:00" u="1"/>
        <d v="2017-04-02T03:00:00" u="1"/>
        <d v="2017-10-02T07:30:00" u="1"/>
        <d v="2017-10-07T07:10:00" u="1"/>
        <d v="2017-11-03T05:10:00" u="1"/>
        <d v="2020-04-02T00:00:00" u="1"/>
        <d v="2017-02-05T08:20:00" u="1"/>
        <d v="2017-02-10T08:00:00" u="1"/>
        <d v="2017-03-01T06:20:00" u="1"/>
        <d v="2017-03-06T06:00:00" u="1"/>
        <d v="2017-04-02T04:00:00" u="1"/>
        <d v="2017-10-02T08:30:00" u="1"/>
        <d v="2017-10-07T08:10:00" u="1"/>
        <d v="2017-11-03T06:10:00" u="1"/>
        <d v="2017-02-05T09:20:00" u="1"/>
        <d v="2017-02-10T09:00:00" u="1"/>
        <d v="2017-03-01T07:20:00" u="1"/>
        <d v="2017-03-06T07:00:00" u="1"/>
        <d v="2017-04-02T05:00:00" u="1"/>
        <d v="2017-10-02T09:30:00" u="1"/>
        <d v="2017-10-07T09:10:00" u="1"/>
        <d v="2017-11-03T07:10:00" u="1"/>
        <d v="2017-02-05T10:20:00" u="1"/>
        <d v="2017-02-10T10:00:00" u="1"/>
        <d v="2017-03-01T08:20:00" u="1"/>
        <d v="2017-03-06T08:00:00" u="1"/>
        <d v="2017-04-02T06:00:00" u="1"/>
        <d v="2017-10-02T10:30:00" u="1"/>
        <d v="2017-10-07T10:10:00" u="1"/>
        <d v="2017-11-03T08:10:00" u="1"/>
        <d v="2017-02-05T11:20:00" u="1"/>
        <d v="2017-02-10T11:00:00" u="1"/>
        <d v="2017-03-01T09:20:00" u="1"/>
        <d v="2017-03-06T09:00:00" u="1"/>
        <d v="2017-04-02T07:00:00" u="1"/>
        <d v="2017-10-02T11:30:00" u="1"/>
        <d v="2017-10-07T11:10:00" u="1"/>
        <d v="2017-11-03T09:10:00" u="1"/>
        <d v="2017-02-05T12:20:00" u="1"/>
        <d v="2017-02-10T12:00:00" u="1"/>
        <d v="2017-03-01T10:20:00" u="1"/>
        <d v="2017-03-06T10:00:00" u="1"/>
        <d v="2017-04-02T08:00:00" u="1"/>
        <d v="2017-10-02T12:30:00" u="1"/>
        <d v="2017-10-07T12:10:00" u="1"/>
        <d v="2017-11-03T10:10:00" u="1"/>
        <d v="2017-02-05T13:20:00" u="1"/>
        <d v="2017-02-10T13:00:00" u="1"/>
        <d v="2017-03-01T11:20:00" u="1"/>
        <d v="2017-03-06T11:00:00" u="1"/>
        <d v="2017-04-02T09:00:00" u="1"/>
        <d v="2017-10-02T13:30:00" u="1"/>
        <d v="2017-10-07T13:10:00" u="1"/>
        <d v="2017-11-03T11:10:00" u="1"/>
        <d v="2017-02-05T14:20:00" u="1"/>
        <d v="2017-02-10T14:00:00" u="1"/>
        <d v="2017-03-01T12:20:00" u="1"/>
        <d v="2017-03-06T12:00:00" u="1"/>
        <d v="2017-04-02T10:00:00" u="1"/>
        <d v="2017-10-02T14:30:00" u="1"/>
        <d v="2017-10-07T14:10:00" u="1"/>
        <d v="2017-11-03T12:10:00" u="1"/>
        <d v="2017-02-05T15:20:00" u="1"/>
        <d v="2017-02-10T15:00:00" u="1"/>
        <d v="2017-03-01T13:20:00" u="1"/>
        <d v="2017-03-06T13:00:00" u="1"/>
        <d v="2017-04-02T11:00:00" u="1"/>
        <d v="2017-10-02T15:30:00" u="1"/>
        <d v="2017-10-07T15:10:00" u="1"/>
        <d v="2017-11-03T13:10:00" u="1"/>
        <d v="2017-02-05T16:20:00" u="1"/>
        <d v="2017-02-10T16:00:00" u="1"/>
        <d v="2017-03-01T14:20:00" u="1"/>
        <d v="2017-03-06T14:00:00" u="1"/>
        <d v="2017-04-02T12:00:00" u="1"/>
        <d v="2017-10-02T16:30:00" u="1"/>
        <d v="2017-10-07T16:10:00" u="1"/>
        <d v="2017-11-03T14:10:00" u="1"/>
        <d v="2017-02-05T17:20:00" u="1"/>
        <d v="2017-02-10T17:00:00" u="1"/>
        <d v="2017-03-01T15:20:00" u="1"/>
        <d v="2017-03-06T15:00:00" u="1"/>
        <d v="2017-04-02T13:00:00" u="1"/>
        <d v="2017-10-02T17:30:00" u="1"/>
        <d v="2017-10-07T17:10:00" u="1"/>
        <d v="2017-11-03T15:10:00" u="1"/>
        <d v="2017-02-05T18:20:00" u="1"/>
        <d v="2017-02-10T18:00:00" u="1"/>
        <d v="2017-03-01T16:20:00" u="1"/>
        <d v="2017-03-06T16:00:00" u="1"/>
        <d v="2017-04-02T14:00:00" u="1"/>
        <d v="2017-10-02T18:30:00" u="1"/>
        <d v="2017-10-07T18:10:00" u="1"/>
        <d v="2017-11-03T16:10:00" u="1"/>
        <d v="2017-02-05T19:20:00" u="1"/>
        <d v="2017-02-10T19:00:00" u="1"/>
        <d v="2017-03-01T17:20:00" u="1"/>
        <d v="2017-03-06T17:00:00" u="1"/>
        <d v="2017-04-02T15:00:00" u="1"/>
        <d v="2017-10-02T19:30:00" u="1"/>
        <d v="2017-10-07T19:10:00" u="1"/>
        <d v="2017-11-03T17:10:00" u="1"/>
        <d v="2017-02-05T20:20:00" u="1"/>
        <d v="2017-02-10T20:00:00" u="1"/>
        <d v="2017-03-01T18:20:00" u="1"/>
        <d v="2017-03-06T18:00:00" u="1"/>
        <d v="2017-04-02T16:00:00" u="1"/>
        <d v="2017-10-02T20:30:00" u="1"/>
        <d v="2017-10-07T20:10:00" u="1"/>
        <d v="2017-11-03T18:10:00" u="1"/>
        <d v="2017-02-05T21:20:00" u="1"/>
        <d v="2017-02-10T21:00:00" u="1"/>
        <d v="2017-03-01T19:20:00" u="1"/>
        <d v="2017-03-06T19:00:00" u="1"/>
        <d v="2017-04-02T17:00:00" u="1"/>
        <d v="2017-10-02T21:30:00" u="1"/>
        <d v="2017-10-07T21:10:00" u="1"/>
        <d v="2017-11-03T19:10:00" u="1"/>
        <d v="2017-02-05T22:20:00" u="1"/>
        <d v="2017-02-10T22:00:00" u="1"/>
        <d v="2017-03-01T20:20:00" u="1"/>
        <d v="2017-03-06T20:00:00" u="1"/>
        <d v="2017-04-02T18:00:00" u="1"/>
        <d v="2017-10-02T22:30:00" u="1"/>
        <d v="2017-10-07T22:10:00" u="1"/>
        <d v="2017-11-03T20:10:00" u="1"/>
        <d v="2017-02-05T23:20:00" u="1"/>
        <d v="2017-02-10T23:00:00" u="1"/>
        <d v="2017-03-01T21:20:00" u="1"/>
        <d v="2017-03-06T21:00:00" u="1"/>
        <d v="2017-04-02T19:00:00" u="1"/>
        <d v="2017-10-02T23:30:00" u="1"/>
        <d v="2017-10-07T23:10:00" u="1"/>
        <d v="2017-11-03T21:10:00" u="1"/>
        <d v="2017-03-01T22:20:00" u="1"/>
        <d v="2017-03-06T22:00:00" u="1"/>
        <d v="2017-04-02T20:00:00" u="1"/>
        <d v="2017-11-03T22:10:00" u="1"/>
        <d v="2017-03-01T23:20:00" u="1"/>
        <d v="2017-03-06T23:00:00" u="1"/>
        <d v="2017-04-02T21:00:00" u="1"/>
        <d v="2017-11-03T23:10:00" u="1"/>
        <d v="2017-04-02T22:00:00" u="1"/>
        <d v="2017-04-02T23:00:00" u="1"/>
        <d v="2017-01-16T00:00:00" u="1"/>
        <d v="2017-02-12T00:00:00" u="1"/>
        <d v="2020-01-16T00:00:00" u="1"/>
        <d v="2017-03-03T00:20:00" u="1"/>
        <d v="2017-03-08T00:00:00" u="1"/>
        <d v="2017-11-05T00:10:00" u="1"/>
        <d v="2017-03-03T01:20:00" u="1"/>
        <d v="2017-03-08T01:00:00" u="1"/>
        <d v="2017-11-05T01:10:00" u="1"/>
        <d v="2020-02-12T00:00:00" u="1"/>
        <d v="2017-03-03T02:20:00" u="1"/>
        <d v="2017-03-08T02:00:00" u="1"/>
        <d v="2017-04-04T00:00:00" u="1"/>
        <d v="2017-11-05T02:10:00" u="1"/>
        <d v="2017-12-01T00:10:00" u="1"/>
        <d v="2017-03-03T03:20:00" u="1"/>
        <d v="2017-03-08T03:00:00" u="1"/>
        <d v="2017-04-04T01:00:00" u="1"/>
        <d v="2017-11-05T03:10:00" u="1"/>
        <d v="2017-12-01T01:10:00" u="1"/>
        <d v="2020-03-08T00:00:00" u="1"/>
        <d v="2017-03-03T04:20:00" u="1"/>
        <d v="2017-03-08T04:00:00" u="1"/>
        <d v="2017-04-04T02:00:00" u="1"/>
        <d v="2017-11-05T04:10:00" u="1"/>
        <d v="2017-12-01T02:10:00" u="1"/>
        <d v="2017-03-03T05:20:00" u="1"/>
        <d v="2017-03-08T05:00:00" u="1"/>
        <d v="2017-04-04T03:00:00" u="1"/>
        <d v="2017-11-05T05:10:00" u="1"/>
        <d v="2017-12-01T03:10:00" u="1"/>
        <d v="2020-04-04T00:00:00" u="1"/>
        <d v="2017-03-03T06:20:00" u="1"/>
        <d v="2017-03-08T06:00:00" u="1"/>
        <d v="2017-04-04T04:00:00" u="1"/>
        <d v="2017-11-05T06:10:00" u="1"/>
        <d v="2017-12-01T04:10:00" u="1"/>
        <d v="2017-03-03T07:20:00" u="1"/>
        <d v="2017-03-08T07:00:00" u="1"/>
        <d v="2017-04-04T05:00:00" u="1"/>
        <d v="2017-11-05T07:10:00" u="1"/>
        <d v="2017-12-01T05:10:00" u="1"/>
        <d v="2017-03-03T08:20:00" u="1"/>
        <d v="2017-03-08T08:00:00" u="1"/>
        <d v="2017-04-04T06:00:00" u="1"/>
        <d v="2017-11-05T08:10:00" u="1"/>
        <d v="2017-12-01T06:10:00" u="1"/>
        <d v="2017-03-03T09:20:00" u="1"/>
        <d v="2017-03-08T09:00:00" u="1"/>
        <d v="2017-04-04T07:00:00" u="1"/>
        <d v="2017-11-05T09:10:00" u="1"/>
        <d v="2017-12-01T07:10:00" u="1"/>
        <d v="2017-03-03T10:20:00" u="1"/>
        <d v="2017-03-08T10:00:00" u="1"/>
        <d v="2017-04-04T08:00:00" u="1"/>
        <d v="2017-11-05T10:10:00" u="1"/>
        <d v="2017-12-01T08:10:00" u="1"/>
        <d v="2017-03-03T11:20:00" u="1"/>
        <d v="2017-03-08T11:00:00" u="1"/>
        <d v="2017-04-04T09:00:00" u="1"/>
        <d v="2017-11-05T11:10:00" u="1"/>
        <d v="2017-12-01T09:10:00" u="1"/>
        <d v="2017-03-03T12:20:00" u="1"/>
        <d v="2017-03-08T12:00:00" u="1"/>
        <d v="2017-04-04T10:00:00" u="1"/>
        <d v="2017-11-05T12:10:00" u="1"/>
        <d v="2017-12-01T10:10:00" u="1"/>
        <d v="2017-03-03T13:20:00" u="1"/>
        <d v="2017-03-08T13:00:00" u="1"/>
        <d v="2017-04-04T11:00:00" u="1"/>
        <d v="2017-11-05T13:10:00" u="1"/>
        <d v="2017-12-01T11:10:00" u="1"/>
        <d v="2017-03-03T14:20:00" u="1"/>
        <d v="2017-03-08T14:00:00" u="1"/>
        <d v="2017-04-04T12:00:00" u="1"/>
        <d v="2017-11-05T14:10:00" u="1"/>
        <d v="2017-12-01T12:10:00" u="1"/>
        <d v="2017-03-03T15:20:00" u="1"/>
        <d v="2017-03-08T15:00:00" u="1"/>
        <d v="2017-04-04T13:00:00" u="1"/>
        <d v="2017-11-05T15:10:00" u="1"/>
        <d v="2017-12-01T13:10:00" u="1"/>
        <d v="2017-03-03T16:20:00" u="1"/>
        <d v="2017-03-08T16:00:00" u="1"/>
        <d v="2017-04-04T14:00:00" u="1"/>
        <d v="2017-11-05T16:10:00" u="1"/>
        <d v="2017-12-01T14:10:00" u="1"/>
        <d v="2017-03-03T17:20:00" u="1"/>
        <d v="2017-03-08T17:00:00" u="1"/>
        <d v="2017-04-04T15:00:00" u="1"/>
        <d v="2017-11-05T17:10:00" u="1"/>
        <d v="2017-12-01T15:10:00" u="1"/>
        <d v="2017-03-03T18:20:00" u="1"/>
        <d v="2017-03-08T18:00:00" u="1"/>
        <d v="2017-04-04T16:00:00" u="1"/>
        <d v="2017-11-05T18:10:00" u="1"/>
        <d v="2017-12-01T16:10:00" u="1"/>
        <d v="2017-03-03T19:20:00" u="1"/>
        <d v="2017-03-08T19:00:00" u="1"/>
        <d v="2017-04-04T17:00:00" u="1"/>
        <d v="2017-11-05T19:10:00" u="1"/>
        <d v="2017-12-01T17:10:00" u="1"/>
        <d v="2017-03-03T20:20:00" u="1"/>
        <d v="2017-03-08T20:00:00" u="1"/>
        <d v="2017-04-04T18:00:00" u="1"/>
        <d v="2017-11-05T20:10:00" u="1"/>
        <d v="2017-12-01T18:10:00" u="1"/>
        <d v="2017-03-03T21:20:00" u="1"/>
        <d v="2017-03-08T21:00:00" u="1"/>
        <d v="2017-04-04T19:00:00" u="1"/>
        <d v="2017-11-05T21:10:00" u="1"/>
        <d v="2017-12-01T19:10:00" u="1"/>
        <d v="2017-03-03T22:20:00" u="1"/>
        <d v="2017-03-08T22:00:00" u="1"/>
        <d v="2017-04-04T20:00:00" u="1"/>
        <d v="2017-11-05T22:10:00" u="1"/>
        <d v="2017-12-01T20:10:00" u="1"/>
        <d v="2017-03-03T23:20:00" u="1"/>
        <d v="2017-03-08T23:00:00" u="1"/>
        <d v="2017-04-04T21:00:00" u="1"/>
        <d v="2017-11-05T23:10:00" u="1"/>
        <d v="2017-12-01T21:10:00" u="1"/>
        <d v="2017-04-04T22:00:00" u="1"/>
        <d v="2017-12-01T22:10:00" u="1"/>
        <d v="2017-04-04T23:00:00" u="1"/>
        <d v="2017-12-01T23:10:00" u="1"/>
        <d v="2017-01-18T00:00:00" u="1"/>
        <d v="2017-02-14T00:00:00" u="1"/>
        <d v="2020-01-18T00:00:00" u="1"/>
        <d v="2017-03-05T00:20:00" u="1"/>
        <d v="2017-03-10T00:00:00" u="1"/>
        <d v="2017-11-02T00:30:00" u="1"/>
        <d v="2017-11-07T00:10:00" u="1"/>
        <d v="2017-03-05T01:20:00" u="1"/>
        <d v="2017-03-10T01:00:00" u="1"/>
        <d v="2017-11-02T01:30:00" u="1"/>
        <d v="2017-11-07T01:10:00" u="1"/>
        <d v="2020-02-14T00:00:00" u="1"/>
        <d v="2017-03-05T02:20:00" u="1"/>
        <d v="2017-03-10T02:00:00" u="1"/>
        <d v="2017-04-01T00:20:00" u="1"/>
        <d v="2017-04-06T00:00:00" u="1"/>
        <d v="2017-11-02T02:30:00" u="1"/>
        <d v="2017-11-07T02:10:00" u="1"/>
        <d v="2017-12-03T00:10:00" u="1"/>
        <d v="2017-03-05T03:20:00" u="1"/>
        <d v="2017-03-10T03:00:00" u="1"/>
        <d v="2017-04-01T01:20:00" u="1"/>
        <d v="2017-04-06T01:00:00" u="1"/>
        <d v="2017-11-02T03:30:00" u="1"/>
        <d v="2017-11-07T03:10:00" u="1"/>
        <d v="2017-12-03T01:10:00" u="1"/>
        <d v="2020-03-10T00:00:00" u="1"/>
        <d v="2017-03-05T04:20:00" u="1"/>
        <d v="2017-03-10T04:00:00" u="1"/>
        <d v="2017-04-01T02:20:00" u="1"/>
        <d v="2017-04-06T02:00:00" u="1"/>
        <d v="2017-05-02T00:00:00" u="1"/>
        <d v="2017-11-02T04:30:00" u="1"/>
        <d v="2017-11-07T04:10:00" u="1"/>
        <d v="2017-12-03T02:10:00" u="1"/>
        <d v="2017-03-05T05:20:00" u="1"/>
        <d v="2017-03-10T05:00:00" u="1"/>
        <d v="2017-04-01T03:20:00" u="1"/>
        <d v="2017-04-06T03:00:00" u="1"/>
        <d v="2017-05-02T01:00:00" u="1"/>
        <d v="2017-11-02T05:30:00" u="1"/>
        <d v="2017-11-07T05:10:00" u="1"/>
        <d v="2017-12-03T03:10:00" u="1"/>
        <d v="2020-04-06T00:00:00" u="1"/>
        <d v="2017-03-05T06:20:00" u="1"/>
        <d v="2017-03-10T06:00:00" u="1"/>
        <d v="2017-04-01T04:20:00" u="1"/>
        <d v="2017-04-06T04:00:00" u="1"/>
        <d v="2017-05-02T02:00:00" u="1"/>
        <d v="2017-11-02T06:30:00" u="1"/>
        <d v="2017-11-07T06:10:00" u="1"/>
        <d v="2017-12-03T04:10:00" u="1"/>
        <d v="2017-03-05T07:20:00" u="1"/>
        <d v="2017-03-10T07:00:00" u="1"/>
        <d v="2017-04-01T05:20:00" u="1"/>
        <d v="2017-04-06T05:00:00" u="1"/>
        <d v="2017-05-02T03:00:00" u="1"/>
        <d v="2017-11-02T07:30:00" u="1"/>
        <d v="2017-11-07T07:10:00" u="1"/>
        <d v="2017-12-03T05:10:00" u="1"/>
        <d v="2020-05-02T00:00:00" u="1"/>
        <d v="2017-03-05T08:20:00" u="1"/>
        <d v="2017-03-10T08:00:00" u="1"/>
        <d v="2017-04-01T06:20:00" u="1"/>
        <d v="2017-04-06T06:00:00" u="1"/>
        <d v="2017-05-02T04:00:00" u="1"/>
        <d v="2017-11-02T08:30:00" u="1"/>
        <d v="2017-11-07T08:10:00" u="1"/>
        <d v="2017-12-03T06:10:00" u="1"/>
        <d v="2017-03-05T09:20:00" u="1"/>
        <d v="2017-03-10T09:00:00" u="1"/>
        <d v="2017-04-01T07:20:00" u="1"/>
        <d v="2017-04-06T07:00:00" u="1"/>
        <d v="2017-05-02T05:00:00" u="1"/>
        <d v="2017-11-02T09:30:00" u="1"/>
        <d v="2017-11-07T09:10:00" u="1"/>
        <d v="2017-12-03T07:10:00" u="1"/>
        <d v="2017-03-05T10:20:00" u="1"/>
        <d v="2017-03-10T10:00:00" u="1"/>
        <d v="2017-04-01T08:20:00" u="1"/>
        <d v="2017-04-06T08:00:00" u="1"/>
        <d v="2017-05-02T06:00:00" u="1"/>
        <d v="2017-11-02T10:30:00" u="1"/>
        <d v="2017-11-07T10:10:00" u="1"/>
        <d v="2017-12-03T08:10:00" u="1"/>
        <d v="2017-03-05T11:20:00" u="1"/>
        <d v="2017-03-10T11:00:00" u="1"/>
        <d v="2017-04-01T09:20:00" u="1"/>
        <d v="2017-04-06T09:00:00" u="1"/>
        <d v="2017-05-02T07:00:00" u="1"/>
        <d v="2017-11-02T11:30:00" u="1"/>
        <d v="2017-11-07T11:10:00" u="1"/>
        <d v="2017-12-03T09:10:00" u="1"/>
        <d v="2017-03-05T12:20:00" u="1"/>
        <d v="2017-03-10T12:00:00" u="1"/>
        <d v="2017-04-01T10:20:00" u="1"/>
        <d v="2017-04-06T10:00:00" u="1"/>
        <d v="2017-05-02T08:00:00" u="1"/>
        <d v="2017-11-02T12:30:00" u="1"/>
        <d v="2017-11-07T12:10:00" u="1"/>
        <d v="2017-12-03T10:10:00" u="1"/>
        <d v="2017-03-05T13:20:00" u="1"/>
        <d v="2017-03-10T13:00:00" u="1"/>
        <d v="2017-04-01T11:20:00" u="1"/>
        <d v="2017-04-06T11:00:00" u="1"/>
        <d v="2017-05-02T09:00:00" u="1"/>
        <d v="2017-11-02T13:30:00" u="1"/>
        <d v="2017-11-07T13:10:00" u="1"/>
        <d v="2017-12-03T11:10:00" u="1"/>
        <d v="2017-03-05T14:20:00" u="1"/>
        <d v="2017-03-10T14:00:00" u="1"/>
        <d v="2017-04-01T12:20:00" u="1"/>
        <d v="2017-04-06T12:00:00" u="1"/>
        <d v="2017-05-02T10:00:00" u="1"/>
        <d v="2017-11-02T14:30:00" u="1"/>
        <d v="2017-11-07T14:10:00" u="1"/>
        <d v="2017-12-03T12:10:00" u="1"/>
        <d v="2017-03-05T15:20:00" u="1"/>
        <d v="2017-03-10T15:00:00" u="1"/>
        <d v="2017-04-01T13:20:00" u="1"/>
        <d v="2017-04-06T13:00:00" u="1"/>
        <d v="2017-05-02T11:00:00" u="1"/>
        <d v="2017-11-02T15:30:00" u="1"/>
        <d v="2017-11-07T15:10:00" u="1"/>
        <d v="2017-12-03T13:10:00" u="1"/>
        <d v="2017-03-05T16:20:00" u="1"/>
        <d v="2017-03-10T16:00:00" u="1"/>
        <d v="2017-04-01T14:20:00" u="1"/>
        <d v="2017-04-06T14:00:00" u="1"/>
        <d v="2017-05-02T12:00:00" u="1"/>
        <d v="2017-11-02T16:30:00" u="1"/>
        <d v="2017-11-07T16:10:00" u="1"/>
        <d v="2017-12-03T14:10:00" u="1"/>
        <d v="2017-03-05T17:20:00" u="1"/>
        <d v="2017-03-10T17:00:00" u="1"/>
        <d v="2017-04-01T15:20:00" u="1"/>
        <d v="2017-04-06T15:00:00" u="1"/>
        <d v="2017-05-02T13:00:00" u="1"/>
        <d v="2017-11-02T17:30:00" u="1"/>
        <d v="2017-11-07T17:10:00" u="1"/>
        <d v="2017-12-03T15:10:00" u="1"/>
        <d v="2017-03-05T18:20:00" u="1"/>
        <d v="2017-03-10T18:00:00" u="1"/>
        <d v="2017-04-01T16:20:00" u="1"/>
        <d v="2017-04-06T16:00:00" u="1"/>
        <d v="2017-05-02T14:00:00" u="1"/>
        <d v="2017-11-02T18:30:00" u="1"/>
        <d v="2017-11-07T18:10:00" u="1"/>
        <d v="2017-12-03T16:10:00" u="1"/>
        <d v="2017-03-05T19:20:00" u="1"/>
        <d v="2017-03-10T19:00:00" u="1"/>
        <d v="2017-04-01T17:20:00" u="1"/>
        <d v="2017-04-06T17:00:00" u="1"/>
        <d v="2017-05-02T15:00:00" u="1"/>
        <d v="2017-11-02T19:30:00" u="1"/>
        <d v="2017-11-07T19:10:00" u="1"/>
        <d v="2017-12-03T17:10:00" u="1"/>
        <d v="2017-03-05T20:20:00" u="1"/>
        <d v="2017-03-10T20:00:00" u="1"/>
        <d v="2017-04-01T18:20:00" u="1"/>
        <d v="2017-04-06T18:00:00" u="1"/>
        <d v="2017-05-02T16:00:00" u="1"/>
        <d v="2017-11-02T20:30:00" u="1"/>
        <d v="2017-11-07T20:10:00" u="1"/>
        <d v="2017-12-03T18:10:00" u="1"/>
        <d v="2017-03-05T21:20:00" u="1"/>
        <d v="2017-03-10T21:00:00" u="1"/>
        <d v="2017-04-01T19:20:00" u="1"/>
        <d v="2017-04-06T19:00:00" u="1"/>
        <d v="2017-05-02T17:00:00" u="1"/>
        <d v="2017-11-02T21:30:00" u="1"/>
        <d v="2017-11-07T21:10:00" u="1"/>
        <d v="2017-12-03T19:10:00" u="1"/>
        <d v="2017-03-05T22:20:00" u="1"/>
        <d v="2017-03-10T22:00:00" u="1"/>
        <d v="2017-04-01T20:20:00" u="1"/>
        <d v="2017-04-06T20:00:00" u="1"/>
        <d v="2017-05-02T18:00:00" u="1"/>
        <d v="2017-11-02T22:30:00" u="1"/>
        <d v="2017-11-07T22:10:00" u="1"/>
        <d v="2017-12-03T20:10:00" u="1"/>
        <d v="2017-03-05T23:20:00" u="1"/>
        <d v="2017-03-10T23:00:00" u="1"/>
        <d v="2017-04-01T21:20:00" u="1"/>
        <d v="2017-04-06T21:00:00" u="1"/>
        <d v="2017-05-02T19:00:00" u="1"/>
        <d v="2017-11-02T23:30:00" u="1"/>
        <d v="2017-11-07T23:10:00" u="1"/>
        <d v="2017-12-03T21:10:00" u="1"/>
        <d v="2017-04-01T22:20:00" u="1"/>
        <d v="2017-04-06T22:00:00" u="1"/>
        <d v="2017-05-02T20:00:00" u="1"/>
        <d v="2017-12-03T22:10:00" u="1"/>
        <d v="2017-04-01T23:20:00" u="1"/>
        <d v="2017-04-06T23:00:00" u="1"/>
        <d v="2017-05-02T21:00:00" u="1"/>
        <d v="2017-12-03T23:10:00" u="1"/>
        <d v="2017-05-02T22:00:00" u="1"/>
        <d v="2017-01-20T00:00:00" u="1"/>
        <d v="2017-05-02T23:00:00" u="1"/>
        <d v="2017-02-16T00:00:00" u="1"/>
        <d v="2020-01-20T00:00:00" u="1"/>
        <d v="2017-03-12T00:00:00" u="1"/>
        <d v="2020-02-16T00:00:00" u="1"/>
        <d v="2017-04-03T00:20:00" u="1"/>
        <d v="2017-04-08T00:00:00" u="1"/>
        <d v="2017-12-05T00:10:00" u="1"/>
        <d v="2017-04-03T01:20:00" u="1"/>
        <d v="2017-04-08T01:00:00" u="1"/>
        <d v="2017-12-05T01:10:00" u="1"/>
        <d v="2020-03-12T00:00:00" u="1"/>
        <d v="2017-04-03T02:20:00" u="1"/>
        <d v="2017-04-08T02:00:00" u="1"/>
        <d v="2017-05-04T00:00:00" u="1"/>
        <d v="2017-12-05T02:10:00" u="1"/>
        <d v="2017-04-03T03:20:00" u="1"/>
        <d v="2017-04-08T03:00:00" u="1"/>
        <d v="2017-05-04T01:00:00" u="1"/>
        <d v="2017-12-05T03:10:00" u="1"/>
        <d v="2020-04-08T00:00:00" u="1"/>
        <d v="2017-04-03T04:20:00" u="1"/>
        <d v="2017-04-08T04:00:00" u="1"/>
        <d v="2017-05-04T02:00:00" u="1"/>
        <d v="2017-12-05T04:10:00" u="1"/>
        <d v="2017-04-03T05:20:00" u="1"/>
        <d v="2017-04-08T05:00:00" u="1"/>
        <d v="2017-05-04T03:00:00" u="1"/>
        <d v="2017-12-05T05:10:00" u="1"/>
        <d v="2020-05-04T00:00:00" u="1"/>
        <d v="2017-04-03T06:20:00" u="1"/>
        <d v="2017-04-08T06:00:00" u="1"/>
        <d v="2017-05-04T04:00:00" u="1"/>
        <d v="2017-12-05T06:10:00" u="1"/>
        <d v="2017-04-03T07:20:00" u="1"/>
        <d v="2017-04-08T07:00:00" u="1"/>
        <d v="2017-05-04T05:00:00" u="1"/>
        <d v="2017-12-05T07:10:00" u="1"/>
        <d v="2017-04-03T08:20:00" u="1"/>
        <d v="2017-04-08T08:00:00" u="1"/>
        <d v="2017-05-04T06:00:00" u="1"/>
        <d v="2017-12-05T08:10:00" u="1"/>
        <d v="2017-04-03T09:20:00" u="1"/>
        <d v="2017-04-08T09:00:00" u="1"/>
        <d v="2017-05-04T07:00:00" u="1"/>
        <d v="2017-12-05T09:10:00" u="1"/>
        <d v="2017-04-03T10:20:00" u="1"/>
        <d v="2017-04-08T10:00:00" u="1"/>
        <d v="2017-05-04T08:00:00" u="1"/>
        <d v="2017-12-05T10:10:00" u="1"/>
        <d v="2017-04-03T11:20:00" u="1"/>
        <d v="2017-04-08T11:00:00" u="1"/>
        <d v="2017-05-04T09:00:00" u="1"/>
        <d v="2017-12-05T11:10:00" u="1"/>
        <d v="2017-04-03T12:20:00" u="1"/>
        <d v="2017-04-08T12:00:00" u="1"/>
        <d v="2017-05-04T10:00:00" u="1"/>
        <d v="2017-12-05T12:10:00" u="1"/>
        <d v="2017-04-03T13:20:00" u="1"/>
        <d v="2017-04-08T13:00:00" u="1"/>
        <d v="2017-05-04T11:00:00" u="1"/>
        <d v="2017-12-05T13:10:00" u="1"/>
        <d v="2017-04-03T14:20:00" u="1"/>
        <d v="2017-04-08T14:00:00" u="1"/>
        <d v="2017-05-04T12:00:00" u="1"/>
        <d v="2017-12-05T14:10:00" u="1"/>
        <d v="2017-04-03T15:20:00" u="1"/>
        <d v="2017-04-08T15:00:00" u="1"/>
        <d v="2017-05-04T13:00:00" u="1"/>
        <d v="2017-12-05T15:10:00" u="1"/>
        <d v="2017-04-03T16:20:00" u="1"/>
        <d v="2017-04-08T16:00:00" u="1"/>
        <d v="2017-05-04T14:00:00" u="1"/>
        <d v="2017-12-05T16:10:00" u="1"/>
        <d v="2017-04-03T17:20:00" u="1"/>
        <d v="2017-04-08T17:00:00" u="1"/>
        <d v="2017-05-04T15:00:00" u="1"/>
        <d v="2017-12-05T17:10:00" u="1"/>
        <d v="2017-04-03T18:20:00" u="1"/>
        <d v="2017-04-08T18:00:00" u="1"/>
        <d v="2017-05-04T16:00:00" u="1"/>
        <d v="2017-12-05T18:10:00" u="1"/>
        <d v="2017-04-03T19:20:00" u="1"/>
        <d v="2017-04-08T19:00:00" u="1"/>
        <d v="2017-05-04T17:00:00" u="1"/>
        <d v="2017-12-05T19:10:00" u="1"/>
        <d v="2017-04-03T20:20:00" u="1"/>
        <d v="2017-04-08T20:00:00" u="1"/>
        <d v="2017-05-04T18:00:00" u="1"/>
        <d v="2017-12-05T20:10:00" u="1"/>
        <d v="2017-04-03T21:20:00" u="1"/>
        <d v="2017-04-08T21:00:00" u="1"/>
        <d v="2017-05-04T19:00:00" u="1"/>
        <d v="2017-12-05T21:10:00" u="1"/>
        <d v="2017-04-03T22:20:00" u="1"/>
        <d v="2017-04-08T22:00:00" u="1"/>
        <d v="2017-05-04T20:00:00" u="1"/>
        <d v="2017-12-05T22:10:00" u="1"/>
        <d v="2017-04-03T23:20:00" u="1"/>
        <d v="2017-04-08T23:00:00" u="1"/>
        <d v="2017-05-04T21:00:00" u="1"/>
        <d v="2017-12-05T23:10:00" u="1"/>
        <d v="2017-05-04T22:00:00" u="1"/>
        <d v="2017-01-22T00:00:00" u="1"/>
        <d v="2017-05-04T23:00:00" u="1"/>
        <d v="2017-02-18T00:00:00" u="1"/>
        <d v="2020-01-22T00:00:00" u="1"/>
        <d v="2017-03-14T00:00:00" u="1"/>
        <d v="2020-02-18T00:00:00" u="1"/>
        <d v="2017-04-05T00:20:00" u="1"/>
        <d v="2017-04-10T00:00:00" u="1"/>
        <d v="2017-12-02T00:30:00" u="1"/>
        <d v="2017-12-07T00:10:00" u="1"/>
        <d v="2017-04-05T01:20:00" u="1"/>
        <d v="2017-04-10T01:00:00" u="1"/>
        <d v="2017-12-02T01:30:00" u="1"/>
        <d v="2017-12-07T01:10:00" u="1"/>
        <d v="2020-03-14T00:00:00" u="1"/>
        <d v="2017-04-05T02:20:00" u="1"/>
        <d v="2017-04-10T02:00:00" u="1"/>
        <d v="2017-05-01T00:20:00" u="1"/>
        <d v="2017-05-06T00:00:00" u="1"/>
        <d v="2017-12-02T02:30:00" u="1"/>
        <d v="2017-12-07T02:10:00" u="1"/>
        <d v="2017-04-05T03:20:00" u="1"/>
        <d v="2017-04-10T03:00:00" u="1"/>
        <d v="2017-05-01T01:20:00" u="1"/>
        <d v="2017-05-06T01:00:00" u="1"/>
        <d v="2017-12-02T03:30:00" u="1"/>
        <d v="2017-12-07T03:10:00" u="1"/>
        <d v="2020-04-10T00:00:00" u="1"/>
        <d v="2017-04-05T04:20:00" u="1"/>
        <d v="2017-04-10T04:00:00" u="1"/>
        <d v="2017-05-01T02:20:00" u="1"/>
        <d v="2017-05-06T02:00:00" u="1"/>
        <d v="2017-06-02T00:00:00" u="1"/>
        <d v="2017-12-02T04:30:00" u="1"/>
        <d v="2017-12-07T04:10:00" u="1"/>
        <d v="2017-04-05T05:20:00" u="1"/>
        <d v="2017-04-10T05:00:00" u="1"/>
        <d v="2017-05-01T03:20:00" u="1"/>
        <d v="2017-05-06T03:00:00" u="1"/>
        <d v="2017-06-02T01:00:00" u="1"/>
        <d v="2017-12-02T05:30:00" u="1"/>
        <d v="2017-12-07T05:10:00" u="1"/>
        <d v="2020-05-06T00:00:00" u="1"/>
        <d v="2017-04-05T06:20:00" u="1"/>
        <d v="2017-04-10T06:00:00" u="1"/>
        <d v="2017-05-01T04:20:00" u="1"/>
        <d v="2017-05-06T04:00:00" u="1"/>
        <d v="2017-06-02T02:00:00" u="1"/>
        <d v="2017-12-02T06:30:00" u="1"/>
        <d v="2017-12-07T06:10:00" u="1"/>
        <d v="2017-04-05T07:20:00" u="1"/>
        <d v="2017-04-10T07:00:00" u="1"/>
        <d v="2017-05-01T05:20:00" u="1"/>
        <d v="2017-05-06T05:00:00" u="1"/>
        <d v="2017-06-02T03:00:00" u="1"/>
        <d v="2017-12-02T07:30:00" u="1"/>
        <d v="2017-12-07T07:10:00" u="1"/>
        <d v="2020-06-02T00:00:00" u="1"/>
        <d v="2017-04-05T08:20:00" u="1"/>
        <d v="2017-04-10T08:00:00" u="1"/>
        <d v="2017-05-01T06:20:00" u="1"/>
        <d v="2017-05-06T06:00:00" u="1"/>
        <d v="2017-06-02T04:00:00" u="1"/>
        <d v="2017-12-02T08:30:00" u="1"/>
        <d v="2017-12-07T08:10:00" u="1"/>
        <d v="2017-04-05T09:20:00" u="1"/>
        <d v="2017-04-10T09:00:00" u="1"/>
        <d v="2017-05-01T07:20:00" u="1"/>
        <d v="2017-05-06T07:00:00" u="1"/>
        <d v="2017-06-02T05:00:00" u="1"/>
        <d v="2017-12-02T09:30:00" u="1"/>
        <d v="2017-12-07T09:10:00" u="1"/>
        <d v="2017-04-05T10:20:00" u="1"/>
        <d v="2017-04-10T10:00:00" u="1"/>
        <d v="2017-05-01T08:20:00" u="1"/>
        <d v="2017-05-06T08:00:00" u="1"/>
        <d v="2017-06-02T06:00:00" u="1"/>
        <d v="2017-12-02T10:30:00" u="1"/>
        <d v="2017-12-07T10:10:00" u="1"/>
        <d v="2017-04-05T11:20:00" u="1"/>
        <d v="2017-04-10T11:00:00" u="1"/>
        <d v="2017-05-01T09:20:00" u="1"/>
        <d v="2017-05-06T09:00:00" u="1"/>
        <d v="2017-06-02T07:00:00" u="1"/>
        <d v="2017-12-02T11:30:00" u="1"/>
        <d v="2017-12-07T11:10:00" u="1"/>
        <d v="2017-04-05T12:20:00" u="1"/>
        <d v="2017-04-10T12:00:00" u="1"/>
        <d v="2017-05-01T10:20:00" u="1"/>
        <d v="2017-05-06T10:00:00" u="1"/>
        <d v="2017-06-02T08:00:00" u="1"/>
        <d v="2017-12-02T12:30:00" u="1"/>
        <d v="2017-12-07T12:10:00" u="1"/>
        <d v="2017-04-05T13:20:00" u="1"/>
        <d v="2017-04-10T13:00:00" u="1"/>
        <d v="2017-05-01T11:20:00" u="1"/>
        <d v="2017-05-06T11:00:00" u="1"/>
        <d v="2017-06-02T09:00:00" u="1"/>
        <d v="2017-12-02T13:30:00" u="1"/>
        <d v="2017-12-07T13:10:00" u="1"/>
        <d v="2017-04-05T14:20:00" u="1"/>
        <d v="2017-04-10T14:00:00" u="1"/>
        <d v="2017-05-01T12:20:00" u="1"/>
        <d v="2017-05-06T12:00:00" u="1"/>
        <d v="2017-06-02T10:00:00" u="1"/>
        <d v="2017-12-02T14:30:00" u="1"/>
        <d v="2017-12-07T14:10:00" u="1"/>
        <d v="2017-04-05T15:20:00" u="1"/>
        <d v="2017-04-10T15:00:00" u="1"/>
        <d v="2017-05-01T13:20:00" u="1"/>
        <d v="2017-05-06T13:00:00" u="1"/>
        <d v="2017-06-02T11:00:00" u="1"/>
        <d v="2017-12-02T15:30:00" u="1"/>
        <d v="2017-12-07T15:10:00" u="1"/>
        <d v="2017-04-05T16:20:00" u="1"/>
        <d v="2017-04-10T16:00:00" u="1"/>
        <d v="2017-05-01T14:20:00" u="1"/>
        <d v="2017-05-06T14:00:00" u="1"/>
        <d v="2017-06-02T12:00:00" u="1"/>
        <d v="2017-12-02T16:30:00" u="1"/>
        <d v="2017-12-07T16:10:00" u="1"/>
        <d v="2017-04-05T17:20:00" u="1"/>
        <d v="2017-04-10T17:00:00" u="1"/>
        <d v="2017-05-01T15:20:00" u="1"/>
        <d v="2017-05-06T15:00:00" u="1"/>
        <d v="2017-06-02T13:00:00" u="1"/>
        <d v="2017-12-02T17:30:00" u="1"/>
        <d v="2017-12-07T17:10:00" u="1"/>
        <d v="2017-04-05T18:20:00" u="1"/>
        <d v="2017-04-10T18:00:00" u="1"/>
        <d v="2017-05-01T16:20:00" u="1"/>
        <d v="2017-05-06T16:00:00" u="1"/>
        <d v="2017-06-02T14:00:00" u="1"/>
        <d v="2017-12-02T18:30:00" u="1"/>
        <d v="2017-12-07T18:10:00" u="1"/>
        <d v="2017-04-05T19:20:00" u="1"/>
        <d v="2017-04-10T19:00:00" u="1"/>
        <d v="2017-05-01T17:20:00" u="1"/>
        <d v="2017-05-06T17:00:00" u="1"/>
        <d v="2017-06-02T15:00:00" u="1"/>
        <d v="2017-12-02T19:30:00" u="1"/>
        <d v="2017-12-07T19:10:00" u="1"/>
        <d v="2017-04-05T20:20:00" u="1"/>
        <d v="2017-04-10T20:00:00" u="1"/>
        <d v="2017-05-01T18:20:00" u="1"/>
        <d v="2017-05-06T18:00:00" u="1"/>
        <d v="2017-06-02T16:00:00" u="1"/>
        <d v="2017-12-02T20:30:00" u="1"/>
        <d v="2017-12-07T20:10:00" u="1"/>
        <d v="2017-04-05T21:20:00" u="1"/>
        <d v="2017-04-10T21:00:00" u="1"/>
        <d v="2017-05-01T19:20:00" u="1"/>
        <d v="2017-05-06T19:00:00" u="1"/>
        <d v="2017-06-02T17:00:00" u="1"/>
        <d v="2017-12-02T21:30:00" u="1"/>
        <d v="2017-12-07T21:10:00" u="1"/>
        <d v="2017-04-05T22:20:00" u="1"/>
        <d v="2017-04-10T22:00:00" u="1"/>
        <d v="2017-05-01T20:20:00" u="1"/>
        <d v="2017-05-06T20:00:00" u="1"/>
        <d v="2017-06-02T18:00:00" u="1"/>
        <d v="2017-12-02T22:30:00" u="1"/>
        <d v="2017-12-07T22:10:00" u="1"/>
        <d v="2017-04-05T23:20:00" u="1"/>
        <d v="2017-04-10T23:00:00" u="1"/>
        <d v="2017-05-01T21:20:00" u="1"/>
        <d v="2017-05-06T21:00:00" u="1"/>
        <d v="2017-06-02T19:00:00" u="1"/>
        <d v="2017-12-02T23:30:00" u="1"/>
        <d v="2017-12-07T23:10:00" u="1"/>
        <d v="2017-05-01T22:20:00" u="1"/>
        <d v="2017-05-06T22:00:00" u="1"/>
        <d v="2017-06-02T20:00:00" u="1"/>
        <d v="2017-01-24T00:00:00" u="1"/>
        <d v="2017-05-01T23:20:00" u="1"/>
        <d v="2017-05-06T23:00:00" u="1"/>
        <d v="2017-06-02T21:00:00" u="1"/>
        <d v="2017-06-02T22:00:00" u="1"/>
        <d v="2017-02-20T00:00:00" u="1"/>
        <d v="2017-06-02T23:00:00" u="1"/>
        <d v="2020-01-24T00:00:00" u="1"/>
        <d v="2017-03-16T00:00:00" u="1"/>
        <d v="2020-02-20T00:00:00" u="1"/>
        <d v="2017-04-12T00:00:00" u="1"/>
        <d v="2020-03-16T00:00:00" u="1"/>
        <d v="2017-05-03T00:20:00" u="1"/>
        <d v="2017-05-08T00:00:00" u="1"/>
        <d v="2017-05-03T01:20:00" u="1"/>
        <d v="2017-05-08T01:00:00" u="1"/>
        <d v="2020-04-12T00:00:00" u="1"/>
        <d v="2017-05-03T02:20:00" u="1"/>
        <d v="2017-05-08T02:00:00" u="1"/>
        <d v="2017-06-04T00:00:00" u="1"/>
        <d v="2017-05-03T03:20:00" u="1"/>
        <d v="2017-05-08T03:00:00" u="1"/>
        <d v="2017-06-04T01:00:00" u="1"/>
        <d v="2017-05-03T04:20:00" u="1"/>
        <d v="2017-05-08T04:00:00" u="1"/>
        <d v="2017-06-04T02:00:00" u="1"/>
        <d v="2017-05-03T05:20:00" u="1"/>
        <d v="2017-05-08T05:00:00" u="1"/>
        <d v="2017-06-04T03:00:00" u="1"/>
        <d v="2020-06-04T00:00:00" u="1"/>
        <d v="2017-05-03T06:20:00" u="1"/>
        <d v="2017-05-08T06:00:00" u="1"/>
        <d v="2017-06-04T04:00:00" u="1"/>
        <d v="2017-05-03T07:20:00" u="1"/>
        <d v="2017-05-08T07:00:00" u="1"/>
        <d v="2017-06-04T05:00:00" u="1"/>
        <d v="2017-05-03T08:20:00" u="1"/>
        <d v="2017-05-08T08:00:00" u="1"/>
        <d v="2017-06-04T06:00:00" u="1"/>
        <d v="2017-05-03T09:20:00" u="1"/>
        <d v="2017-05-08T09:00:00" u="1"/>
        <d v="2017-06-04T07:00:00" u="1"/>
        <d v="2017-05-03T10:20:00" u="1"/>
        <d v="2017-05-08T10:00:00" u="1"/>
        <d v="2017-06-04T08:00:00" u="1"/>
        <d v="2017-05-03T11:20:00" u="1"/>
        <d v="2017-05-08T11:00:00" u="1"/>
        <d v="2017-06-04T09:00:00" u="1"/>
        <d v="2017-05-03T12:20:00" u="1"/>
        <d v="2017-05-08T12:00:00" u="1"/>
        <d v="2017-06-04T10:00:00" u="1"/>
        <d v="2017-05-03T13:20:00" u="1"/>
        <d v="2017-05-08T13:00:00" u="1"/>
        <d v="2017-06-04T11:00:00" u="1"/>
        <d v="2017-05-03T14:20:00" u="1"/>
        <d v="2017-05-08T14:00:00" u="1"/>
        <d v="2017-06-04T12:00:00" u="1"/>
        <d v="2017-05-03T15:20:00" u="1"/>
        <d v="2017-05-08T15:00:00" u="1"/>
        <d v="2017-06-04T13:00:00" u="1"/>
        <d v="2017-05-03T16:20:00" u="1"/>
        <d v="2017-05-08T16:00:00" u="1"/>
        <d v="2017-06-04T14:00:00" u="1"/>
        <d v="2017-05-03T17:20:00" u="1"/>
        <d v="2017-05-08T17:00:00" u="1"/>
        <d v="2017-06-04T15:00:00" u="1"/>
        <d v="2017-05-03T18:20:00" u="1"/>
        <d v="2017-05-08T18:00:00" u="1"/>
        <d v="2017-06-04T16:00:00" u="1"/>
        <d v="2017-05-03T19:20:00" u="1"/>
        <d v="2017-05-08T19:00:00" u="1"/>
        <d v="2017-06-04T17:00:00" u="1"/>
        <d v="2017-05-03T20:20:00" u="1"/>
        <d v="2017-05-08T20:00:00" u="1"/>
        <d v="2017-06-04T18:00:00" u="1"/>
        <d v="2017-05-03T21:20:00" u="1"/>
        <d v="2017-05-08T21:00:00" u="1"/>
        <d v="2017-06-04T19:00:00" u="1"/>
        <d v="2017-05-03T22:20:00" u="1"/>
        <d v="2017-05-08T22:00:00" u="1"/>
        <d v="2017-06-04T20:00:00" u="1"/>
        <d v="2017-01-26T00:00:00" u="1"/>
        <d v="2017-05-03T23:20:00" u="1"/>
        <d v="2017-05-08T23:00:00" u="1"/>
        <d v="2017-06-04T21:00:00" u="1"/>
        <d v="2017-06-04T22:00:00" u="1"/>
        <d v="2017-02-22T00:00:00" u="1"/>
        <d v="2017-06-04T23:00:00" u="1"/>
        <d v="2020-01-26T00:00:00" u="1"/>
        <d v="2017-03-18T00:00:00" u="1"/>
        <d v="2020-02-22T00:00:00" u="1"/>
        <d v="2017-04-14T00:00:00" u="1"/>
        <d v="2020-03-18T00:00:00" u="1"/>
        <d v="2017-05-05T00:20:00" u="1"/>
        <d v="2017-05-10T00:00:00" u="1"/>
        <d v="2017-05-05T01:20:00" u="1"/>
        <d v="2017-05-10T01:00:00" u="1"/>
        <d v="2020-04-14T00:00:00" u="1"/>
        <d v="2017-05-05T02:20:00" u="1"/>
        <d v="2017-05-10T02:00:00" u="1"/>
        <d v="2017-06-01T00:20:00" u="1"/>
        <d v="2017-06-06T00:00:00" u="1"/>
        <d v="2017-05-05T03:20:00" u="1"/>
        <d v="2017-05-10T03:00:00" u="1"/>
        <d v="2017-06-01T01:20:00" u="1"/>
        <d v="2017-06-06T01:00:00" u="1"/>
        <d v="2017-05-05T04:20:00" u="1"/>
        <d v="2017-05-10T04:00:00" u="1"/>
        <d v="2017-06-01T02:20:00" u="1"/>
        <d v="2017-06-06T02:00:00" u="1"/>
        <d v="2017-07-02T00:00:00" u="1"/>
        <d v="2017-05-05T05:20:00" u="1"/>
        <d v="2017-05-10T05:00:00" u="1"/>
        <d v="2017-06-01T03:20:00" u="1"/>
        <d v="2017-06-06T03:00:00" u="1"/>
        <d v="2017-07-02T01:00:00" u="1"/>
        <d v="2017-05-05T06:20:00" u="1"/>
        <d v="2017-05-10T06:00:00" u="1"/>
        <d v="2017-06-01T04:20:00" u="1"/>
        <d v="2017-06-06T04:00:00" u="1"/>
        <d v="2017-07-02T02:00:00" u="1"/>
        <d v="2017-05-05T07:20:00" u="1"/>
        <d v="2017-05-10T07:00:00" u="1"/>
        <d v="2017-06-01T05:20:00" u="1"/>
        <d v="2017-06-06T05:00:00" u="1"/>
        <d v="2017-07-02T03:00:00" u="1"/>
        <d v="2020-07-02T00:00:00" u="1"/>
        <d v="2017-05-05T08:20:00" u="1"/>
        <d v="2017-05-10T08:00:00" u="1"/>
        <d v="2017-06-01T06:20:00" u="1"/>
        <d v="2017-06-06T06:00:00" u="1"/>
        <d v="2017-07-02T04:00:00" u="1"/>
        <d v="2017-05-05T09:20:00" u="1"/>
        <d v="2017-05-10T09:00:00" u="1"/>
        <d v="2017-06-01T07:20:00" u="1"/>
        <d v="2017-06-06T07:00:00" u="1"/>
        <d v="2017-07-02T05:00:00" u="1"/>
        <d v="2017-05-05T10:20:00" u="1"/>
        <d v="2017-05-10T10:00:00" u="1"/>
        <d v="2017-06-01T08:20:00" u="1"/>
        <d v="2017-06-06T08:00:00" u="1"/>
        <d v="2017-07-02T06:00:00" u="1"/>
        <d v="2017-05-05T11:20:00" u="1"/>
        <d v="2017-05-10T11:00:00" u="1"/>
        <d v="2017-06-01T09:20:00" u="1"/>
        <d v="2017-06-06T09:00:00" u="1"/>
        <d v="2017-07-02T07:00:00" u="1"/>
        <d v="2017-05-05T12:20:00" u="1"/>
        <d v="2017-05-10T12:00:00" u="1"/>
        <d v="2017-06-01T10:20:00" u="1"/>
        <d v="2017-06-06T10:00:00" u="1"/>
        <d v="2017-07-02T08:00:00" u="1"/>
        <d v="2017-05-05T13:20:00" u="1"/>
        <d v="2017-05-10T13:00:00" u="1"/>
        <d v="2017-06-01T11:20:00" u="1"/>
        <d v="2017-06-06T11:00:00" u="1"/>
        <d v="2017-07-02T09:00:00" u="1"/>
        <d v="2017-05-05T14:20:00" u="1"/>
        <d v="2017-05-10T14:00:00" u="1"/>
        <d v="2017-06-01T12:20:00" u="1"/>
        <d v="2017-06-06T12:00:00" u="1"/>
        <d v="2017-07-02T10:00:00" u="1"/>
        <d v="2017-05-05T15:20:00" u="1"/>
        <d v="2017-05-10T15:00:00" u="1"/>
        <d v="2017-06-01T13:20:00" u="1"/>
        <d v="2017-06-06T13:00:00" u="1"/>
        <d v="2017-07-02T11:00:00" u="1"/>
        <d v="2017-05-05T16:20:00" u="1"/>
        <d v="2017-05-10T16:00:00" u="1"/>
        <d v="2017-06-01T14:20:00" u="1"/>
        <d v="2017-06-06T14:00:00" u="1"/>
        <d v="2017-07-02T12:00:00" u="1"/>
        <d v="2017-05-05T17:20:00" u="1"/>
        <d v="2017-05-10T17:00:00" u="1"/>
        <d v="2017-06-01T15:20:00" u="1"/>
        <d v="2017-06-06T15:00:00" u="1"/>
        <d v="2017-07-02T13:00:00" u="1"/>
        <d v="2017-05-05T18:20:00" u="1"/>
        <d v="2017-05-10T18:00:00" u="1"/>
        <d v="2017-06-01T16:20:00" u="1"/>
        <d v="2017-06-06T16:00:00" u="1"/>
        <d v="2017-07-02T14:00:00" u="1"/>
        <d v="2017-05-05T19:20:00" u="1"/>
        <d v="2017-05-10T19:00:00" u="1"/>
        <d v="2017-06-01T17:20:00" u="1"/>
        <d v="2017-06-06T17:00:00" u="1"/>
        <d v="2017-07-02T15:00:00" u="1"/>
        <d v="2017-05-05T20:20:00" u="1"/>
        <d v="2017-05-10T20:00:00" u="1"/>
        <d v="2017-06-01T18:20:00" u="1"/>
        <d v="2017-06-06T18:00:00" u="1"/>
        <d v="2017-07-02T16:00:00" u="1"/>
        <d v="2017-05-05T21:20:00" u="1"/>
        <d v="2017-05-10T21:00:00" u="1"/>
        <d v="2017-06-01T19:20:00" u="1"/>
        <d v="2017-06-06T19:00:00" u="1"/>
        <d v="2017-07-02T17:00:00" u="1"/>
        <d v="2017-05-05T22:20:00" u="1"/>
        <d v="2017-05-10T22:00:00" u="1"/>
        <d v="2017-06-01T20:20:00" u="1"/>
        <d v="2017-06-06T20:00:00" u="1"/>
        <d v="2017-07-02T18:00:00" u="1"/>
        <d v="2017-01-28T00:00:00" u="1"/>
        <d v="2017-05-05T23:20:00" u="1"/>
        <d v="2017-05-10T23:00:00" u="1"/>
        <d v="2017-06-01T21:20:00" u="1"/>
        <d v="2017-06-06T21:00:00" u="1"/>
        <d v="2017-07-02T19:00:00" u="1"/>
        <d v="2017-06-01T22:20:00" u="1"/>
        <d v="2017-06-06T22:00:00" u="1"/>
        <d v="2017-07-02T20:00:00" u="1"/>
        <d v="2017-02-24T00:00:00" u="1"/>
        <d v="2017-06-01T23:20:00" u="1"/>
        <d v="2017-06-06T23:00:00" u="1"/>
        <d v="2017-07-02T21:00:00" u="1"/>
        <d v="2017-07-02T22:00:00" u="1"/>
        <d v="2020-01-28T00:00:00" u="1"/>
        <d v="2017-03-20T00:00:00" u="1"/>
        <d v="2017-07-02T23:00:00" u="1"/>
        <d v="2020-02-24T00:00:00" u="1"/>
        <d v="2017-04-16T00:00:00" u="1"/>
        <d v="2020-03-20T00:00:00" u="1"/>
        <d v="2017-05-12T00:00:00" u="1"/>
        <d v="2020-04-16T00:00:00" u="1"/>
        <d v="2017-06-03T00:20:00" u="1"/>
        <d v="2017-06-08T00:00:00" u="1"/>
        <d v="2017-06-03T01:20:00" u="1"/>
        <d v="2017-06-08T01:00:00" u="1"/>
        <d v="2017-06-03T02:20:00" u="1"/>
        <d v="2017-06-08T02:00:00" u="1"/>
        <d v="2017-07-04T00:00:00" u="1"/>
        <d v="2017-06-03T03:20:00" u="1"/>
        <d v="2017-06-08T03:00:00" u="1"/>
        <d v="2017-07-04T01:00:00" u="1"/>
        <d v="2017-06-03T04:20:00" u="1"/>
        <d v="2017-06-08T04:00:00" u="1"/>
        <d v="2017-07-04T02:00:00" u="1"/>
        <d v="2017-06-03T05:20:00" u="1"/>
        <d v="2017-06-08T05:00:00" u="1"/>
        <d v="2017-07-04T03:00:00" u="1"/>
        <d v="2020-07-04T00:00:00" u="1"/>
        <d v="2017-06-03T06:20:00" u="1"/>
        <d v="2017-06-08T06:00:00" u="1"/>
        <d v="2017-07-04T04:00:00" u="1"/>
        <d v="2017-06-03T07:20:00" u="1"/>
        <d v="2017-06-08T07:00:00" u="1"/>
        <d v="2017-07-04T05:00:00" u="1"/>
        <d v="2017-06-03T08:20:00" u="1"/>
        <d v="2017-06-08T08:00:00" u="1"/>
        <d v="2017-07-04T06:00:00" u="1"/>
        <d v="2017-06-03T09:20:00" u="1"/>
        <d v="2017-06-08T09:00:00" u="1"/>
        <d v="2017-07-04T07:00:00" u="1"/>
        <d v="2017-06-03T10:20:00" u="1"/>
        <d v="2017-06-08T10:00:00" u="1"/>
        <d v="2017-07-04T08:00:00" u="1"/>
        <d v="2017-06-03T11:20:00" u="1"/>
        <d v="2017-06-08T11:00:00" u="1"/>
        <d v="2017-07-04T09:00:00" u="1"/>
        <d v="2017-06-03T12:20:00" u="1"/>
        <d v="2017-06-08T12:00:00" u="1"/>
        <d v="2017-07-04T10:00:00" u="1"/>
        <d v="2017-06-03T13:20:00" u="1"/>
        <d v="2017-06-08T13:00:00" u="1"/>
        <d v="2017-07-04T11:00:00" u="1"/>
        <d v="2017-06-03T14:20:00" u="1"/>
        <d v="2017-06-08T14:00:00" u="1"/>
        <d v="2017-07-04T12:00:00" u="1"/>
        <d v="2017-06-03T15:20:00" u="1"/>
        <d v="2017-06-08T15:00:00" u="1"/>
        <d v="2017-07-04T13:00:00" u="1"/>
        <d v="2017-06-03T16:20:00" u="1"/>
        <d v="2017-06-08T16:00:00" u="1"/>
        <d v="2017-07-04T14:00:00" u="1"/>
        <d v="2017-06-03T17:20:00" u="1"/>
        <d v="2017-06-08T17:00:00" u="1"/>
        <d v="2017-07-04T15:00:00" u="1"/>
        <d v="2017-06-03T18:20:00" u="1"/>
        <d v="2017-06-08T18:00:00" u="1"/>
        <d v="2017-07-04T16:00:00" u="1"/>
        <d v="2017-06-03T19:20:00" u="1"/>
        <d v="2017-06-08T19:00:00" u="1"/>
        <d v="2017-07-04T17:00:00" u="1"/>
        <d v="2017-06-03T20:20:00" u="1"/>
        <d v="2017-06-08T20:00:00" u="1"/>
        <d v="2017-07-04T18:00:00" u="1"/>
        <d v="2017-01-30T00:00:00" u="1"/>
        <d v="2017-06-03T21:20:00" u="1"/>
        <d v="2017-06-08T21:00:00" u="1"/>
        <d v="2017-07-04T19:00:00" u="1"/>
        <d v="2017-06-03T22:20:00" u="1"/>
        <d v="2017-06-08T22:00:00" u="1"/>
        <d v="2017-07-04T20:00:00" u="1"/>
        <d v="2017-02-26T00:00:00" u="1"/>
        <d v="2017-06-03T23:20:00" u="1"/>
        <d v="2017-06-08T23:00:00" u="1"/>
        <d v="2017-07-04T21:00:00" u="1"/>
        <d v="2017-07-04T22:00:00" u="1"/>
        <d v="2020-01-30T00:00:00" u="1"/>
        <d v="2017-03-22T00:00:00" u="1"/>
        <d v="2017-07-04T23:00:00" u="1"/>
        <d v="2020-02-26T00:00:00" u="1"/>
        <d v="2017-04-18T00:00:00" u="1"/>
        <d v="2020-03-22T00:00:00" u="1"/>
        <d v="2017-05-14T00:00:00" u="1"/>
        <d v="2020-04-18T00:00:00" u="1"/>
        <d v="2017-06-05T00:20:00" u="1"/>
        <d v="2017-06-10T00:00:00" u="1"/>
        <d v="2017-06-05T01:20:00" u="1"/>
        <d v="2017-06-10T01:00:00" u="1"/>
        <d v="2017-06-05T02:20:00" u="1"/>
        <d v="2017-06-10T02:00:00" u="1"/>
        <d v="2017-07-01T00:20:00" u="1"/>
        <d v="2017-07-06T00:00:00" u="1"/>
        <d v="2017-06-05T03:20:00" u="1"/>
        <d v="2017-06-10T03:00:00" u="1"/>
        <d v="2017-07-01T01:20:00" u="1"/>
        <d v="2017-07-06T01:00:00" u="1"/>
        <d v="2017-06-05T04:20:00" u="1"/>
        <d v="2017-06-10T04:00:00" u="1"/>
        <d v="2017-07-01T02:20:00" u="1"/>
        <d v="2017-07-06T02:00:00" u="1"/>
        <d v="2017-08-02T00:00:00" u="1"/>
        <d v="2017-06-05T05:20:00" u="1"/>
        <d v="2017-06-10T05:00:00" u="1"/>
        <d v="2017-07-01T03:20:00" u="1"/>
        <d v="2017-07-06T03:00:00" u="1"/>
        <d v="2017-08-02T01:00:00" u="1"/>
        <d v="2017-06-05T06:20:00" u="1"/>
        <d v="2017-06-10T06:00:00" u="1"/>
        <d v="2017-07-01T04:20:00" u="1"/>
        <d v="2017-07-06T04:00:00" u="1"/>
        <d v="2017-08-02T02:00:00" u="1"/>
        <d v="2017-06-05T07:20:00" u="1"/>
        <d v="2017-06-10T07:00:00" u="1"/>
        <d v="2017-07-01T05:20:00" u="1"/>
        <d v="2017-07-06T05:00:00" u="1"/>
        <d v="2017-08-02T03:00:00" u="1"/>
        <d v="2020-08-02T00:00:00" u="1"/>
        <d v="2017-06-05T08:20:00" u="1"/>
        <d v="2017-06-10T08:00:00" u="1"/>
        <d v="2017-07-01T06:20:00" u="1"/>
        <d v="2017-07-06T06:00:00" u="1"/>
        <d v="2017-08-02T04:00:00" u="1"/>
        <d v="2017-06-05T09:20:00" u="1"/>
        <d v="2017-06-10T09:00:00" u="1"/>
        <d v="2017-07-01T07:20:00" u="1"/>
        <d v="2017-07-06T07:00:00" u="1"/>
        <d v="2017-08-02T05:00:00" u="1"/>
        <d v="2017-06-05T10:20:00" u="1"/>
        <d v="2017-06-10T10:00:00" u="1"/>
        <d v="2017-07-01T08:20:00" u="1"/>
        <d v="2017-07-06T08:00:00" u="1"/>
        <d v="2017-08-02T06:00:00" u="1"/>
        <d v="2017-06-05T11:20:00" u="1"/>
        <d v="2017-06-10T11:00:00" u="1"/>
        <d v="2017-07-01T09:20:00" u="1"/>
        <d v="2017-07-06T09:00:00" u="1"/>
        <d v="2017-08-02T07:00:00" u="1"/>
        <d v="2017-06-05T12:20:00" u="1"/>
        <d v="2017-06-10T12:00:00" u="1"/>
        <d v="2017-07-01T10:20:00" u="1"/>
        <d v="2017-07-06T10:00:00" u="1"/>
        <d v="2017-08-02T08:00:00" u="1"/>
        <d v="2017-06-05T13:20:00" u="1"/>
        <d v="2017-06-10T13:00:00" u="1"/>
        <d v="2017-07-01T11:20:00" u="1"/>
        <d v="2017-07-06T11:00:00" u="1"/>
        <d v="2017-08-02T09:00:00" u="1"/>
        <d v="2017-06-05T14:20:00" u="1"/>
        <d v="2017-06-10T14:00:00" u="1"/>
        <d v="2017-07-01T12:20:00" u="1"/>
        <d v="2017-07-06T12:00:00" u="1"/>
        <d v="2017-08-02T10:00:00" u="1"/>
        <d v="2017-06-05T15:20:00" u="1"/>
        <d v="2017-06-10T15:00:00" u="1"/>
        <d v="2017-07-01T13:20:00" u="1"/>
        <d v="2017-07-06T13:00:00" u="1"/>
        <d v="2017-08-02T11:00:00" u="1"/>
        <d v="2017-06-05T16:20:00" u="1"/>
        <d v="2017-06-10T16:00:00" u="1"/>
        <d v="2017-07-01T14:20:00" u="1"/>
        <d v="2017-07-06T14:00:00" u="1"/>
        <d v="2017-08-02T12:00:00" u="1"/>
        <d v="2017-06-05T17:20:00" u="1"/>
        <d v="2017-06-10T17:00:00" u="1"/>
        <d v="2017-07-01T15:20:00" u="1"/>
        <d v="2017-07-06T15:00:00" u="1"/>
        <d v="2017-08-02T13:00:00" u="1"/>
        <d v="2017-06-05T18:20:00" u="1"/>
        <d v="2017-06-10T18:00:00" u="1"/>
        <d v="2017-07-01T16:20:00" u="1"/>
        <d v="2017-07-06T16:00:00" u="1"/>
        <d v="2017-08-02T14:00:00" u="1"/>
        <d v="2017-06-05T19:20:00" u="1"/>
        <d v="2017-06-10T19:00:00" u="1"/>
        <d v="2017-07-01T17:20:00" u="1"/>
        <d v="2017-07-06T17:00:00" u="1"/>
        <d v="2017-08-02T15:00:00" u="1"/>
        <d v="2017-06-05T20:20:00" u="1"/>
        <d v="2017-06-10T20:00:00" u="1"/>
        <d v="2017-07-01T18:20:00" u="1"/>
        <d v="2017-07-06T18:00:00" u="1"/>
        <d v="2017-08-02T16:00:00" u="1"/>
        <d v="2017-06-05T21:20:00" u="1"/>
        <d v="2017-06-10T21:00:00" u="1"/>
        <d v="2017-07-01T19:20:00" u="1"/>
        <d v="2017-07-06T19:00:00" u="1"/>
        <d v="2017-08-02T17:00:00" u="1"/>
        <d v="2017-06-05T22:20:00" u="1"/>
        <d v="2017-06-10T22:00:00" u="1"/>
        <d v="2017-07-01T20:20:00" u="1"/>
        <d v="2017-07-06T20:00:00" u="1"/>
        <d v="2017-08-02T18:00:00" u="1"/>
        <d v="2017-02-28T00:00:00" u="1"/>
        <d v="2017-06-05T23:20:00" u="1"/>
        <d v="2017-06-10T23:00:00" u="1"/>
        <d v="2017-07-01T21:20:00" u="1"/>
        <d v="2017-07-06T21:00:00" u="1"/>
        <d v="2017-08-02T19:00:00" u="1"/>
        <d v="2017-07-01T22:20:00" u="1"/>
        <d v="2017-07-06T22:00:00" u="1"/>
        <d v="2017-08-02T20:00:00" u="1"/>
        <d v="2017-03-24T00:00:00" u="1"/>
        <d v="2017-07-01T23:20:00" u="1"/>
        <d v="2017-07-06T23:00:00" u="1"/>
        <d v="2017-08-02T21:00:00" u="1"/>
        <d v="2017-08-02T22:00:00" u="1"/>
        <d v="2020-02-28T00:00:00" u="1"/>
        <d v="2017-04-20T00:00:00" u="1"/>
        <d v="2017-08-02T23:00:00" u="1"/>
        <d v="2020-03-24T00:00:00" u="1"/>
        <d v="2017-05-16T00:00:00" u="1"/>
        <d v="2020-04-20T00:00:00" u="1"/>
        <d v="2017-06-12T00:00:00" u="1"/>
        <d v="2017-07-03T00:20:00" u="1"/>
        <d v="2017-07-08T00:00:00" u="1"/>
        <d v="2017-07-03T01:20:00" u="1"/>
        <d v="2017-07-08T01:00:00" u="1"/>
        <d v="2017-07-03T02:20:00" u="1"/>
        <d v="2017-07-08T02:00:00" u="1"/>
        <d v="2017-08-04T00:00:00" u="1"/>
        <d v="2017-07-03T03:20:00" u="1"/>
        <d v="2017-07-08T03:00:00" u="1"/>
        <d v="2017-08-04T01:00:00" u="1"/>
        <d v="2017-07-03T04:20:00" u="1"/>
        <d v="2017-07-08T04:00:00" u="1"/>
        <d v="2017-08-04T02:00:00" u="1"/>
        <d v="2017-07-03T05:20:00" u="1"/>
        <d v="2017-07-08T05:00:00" u="1"/>
        <d v="2017-08-04T03:00:00" u="1"/>
        <d v="2020-08-04T00:00:00" u="1"/>
        <d v="2017-07-03T06:20:00" u="1"/>
        <d v="2017-07-08T06:00:00" u="1"/>
        <d v="2017-08-04T04:00:00" u="1"/>
        <d v="2017-07-03T07:20:00" u="1"/>
        <d v="2017-07-08T07:00:00" u="1"/>
        <d v="2017-08-04T05:00:00" u="1"/>
        <d v="2017-07-03T08:20:00" u="1"/>
        <d v="2017-07-08T08:00:00" u="1"/>
        <d v="2017-08-04T06:00:00" u="1"/>
        <d v="2017-07-03T09:20:00" u="1"/>
        <d v="2017-07-08T09:00:00" u="1"/>
        <d v="2017-08-04T07:00:00" u="1"/>
        <d v="2017-07-03T10:20:00" u="1"/>
        <d v="2017-07-08T10:00:00" u="1"/>
        <d v="2017-08-04T08:00:00" u="1"/>
        <d v="2017-07-03T11:20:00" u="1"/>
        <d v="2017-07-08T11:00:00" u="1"/>
        <d v="2017-08-04T09:00:00" u="1"/>
        <d v="2017-07-03T12:20:00" u="1"/>
        <d v="2017-07-08T12:00:00" u="1"/>
        <d v="2017-08-04T10:00:00" u="1"/>
        <d v="2017-07-03T13:20:00" u="1"/>
        <d v="2017-07-08T13:00:00" u="1"/>
        <d v="2017-08-04T11:00:00" u="1"/>
        <d v="2017-07-03T14:20:00" u="1"/>
        <d v="2017-07-08T14:00:00" u="1"/>
        <d v="2017-08-04T12:00:00" u="1"/>
        <d v="2017-07-03T15:20:00" u="1"/>
        <d v="2017-07-08T15:00:00" u="1"/>
        <d v="2017-08-04T13:00:00" u="1"/>
        <d v="2017-07-03T16:20:00" u="1"/>
        <d v="2017-07-08T16:00:00" u="1"/>
        <d v="2017-08-04T14:00:00" u="1"/>
        <d v="2017-07-03T17:20:00" u="1"/>
        <d v="2017-07-08T17:00:00" u="1"/>
        <d v="2017-08-04T15:00:00" u="1"/>
        <d v="2017-07-03T18:20:00" u="1"/>
        <d v="2017-07-08T18:00:00" u="1"/>
        <d v="2017-08-04T16:00:00" u="1"/>
        <d v="2017-07-03T19:20:00" u="1"/>
        <d v="2017-07-08T19:00:00" u="1"/>
        <d v="2017-08-04T17:00:00" u="1"/>
        <d v="2017-07-03T20:20:00" u="1"/>
        <d v="2017-07-08T20:00:00" u="1"/>
        <d v="2017-08-04T18:00:00" u="1"/>
        <d v="2017-07-03T21:20:00" u="1"/>
        <d v="2017-07-08T21:00:00" u="1"/>
        <d v="2017-08-04T19:00:00" u="1"/>
        <d v="2017-07-03T22:20:00" u="1"/>
        <d v="2017-07-08T22:00:00" u="1"/>
        <d v="2017-08-04T20:00:00" u="1"/>
        <d v="2017-03-26T00:00:00" u="1"/>
        <d v="2017-07-03T23:20:00" u="1"/>
        <d v="2017-07-08T23:00:00" u="1"/>
        <d v="2017-08-04T21:00:00" u="1"/>
        <d v="2017-08-04T22:00:00" u="1"/>
        <d v="2017-04-22T00:00:00" u="1"/>
        <d v="2017-08-04T23:00:00" u="1"/>
        <d v="2020-03-26T00:00:00" u="1"/>
        <d v="2017-05-18T00:00:00" u="1"/>
        <d v="2020-04-22T00:00:00" u="1"/>
        <d v="2017-06-14T00:00:00" u="1"/>
        <d v="2017-07-05T00:20:00" u="1"/>
        <d v="2017-07-10T00:00:00" u="1"/>
        <d v="2017-07-05T01:20:00" u="1"/>
        <d v="2017-07-10T01:00:00" u="1"/>
        <d v="2017-07-05T02:20:00" u="1"/>
        <d v="2017-07-10T02:00:00" u="1"/>
        <d v="2017-08-01T00:20:00" u="1"/>
        <d v="2017-08-06T00:00:00" u="1"/>
        <d v="2017-07-05T03:20:00" u="1"/>
        <d v="2017-07-10T03:00:00" u="1"/>
        <d v="2017-08-01T01:20:00" u="1"/>
        <d v="2017-08-06T01:00:00" u="1"/>
        <d v="2017-07-05T04:20:00" u="1"/>
        <d v="2017-07-10T04:00:00" u="1"/>
        <d v="2017-08-01T02:20:00" u="1"/>
        <d v="2017-08-06T02:00:00" u="1"/>
        <d v="2017-09-02T00:00:00" u="1"/>
        <d v="2017-07-05T05:20:00" u="1"/>
        <d v="2017-07-10T05:00:00" u="1"/>
        <d v="2017-08-01T03:20:00" u="1"/>
        <d v="2017-08-06T03:00:00" u="1"/>
        <d v="2017-09-02T01:00:00" u="1"/>
        <d v="2017-07-05T06:20:00" u="1"/>
        <d v="2017-07-10T06:00:00" u="1"/>
        <d v="2017-08-01T04:20:00" u="1"/>
        <d v="2017-08-06T04:00:00" u="1"/>
        <d v="2017-09-02T02:00:00" u="1"/>
        <d v="2017-07-05T07:20:00" u="1"/>
        <d v="2017-07-10T07:00:00" u="1"/>
        <d v="2017-08-01T05:20:00" u="1"/>
        <d v="2017-08-06T05:00:00" u="1"/>
        <d v="2017-09-02T03:00:00" u="1"/>
        <d v="2020-09-02T00:00:00" u="1"/>
        <d v="2017-07-05T08:20:00" u="1"/>
        <d v="2017-07-10T08:00:00" u="1"/>
        <d v="2017-08-01T06:20:00" u="1"/>
        <d v="2017-08-06T06:00:00" u="1"/>
        <d v="2017-09-02T04:00:00" u="1"/>
        <d v="2017-07-05T09:20:00" u="1"/>
        <d v="2017-07-10T09:00:00" u="1"/>
        <d v="2017-08-01T07:20:00" u="1"/>
        <d v="2017-08-06T07:00:00" u="1"/>
        <d v="2017-09-02T05:00:00" u="1"/>
        <d v="2017-07-05T10:20:00" u="1"/>
        <d v="2017-07-10T10:00:00" u="1"/>
        <d v="2017-08-01T08:20:00" u="1"/>
        <d v="2017-08-06T08:00:00" u="1"/>
        <d v="2017-09-02T06:00:00" u="1"/>
        <d v="2017-07-05T11:20:00" u="1"/>
        <d v="2017-07-10T11:00:00" u="1"/>
        <d v="2017-08-01T09:20:00" u="1"/>
        <d v="2017-08-06T09:00:00" u="1"/>
        <d v="2017-09-02T07:00:00" u="1"/>
        <d v="2017-07-05T12:20:00" u="1"/>
        <d v="2017-07-10T12:00:00" u="1"/>
        <d v="2017-08-01T10:20:00" u="1"/>
        <d v="2017-08-06T10:00:00" u="1"/>
        <d v="2017-09-02T08:00:00" u="1"/>
        <d v="2017-07-05T13:20:00" u="1"/>
        <d v="2017-07-10T13:00:00" u="1"/>
        <d v="2017-08-01T11:20:00" u="1"/>
        <d v="2017-08-06T11:00:00" u="1"/>
        <d v="2017-09-02T09:00:00" u="1"/>
        <d v="2017-07-05T14:20:00" u="1"/>
        <d v="2017-07-10T14:00:00" u="1"/>
        <d v="2017-08-01T12:20:00" u="1"/>
        <d v="2017-08-06T12:00:00" u="1"/>
        <d v="2017-09-02T10:00:00" u="1"/>
        <d v="2017-07-05T15:20:00" u="1"/>
        <d v="2017-07-10T15:00:00" u="1"/>
        <d v="2017-08-01T13:20:00" u="1"/>
        <d v="2017-08-06T13:00:00" u="1"/>
        <d v="2017-09-02T11:00:00" u="1"/>
        <d v="2017-07-05T16:20:00" u="1"/>
        <d v="2017-07-10T16:00:00" u="1"/>
        <d v="2017-08-01T14:20:00" u="1"/>
        <d v="2017-08-06T14:00:00" u="1"/>
        <d v="2017-09-02T12:00:00" u="1"/>
        <d v="2017-07-05T17:20:00" u="1"/>
        <d v="2017-07-10T17:00:00" u="1"/>
        <d v="2017-08-01T15:20:00" u="1"/>
        <d v="2017-08-06T15:00:00" u="1"/>
        <d v="2017-09-02T13:00:00" u="1"/>
        <d v="2017-07-05T18:20:00" u="1"/>
        <d v="2017-07-10T18:00:00" u="1"/>
        <d v="2017-08-01T16:20:00" u="1"/>
        <d v="2017-08-06T16:00:00" u="1"/>
        <d v="2017-09-02T14:00:00" u="1"/>
        <d v="2017-07-05T19:20:00" u="1"/>
        <d v="2017-07-10T19:00:00" u="1"/>
        <d v="2017-08-01T17:20:00" u="1"/>
        <d v="2017-08-06T17:00:00" u="1"/>
        <d v="2017-09-02T15:00:00" u="1"/>
        <d v="2017-07-05T20:20:00" u="1"/>
        <d v="2017-07-10T20:00:00" u="1"/>
        <d v="2017-08-01T18:20:00" u="1"/>
        <d v="2017-08-06T18:00:00" u="1"/>
        <d v="2017-09-02T16:00:00" u="1"/>
        <d v="2017-07-05T21:20:00" u="1"/>
        <d v="2017-07-10T21:00:00" u="1"/>
        <d v="2017-08-01T19:20:00" u="1"/>
        <d v="2017-08-06T19:00:00" u="1"/>
        <d v="2017-09-02T17:00:00" u="1"/>
        <d v="2017-07-05T22:20:00" u="1"/>
        <d v="2017-07-10T22:00:00" u="1"/>
        <d v="2017-08-01T20:20:00" u="1"/>
        <d v="2017-08-06T20:00:00" u="1"/>
        <d v="2017-09-02T18:00:00" u="1"/>
        <d v="2017-03-28T00:00:00" u="1"/>
        <d v="2017-07-05T23:20:00" u="1"/>
        <d v="2017-07-10T23:00:00" u="1"/>
        <d v="2017-08-01T21:20:00" u="1"/>
        <d v="2017-08-06T21:00:00" u="1"/>
        <d v="2017-09-02T19:00:00" u="1"/>
        <d v="2017-08-01T22:20:00" u="1"/>
        <d v="2017-08-06T22:00:00" u="1"/>
        <d v="2017-09-02T20:00:00" u="1"/>
        <d v="2017-04-24T00:00:00" u="1"/>
        <d v="2017-08-01T23:20:00" u="1"/>
        <d v="2017-08-06T23:00:00" u="1"/>
        <d v="2017-09-02T21:00:00" u="1"/>
        <d v="2017-09-02T22:00:00" u="1"/>
        <d v="2020-03-28T00:00:00" u="1"/>
        <d v="2017-05-20T00:00:00" u="1"/>
        <d v="2017-09-02T23:00:00" u="1"/>
        <d v="2020-04-24T00:00:00" u="1"/>
        <d v="2017-06-16T00:00:00" u="1"/>
        <d v="2017-07-12T00:00:00" u="1"/>
        <d v="2017-08-03T00:20:00" u="1"/>
        <d v="2017-08-08T00:00:00" u="1"/>
        <d v="2017-08-03T01:20:00" u="1"/>
        <d v="2017-08-08T01:00:00" u="1"/>
        <d v="2017-01-02T00:10:00" u="1"/>
        <d v="2017-08-03T02:20:00" u="1"/>
        <d v="2017-08-08T02:00:00" u="1"/>
        <d v="2017-09-04T00:00:00" u="1"/>
        <d v="2017-01-02T01:10:00" u="1"/>
        <d v="2017-08-03T03:20:00" u="1"/>
        <d v="2017-08-08T03:00:00" u="1"/>
        <d v="2017-09-04T01:00:00" u="1"/>
        <d v="2017-01-02T02:10:00" u="1"/>
        <d v="2017-08-03T04:20:00" u="1"/>
        <d v="2017-08-08T04:00:00" u="1"/>
        <d v="2017-09-04T02:00:00" u="1"/>
        <d v="2017-01-02T03:10:00" u="1"/>
        <d v="2017-08-03T05:20:00" u="1"/>
        <d v="2017-08-08T05:00:00" u="1"/>
        <d v="2017-09-04T03:00:00" u="1"/>
        <d v="2020-09-04T00:00:00" u="1"/>
        <d v="2017-01-02T04:10:00" u="1"/>
        <d v="2017-08-03T06:20:00" u="1"/>
        <d v="2017-08-08T06:00:00" u="1"/>
        <d v="2017-09-04T04:00:00" u="1"/>
        <d v="2017-01-02T05:10:00" u="1"/>
        <d v="2017-08-03T07:20:00" u="1"/>
        <d v="2017-08-08T07:00:00" u="1"/>
        <d v="2017-09-04T05:00:00" u="1"/>
        <d v="2017-01-02T06:10:00" u="1"/>
        <d v="2017-08-03T08:20:00" u="1"/>
        <d v="2017-08-08T08:00:00" u="1"/>
        <d v="2017-09-04T06:00:00" u="1"/>
        <d v="2017-01-02T07:10:00" u="1"/>
        <d v="2017-08-03T09:20:00" u="1"/>
        <d v="2017-08-08T09:00:00" u="1"/>
        <d v="2017-09-04T07:00:00" u="1"/>
        <d v="2017-01-02T08:10:00" u="1"/>
        <d v="2017-08-03T10:20:00" u="1"/>
        <d v="2017-08-08T10:00:00" u="1"/>
        <d v="2017-09-04T08:00:00" u="1"/>
        <d v="2017-01-02T09:10:00" u="1"/>
        <d v="2017-08-03T11:20:00" u="1"/>
        <d v="2017-08-08T11:00:00" u="1"/>
        <d v="2017-09-04T09:00:00" u="1"/>
        <d v="2017-01-02T10:10:00" u="1"/>
        <d v="2017-08-03T12:20:00" u="1"/>
        <d v="2017-08-08T12:00:00" u="1"/>
        <d v="2017-09-04T10:00:00" u="1"/>
        <d v="2017-01-02T11:10:00" u="1"/>
        <d v="2017-08-03T13:20:00" u="1"/>
        <d v="2017-08-08T13:00:00" u="1"/>
        <d v="2017-09-04T11:00:00" u="1"/>
        <d v="2017-01-02T12:10:00" u="1"/>
        <d v="2017-08-03T14:20:00" u="1"/>
        <d v="2017-08-08T14:00:00" u="1"/>
        <d v="2017-09-04T12:00:00" u="1"/>
        <d v="2017-01-02T13:10:00" u="1"/>
        <d v="2017-08-03T15:20:00" u="1"/>
        <d v="2017-08-08T15:00:00" u="1"/>
        <d v="2017-09-04T13:00:00" u="1"/>
        <d v="2017-01-02T14:10:00" u="1"/>
        <d v="2017-08-03T16:20:00" u="1"/>
        <d v="2017-08-08T16:00:00" u="1"/>
        <d v="2017-09-04T14:00:00" u="1"/>
        <d v="2017-01-02T15:10:00" u="1"/>
        <d v="2017-08-03T17:20:00" u="1"/>
        <d v="2017-08-08T17:00:00" u="1"/>
        <d v="2017-09-04T15:00:00" u="1"/>
        <d v="2017-01-02T16:10:00" u="1"/>
        <d v="2017-08-03T18:20:00" u="1"/>
        <d v="2017-08-08T18:00:00" u="1"/>
        <d v="2017-09-04T16:00:00" u="1"/>
        <d v="2017-01-02T17:10:00" u="1"/>
        <d v="2017-08-03T19:20:00" u="1"/>
        <d v="2017-08-08T19:00:00" u="1"/>
        <d v="2017-09-04T17:00:00" u="1"/>
        <d v="2017-01-02T18:10:00" u="1"/>
        <d v="2017-08-03T20:20:00" u="1"/>
        <d v="2017-08-08T20:00:00" u="1"/>
        <d v="2017-09-04T18:00:00" u="1"/>
        <d v="2017-01-02T19:10:00" u="1"/>
        <d v="2017-03-30T00:00:00" u="1"/>
        <d v="2017-08-03T21:20:00" u="1"/>
        <d v="2017-08-08T21:00:00" u="1"/>
        <d v="2017-09-04T19:00:00" u="1"/>
        <d v="2017-01-02T20:10:00" u="1"/>
        <d v="2017-08-03T22:20:00" u="1"/>
        <d v="2017-08-08T22:00:00" u="1"/>
        <d v="2017-09-04T20:00:00" u="1"/>
        <d v="2017-01-02T21:10:00" u="1"/>
        <d v="2017-04-26T00:00:00" u="1"/>
        <d v="2017-08-03T23:20:00" u="1"/>
        <d v="2017-08-08T23:00:00" u="1"/>
        <d v="2017-09-04T21:00:00" u="1"/>
        <d v="2017-01-02T22:10:00" u="1"/>
        <d v="2017-09-04T22:00:00" u="1"/>
        <d v="2020-03-30T00:00:00" u="1"/>
        <d v="2017-01-02T23:10:00" u="1"/>
        <d v="2017-05-22T00:00:00" u="1"/>
        <d v="2017-09-04T23:00:00" u="1"/>
        <d v="2020-04-26T00:00:00" u="1"/>
        <d v="2017-06-18T00:00:00" u="1"/>
        <d v="2017-07-14T00:00:00" u="1"/>
        <d v="2017-08-05T00:20:00" u="1"/>
        <d v="2017-08-10T00:00:00" u="1"/>
        <d v="2017-08-05T01:20:00" u="1"/>
        <d v="2017-08-10T01:00:00" u="1"/>
        <d v="2017-01-04T00:10:00" u="1"/>
        <d v="2017-08-05T02:20:00" u="1"/>
        <d v="2017-08-10T02:00:00" u="1"/>
        <d v="2017-09-01T00:20:00" u="1"/>
        <d v="2017-09-06T00:00:00" u="1"/>
        <d v="2017-01-04T01:10:00" u="1"/>
        <d v="2017-08-05T03:20:00" u="1"/>
        <d v="2017-08-10T03:00:00" u="1"/>
        <d v="2017-09-01T01:20:00" u="1"/>
        <d v="2017-09-06T01:00:00" u="1"/>
        <d v="2017-01-04T02:10:00" u="1"/>
        <d v="2017-08-05T04:20:00" u="1"/>
        <d v="2017-08-10T04:00:00" u="1"/>
        <d v="2017-09-01T02:20:00" u="1"/>
        <d v="2017-09-06T02:00:00" u="1"/>
        <d v="2017-10-02T00:00:00" u="1"/>
        <d v="2017-01-04T03:10:00" u="1"/>
        <d v="2017-08-05T05:20:00" u="1"/>
        <d v="2017-08-10T05:00:00" u="1"/>
        <d v="2017-09-01T03:20:00" u="1"/>
        <d v="2017-09-06T03:00:00" u="1"/>
        <d v="2017-10-02T01:00:00" u="1"/>
        <d v="2017-01-04T04:10:00" u="1"/>
        <d v="2017-08-05T06:20:00" u="1"/>
        <d v="2017-08-10T06:00:00" u="1"/>
        <d v="2017-09-01T04:20:00" u="1"/>
        <d v="2017-09-06T04:00:00" u="1"/>
        <d v="2017-10-02T02:00:00" u="1"/>
        <d v="2017-01-04T05:10:00" u="1"/>
        <d v="2017-08-05T07:20:00" u="1"/>
        <d v="2017-08-10T07:00:00" u="1"/>
        <d v="2017-09-01T05:20:00" u="1"/>
        <d v="2017-09-06T05:00:00" u="1"/>
        <d v="2017-10-02T03:00:00" u="1"/>
        <d v="2020-10-02T00:00:00" u="1"/>
        <d v="2017-01-04T06:10:00" u="1"/>
        <d v="2017-08-05T08:20:00" u="1"/>
        <d v="2017-08-10T08:00:00" u="1"/>
        <d v="2017-09-01T06:20:00" u="1"/>
        <d v="2017-09-06T06:00:00" u="1"/>
        <d v="2017-10-02T04:00:00" u="1"/>
        <d v="2017-01-04T07:10:00" u="1"/>
        <d v="2017-08-05T09:20:00" u="1"/>
        <d v="2017-08-10T09:00:00" u="1"/>
        <d v="2017-09-01T07:20:00" u="1"/>
        <d v="2017-09-06T07:00:00" u="1"/>
        <d v="2017-10-02T05:00:00" u="1"/>
        <d v="2017-01-04T08:10:00" u="1"/>
        <d v="2017-08-05T10:20:00" u="1"/>
        <d v="2017-08-10T10:00:00" u="1"/>
        <d v="2017-09-01T08:20:00" u="1"/>
        <d v="2017-09-06T08:00:00" u="1"/>
        <d v="2017-10-02T06:00:00" u="1"/>
        <d v="2017-01-04T09:10:00" u="1"/>
        <d v="2017-08-05T11:20:00" u="1"/>
        <d v="2017-08-10T11:00:00" u="1"/>
        <d v="2017-09-01T09:20:00" u="1"/>
        <d v="2017-09-06T09:00:00" u="1"/>
        <d v="2017-10-02T07:00:00" u="1"/>
        <d v="2017-01-04T10:10:00" u="1"/>
        <d v="2017-08-05T12:20:00" u="1"/>
        <d v="2017-08-10T12:00:00" u="1"/>
        <d v="2017-09-01T10:20:00" u="1"/>
        <d v="2017-09-06T10:00:00" u="1"/>
        <d v="2017-10-02T08:00:00" u="1"/>
        <d v="2017-01-04T11:10:00" u="1"/>
        <d v="2017-08-05T13:20:00" u="1"/>
        <d v="2017-08-10T13:00:00" u="1"/>
        <d v="2017-09-01T11:20:00" u="1"/>
        <d v="2017-09-06T11:00:00" u="1"/>
        <d v="2017-10-02T09:00:00" u="1"/>
        <d v="2017-01-04T12:10:00" u="1"/>
        <d v="2017-08-05T14:20:00" u="1"/>
        <d v="2017-08-10T14:00:00" u="1"/>
        <d v="2017-09-01T12:20:00" u="1"/>
        <d v="2017-09-06T12:00:00" u="1"/>
        <d v="2017-10-02T10:00:00" u="1"/>
        <d v="2017-01-04T13:10:00" u="1"/>
        <d v="2017-08-05T15:20:00" u="1"/>
        <d v="2017-08-10T15:00:00" u="1"/>
        <d v="2017-09-01T13:20:00" u="1"/>
        <d v="2017-09-06T13:00:00" u="1"/>
        <d v="2017-10-02T11:00:00" u="1"/>
        <d v="2017-01-04T14:10:00" u="1"/>
        <d v="2017-08-05T16:20:00" u="1"/>
        <d v="2017-08-10T16:00:00" u="1"/>
        <d v="2017-09-01T14:20:00" u="1"/>
        <d v="2017-09-06T14:00:00" u="1"/>
        <d v="2017-10-02T12:00:00" u="1"/>
        <d v="2017-01-04T15:10:00" u="1"/>
        <d v="2017-08-05T17:20:00" u="1"/>
        <d v="2017-08-10T17:00:00" u="1"/>
        <d v="2017-09-01T15:20:00" u="1"/>
        <d v="2017-09-06T15:00:00" u="1"/>
        <d v="2017-10-02T13:00:00" u="1"/>
        <d v="2017-01-04T16:10:00" u="1"/>
        <d v="2017-08-05T18:20:00" u="1"/>
        <d v="2017-08-10T18:00:00" u="1"/>
        <d v="2017-09-01T16:20:00" u="1"/>
        <d v="2017-09-06T16:00:00" u="1"/>
        <d v="2017-10-02T14:00:00" u="1"/>
        <d v="2017-01-04T17:10:00" u="1"/>
        <d v="2017-08-05T19:20:00" u="1"/>
        <d v="2017-08-10T19:00:00" u="1"/>
        <d v="2017-09-01T17:20:00" u="1"/>
        <d v="2017-09-06T17:00:00" u="1"/>
        <d v="2017-10-02T15:00:00" u="1"/>
        <d v="2017-01-04T18:10:00" u="1"/>
        <d v="2017-08-05T20:20:00" u="1"/>
        <d v="2017-08-10T20:00:00" u="1"/>
        <d v="2017-09-01T18:20:00" u="1"/>
        <d v="2017-09-06T18:00:00" u="1"/>
        <d v="2017-10-02T16:00:00" u="1"/>
        <d v="2017-01-04T19:10:00" u="1"/>
        <d v="2017-08-05T21:20:00" u="1"/>
        <d v="2017-08-10T21:00:00" u="1"/>
        <d v="2017-09-01T19:20:00" u="1"/>
        <d v="2017-09-06T19:00:00" u="1"/>
        <d v="2017-10-02T17:00:00" u="1"/>
        <d v="2017-01-04T20:10:00" u="1"/>
        <d v="2017-08-05T22:20:00" u="1"/>
        <d v="2017-08-10T22:00:00" u="1"/>
        <d v="2017-09-01T20:20:00" u="1"/>
        <d v="2017-09-06T20:00:00" u="1"/>
        <d v="2017-10-02T18:00:00" u="1"/>
        <d v="2017-01-04T21:10:00" u="1"/>
        <d v="2017-04-28T00:00:00" u="1"/>
        <d v="2017-08-05T23:20:00" u="1"/>
        <d v="2017-08-10T23:00:00" u="1"/>
        <d v="2017-09-01T21:20:00" u="1"/>
        <d v="2017-09-06T21:00:00" u="1"/>
        <d v="2017-10-02T19:00:00" u="1"/>
        <d v="2017-01-04T22:10:00" u="1"/>
        <d v="2017-09-01T22:20:00" u="1"/>
        <d v="2017-09-06T22:00:00" u="1"/>
        <d v="2017-10-02T20:00:00" u="1"/>
        <d v="2017-01-04T23:10:00" u="1"/>
        <d v="2017-05-24T00:00:00" u="1"/>
        <d v="2017-09-01T23:20:00" u="1"/>
        <d v="2017-09-06T23:00:00" u="1"/>
        <d v="2017-10-02T21:00:00" u="1"/>
        <d v="2017-10-02T22:00:00" u="1"/>
        <d v="2020-04-28T00:00:00" u="1"/>
        <d v="2017-06-20T00:00:00" u="1"/>
        <d v="2017-10-02T23:00:00" u="1"/>
        <d v="2017-07-16T00:00:00" u="1"/>
        <d v="2017-08-12T00:00:00" u="1"/>
        <d v="2017-01-01T00:30:00" u="1"/>
        <d v="2017-01-06T00:10:00" u="1"/>
        <d v="2017-09-03T00:20:00" u="1"/>
        <d v="2017-09-08T00:00:00" u="1"/>
        <d v="2017-01-01T01:30:00" u="1"/>
        <d v="2017-01-06T01:10:00" u="1"/>
        <d v="2017-09-03T01:20:00" u="1"/>
        <d v="2017-09-08T01:00:00" u="1"/>
        <d v="2017-01-01T02:30:00" u="1"/>
        <d v="2017-01-06T02:10:00" u="1"/>
        <d v="2017-02-02T00:10:00" u="1"/>
        <d v="2017-09-03T02:20:00" u="1"/>
        <d v="2017-09-08T02:00:00" u="1"/>
        <d v="2017-10-04T00:00:00" u="1"/>
        <d v="2017-01-01T03:30:00" u="1"/>
        <d v="2017-01-06T03:10:00" u="1"/>
        <d v="2017-02-02T01:10:00" u="1"/>
        <d v="2017-09-03T03:20:00" u="1"/>
        <d v="2017-09-08T03:00:00" u="1"/>
        <d v="2017-10-04T01:00:00" u="1"/>
        <d v="2017-01-01T04:30:00" u="1"/>
        <d v="2017-01-06T04:10:00" u="1"/>
        <d v="2017-02-02T02:10:00" u="1"/>
        <d v="2017-09-03T04:20:00" u="1"/>
        <d v="2017-09-08T04:00:00" u="1"/>
        <d v="2017-10-04T02:00:00" u="1"/>
        <d v="2017-01-01T05:30:00" u="1"/>
        <d v="2017-01-06T05:10:00" u="1"/>
        <d v="2017-02-02T03:10:00" u="1"/>
        <d v="2017-09-03T05:20:00" u="1"/>
        <d v="2017-09-08T05:00:00" u="1"/>
        <d v="2017-10-04T03:00:00" u="1"/>
        <d v="2020-10-04T00:00:00" u="1"/>
        <d v="2017-01-01T06:30:00" u="1"/>
        <d v="2017-01-06T06:10:00" u="1"/>
        <d v="2017-02-02T04:10:00" u="1"/>
        <d v="2017-09-03T06:20:00" u="1"/>
        <d v="2017-09-08T06:00:00" u="1"/>
        <d v="2017-10-04T04:00:00" u="1"/>
        <d v="2017-01-01T07:30:00" u="1"/>
        <d v="2017-01-06T07:10:00" u="1"/>
        <d v="2017-02-02T05:10:00" u="1"/>
        <d v="2017-09-03T07:20:00" u="1"/>
        <d v="2017-09-08T07:00:00" u="1"/>
        <d v="2017-10-04T05:00:00" u="1"/>
        <d v="2017-01-01T08:30:00" u="1"/>
        <d v="2017-01-06T08:10:00" u="1"/>
        <d v="2017-02-02T06:10:00" u="1"/>
        <d v="2017-09-03T08:20:00" u="1"/>
        <d v="2017-09-08T08:00:00" u="1"/>
        <d v="2017-10-04T06:00:00" u="1"/>
        <d v="2017-01-01T09:30:00" u="1"/>
        <d v="2017-01-06T09:10:00" u="1"/>
        <d v="2017-02-02T07:10:00" u="1"/>
        <d v="2017-09-03T09:20:00" u="1"/>
        <d v="2017-09-08T09:00:00" u="1"/>
        <d v="2017-10-04T07:00:00" u="1"/>
        <d v="2017-01-01T10:30:00" u="1"/>
        <d v="2017-01-06T10:10:00" u="1"/>
        <d v="2017-02-02T08:10:00" u="1"/>
        <d v="2017-09-03T10:20:00" u="1"/>
        <d v="2017-09-08T10:00:00" u="1"/>
        <d v="2017-10-04T08:00:00" u="1"/>
        <d v="2017-01-01T11:30:00" u="1"/>
        <d v="2017-01-06T11:10:00" u="1"/>
        <d v="2017-02-02T09:10:00" u="1"/>
        <d v="2017-09-03T11:20:00" u="1"/>
        <d v="2017-09-08T11:00:00" u="1"/>
        <d v="2017-10-04T09:00:00" u="1"/>
        <d v="2017-01-01T12:30:00" u="1"/>
        <d v="2017-01-06T12:10:00" u="1"/>
        <d v="2017-02-02T10:10:00" u="1"/>
        <d v="2017-09-03T12:20:00" u="1"/>
        <d v="2017-09-08T12:00:00" u="1"/>
        <d v="2017-10-04T10:00:00" u="1"/>
        <d v="2017-01-01T13:30:00" u="1"/>
        <d v="2017-01-06T13:10:00" u="1"/>
        <d v="2017-02-02T11:10:00" u="1"/>
        <d v="2017-09-03T13:20:00" u="1"/>
        <d v="2017-09-08T13:00:00" u="1"/>
        <d v="2017-10-04T11:00:00" u="1"/>
        <d v="2017-01-01T14:30:00" u="1"/>
        <d v="2017-01-06T14:10:00" u="1"/>
        <d v="2017-02-02T12:10:00" u="1"/>
        <d v="2017-09-03T14:20:00" u="1"/>
        <d v="2017-09-08T14:00:00" u="1"/>
        <d v="2017-10-04T12:00:00" u="1"/>
        <d v="2017-01-01T15:30:00" u="1"/>
        <d v="2017-01-06T15:10:00" u="1"/>
        <d v="2017-02-02T13:10:00" u="1"/>
        <d v="2017-09-03T15:20:00" u="1"/>
        <d v="2017-09-08T15:00:00" u="1"/>
        <d v="2017-10-04T13:00:00" u="1"/>
        <d v="2017-01-01T16:30:00" u="1"/>
        <d v="2017-01-06T16:10:00" u="1"/>
        <d v="2017-02-02T14:10:00" u="1"/>
        <d v="2017-09-03T16:20:00" u="1"/>
        <d v="2017-09-08T16:00:00" u="1"/>
        <d v="2017-10-04T14:00:00" u="1"/>
        <d v="2017-01-01T17:30:00" u="1"/>
        <d v="2017-01-06T17:10:00" u="1"/>
        <d v="2017-02-02T15:10:00" u="1"/>
        <d v="2017-09-03T17:20:00" u="1"/>
        <d v="2017-09-08T17:00:00" u="1"/>
        <d v="2017-10-04T15:00:00" u="1"/>
        <d v="2017-01-01T18:30:00" u="1"/>
        <d v="2017-01-06T18:10:00" u="1"/>
        <d v="2017-02-02T16:10:00" u="1"/>
        <d v="2017-09-03T18:20:00" u="1"/>
        <d v="2017-09-08T18:00:00" u="1"/>
        <d v="2017-10-04T16:00:00" u="1"/>
        <d v="2017-01-01T19:30:00" u="1"/>
        <d v="2017-01-06T19:10:00" u="1"/>
        <d v="2017-02-02T17:10:00" u="1"/>
        <d v="2017-09-03T19:20:00" u="1"/>
        <d v="2017-09-08T19:00:00" u="1"/>
        <d v="2017-10-04T17:00:00" u="1"/>
        <d v="2017-01-01T20:30:00" u="1"/>
        <d v="2017-01-06T20:10:00" u="1"/>
        <d v="2017-02-02T18:10:00" u="1"/>
        <d v="2017-09-03T20:20:00" u="1"/>
        <d v="2017-09-08T20:00:00" u="1"/>
        <d v="2017-10-04T18:00:00" u="1"/>
        <d v="2017-01-01T21:30:00" u="1"/>
        <d v="2017-01-06T21:10:00" u="1"/>
        <d v="2017-02-02T19:10:00" u="1"/>
        <d v="2017-09-03T21:20:00" u="1"/>
        <d v="2017-09-08T21:00:00" u="1"/>
        <d v="2017-10-04T19:00:00" u="1"/>
        <d v="2017-01-01T22:30:00" u="1"/>
        <d v="2017-01-06T22:10:00" u="1"/>
        <d v="2017-02-02T20:10:00" u="1"/>
        <d v="2017-09-03T22:20:00" u="1"/>
        <d v="2017-09-08T22:00:00" u="1"/>
        <d v="2017-10-04T20:00:00" u="1"/>
        <d v="2017-01-01T23:30:00" u="1"/>
        <d v="2017-01-06T23:10:00" u="1"/>
        <d v="2017-02-02T21:10:00" u="1"/>
        <d v="2017-05-26T00:00:00" u="1"/>
        <d v="2017-09-03T23:20:00" u="1"/>
        <d v="2017-09-08T23:00:00" u="1"/>
        <d v="2017-10-04T21:00:00" u="1"/>
        <d v="2017-02-02T22:10:00" u="1"/>
        <d v="2017-10-04T22:00:00" u="1"/>
        <d v="2020-04-30T00:00:00" u="1"/>
        <d v="2017-02-02T23:10:00" u="1"/>
        <d v="2017-06-22T00:00:00" u="1"/>
        <d v="2017-10-04T23:00:00" u="1"/>
        <d v="2017-07-18T00:00:00" u="1"/>
        <d v="2017-08-14T00:00:00" u="1"/>
        <d v="2017-01-03T00:30:00" u="1"/>
        <d v="2017-01-08T00:10:00" u="1"/>
        <d v="2017-09-05T00:20:00" u="1"/>
        <d v="2017-09-10T00:00:00" u="1"/>
        <d v="2017-01-03T01:30:00" u="1"/>
        <d v="2017-01-08T01:10:00" u="1"/>
        <d v="2017-09-05T01:20:00" u="1"/>
        <d v="2017-09-10T01:00:00" u="1"/>
        <d v="2017-01-03T02:30:00" u="1"/>
        <d v="2017-01-08T02:10:00" u="1"/>
        <d v="2017-02-04T00:10:00" u="1"/>
        <d v="2017-09-05T02:20:00" u="1"/>
        <d v="2017-09-10T02:00:00" u="1"/>
        <d v="2017-10-01T00:20:00" u="1"/>
        <d v="2017-10-06T00:00:00" u="1"/>
        <d v="2017-01-03T03:30:00" u="1"/>
        <d v="2017-01-08T03:10:00" u="1"/>
        <d v="2017-02-04T01:10:00" u="1"/>
        <d v="2017-09-05T03:20:00" u="1"/>
        <d v="2017-09-10T03:00:00" u="1"/>
        <d v="2017-10-01T01:20:00" u="1"/>
        <d v="2017-10-06T01:00:00" u="1"/>
        <d v="2017-01-03T04:30:00" u="1"/>
        <d v="2017-01-08T04:10:00" u="1"/>
        <d v="2017-02-04T02:10:00" u="1"/>
        <d v="2017-09-05T04:20:00" u="1"/>
        <d v="2017-09-10T04:00:00" u="1"/>
        <d v="2017-10-01T02:20:00" u="1"/>
        <d v="2017-10-06T02:00:00" u="1"/>
        <d v="2017-11-02T00:00:00" u="1"/>
        <d v="2017-01-03T05:30:00" u="1"/>
        <d v="2017-01-08T05:10:00" u="1"/>
        <d v="2017-02-04T03:10:00" u="1"/>
        <d v="2017-09-05T05:20:00" u="1"/>
        <d v="2017-09-10T05:00:00" u="1"/>
        <d v="2017-10-01T03:20:00" u="1"/>
        <d v="2017-10-06T03:00:00" u="1"/>
        <d v="2017-11-02T01:00:00" u="1"/>
        <d v="2017-01-03T06:30:00" u="1"/>
        <d v="2017-01-08T06:10:00" u="1"/>
        <d v="2017-02-04T04:10:00" u="1"/>
        <d v="2017-09-05T06:20:00" u="1"/>
        <d v="2017-09-10T06:00:00" u="1"/>
        <d v="2017-10-01T04:20:00" u="1"/>
        <d v="2017-10-06T04:00:00" u="1"/>
        <d v="2017-11-02T02:00:00" u="1"/>
        <d v="2017-01-03T07:30:00" u="1"/>
        <d v="2017-01-08T07:10:00" u="1"/>
        <d v="2017-02-04T05:10:00" u="1"/>
        <d v="2017-09-05T07:20:00" u="1"/>
        <d v="2017-09-10T07:00:00" u="1"/>
        <d v="2017-10-01T05:20:00" u="1"/>
        <d v="2017-10-06T05:00:00" u="1"/>
        <d v="2017-11-02T03:00:00" u="1"/>
        <d v="2020-11-02T00:00:00" u="1"/>
        <d v="2017-01-03T08:30:00" u="1"/>
        <d v="2017-01-08T08:10:00" u="1"/>
        <d v="2017-02-04T06:10:00" u="1"/>
        <d v="2017-09-05T08:20:00" u="1"/>
        <d v="2017-09-10T08:00:00" u="1"/>
        <d v="2017-10-01T06:20:00" u="1"/>
        <d v="2017-10-06T06:00:00" u="1"/>
        <d v="2017-11-02T04:00:00" u="1"/>
        <d v="2017-01-03T09:30:00" u="1"/>
        <d v="2017-01-08T09:10:00" u="1"/>
        <d v="2017-02-04T07:10:00" u="1"/>
        <d v="2017-09-05T09:20:00" u="1"/>
        <d v="2017-09-10T09:00:00" u="1"/>
        <d v="2017-10-01T07:20:00" u="1"/>
        <d v="2017-10-06T07:00:00" u="1"/>
        <d v="2017-11-02T05:00:00" u="1"/>
        <d v="2017-01-03T10:30:00" u="1"/>
        <d v="2017-01-08T10:10:00" u="1"/>
        <d v="2017-02-04T08:10:00" u="1"/>
        <d v="2017-09-05T10:20:00" u="1"/>
        <d v="2017-09-10T10:00:00" u="1"/>
        <d v="2017-10-01T08:20:00" u="1"/>
        <d v="2017-10-06T08:00:00" u="1"/>
        <d v="2017-11-02T06:00:00" u="1"/>
        <d v="2017-01-03T11:30:00" u="1"/>
        <d v="2017-01-08T11:10:00" u="1"/>
        <d v="2017-02-04T09:10:00" u="1"/>
        <d v="2017-09-05T11:20:00" u="1"/>
        <d v="2017-09-10T11:00:00" u="1"/>
        <d v="2017-10-01T09:20:00" u="1"/>
        <d v="2017-10-06T09:00:00" u="1"/>
        <d v="2017-11-02T07:00:00" u="1"/>
        <d v="2017-01-03T12:30:00" u="1"/>
        <d v="2017-01-08T12:10:00" u="1"/>
        <d v="2017-02-04T10:10:00" u="1"/>
        <d v="2017-09-05T12:20:00" u="1"/>
        <d v="2017-09-10T12:00:00" u="1"/>
        <d v="2017-10-01T10:20:00" u="1"/>
        <d v="2017-10-06T10:00:00" u="1"/>
        <d v="2017-11-02T08:00:00" u="1"/>
        <d v="2017-01-03T13:30:00" u="1"/>
        <d v="2017-01-08T13:10:00" u="1"/>
        <d v="2017-02-04T11:10:00" u="1"/>
        <d v="2017-09-05T13:20:00" u="1"/>
        <d v="2017-09-10T13:00:00" u="1"/>
        <d v="2017-10-01T11:20:00" u="1"/>
        <d v="2017-10-06T11:00:00" u="1"/>
        <d v="2017-11-02T09:00:00" u="1"/>
        <d v="2017-01-03T14:30:00" u="1"/>
        <d v="2017-01-08T14:10:00" u="1"/>
        <d v="2017-02-04T12:10:00" u="1"/>
        <d v="2017-09-05T14:20:00" u="1"/>
        <d v="2017-09-10T14:00:00" u="1"/>
        <d v="2017-10-01T12:20:00" u="1"/>
        <d v="2017-10-06T12:00:00" u="1"/>
        <d v="2017-11-02T10:00:00" u="1"/>
        <d v="2017-01-03T15:30:00" u="1"/>
        <d v="2017-01-08T15:10:00" u="1"/>
        <d v="2017-02-04T13:10:00" u="1"/>
        <d v="2017-09-05T15:20:00" u="1"/>
        <d v="2017-09-10T15:00:00" u="1"/>
        <d v="2017-10-01T13:20:00" u="1"/>
        <d v="2017-10-06T13:00:00" u="1"/>
        <d v="2017-11-02T11:00:00" u="1"/>
        <d v="2017-01-03T16:30:00" u="1"/>
        <d v="2017-01-08T16:10:00" u="1"/>
        <d v="2017-02-04T14:10:00" u="1"/>
        <d v="2017-09-05T16:20:00" u="1"/>
        <d v="2017-09-10T16:00:00" u="1"/>
        <d v="2017-10-01T14:20:00" u="1"/>
        <d v="2017-10-06T14:00:00" u="1"/>
        <d v="2017-11-02T12:00:00" u="1"/>
        <d v="2017-01-03T17:30:00" u="1"/>
        <d v="2017-01-08T17:10:00" u="1"/>
        <d v="2017-02-04T15:10:00" u="1"/>
        <d v="2017-09-05T17:20:00" u="1"/>
        <d v="2017-09-10T17:00:00" u="1"/>
        <d v="2017-10-01T15:20:00" u="1"/>
        <d v="2017-10-06T15:00:00" u="1"/>
        <d v="2017-11-02T13:00:00" u="1"/>
        <d v="2017-01-03T18:30:00" u="1"/>
        <d v="2017-01-08T18:10:00" u="1"/>
        <d v="2017-02-04T16:10:00" u="1"/>
        <d v="2017-09-05T18:20:00" u="1"/>
        <d v="2017-09-10T18:00:00" u="1"/>
        <d v="2017-10-01T16:20:00" u="1"/>
        <d v="2017-10-06T16:00:00" u="1"/>
        <d v="2017-11-02T14:00:00" u="1"/>
        <d v="2017-01-03T19:30:00" u="1"/>
        <d v="2017-01-08T19:10:00" u="1"/>
        <d v="2017-02-04T17:10:00" u="1"/>
        <d v="2017-09-05T19:20:00" u="1"/>
        <d v="2017-09-10T19:00:00" u="1"/>
        <d v="2017-10-01T17:20:00" u="1"/>
        <d v="2017-10-06T17:00:00" u="1"/>
        <d v="2017-11-02T15:00:00" u="1"/>
        <d v="2017-01-03T20:30:00" u="1"/>
        <d v="2017-01-08T20:10:00" u="1"/>
        <d v="2017-02-04T18:10:00" u="1"/>
        <d v="2017-09-05T20:20:00" u="1"/>
        <d v="2017-09-10T20:00:00" u="1"/>
        <d v="2017-10-01T18:20:00" u="1"/>
        <d v="2017-10-06T18:00:00" u="1"/>
        <d v="2017-11-02T16:00:00" u="1"/>
        <d v="2017-01-03T21:30:00" u="1"/>
        <d v="2017-01-08T21:10:00" u="1"/>
        <d v="2017-02-04T19:10:00" u="1"/>
        <d v="2017-09-05T21:20:00" u="1"/>
        <d v="2017-09-10T21:00:00" u="1"/>
        <d v="2017-10-01T19:20:00" u="1"/>
        <d v="2017-10-06T19:00:00" u="1"/>
        <d v="2017-11-02T17:00:00" u="1"/>
        <d v="2017-01-03T22:30:00" u="1"/>
        <d v="2017-01-08T22:10:00" u="1"/>
        <d v="2017-02-04T20:10:00" u="1"/>
        <d v="2017-09-05T22:20:00" u="1"/>
        <d v="2017-09-10T22:00:00" u="1"/>
        <d v="2017-10-01T20:20:00" u="1"/>
        <d v="2017-10-06T20:00:00" u="1"/>
        <d v="2017-11-02T18:00:00" u="1"/>
        <d v="2017-01-03T23:30:00" u="1"/>
        <d v="2017-01-08T23:10:00" u="1"/>
        <d v="2017-02-04T21:10:00" u="1"/>
        <d v="2017-05-28T00:00:00" u="1"/>
        <d v="2017-09-05T23:20:00" u="1"/>
        <d v="2017-09-10T23:00:00" u="1"/>
        <d v="2017-10-01T21:20:00" u="1"/>
        <d v="2017-10-06T21:00:00" u="1"/>
        <d v="2017-11-02T19:00:00" u="1"/>
        <d v="2017-02-04T22:10:00" u="1"/>
        <d v="2017-10-01T22:20:00" u="1"/>
        <d v="2017-10-06T22:00:00" u="1"/>
        <d v="2017-11-02T20:00:00" u="1"/>
        <d v="2017-02-04T23:10:00" u="1"/>
        <d v="2017-06-24T00:00:00" u="1"/>
        <d v="2017-10-01T23:20:00" u="1"/>
        <d v="2017-10-06T23:00:00" u="1"/>
        <d v="2017-11-02T21:00:00" u="1"/>
        <d v="2017-11-02T22:00:00" u="1"/>
        <d v="2017-07-20T00:00:00" u="1"/>
        <d v="2017-11-02T23:00:00" u="1"/>
        <d v="2017-08-16T00:00:00" u="1"/>
        <d v="2017-09-12T00:00:00" u="1"/>
        <d v="2017-02-01T00:30:00" u="1"/>
        <d v="2017-02-06T00:10:00" u="1"/>
        <d v="2017-10-03T00:20:00" u="1"/>
        <d v="2017-10-08T00:00:00" u="1"/>
        <d v="2017-02-01T01:30:00" u="1"/>
        <d v="2017-02-06T01:10:00" u="1"/>
        <d v="2017-10-03T01:20:00" u="1"/>
        <d v="2017-10-08T01:00:00" u="1"/>
        <d v="2017-02-01T02:30:00" u="1"/>
        <d v="2017-02-06T02:10:00" u="1"/>
        <d v="2017-03-02T00:10:00" u="1"/>
        <d v="2017-10-03T02:20:00" u="1"/>
        <d v="2017-10-08T02:00:00" u="1"/>
        <d v="2017-11-04T00:00:00" u="1"/>
        <d v="2017-02-01T03:30:00" u="1"/>
        <d v="2017-02-06T03:10:00" u="1"/>
        <d v="2017-03-02T01:10:00" u="1"/>
        <d v="2017-10-03T03:20:00" u="1"/>
        <d v="2017-10-08T03:00:00" u="1"/>
        <d v="2017-11-04T01:00:00" u="1"/>
        <d v="2017-02-01T04:30:00" u="1"/>
        <d v="2017-02-06T04:10:00" u="1"/>
        <d v="2017-03-02T02:10:00" u="1"/>
        <d v="2017-10-03T04:20:00" u="1"/>
        <d v="2017-10-08T04:00:00" u="1"/>
        <d v="2017-11-04T02:00:00" u="1"/>
        <d v="2017-02-01T05:30:00" u="1"/>
        <d v="2017-02-06T05:10:00" u="1"/>
        <d v="2017-03-02T03:10:00" u="1"/>
        <d v="2017-10-03T05:20:00" u="1"/>
        <d v="2017-10-08T05:00:00" u="1"/>
        <d v="2017-11-04T03:00:00" u="1"/>
        <d v="2020-11-04T00:00:00" u="1"/>
        <d v="2017-02-01T06:30:00" u="1"/>
        <d v="2017-02-06T06:10:00" u="1"/>
        <d v="2017-03-02T04:10:00" u="1"/>
        <d v="2017-10-03T06:20:00" u="1"/>
        <d v="2017-10-08T06:00:00" u="1"/>
        <d v="2017-11-04T04:00:00" u="1"/>
        <d v="2017-02-01T07:30:00" u="1"/>
        <d v="2017-02-06T07:10:00" u="1"/>
        <d v="2017-03-02T05:10:00" u="1"/>
        <d v="2017-10-03T07:20:00" u="1"/>
        <d v="2017-10-08T07:00:00" u="1"/>
        <d v="2017-11-04T05:00:00" u="1"/>
        <d v="2017-02-01T08:30:00" u="1"/>
        <d v="2017-02-06T08:10:00" u="1"/>
        <d v="2017-03-02T06:10:00" u="1"/>
        <d v="2017-10-03T08:20:00" u="1"/>
        <d v="2017-10-08T08:00:00" u="1"/>
        <d v="2017-11-04T06:00:00" u="1"/>
        <d v="2017-02-01T09:30:00" u="1"/>
        <d v="2017-02-06T09:10:00" u="1"/>
        <d v="2017-03-02T07:10:00" u="1"/>
        <d v="2017-10-03T09:20:00" u="1"/>
        <d v="2017-10-08T09:00:00" u="1"/>
        <d v="2017-11-04T07:00:00" u="1"/>
        <d v="2017-02-01T10:30:00" u="1"/>
        <d v="2017-02-06T10:10:00" u="1"/>
        <d v="2017-03-02T08:10:00" u="1"/>
        <d v="2017-10-03T10:20:00" u="1"/>
        <d v="2017-10-08T10:00:00" u="1"/>
        <d v="2017-11-04T08:00:00" u="1"/>
        <d v="2017-02-01T11:30:00" u="1"/>
        <d v="2017-02-06T11:10:00" u="1"/>
        <d v="2017-03-02T09:10:00" u="1"/>
        <d v="2017-10-03T11:20:00" u="1"/>
        <d v="2017-10-08T11:00:00" u="1"/>
        <d v="2017-11-04T09:00:00" u="1"/>
        <d v="2017-02-01T12:30:00" u="1"/>
        <d v="2017-02-06T12:10:00" u="1"/>
        <d v="2017-03-02T10:10:00" u="1"/>
        <d v="2017-10-03T12:20:00" u="1"/>
        <d v="2017-10-08T12:00:00" u="1"/>
        <d v="2017-11-04T10:00:00" u="1"/>
        <d v="2017-02-01T13:30:00" u="1"/>
        <d v="2017-02-06T13:10:00" u="1"/>
        <d v="2017-03-02T11:10:00" u="1"/>
        <d v="2017-10-03T13:20:00" u="1"/>
        <d v="2017-10-08T13:00:00" u="1"/>
        <d v="2017-11-04T11:00:00" u="1"/>
        <d v="2017-02-01T14:30:00" u="1"/>
        <d v="2017-02-06T14:10:00" u="1"/>
        <d v="2017-03-02T12:10:00" u="1"/>
        <d v="2017-10-03T14:20:00" u="1"/>
        <d v="2017-10-08T14:00:00" u="1"/>
        <d v="2017-11-04T12:00:00" u="1"/>
        <d v="2017-02-01T15:30:00" u="1"/>
        <d v="2017-02-06T15:10:00" u="1"/>
        <d v="2017-03-02T13:10:00" u="1"/>
        <d v="2017-10-03T15:20:00" u="1"/>
        <d v="2017-10-08T15:00:00" u="1"/>
        <d v="2017-11-04T13:00:00" u="1"/>
        <d v="2017-02-01T16:30:00" u="1"/>
        <d v="2017-02-06T16:10:00" u="1"/>
        <d v="2017-03-02T14:10:00" u="1"/>
        <d v="2017-10-03T16:20:00" u="1"/>
        <d v="2017-10-08T16:00:00" u="1"/>
        <d v="2017-11-04T14:00:00" u="1"/>
        <d v="2017-02-01T17:30:00" u="1"/>
        <d v="2017-02-06T17:10:00" u="1"/>
        <d v="2017-03-02T15:10:00" u="1"/>
        <d v="2017-10-03T17:20:00" u="1"/>
        <d v="2017-10-08T17:00:00" u="1"/>
        <d v="2017-11-04T15:00:00" u="1"/>
        <d v="2017-02-01T18:30:00" u="1"/>
        <d v="2017-02-06T18:10:00" u="1"/>
        <d v="2017-03-02T16:10:00" u="1"/>
        <d v="2017-10-03T18:20:00" u="1"/>
        <d v="2017-10-08T18:00:00" u="1"/>
        <d v="2017-11-04T16:00:00" u="1"/>
        <d v="2017-02-01T19:30:00" u="1"/>
        <d v="2017-02-06T19:10:00" u="1"/>
        <d v="2017-03-02T17:10:00" u="1"/>
        <d v="2017-10-03T19:20:00" u="1"/>
        <d v="2017-10-08T19:00:00" u="1"/>
        <d v="2017-11-04T17:00:00" u="1"/>
        <d v="2017-02-01T20:30:00" u="1"/>
        <d v="2017-02-06T20:10:00" u="1"/>
        <d v="2017-03-02T18:10:00" u="1"/>
        <d v="2017-10-03T20:20:00" u="1"/>
        <d v="2017-10-08T20:00:00" u="1"/>
        <d v="2017-11-04T18:00:00" u="1"/>
        <d v="2017-02-01T21:30:00" u="1"/>
        <d v="2017-02-06T21:10:00" u="1"/>
        <d v="2017-03-02T19:10:00" u="1"/>
        <d v="2017-05-30T00:00:00" u="1"/>
        <d v="2017-10-03T21:20:00" u="1"/>
        <d v="2017-10-08T21:00:00" u="1"/>
        <d v="2017-11-04T19:00:00" u="1"/>
        <d v="2017-02-01T22:30:00" u="1"/>
        <d v="2017-02-06T22:10:00" u="1"/>
        <d v="2017-03-02T20:10:00" u="1"/>
        <d v="2017-10-03T22:20:00" u="1"/>
        <d v="2017-10-08T22:00:00" u="1"/>
        <d v="2017-11-04T20:00:00" u="1"/>
        <d v="2017-02-01T23:30:00" u="1"/>
        <d v="2017-02-06T23:10:00" u="1"/>
        <d v="2017-03-02T21:10:00" u="1"/>
        <d v="2017-06-26T00:00:00" u="1"/>
        <d v="2017-10-03T23:20:00" u="1"/>
        <d v="2017-10-08T23:00:00" u="1"/>
        <d v="2017-11-04T21:00:00" u="1"/>
        <d v="2017-03-02T22:10:00" u="1"/>
        <d v="2017-11-04T22:00:00" u="1"/>
        <d v="2017-03-02T23:10:00" u="1"/>
        <d v="2017-07-22T00:00:00" u="1"/>
        <d v="2017-11-04T23:00:00" u="1"/>
        <d v="2017-08-18T00:00:00" u="1"/>
        <d v="2017-09-14T00:00:00" u="1"/>
        <d v="2017-02-03T00:30:00" u="1"/>
        <d v="2017-02-08T00:10:00" u="1"/>
        <d v="2017-10-05T00:20:00" u="1"/>
        <d v="2017-10-10T00:00:00" u="1"/>
        <d v="2017-02-03T01:30:00" u="1"/>
        <d v="2017-02-08T01:10:00" u="1"/>
        <d v="2017-10-05T01:20:00" u="1"/>
        <d v="2017-10-10T01:00:00" u="1"/>
        <d v="2017-02-03T02:30:00" u="1"/>
        <d v="2017-02-08T02:10:00" u="1"/>
        <d v="2017-03-04T00:10:00" u="1"/>
        <d v="2017-10-05T02:20:00" u="1"/>
        <d v="2017-10-10T02:00:00" u="1"/>
        <d v="2017-11-01T00:20:00" u="1"/>
        <d v="2017-11-06T00:00:00" u="1"/>
        <d v="2017-02-03T03:30:00" u="1"/>
        <d v="2017-02-08T03:10:00" u="1"/>
        <d v="2017-03-04T01:10:00" u="1"/>
        <d v="2017-10-05T03:20:00" u="1"/>
        <d v="2017-10-10T03:00:00" u="1"/>
        <d v="2017-11-01T01:20:00" u="1"/>
        <d v="2017-11-06T01:00:00" u="1"/>
        <d v="2017-02-03T04:30:00" u="1"/>
        <d v="2017-02-08T04:10:00" u="1"/>
        <d v="2017-03-04T02:10:00" u="1"/>
        <d v="2017-10-05T04:20:00" u="1"/>
        <d v="2017-10-10T04:00:00" u="1"/>
        <d v="2017-11-01T02:20:00" u="1"/>
        <d v="2017-11-06T02:00:00" u="1"/>
        <d v="2017-12-02T00:00:00" u="1"/>
        <d v="2017-02-03T05:30:00" u="1"/>
        <d v="2017-02-08T05:10:00" u="1"/>
        <d v="2017-03-04T03:10:00" u="1"/>
        <d v="2017-10-05T05:20:00" u="1"/>
        <d v="2017-10-10T05:00:00" u="1"/>
        <d v="2017-11-01T03:20:00" u="1"/>
        <d v="2017-11-06T03:00:00" u="1"/>
        <d v="2017-12-02T01:00:00" u="1"/>
        <d v="2017-02-03T06:30:00" u="1"/>
        <d v="2017-02-08T06:10:00" u="1"/>
        <d v="2017-03-04T04:10:00" u="1"/>
        <d v="2017-10-05T06:20:00" u="1"/>
        <d v="2017-10-10T06:00:00" u="1"/>
        <d v="2017-11-01T04:20:00" u="1"/>
        <d v="2017-11-06T04:00:00" u="1"/>
        <d v="2017-12-02T02:00:00" u="1"/>
        <d v="2017-02-03T07:30:00" u="1"/>
        <d v="2017-02-08T07:10:00" u="1"/>
        <d v="2017-03-04T05:10:00" u="1"/>
        <d v="2017-10-05T07:20:00" u="1"/>
        <d v="2017-10-10T07:00:00" u="1"/>
        <d v="2017-11-01T05:20:00" u="1"/>
        <d v="2017-11-06T05:00:00" u="1"/>
        <d v="2017-12-02T03:00:00" u="1"/>
        <d v="2020-12-02T00:00:00" u="1"/>
        <d v="2017-02-03T08:30:00" u="1"/>
        <d v="2017-02-08T08:10:00" u="1"/>
        <d v="2017-03-04T06:10:00" u="1"/>
        <d v="2017-10-05T08:20:00" u="1"/>
        <d v="2017-10-10T08:00:00" u="1"/>
        <d v="2017-11-01T06:20:00" u="1"/>
        <d v="2017-11-06T06:00:00" u="1"/>
        <d v="2017-12-02T04:00:00" u="1"/>
        <d v="2017-02-03T09:30:00" u="1"/>
        <d v="2017-02-08T09:10:00" u="1"/>
        <d v="2017-03-04T07:10:00" u="1"/>
        <d v="2017-10-05T09:20:00" u="1"/>
        <d v="2017-10-10T09:00:00" u="1"/>
        <d v="2017-11-01T07:20:00" u="1"/>
        <d v="2017-11-06T07:00:00" u="1"/>
        <d v="2017-12-02T05:00:00" u="1"/>
        <d v="2017-02-03T10:30:00" u="1"/>
        <d v="2017-02-08T10:10:00" u="1"/>
        <d v="2017-03-04T08:10:00" u="1"/>
        <d v="2017-10-05T10:20:00" u="1"/>
        <d v="2017-10-10T10:00:00" u="1"/>
        <d v="2017-11-01T08:20:00" u="1"/>
        <d v="2017-11-06T08:00:00" u="1"/>
        <d v="2017-12-02T06:00:00" u="1"/>
        <d v="2017-02-03T11:30:00" u="1"/>
        <d v="2017-02-08T11:10:00" u="1"/>
        <d v="2017-03-04T09:10:00" u="1"/>
        <d v="2017-10-05T11:20:00" u="1"/>
        <d v="2017-10-10T11:00:00" u="1"/>
        <d v="2017-11-01T09:20:00" u="1"/>
        <d v="2017-11-06T09:00:00" u="1"/>
        <d v="2017-12-02T07:00:00" u="1"/>
        <d v="2017-02-03T12:30:00" u="1"/>
        <d v="2017-02-08T12:10:00" u="1"/>
        <d v="2017-03-04T10:10:00" u="1"/>
        <d v="2017-10-05T12:20:00" u="1"/>
        <d v="2017-10-10T12:00:00" u="1"/>
        <d v="2017-11-01T10:20:00" u="1"/>
        <d v="2017-11-06T10:00:00" u="1"/>
        <d v="2017-12-02T08:00:00" u="1"/>
        <d v="2017-02-03T13:30:00" u="1"/>
        <d v="2017-02-08T13:10:00" u="1"/>
        <d v="2017-03-04T11:10:00" u="1"/>
        <d v="2017-10-05T13:20:00" u="1"/>
        <d v="2017-10-10T13:00:00" u="1"/>
        <d v="2017-11-01T11:20:00" u="1"/>
        <d v="2017-11-06T11:00:00" u="1"/>
        <d v="2017-12-02T09:00:00" u="1"/>
        <d v="2017-02-03T14:30:00" u="1"/>
        <d v="2017-02-08T14:10:00" u="1"/>
        <d v="2017-03-04T12:10:00" u="1"/>
        <d v="2017-10-05T14:20:00" u="1"/>
        <d v="2017-10-10T14:00:00" u="1"/>
        <d v="2017-11-01T12:20:00" u="1"/>
        <d v="2017-11-06T12:00:00" u="1"/>
        <d v="2017-12-02T10:00:00" u="1"/>
        <d v="2017-02-03T15:30:00" u="1"/>
        <d v="2017-02-08T15:10:00" u="1"/>
        <d v="2017-03-04T13:10:00" u="1"/>
        <d v="2017-10-05T15:20:00" u="1"/>
        <d v="2017-10-10T15:00:00" u="1"/>
        <d v="2017-11-01T13:20:00" u="1"/>
        <d v="2017-11-06T13:00:00" u="1"/>
        <d v="2017-12-02T11:00:00" u="1"/>
        <d v="2017-02-03T16:30:00" u="1"/>
        <d v="2017-02-08T16:10:00" u="1"/>
        <d v="2017-03-04T14:10:00" u="1"/>
        <d v="2017-10-05T16:20:00" u="1"/>
        <d v="2017-10-10T16:00:00" u="1"/>
        <d v="2017-11-01T14:20:00" u="1"/>
        <d v="2017-11-06T14:00:00" u="1"/>
        <d v="2017-12-02T12:00:00" u="1"/>
        <d v="2017-02-03T17:30:00" u="1"/>
        <d v="2017-02-08T17:10:00" u="1"/>
        <d v="2017-03-04T15:10:00" u="1"/>
        <d v="2017-10-05T17:20:00" u="1"/>
        <d v="2017-10-10T17:00:00" u="1"/>
        <d v="2017-11-01T15:20:00" u="1"/>
        <d v="2017-11-06T15:00:00" u="1"/>
        <d v="2017-12-02T13:00:00" u="1"/>
        <d v="2017-02-03T18:30:00" u="1"/>
        <d v="2017-02-08T18:10:00" u="1"/>
        <d v="2017-03-04T16:10:00" u="1"/>
        <d v="2017-10-05T18:20:00" u="1"/>
        <d v="2017-10-10T18:00:00" u="1"/>
        <d v="2017-11-01T16:20:00" u="1"/>
        <d v="2017-11-06T16:00:00" u="1"/>
        <d v="2017-12-02T14:00:00" u="1"/>
        <d v="2017-02-03T19:30:00" u="1"/>
        <d v="2017-02-08T19:10:00" u="1"/>
        <d v="2017-03-04T17:10:00" u="1"/>
        <d v="2017-10-05T19:20:00" u="1"/>
        <d v="2017-10-10T19:00:00" u="1"/>
        <d v="2017-11-01T17:20:00" u="1"/>
        <d v="2017-11-06T17:00:00" u="1"/>
        <d v="2017-12-02T15:00:00" u="1"/>
        <d v="2017-02-03T20:30:00" u="1"/>
        <d v="2017-02-08T20:10:00" u="1"/>
        <d v="2017-03-04T18:10:00" u="1"/>
        <d v="2017-10-05T20:20:00" u="1"/>
        <d v="2017-10-10T20:00:00" u="1"/>
        <d v="2017-11-01T18:20:00" u="1"/>
        <d v="2017-11-06T18:00:00" u="1"/>
        <d v="2017-12-02T16:00:00" u="1"/>
        <d v="2017-02-03T21:30:00" u="1"/>
        <d v="2017-02-08T21:10:00" u="1"/>
        <d v="2017-03-04T19:10:00" u="1"/>
        <d v="2017-10-05T21:20:00" u="1"/>
        <d v="2017-10-10T21:00:00" u="1"/>
        <d v="2017-11-01T19:20:00" u="1"/>
        <d v="2017-11-06T19:00:00" u="1"/>
        <d v="2017-12-02T17:00:00" u="1"/>
        <d v="2017-02-03T22:30:00" u="1"/>
        <d v="2017-02-08T22:10:00" u="1"/>
        <d v="2017-03-04T20:10:00" u="1"/>
        <d v="2017-10-05T22:20:00" u="1"/>
        <d v="2017-10-10T22:00:00" u="1"/>
        <d v="2017-11-01T20:20:00" u="1"/>
        <d v="2017-11-06T20:00:00" u="1"/>
        <d v="2017-12-02T18:00:00" u="1"/>
        <d v="2017-02-03T23:30:00" u="1"/>
        <d v="2017-02-08T23:10:00" u="1"/>
        <d v="2017-03-04T21:10:00" u="1"/>
        <d v="2017-06-28T00:00:00" u="1"/>
        <d v="2017-10-05T23:20:00" u="1"/>
        <d v="2017-10-10T23:00:00" u="1"/>
        <d v="2017-11-01T21:20:00" u="1"/>
        <d v="2017-11-06T21:00:00" u="1"/>
        <d v="2017-12-02T19:00:00" u="1"/>
        <d v="2017-03-04T22:10:00" u="1"/>
        <d v="2017-11-01T22:20:00" u="1"/>
        <d v="2017-11-06T22:00:00" u="1"/>
        <d v="2017-12-02T20:00:00" u="1"/>
        <d v="2017-03-04T23:10:00" u="1"/>
        <d v="2017-07-24T00:00:00" u="1"/>
        <d v="2017-11-01T23:20:00" u="1"/>
        <d v="2017-11-06T23:00:00" u="1"/>
        <d v="2017-12-02T21:00:00" u="1"/>
        <d v="2017-12-02T22:00:00" u="1"/>
        <d v="2017-08-20T00:00:00" u="1"/>
        <d v="2017-12-02T23:00:00" u="1"/>
        <d v="2017-09-16T00:00:00" u="1"/>
        <d v="2017-10-12T00:00:00" u="1"/>
        <d v="2017-03-01T00:30:00" u="1"/>
        <d v="2017-03-06T00:10:00" u="1"/>
        <d v="2017-11-03T00:20:00" u="1"/>
        <d v="2017-11-08T00:00:00" u="1"/>
        <d v="2017-03-01T01:30:00" u="1"/>
        <d v="2017-03-06T01:10:00" u="1"/>
        <d v="2017-11-03T01:20:00" u="1"/>
        <d v="2017-11-08T01:00:00" u="1"/>
        <d v="2017-03-01T02:30:00" u="1"/>
        <d v="2017-03-06T02:10:00" u="1"/>
        <d v="2017-04-02T00:10:00" u="1"/>
        <d v="2017-11-03T02:20:00" u="1"/>
        <d v="2017-11-08T02:00:00" u="1"/>
        <d v="2017-12-04T00:00:00" u="1"/>
        <d v="2017-03-01T03:30:00" u="1"/>
        <d v="2017-03-06T03:10:00" u="1"/>
        <d v="2017-04-02T01:10:00" u="1"/>
        <d v="2017-11-03T03:20:00" u="1"/>
        <d v="2017-11-08T03:00:00" u="1"/>
        <d v="2017-12-04T01:00:00" u="1"/>
        <d v="2017-03-01T04:30:00" u="1"/>
        <d v="2017-03-06T04:10:00" u="1"/>
        <d v="2017-04-02T02:10:00" u="1"/>
        <d v="2017-11-03T04:20:00" u="1"/>
        <d v="2017-11-08T04:00:00" u="1"/>
        <d v="2017-12-04T02:00:00" u="1"/>
        <d v="2017-03-01T05:30:00" u="1"/>
        <d v="2017-03-06T05:10:00" u="1"/>
        <d v="2017-04-02T03:10:00" u="1"/>
        <d v="2017-11-03T05:20:00" u="1"/>
        <d v="2017-11-08T05:00:00" u="1"/>
        <d v="2017-12-04T03:00:00" u="1"/>
        <d v="2020-12-04T00:00:00" u="1"/>
        <d v="2017-03-01T06:30:00" u="1"/>
        <d v="2017-03-06T06:10:00" u="1"/>
        <d v="2017-04-02T04:10:00" u="1"/>
        <d v="2017-11-03T06:20:00" u="1"/>
        <d v="2017-11-08T06:00:00" u="1"/>
        <d v="2017-12-04T04:00:00" u="1"/>
        <d v="2017-03-01T07:30:00" u="1"/>
        <d v="2017-03-06T07:10:00" u="1"/>
        <d v="2017-04-02T05:10:00" u="1"/>
        <d v="2017-11-03T07:20:00" u="1"/>
        <d v="2017-11-08T07:00:00" u="1"/>
        <d v="2017-12-04T05:00:00" u="1"/>
        <d v="2017-03-01T08:30:00" u="1"/>
        <d v="2017-03-06T08:10:00" u="1"/>
        <d v="2017-04-02T06:10:00" u="1"/>
        <d v="2017-11-03T08:20:00" u="1"/>
        <d v="2017-11-08T08:00:00" u="1"/>
        <d v="2017-12-04T06:00:00" u="1"/>
        <d v="2017-03-01T09:30:00" u="1"/>
        <d v="2017-03-06T09:10:00" u="1"/>
        <d v="2017-04-02T07:10:00" u="1"/>
        <d v="2017-11-03T09:20:00" u="1"/>
        <d v="2017-11-08T09:00:00" u="1"/>
        <d v="2017-12-04T07:00:00" u="1"/>
        <d v="2017-03-01T10:30:00" u="1"/>
        <d v="2017-03-06T10:10:00" u="1"/>
        <d v="2017-04-02T08:10:00" u="1"/>
        <d v="2017-11-03T10:20:00" u="1"/>
        <d v="2017-11-08T10:00:00" u="1"/>
        <d v="2017-12-04T08:00:00" u="1"/>
        <d v="2017-03-01T11:30:00" u="1"/>
        <d v="2017-03-06T11:10:00" u="1"/>
        <d v="2017-04-02T09:10:00" u="1"/>
        <d v="2017-11-03T11:20:00" u="1"/>
        <d v="2017-11-08T11:00:00" u="1"/>
        <d v="2017-12-04T09:00:00" u="1"/>
        <d v="2017-03-01T12:30:00" u="1"/>
        <d v="2017-03-06T12:10:00" u="1"/>
        <d v="2017-04-02T10:10:00" u="1"/>
        <d v="2017-11-03T12:20:00" u="1"/>
        <d v="2017-11-08T12:00:00" u="1"/>
        <d v="2017-12-04T10:00:00" u="1"/>
        <d v="2017-03-01T13:30:00" u="1"/>
        <d v="2017-03-06T13:10:00" u="1"/>
        <d v="2017-04-02T11:10:00" u="1"/>
        <d v="2017-12-04T11:00:00" u="1"/>
        <d v="2017-04-02T12:10:00" u="1"/>
        <d v="2017-12-04T12:00:00" u="1"/>
        <d v="2017-04-02T13:10:00" u="1"/>
        <d v="2017-12-04T13:00:00" u="1"/>
        <d v="2017-04-02T14:10:00" u="1"/>
        <d v="2017-12-04T14:00:00" u="1"/>
        <d v="2017-04-02T15:10:00" u="1"/>
        <d v="2017-12-04T15:00:00" u="1"/>
        <d v="2017-04-02T16:10:00" u="1"/>
        <d v="2017-12-04T16:00:00" u="1"/>
        <d v="2017-04-02T17:10:00" u="1"/>
        <d v="2017-12-04T17:00:00" u="1"/>
        <d v="2017-04-02T18:10:00" u="1"/>
        <d v="2017-12-04T18:00:00" u="1"/>
        <d v="2017-04-02T19:10:00" u="1"/>
        <d v="2017-06-30T00:00:00" u="1"/>
        <d v="2017-12-04T19:00:00" u="1"/>
        <d v="2017-04-02T20:10:00" u="1"/>
        <d v="2017-12-04T20:00:00" u="1"/>
        <d v="2017-04-02T21:10:00" u="1"/>
        <d v="2017-07-26T00:00:00" u="1"/>
        <d v="2017-12-04T21:00:00" u="1"/>
        <d v="2017-04-02T22:10:00" u="1"/>
        <d v="2017-12-04T22:00:00" u="1"/>
        <d v="2020-06-30T00:00:00" u="1"/>
        <d v="2017-04-02T23:10:00" u="1"/>
        <d v="2017-08-22T00:00:00" u="1"/>
        <d v="2017-12-04T23:00:00" u="1"/>
        <d v="2017-09-18T00:00:00" u="1"/>
        <d v="2017-10-14T00:00:00" u="1"/>
        <d v="2017-03-03T00:30:00" u="1"/>
        <d v="2017-03-08T00:10:00" u="1"/>
        <d v="2017-11-05T00:20:00" u="1"/>
        <d v="2017-11-10T00:00:00" u="1"/>
        <d v="2017-03-03T01:30:00" u="1"/>
        <d v="2017-03-08T01:10:00" u="1"/>
        <d v="2017-11-05T01:20:00" u="1"/>
        <d v="2017-11-10T01:00:00" u="1"/>
        <d v="2017-03-03T02:30:00" u="1"/>
        <d v="2017-03-08T02:10:00" u="1"/>
        <d v="2017-04-04T00:10:00" u="1"/>
        <d v="2017-11-05T02:20:00" u="1"/>
        <d v="2017-11-10T02:00:00" u="1"/>
        <d v="2017-12-01T00:20:00" u="1"/>
        <d v="2017-12-06T00:00:00" u="1"/>
        <d v="2017-03-03T03:30:00" u="1"/>
        <d v="2017-03-08T03:10:00" u="1"/>
        <d v="2017-04-04T01:10:00" u="1"/>
        <d v="2017-11-05T03:20:00" u="1"/>
        <d v="2017-11-10T03:00:00" u="1"/>
        <d v="2017-12-01T01:20:00" u="1"/>
        <d v="2017-12-06T01:00:00" u="1"/>
        <d v="2017-03-03T04:30:00" u="1"/>
        <d v="2017-03-08T04:10:00" u="1"/>
        <d v="2017-04-04T02:10:00" u="1"/>
        <d v="2017-11-05T04:20:00" u="1"/>
        <d v="2017-11-10T04:00:00" u="1"/>
        <d v="2017-12-01T02:20:00" u="1"/>
        <d v="2017-12-06T02:00:00" u="1"/>
        <d v="2017-03-03T05:30:00" u="1"/>
        <d v="2017-03-08T05:10:00" u="1"/>
        <d v="2017-04-04T03:10:00" u="1"/>
        <d v="2017-11-05T05:20:00" u="1"/>
        <d v="2017-11-10T05:00:00" u="1"/>
        <d v="2017-12-01T03:20:00" u="1"/>
        <d v="2017-12-06T03:00:00" u="1"/>
        <d v="2017-03-03T06:30:00" u="1"/>
        <d v="2017-03-08T06:10:00" u="1"/>
        <d v="2017-04-04T04:10:00" u="1"/>
        <d v="2017-11-05T06:20:00" u="1"/>
        <d v="2017-11-10T06:00:00" u="1"/>
        <d v="2017-12-01T04:20:00" u="1"/>
        <d v="2017-12-06T04:00:00" u="1"/>
        <d v="2017-03-03T07:30:00" u="1"/>
        <d v="2017-03-08T07:10:00" u="1"/>
        <d v="2017-04-04T05:10:00" u="1"/>
        <d v="2017-11-05T07:20:00" u="1"/>
        <d v="2017-11-10T07:00:00" u="1"/>
        <d v="2017-12-01T05:20:00" u="1"/>
        <d v="2017-12-06T05:00:00" u="1"/>
        <d v="2017-03-03T08:30:00" u="1"/>
        <d v="2017-03-08T08:10:00" u="1"/>
        <d v="2017-04-04T06:10:00" u="1"/>
        <d v="2017-11-05T08:20:00" u="1"/>
        <d v="2017-11-10T08:00:00" u="1"/>
        <d v="2017-12-01T06:20:00" u="1"/>
        <d v="2017-12-06T06:00:00" u="1"/>
        <d v="2017-03-03T09:30:00" u="1"/>
        <d v="2017-03-08T09:10:00" u="1"/>
        <d v="2017-04-04T07:10:00" u="1"/>
        <d v="2017-11-05T09:20:00" u="1"/>
        <d v="2017-11-10T09:00:00" u="1"/>
        <d v="2017-12-01T07:20:00" u="1"/>
        <d v="2017-12-06T07:00:00" u="1"/>
        <d v="2017-03-03T10:30:00" u="1"/>
        <d v="2017-03-08T10:10:00" u="1"/>
        <d v="2017-04-04T08:10:00" u="1"/>
        <d v="2017-11-05T10:20:00" u="1"/>
        <d v="2017-11-10T10:00:00" u="1"/>
        <d v="2017-12-01T08:20:00" u="1"/>
        <d v="2017-12-06T08:00:00" u="1"/>
        <d v="2017-03-03T11:30:00" u="1"/>
        <d v="2017-03-08T11:10:00" u="1"/>
        <d v="2017-04-04T09:10:00" u="1"/>
        <d v="2017-11-05T11:20:00" u="1"/>
        <d v="2017-11-10T11:00:00" u="1"/>
        <d v="2017-12-01T09:20:00" u="1"/>
        <d v="2017-12-06T09:00:00" u="1"/>
        <d v="2017-03-03T12:30:00" u="1"/>
        <d v="2017-03-08T12:10:00" u="1"/>
        <d v="2017-04-04T10:10:00" u="1"/>
        <d v="2017-11-05T12:20:00" u="1"/>
        <d v="2017-11-10T12:00:00" u="1"/>
        <d v="2017-12-01T10:20:00" u="1"/>
        <d v="2017-12-06T10:00:00" u="1"/>
        <d v="2017-03-03T13:30:00" u="1"/>
        <d v="2017-03-08T13:10:00" u="1"/>
        <d v="2017-04-04T11:10:00" u="1"/>
        <d v="2017-11-05T13:20:00" u="1"/>
        <d v="2017-11-10T13:00:00" u="1"/>
        <d v="2017-12-01T11:20:00" u="1"/>
        <d v="2017-12-06T11:00:00" u="1"/>
        <d v="2017-03-03T14:30:00" u="1"/>
        <d v="2017-03-08T14:10:00" u="1"/>
        <d v="2017-04-04T12:10:00" u="1"/>
        <d v="2017-11-05T14:20:00" u="1"/>
        <d v="2017-11-10T14:00:00" u="1"/>
        <d v="2017-12-01T12:20:00" u="1"/>
        <d v="2017-12-06T12:00:00" u="1"/>
        <d v="2017-03-03T15:30:00" u="1"/>
        <d v="2017-03-08T15:10:00" u="1"/>
        <d v="2017-04-04T13:10:00" u="1"/>
        <d v="2017-11-05T15:20:00" u="1"/>
        <d v="2017-11-10T15:00:00" u="1"/>
        <d v="2017-12-01T13:20:00" u="1"/>
        <d v="2017-12-06T13:00:00" u="1"/>
        <d v="2017-03-03T16:30:00" u="1"/>
        <d v="2017-03-08T16:10:00" u="1"/>
        <d v="2017-04-04T14:10:00" u="1"/>
        <d v="2017-11-05T16:20:00" u="1"/>
        <d v="2017-11-10T16:00:00" u="1"/>
        <d v="2017-12-01T14:20:00" u="1"/>
        <d v="2017-12-06T14:00:00" u="1"/>
        <d v="2017-03-03T17:30:00" u="1"/>
        <d v="2017-03-08T17:10:00" u="1"/>
        <d v="2017-04-04T15:10:00" u="1"/>
        <d v="2017-11-05T17:20:00" u="1"/>
        <d v="2017-11-10T17:00:00" u="1"/>
        <d v="2017-12-01T15:20:00" u="1"/>
        <d v="2017-12-06T15:00:00" u="1"/>
        <d v="2017-03-03T18:30:00" u="1"/>
        <d v="2017-03-08T18:10:00" u="1"/>
        <d v="2017-04-04T16:10:00" u="1"/>
        <d v="2017-11-05T18:20:00" u="1"/>
        <d v="2017-11-10T18:00:00" u="1"/>
        <d v="2017-12-01T16:20:00" u="1"/>
        <d v="2017-12-06T16:00:00" u="1"/>
        <d v="2017-03-03T19:30:00" u="1"/>
        <d v="2017-03-08T19:10:00" u="1"/>
        <d v="2017-04-04T17:10:00" u="1"/>
        <d v="2017-11-05T19:20:00" u="1"/>
        <d v="2017-11-10T19:00:00" u="1"/>
        <d v="2017-12-01T17:20:00" u="1"/>
        <d v="2017-12-06T17:00:00" u="1"/>
        <d v="2017-03-03T20:30:00" u="1"/>
        <d v="2017-03-08T20:10:00" u="1"/>
        <d v="2017-04-04T18:10:00" u="1"/>
        <d v="2017-11-05T20:20:00" u="1"/>
        <d v="2017-11-10T20:00:00" u="1"/>
        <d v="2017-12-01T18:20:00" u="1"/>
        <d v="2017-12-06T18:00:00" u="1"/>
        <d v="2017-03-03T21:30:00" u="1"/>
        <d v="2017-03-08T21:10:00" u="1"/>
        <d v="2017-04-04T19:10:00" u="1"/>
        <d v="2017-11-05T21:20:00" u="1"/>
        <d v="2017-11-10T21:00:00" u="1"/>
        <d v="2017-12-01T19:20:00" u="1"/>
        <d v="2017-12-06T19:00:00" u="1"/>
        <d v="2017-03-03T22:30:00" u="1"/>
        <d v="2017-03-08T22:10:00" u="1"/>
        <d v="2017-04-04T20:10:00" u="1"/>
        <d v="2017-11-05T22:20:00" u="1"/>
        <d v="2017-11-10T22:00:00" u="1"/>
        <d v="2017-12-01T20:20:00" u="1"/>
        <d v="2017-12-06T20:00:00" u="1"/>
        <d v="2017-03-03T23:30:00" u="1"/>
        <d v="2017-03-08T23:10:00" u="1"/>
        <d v="2017-04-04T21:10:00" u="1"/>
        <d v="2017-07-28T00:00:00" u="1"/>
        <d v="2017-11-05T23:20:00" u="1"/>
        <d v="2017-11-10T23:00:00" u="1"/>
        <d v="2017-12-01T21:20:00" u="1"/>
        <d v="2017-12-06T21:00:00" u="1"/>
        <d v="2017-04-04T22:10:00" u="1"/>
        <d v="2017-12-01T22:20:00" u="1"/>
        <d v="2017-12-06T22:00:00" u="1"/>
        <d v="2017-04-04T23:10:00" u="1"/>
        <d v="2017-08-24T00:00:00" u="1"/>
        <d v="2017-12-01T23:20:00" u="1"/>
        <d v="2017-12-06T23:00:00" u="1"/>
        <d v="2017-09-20T00:00:00" u="1"/>
        <d v="2017-10-16T00:00:00" u="1"/>
        <d v="2017-11-12T00:00:00" u="1"/>
        <d v="2017-05-02T00:10:00" u="1"/>
        <d v="2017-05-02T01:10:00" u="1"/>
        <d v="2017-05-02T02:10:00" u="1"/>
        <d v="2017-05-02T03:10:00" u="1"/>
        <d v="2017-05-02T04:10:00" u="1"/>
        <d v="2017-05-02T05:10:00" u="1"/>
        <d v="2017-05-02T06:10:00" u="1"/>
        <d v="2017-05-02T07:10:00" u="1"/>
        <d v="2017-05-02T08:10:00" u="1"/>
        <d v="2017-05-02T09:10:00" u="1"/>
        <d v="2017-05-02T10:10:00" u="1"/>
        <d v="2017-05-02T11:10:00" u="1"/>
        <d v="2017-05-02T12:10:00" u="1"/>
        <d v="2017-05-02T13:10:00" u="1"/>
        <d v="2017-05-02T14:10:00" u="1"/>
        <d v="2017-05-02T15:10:00" u="1"/>
        <d v="2017-05-02T16:10:00" u="1"/>
        <d v="2017-05-02T17:10:00" u="1"/>
        <d v="2017-05-02T18:10:00" u="1"/>
        <d v="2017-05-02T19:10:00" u="1"/>
        <d v="2017-07-30T00:00:00" u="1"/>
        <d v="2017-05-02T20:10:00" u="1"/>
        <d v="2017-05-02T21:10:00" u="1"/>
        <d v="2017-08-26T00:00:00" u="1"/>
        <d v="2017-05-02T22:10:00" u="1"/>
        <d v="2017-05-02T23:10:00" u="1"/>
        <d v="2017-09-22T00:00:00" u="1"/>
        <d v="2017-10-18T00:00:00" u="1"/>
        <d v="2017-11-14T00:00:00" u="1"/>
        <d v="2017-04-03T00:30:00" u="1"/>
        <d v="2017-04-08T00:10:00" u="1"/>
        <d v="2017-12-05T00:20:00" u="1"/>
        <d v="2017-12-10T00:00:00" u="1"/>
        <d v="2017-04-03T01:30:00" u="1"/>
        <d v="2017-04-08T01:10:00" u="1"/>
        <d v="2017-12-05T01:20:00" u="1"/>
        <d v="2017-12-10T01:00:00" u="1"/>
        <d v="2017-04-03T02:30:00" u="1"/>
        <d v="2017-04-08T02:10:00" u="1"/>
        <d v="2017-05-04T00:10:00" u="1"/>
        <d v="2017-12-05T02:20:00" u="1"/>
        <d v="2017-12-10T02:00:00" u="1"/>
        <d v="2017-04-03T03:30:00" u="1"/>
        <d v="2017-04-08T03:10:00" u="1"/>
        <d v="2017-05-04T01:10:00" u="1"/>
        <d v="2017-12-05T03:20:00" u="1"/>
        <d v="2017-12-10T03:00:00" u="1"/>
        <d v="2017-04-03T04:30:00" u="1"/>
        <d v="2017-04-08T04:10:00" u="1"/>
        <d v="2017-05-04T02:10:00" u="1"/>
        <d v="2017-12-05T04:20:00" u="1"/>
        <d v="2017-12-10T04:00:00" u="1"/>
        <d v="2017-04-03T05:30:00" u="1"/>
        <d v="2017-04-08T05:10:00" u="1"/>
        <d v="2017-05-04T03:10:00" u="1"/>
        <d v="2017-12-05T05:20:00" u="1"/>
        <d v="2017-12-10T05:00:00" u="1"/>
        <d v="2017-04-03T06:30:00" u="1"/>
        <d v="2017-04-08T06:10:00" u="1"/>
        <d v="2017-05-04T04:10:00" u="1"/>
        <d v="2017-12-05T06:20:00" u="1"/>
        <d v="2017-12-10T06:00:00" u="1"/>
        <d v="2017-04-03T07:30:00" u="1"/>
        <d v="2017-04-08T07:10:00" u="1"/>
        <d v="2017-05-04T05:10:00" u="1"/>
        <d v="2017-12-05T07:20:00" u="1"/>
        <d v="2017-12-10T07:00:00" u="1"/>
        <d v="2017-04-03T08:30:00" u="1"/>
        <d v="2017-04-08T08:10:00" u="1"/>
        <d v="2017-05-04T06:10:00" u="1"/>
        <d v="2017-12-05T08:20:00" u="1"/>
        <d v="2017-12-10T08:00:00" u="1"/>
        <d v="2017-04-03T09:30:00" u="1"/>
        <d v="2017-04-08T09:10:00" u="1"/>
        <d v="2017-05-04T07:10:00" u="1"/>
        <d v="2017-12-05T09:20:00" u="1"/>
        <d v="2017-12-10T09:00:00" u="1"/>
        <d v="2017-04-03T10:30:00" u="1"/>
        <d v="2017-04-08T10:10:00" u="1"/>
        <d v="2017-05-04T08:10:00" u="1"/>
        <d v="2017-12-05T10:20:00" u="1"/>
        <d v="2017-12-10T10:00:00" u="1"/>
        <d v="2017-04-03T11:30:00" u="1"/>
        <d v="2017-04-08T11:10:00" u="1"/>
        <d v="2017-05-04T09:10:00" u="1"/>
        <d v="2017-12-05T11:20:00" u="1"/>
        <d v="2017-12-10T11:00:00" u="1"/>
        <d v="2017-04-03T12:30:00" u="1"/>
        <d v="2017-04-08T12:10:00" u="1"/>
        <d v="2017-05-04T10:10:00" u="1"/>
        <d v="2017-12-05T12:20:00" u="1"/>
        <d v="2017-12-10T12:00:00" u="1"/>
        <d v="2017-04-03T13:30:00" u="1"/>
        <d v="2017-04-08T13:10:00" u="1"/>
        <d v="2017-05-04T11:10:00" u="1"/>
        <d v="2017-12-05T13:20:00" u="1"/>
        <d v="2017-12-10T13:00:00" u="1"/>
        <d v="2017-04-03T14:30:00" u="1"/>
        <d v="2017-04-08T14:10:00" u="1"/>
        <d v="2017-05-04T12:10:00" u="1"/>
        <d v="2017-12-05T14:20:00" u="1"/>
        <d v="2017-12-10T14:00:00" u="1"/>
        <d v="2017-04-03T15:30:00" u="1"/>
        <d v="2017-04-08T15:10:00" u="1"/>
        <d v="2017-05-04T13:10:00" u="1"/>
        <d v="2017-12-05T15:20:00" u="1"/>
        <d v="2017-12-10T15:00:00" u="1"/>
        <d v="2017-04-03T16:30:00" u="1"/>
        <d v="2017-04-08T16:10:00" u="1"/>
        <d v="2017-05-04T14:10:00" u="1"/>
        <d v="2017-12-05T16:20:00" u="1"/>
        <d v="2017-12-10T16:00:00" u="1"/>
        <d v="2017-04-03T17:30:00" u="1"/>
        <d v="2017-04-08T17:10:00" u="1"/>
        <d v="2017-05-04T15:10:00" u="1"/>
        <d v="2017-12-05T17:20:00" u="1"/>
        <d v="2017-12-10T17:00:00" u="1"/>
        <d v="2017-04-03T18:30:00" u="1"/>
        <d v="2017-04-08T18:10:00" u="1"/>
        <d v="2017-05-04T16:10:00" u="1"/>
        <d v="2017-12-05T18:20:00" u="1"/>
        <d v="2017-12-10T18:00:00" u="1"/>
        <d v="2017-04-03T19:30:00" u="1"/>
        <d v="2017-04-08T19:10:00" u="1"/>
        <d v="2017-05-04T17:10:00" u="1"/>
        <d v="2017-12-05T19:20:00" u="1"/>
        <d v="2017-12-10T19:00:00" u="1"/>
        <d v="2017-04-03T20:30:00" u="1"/>
        <d v="2017-04-08T20:10:00" u="1"/>
        <d v="2017-05-04T18:10:00" u="1"/>
        <d v="2017-12-05T20:20:00" u="1"/>
        <d v="2017-12-10T20:00:00" u="1"/>
        <d v="2017-04-03T21:30:00" u="1"/>
        <d v="2017-04-08T21:10:00" u="1"/>
        <d v="2017-05-04T19:10:00" u="1"/>
        <d v="2017-12-05T21:20:00" u="1"/>
        <d v="2017-12-10T21:00:00" u="1"/>
        <d v="2017-04-03T22:30:00" u="1"/>
        <d v="2017-04-08T22:10:00" u="1"/>
        <d v="2017-05-04T20:10:00" u="1"/>
        <d v="2017-12-05T22:20:00" u="1"/>
        <d v="2017-12-10T22:00:00" u="1"/>
        <d v="2017-04-03T23:30:00" u="1"/>
        <d v="2017-04-08T23:10:00" u="1"/>
        <d v="2017-05-04T21:10:00" u="1"/>
        <d v="2017-08-28T00:00:00" u="1"/>
        <d v="2017-12-05T23:20:00" u="1"/>
        <d v="2017-12-10T23:00:00" u="1"/>
        <d v="2017-05-04T22:10:00" u="1"/>
        <d v="2017-05-04T23:10:00" u="1"/>
        <d v="2017-09-24T00:00:00" u="1"/>
        <d v="2017-10-20T00:00:00" u="1"/>
        <d v="2017-11-16T00:00:00" u="1"/>
        <d v="2017-12-12T00:00:00" u="1"/>
        <d v="2017-05-01T00:30:00" u="1"/>
        <d v="2017-05-06T00:10:00" u="1"/>
        <d v="2017-05-01T01:30:00" u="1"/>
        <d v="2017-05-06T01:10:00" u="1"/>
        <d v="2017-05-01T02:30:00" u="1"/>
        <d v="2017-05-06T02:10:00" u="1"/>
        <d v="2017-06-02T00:10:00" u="1"/>
        <d v="2017-05-01T03:30:00" u="1"/>
        <d v="2017-05-06T03:10:00" u="1"/>
        <d v="2017-06-02T01:10:00" u="1"/>
        <d v="2017-05-01T04:30:00" u="1"/>
        <d v="2017-05-06T04:10:00" u="1"/>
        <d v="2017-06-02T02:10:00" u="1"/>
        <d v="2017-05-01T05:30:00" u="1"/>
        <d v="2017-05-06T05:10:00" u="1"/>
        <d v="2017-06-02T03:10:00" u="1"/>
        <d v="2017-05-01T06:30:00" u="1"/>
        <d v="2017-05-06T06:10:00" u="1"/>
        <d v="2017-06-02T04:10:00" u="1"/>
        <d v="2017-05-01T07:30:00" u="1"/>
        <d v="2017-05-06T07:10:00" u="1"/>
        <d v="2017-06-02T05:10:00" u="1"/>
        <d v="2017-05-01T08:30:00" u="1"/>
        <d v="2017-05-06T08:10:00" u="1"/>
        <d v="2017-06-02T06:10:00" u="1"/>
        <d v="2017-05-01T09:30:00" u="1"/>
        <d v="2017-05-06T09:10:00" u="1"/>
        <d v="2017-06-02T07:10:00" u="1"/>
        <d v="2017-05-01T10:30:00" u="1"/>
        <d v="2017-05-06T10:10:00" u="1"/>
        <d v="2017-06-02T08:10:00" u="1"/>
        <d v="2017-05-01T11:30:00" u="1"/>
        <d v="2017-05-06T11:10:00" u="1"/>
        <d v="2017-06-02T09:10:00" u="1"/>
        <d v="2017-05-01T12:30:00" u="1"/>
        <d v="2017-05-06T12:10:00" u="1"/>
        <d v="2017-06-02T10:10:00" u="1"/>
        <d v="2017-05-01T13:30:00" u="1"/>
        <d v="2017-05-06T13:10:00" u="1"/>
        <d v="2017-06-02T11:10:00" u="1"/>
        <d v="2017-05-01T14:30:00" u="1"/>
        <d v="2017-05-06T14:10:00" u="1"/>
        <d v="2017-06-02T12:10:00" u="1"/>
        <d v="2017-05-01T15:30:00" u="1"/>
        <d v="2017-05-06T15:10:00" u="1"/>
        <d v="2017-06-02T13:10:00" u="1"/>
        <d v="2017-05-01T16:30:00" u="1"/>
        <d v="2017-05-06T16:10:00" u="1"/>
        <d v="2017-06-02T14:10:00" u="1"/>
        <d v="2017-05-01T17:30:00" u="1"/>
        <d v="2017-05-06T17:10:00" u="1"/>
        <d v="2017-06-02T15:10:00" u="1"/>
        <d v="2017-05-01T18:30:00" u="1"/>
        <d v="2017-05-06T18:10:00" u="1"/>
        <d v="2017-06-02T16:10:00" u="1"/>
        <d v="2017-05-01T19:30:00" u="1"/>
        <d v="2017-05-06T19:10:00" u="1"/>
        <d v="2017-06-02T17:10:00" u="1"/>
        <d v="2017-05-01T20:30:00" u="1"/>
        <d v="2017-05-06T20:10:00" u="1"/>
        <d v="2017-06-02T18:10:00" u="1"/>
        <d v="2017-05-01T21:30:00" u="1"/>
        <d v="2017-05-06T21:10:00" u="1"/>
        <d v="2017-06-02T19:10:00" u="1"/>
        <d v="2017-08-30T00:00:00" u="1"/>
        <d v="2017-05-01T22:30:00" u="1"/>
        <d v="2017-05-06T22:10:00" u="1"/>
        <d v="2017-06-02T20:10:00" u="1"/>
        <d v="2017-05-01T23:30:00" u="1"/>
        <d v="2017-05-06T23:10:00" u="1"/>
        <d v="2017-06-02T21:10:00" u="1"/>
        <d v="2017-09-26T00:00:00" u="1"/>
        <d v="2017-06-02T22:10:00" u="1"/>
        <d v="2017-06-02T23:10:00" u="1"/>
        <d v="2017-10-22T00:00:00" u="1"/>
        <d v="2017-11-18T00:00:00" u="1"/>
        <d v="2017-12-14T00:00:00" u="1"/>
        <d v="2017-05-03T00:30:00" u="1"/>
        <d v="2017-05-08T00:10:00" u="1"/>
        <d v="2017-05-03T01:30:00" u="1"/>
        <d v="2017-05-08T01:10:00" u="1"/>
        <d v="2017-05-03T02:30:00" u="1"/>
        <d v="2017-05-08T02:10:00" u="1"/>
        <d v="2017-06-04T00:10:00" u="1"/>
        <d v="2017-05-03T03:30:00" u="1"/>
        <d v="2017-05-08T03:10:00" u="1"/>
        <d v="2017-06-04T01:10:00" u="1"/>
        <d v="2017-05-03T04:30:00" u="1"/>
        <d v="2017-05-08T04:10:00" u="1"/>
        <d v="2017-06-04T02:10:00" u="1"/>
        <d v="2017-05-03T05:30:00" u="1"/>
        <d v="2017-05-08T05:10:00" u="1"/>
        <d v="2017-06-04T03:10:00" u="1"/>
        <d v="2017-05-03T06:30:00" u="1"/>
        <d v="2017-05-08T06:10:00" u="1"/>
        <d v="2017-06-04T04:10:00" u="1"/>
        <d v="2017-05-03T07:30:00" u="1"/>
        <d v="2017-05-08T07:10:00" u="1"/>
        <d v="2017-06-04T05:10:00" u="1"/>
        <d v="2017-05-03T08:30:00" u="1"/>
        <d v="2017-05-08T08:10:00" u="1"/>
        <d v="2017-06-04T06:10:00" u="1"/>
        <d v="2017-05-03T09:30:00" u="1"/>
        <d v="2017-05-08T09:10:00" u="1"/>
        <d v="2017-06-04T07:10:00" u="1"/>
        <d v="2017-05-03T10:30:00" u="1"/>
        <d v="2017-05-08T10:10:00" u="1"/>
        <d v="2017-06-04T08:10:00" u="1"/>
        <d v="2017-05-03T11:30:00" u="1"/>
        <d v="2017-05-08T11:10:00" u="1"/>
        <d v="2017-06-04T09:10:00" u="1"/>
        <d v="2017-05-03T12:30:00" u="1"/>
        <d v="2017-05-08T12:10:00" u="1"/>
        <d v="2017-06-04T10:10:00" u="1"/>
        <d v="2017-05-03T13:30:00" u="1"/>
        <d v="2017-05-08T13:10:00" u="1"/>
        <d v="2017-06-04T11:10:00" u="1"/>
        <d v="2017-05-03T14:30:00" u="1"/>
        <d v="2017-05-08T14:10:00" u="1"/>
        <d v="2017-06-04T12:10:00" u="1"/>
        <d v="2017-05-03T15:30:00" u="1"/>
        <d v="2017-05-08T15:10:00" u="1"/>
        <d v="2017-06-04T13:10:00" u="1"/>
        <d v="2017-05-03T16:30:00" u="1"/>
        <d v="2017-05-08T16:10:00" u="1"/>
        <d v="2017-06-04T14:10:00" u="1"/>
        <d v="2017-05-03T17:30:00" u="1"/>
        <d v="2017-05-08T17:10:00" u="1"/>
        <d v="2017-06-04T15:10:00" u="1"/>
        <d v="2017-05-03T18:30:00" u="1"/>
        <d v="2017-05-08T18:10:00" u="1"/>
        <d v="2017-06-04T16:10:00" u="1"/>
        <d v="2017-05-03T19:30:00" u="1"/>
        <d v="2017-05-08T19:10:00" u="1"/>
        <d v="2017-06-04T17:10:00" u="1"/>
        <d v="2017-05-03T20:30:00" u="1"/>
        <d v="2017-05-08T20:10:00" u="1"/>
        <d v="2017-06-04T18:10:00" u="1"/>
        <d v="2017-05-03T21:30:00" u="1"/>
        <d v="2017-05-08T21:10:00" u="1"/>
        <d v="2017-06-04T19:10:00" u="1"/>
        <d v="2017-05-03T22:30:00" u="1"/>
        <d v="2017-05-08T22:10:00" u="1"/>
        <d v="2017-06-04T20:10:00" u="1"/>
        <d v="2017-05-03T23:30:00" u="1"/>
        <d v="2017-05-08T23:10:00" u="1"/>
        <d v="2017-06-04T21:10:00" u="1"/>
        <d v="2017-09-28T00:00:00" u="1"/>
        <d v="2017-06-04T22:10:00" u="1"/>
        <d v="2017-06-04T23:10:00" u="1"/>
        <d v="2017-10-24T00:00:00" u="1"/>
        <d v="2017-11-20T00:00:00" u="1"/>
        <d v="2017-12-16T00:00:00" u="1"/>
        <d v="2017-06-01T00:30:00" u="1"/>
        <d v="2017-06-06T00:10:00" u="1"/>
        <d v="2017-06-01T01:30:00" u="1"/>
        <d v="2017-06-06T01:10:00" u="1"/>
        <d v="2017-06-01T02:30:00" u="1"/>
        <d v="2017-06-06T02:10:00" u="1"/>
        <d v="2017-07-02T00:10:00" u="1"/>
        <d v="2017-06-01T03:30:00" u="1"/>
        <d v="2017-06-06T03:10:00" u="1"/>
        <d v="2017-07-02T01:10:00" u="1"/>
        <d v="2017-06-01T04:30:00" u="1"/>
        <d v="2017-06-06T04:10:00" u="1"/>
        <d v="2017-07-02T02:10:00" u="1"/>
        <d v="2017-06-01T05:30:00" u="1"/>
        <d v="2017-06-06T05:10:00" u="1"/>
        <d v="2017-07-02T03:10:00" u="1"/>
        <d v="2017-06-01T06:30:00" u="1"/>
        <d v="2017-06-06T06:10:00" u="1"/>
        <d v="2017-07-02T04:10:00" u="1"/>
        <d v="2017-06-01T07:30:00" u="1"/>
        <d v="2017-06-06T07:10:00" u="1"/>
        <d v="2017-07-02T05:10:00" u="1"/>
        <d v="2017-06-01T08:30:00" u="1"/>
        <d v="2017-06-06T08:10:00" u="1"/>
        <d v="2017-07-02T06:10:00" u="1"/>
        <d v="2017-06-01T09:30:00" u="1"/>
        <d v="2017-06-06T09:10:00" u="1"/>
        <d v="2017-07-02T07:10:00" u="1"/>
        <d v="2017-06-01T10:30:00" u="1"/>
        <d v="2017-06-06T10:10:00" u="1"/>
        <d v="2017-07-02T08:10:00" u="1"/>
        <d v="2017-06-01T11:30:00" u="1"/>
        <d v="2017-06-06T11:10:00" u="1"/>
        <d v="2017-07-02T09:10:00" u="1"/>
        <d v="2017-06-01T12:30:00" u="1"/>
        <d v="2017-06-06T12:10:00" u="1"/>
        <d v="2017-07-02T10:10:00" u="1"/>
        <d v="2017-06-01T13:30:00" u="1"/>
        <d v="2017-06-06T13:10:00" u="1"/>
        <d v="2017-07-02T11:10:00" u="1"/>
        <d v="2017-06-01T14:30:00" u="1"/>
        <d v="2017-06-06T14:10:00" u="1"/>
        <d v="2017-07-02T12:10:00" u="1"/>
        <d v="2017-06-01T15:30:00" u="1"/>
        <d v="2017-06-06T15:10:00" u="1"/>
        <d v="2017-07-02T13:10:00" u="1"/>
        <d v="2017-06-01T16:30:00" u="1"/>
        <d v="2017-06-06T16:10:00" u="1"/>
        <d v="2017-07-02T14:10:00" u="1"/>
        <d v="2017-06-01T17:30:00" u="1"/>
        <d v="2017-06-06T17:10:00" u="1"/>
        <d v="2017-07-02T15:10:00" u="1"/>
        <d v="2017-06-01T18:30:00" u="1"/>
        <d v="2017-06-06T18:10:00" u="1"/>
        <d v="2017-07-02T16:10:00" u="1"/>
        <d v="2017-06-01T19:30:00" u="1"/>
        <d v="2017-06-06T19:10:00" u="1"/>
        <d v="2017-07-02T17:10:00" u="1"/>
        <d v="2017-06-01T20:30:00" u="1"/>
        <d v="2017-06-06T20:10:00" u="1"/>
        <d v="2017-07-02T18:10:00" u="1"/>
        <d v="2017-06-01T21:30:00" u="1"/>
        <d v="2017-06-06T21:10:00" u="1"/>
        <d v="2017-07-02T19:10:00" u="1"/>
        <d v="2017-09-30T00:00:00" u="1"/>
        <d v="2017-06-01T22:30:00" u="1"/>
        <d v="2017-06-06T22:10:00" u="1"/>
        <d v="2017-07-02T20:10:00" u="1"/>
        <d v="2017-06-01T23:30:00" u="1"/>
        <d v="2017-06-06T23:10:00" u="1"/>
        <d v="2017-07-02T21:10:00" u="1"/>
        <d v="2017-10-26T00:00:00" u="1"/>
        <d v="2017-07-02T22:10:00" u="1"/>
        <d v="2020-09-30T00:00:00" u="1"/>
        <d v="2017-07-02T23:10:00" u="1"/>
        <d v="2017-11-22T00:00:00" u="1"/>
        <d v="2017-12-18T00:00:00" u="1"/>
        <d v="2017-06-03T00:30:00" u="1"/>
        <d v="2017-06-08T00:10:00" u="1"/>
        <d v="2017-06-03T01:30:00" u="1"/>
        <d v="2017-06-08T01:10:00" u="1"/>
        <d v="2017-06-03T02:30:00" u="1"/>
        <d v="2017-06-08T02:10:00" u="1"/>
        <d v="2017-07-04T00:10:00" u="1"/>
        <d v="2017-06-03T03:30:00" u="1"/>
        <d v="2017-06-08T03:10:00" u="1"/>
        <d v="2017-07-04T01:10:00" u="1"/>
        <d v="2017-06-03T04:30:00" u="1"/>
        <d v="2017-06-08T04:10:00" u="1"/>
        <d v="2017-07-04T02:10:00" u="1"/>
        <d v="2017-06-03T05:30:00" u="1"/>
        <d v="2017-06-08T05:10:00" u="1"/>
        <d v="2017-07-04T03:10:00" u="1"/>
        <d v="2017-06-03T06:30:00" u="1"/>
        <d v="2017-06-08T06:10:00" u="1"/>
        <d v="2017-07-04T04:10:00" u="1"/>
        <d v="2017-06-03T07:30:00" u="1"/>
        <d v="2017-06-08T07:10:00" u="1"/>
        <d v="2017-07-04T05:10:00" u="1"/>
        <d v="2017-06-03T08:30:00" u="1"/>
        <d v="2017-06-08T08:10:00" u="1"/>
        <d v="2017-07-04T06:10:00" u="1"/>
        <d v="2017-06-03T09:30:00" u="1"/>
        <d v="2017-06-08T09:10:00" u="1"/>
        <d v="2017-07-04T07:10:00" u="1"/>
        <d v="2017-06-03T10:30:00" u="1"/>
        <d v="2017-06-08T10:10:00" u="1"/>
        <d v="2017-07-04T08:10:00" u="1"/>
        <d v="2017-06-03T11:30:00" u="1"/>
        <d v="2017-06-08T11:10:00" u="1"/>
        <d v="2017-07-04T09:10:00" u="1"/>
        <d v="2017-06-03T12:30:00" u="1"/>
        <d v="2017-06-08T12:10:00" u="1"/>
        <d v="2017-07-04T10:10:00" u="1"/>
        <d v="2017-06-03T13:30:00" u="1"/>
        <d v="2017-06-08T13:10:00" u="1"/>
        <d v="2017-07-04T11:10:00" u="1"/>
        <d v="2017-06-03T14:30:00" u="1"/>
        <d v="2017-06-08T14:10:00" u="1"/>
        <d v="2017-07-04T12:10:00" u="1"/>
        <d v="2017-06-03T15:30:00" u="1"/>
        <d v="2017-06-08T15:10:00" u="1"/>
        <d v="2017-07-04T13:10:00" u="1"/>
        <d v="2017-06-03T16:30:00" u="1"/>
        <d v="2017-06-08T16:10:00" u="1"/>
        <d v="2017-07-04T14:10:00" u="1"/>
        <d v="2017-06-03T17:30:00" u="1"/>
        <d v="2017-06-08T17:10:00" u="1"/>
        <d v="2017-07-04T15:10:00" u="1"/>
        <d v="2017-06-03T18:30:00" u="1"/>
        <d v="2017-06-08T18:10:00" u="1"/>
        <d v="2017-07-04T16:10:00" u="1"/>
        <d v="2017-06-03T19:30:00" u="1"/>
        <d v="2017-06-08T19:10:00" u="1"/>
        <d v="2017-07-04T17:10:00" u="1"/>
        <d v="2017-06-03T20:30:00" u="1"/>
        <d v="2017-06-08T20:10:00" u="1"/>
        <d v="2017-07-04T18:10:00" u="1"/>
        <d v="2017-06-03T21:30:00" u="1"/>
        <d v="2017-06-08T21:10:00" u="1"/>
        <d v="2017-07-04T19:10:00" u="1"/>
        <d v="2017-06-03T22:30:00" u="1"/>
        <d v="2017-06-08T22:10:00" u="1"/>
        <d v="2017-07-04T20:10:00" u="1"/>
        <d v="2017-06-03T23:30:00" u="1"/>
        <d v="2017-06-08T23:10:00" u="1"/>
        <d v="2017-07-04T21:10:00" u="1"/>
        <d v="2017-10-28T00:00:00" u="1"/>
        <d v="2017-07-04T22:10:00" u="1"/>
        <d v="2017-07-04T23:10:00" u="1"/>
        <d v="2017-11-24T00:00:00" u="1"/>
        <d v="2017-12-20T00:00:00" u="1"/>
        <d v="2017-07-01T00:30:00" u="1"/>
        <d v="2017-07-06T00:10:00" u="1"/>
        <d v="2017-07-01T01:30:00" u="1"/>
        <d v="2017-07-06T01:10:00" u="1"/>
        <d v="2017-07-01T02:30:00" u="1"/>
        <d v="2017-07-06T02:10:00" u="1"/>
        <d v="2017-08-02T00:10:00" u="1"/>
        <d v="2017-07-01T03:30:00" u="1"/>
        <d v="2017-07-06T03:10:00" u="1"/>
        <d v="2017-08-02T01:10:00" u="1"/>
        <d v="2017-01-01T00:00:00" u="1"/>
        <d v="2017-07-01T04:30:00" u="1"/>
        <d v="2017-07-06T04:10:00" u="1"/>
        <d v="2017-08-02T02:10:00" u="1"/>
        <d v="2017-01-01T01:00:00" u="1"/>
        <d v="2017-07-01T05:30:00" u="1"/>
        <d v="2017-07-06T05:10:00" u="1"/>
        <d v="2017-08-02T03:10:00" u="1"/>
        <d v="2017-01-01T02:00:00" u="1"/>
        <d v="2017-07-01T06:30:00" u="1"/>
        <d v="2017-07-06T06:10:00" u="1"/>
        <d v="2017-08-02T04:10:00" u="1"/>
        <d v="2017-01-01T03:00:00" u="1"/>
        <d v="2017-07-01T07:30:00" u="1"/>
        <d v="2017-07-06T07:10:00" u="1"/>
        <d v="2017-08-02T05:10:00" u="1"/>
        <d v="2020-01-01T00:00:00" u="1"/>
        <d v="2017-01-01T04:00:00" u="1"/>
        <d v="2017-07-01T08:30:00" u="1"/>
        <d v="2017-07-06T08:10:00" u="1"/>
        <d v="2017-08-02T06:10:00" u="1"/>
        <d v="2017-01-01T05:00:00" u="1"/>
        <d v="2017-07-01T09:30:00" u="1"/>
        <d v="2017-07-06T09:10:00" u="1"/>
        <d v="2017-08-02T07:10:00" u="1"/>
        <d v="2017-01-01T06:00:00" u="1"/>
        <d v="2017-07-01T10:30:00" u="1"/>
        <d v="2017-07-06T10:10:00" u="1"/>
        <d v="2017-08-02T08:10:00" u="1"/>
        <d v="2017-01-01T07:00:00" u="1"/>
        <d v="2017-07-01T11:30:00" u="1"/>
        <d v="2017-07-06T11:10:00" u="1"/>
        <d v="2017-08-02T09:10:00" u="1"/>
        <d v="2017-01-01T08:00:00" u="1"/>
        <d v="2017-07-01T12:30:00" u="1"/>
        <d v="2017-07-06T12:10:00" u="1"/>
        <d v="2017-08-02T10:10:00" u="1"/>
        <d v="2017-01-01T09:00:00" u="1"/>
        <d v="2017-07-01T13:30:00" u="1"/>
        <d v="2017-07-06T13:10:00" u="1"/>
        <d v="2017-08-02T11:10:00" u="1"/>
        <d v="2017-01-01T10:00:00" u="1"/>
        <d v="2017-07-01T14:30:00" u="1"/>
        <d v="2017-07-06T14:10:00" u="1"/>
        <d v="2017-08-02T12:10:00" u="1"/>
        <d v="2017-01-01T11:00:00" u="1"/>
        <d v="2017-07-01T15:30:00" u="1"/>
        <d v="2017-07-06T15:10:00" u="1"/>
        <d v="2017-08-02T13:10:00" u="1"/>
        <d v="2017-01-01T12:00:00" u="1"/>
        <d v="2017-07-01T16:30:00" u="1"/>
        <d v="2017-07-06T16:10:00" u="1"/>
        <d v="2017-08-02T14:10:00" u="1"/>
        <d v="2017-01-01T13:00:00" u="1"/>
        <d v="2017-07-01T17:30:00" u="1"/>
        <d v="2017-07-06T17:10:00" u="1"/>
        <d v="2017-08-02T15:10:00" u="1"/>
        <d v="2017-01-01T14:00:00" u="1"/>
        <d v="2017-07-01T18:30:00" u="1"/>
        <d v="2017-07-06T18:10:00" u="1"/>
        <d v="2017-08-02T16:10:00" u="1"/>
        <d v="2017-01-01T15:00:00" u="1"/>
        <d v="2017-07-01T19:30:00" u="1"/>
        <d v="2017-07-06T19:10:00" u="1"/>
        <d v="2017-08-02T17:10:00" u="1"/>
        <d v="2017-01-01T16:00:00" u="1"/>
        <d v="2017-07-01T20:30:00" u="1"/>
        <d v="2017-07-06T20:10:00" u="1"/>
        <d v="2017-08-02T18:10:00" u="1"/>
        <d v="2017-01-01T17:00:00" u="1"/>
        <d v="2017-07-01T21:30:00" u="1"/>
        <d v="2017-07-06T21:10:00" u="1"/>
        <d v="2017-08-02T19:10:00" u="1"/>
        <d v="2017-10-30T00:00:00" u="1"/>
        <d v="2017-01-01T18:00:00" u="1"/>
        <d v="2017-07-01T22:30:00" u="1"/>
        <d v="2017-07-06T22:10:00" u="1"/>
        <d v="2017-08-02T20:10:00" u="1"/>
        <d v="2017-01-01T19:00:00" u="1"/>
        <d v="2017-07-01T23:30:00" u="1"/>
        <d v="2017-07-06T23:10:00" u="1"/>
        <d v="2017-08-02T21:10:00" u="1"/>
        <d v="2017-11-26T00:00:00" u="1"/>
        <d v="2017-01-01T20:00:00" u="1"/>
        <d v="2017-08-02T22:10:00" u="1"/>
        <d v="2017-01-01T21:00:00" u="1"/>
        <d v="2017-08-02T23:10:00" u="1"/>
        <d v="2017-12-22T00:00:00" u="1"/>
        <d v="2017-01-01T22:00:00" u="1"/>
        <d v="2017-01-01T23:00:00" u="1"/>
        <d v="2017-07-03T00:30:00" u="1"/>
        <d v="2017-07-08T00:10:00" u="1"/>
        <d v="2017-07-03T01:30:00" u="1"/>
        <d v="2017-07-08T01:10:00" u="1"/>
        <d v="2017-07-03T02:30:00" u="1"/>
        <d v="2017-07-08T02:10:00" u="1"/>
        <d v="2017-08-04T00:10:00" u="1"/>
        <d v="2017-07-03T03:30:00" u="1"/>
        <d v="2017-07-08T03:10:00" u="1"/>
        <d v="2017-08-04T01:10:00" u="1"/>
        <d v="2017-01-03T00:00:00" u="1"/>
        <d v="2017-07-03T04:30:00" u="1"/>
        <d v="2017-07-08T04:10:00" u="1"/>
        <d v="2017-08-04T02:10:00" u="1"/>
        <d v="2017-01-03T01:00:00" u="1"/>
        <d v="2017-07-03T05:30:00" u="1"/>
        <d v="2017-07-08T05:10:00" u="1"/>
        <d v="2017-08-04T03:10:00" u="1"/>
        <d v="2017-01-03T02:00:00" u="1"/>
        <d v="2017-07-03T06:30:00" u="1"/>
        <d v="2017-07-08T06:10:00" u="1"/>
        <d v="2017-08-04T04:10:00" u="1"/>
        <d v="2017-01-03T03:00:00" u="1"/>
        <d v="2017-07-03T07:30:00" u="1"/>
        <d v="2017-07-08T07:10:00" u="1"/>
        <d v="2017-08-04T05:10:00" u="1"/>
        <d v="2020-01-03T00:00:00" u="1"/>
        <d v="2017-01-03T04:00:00" u="1"/>
        <d v="2017-07-03T08:30:00" u="1"/>
        <d v="2017-07-08T08:10:00" u="1"/>
        <d v="2017-08-04T06:10:00" u="1"/>
        <d v="2017-01-03T05:00:00" u="1"/>
        <d v="2017-07-03T09:30:00" u="1"/>
        <d v="2017-07-08T09:10:00" u="1"/>
        <d v="2017-08-04T07:10:00" u="1"/>
        <d v="2017-01-03T06:00:00" u="1"/>
        <d v="2017-07-03T10:30:00" u="1"/>
        <d v="2017-07-08T10:10:00" u="1"/>
        <d v="2017-08-04T08:10:00" u="1"/>
        <d v="2017-01-03T07:00:00" u="1"/>
        <d v="2017-07-03T11:30:00" u="1"/>
        <d v="2017-07-08T11:10:00" u="1"/>
        <d v="2017-08-04T09:10:00" u="1"/>
        <d v="2017-01-03T08:00:00" u="1"/>
        <d v="2017-07-03T12:30:00" u="1"/>
        <d v="2017-07-08T12:10:00" u="1"/>
        <d v="2017-08-04T10:10:00" u="1"/>
        <d v="2017-01-03T09:00:00" u="1"/>
        <d v="2017-07-03T13:30:00" u="1"/>
        <d v="2017-07-08T13:10:00" u="1"/>
        <d v="2017-08-04T11:10:00" u="1"/>
        <d v="2017-01-03T10:00:00" u="1"/>
        <d v="2017-07-03T14:30:00" u="1"/>
        <d v="2017-07-08T14:10:00" u="1"/>
        <d v="2017-08-04T12:10:00" u="1"/>
        <d v="2017-01-03T11:00:00" u="1"/>
        <d v="2017-07-03T15:30:00" u="1"/>
        <d v="2017-07-08T15:10:00" u="1"/>
        <d v="2017-08-04T13:10:00" u="1"/>
        <d v="2017-01-03T12:00:00" u="1"/>
        <d v="2017-07-03T16:30:00" u="1"/>
        <d v="2017-07-08T16:10:00" u="1"/>
        <d v="2017-08-04T14:10:00" u="1"/>
        <d v="2017-01-03T13:00:00" u="1"/>
        <d v="2017-07-03T17:30:00" u="1"/>
        <d v="2017-07-08T17:10:00" u="1"/>
        <d v="2017-08-04T15:10:00" u="1"/>
        <d v="2017-01-03T14:00:00" u="1"/>
        <d v="2017-07-03T18:30:00" u="1"/>
        <d v="2017-07-08T18:10:00" u="1"/>
        <d v="2017-08-04T16:10:00" u="1"/>
        <d v="2017-01-03T15:00:00" u="1"/>
        <d v="2017-07-03T19:30:00" u="1"/>
        <d v="2017-07-08T19:10:00" u="1"/>
        <d v="2017-08-04T17:10:00" u="1"/>
        <d v="2017-01-03T16:00:00" u="1"/>
        <d v="2017-07-03T20:30:00" u="1"/>
        <d v="2017-07-08T20:10:00" u="1"/>
        <d v="2017-08-04T18:10:00" u="1"/>
        <d v="2017-01-03T17:00:00" u="1"/>
        <d v="2017-07-03T21:30:00" u="1"/>
        <d v="2017-07-08T21:10:00" u="1"/>
        <d v="2017-08-04T19:10:00" u="1"/>
        <d v="2017-01-03T18:00:00" u="1"/>
        <d v="2017-07-03T22:30:00" u="1"/>
        <d v="2017-07-08T22:10:00" u="1"/>
        <d v="2017-08-04T20:10:00" u="1"/>
        <d v="2017-01-03T19:00:00" u="1"/>
        <d v="2017-07-03T23:30:00" u="1"/>
        <d v="2017-07-08T23:10:00" u="1"/>
        <d v="2017-08-04T21:10:00" u="1"/>
        <d v="2017-11-28T00:00:00" u="1"/>
        <d v="2017-01-03T20:00:00" u="1"/>
        <d v="2017-08-04T22:10:00" u="1"/>
        <d v="2017-01-03T21:00:00" u="1"/>
        <d v="2017-08-04T23:10:00" u="1"/>
        <d v="2017-12-24T00:00:00" u="1"/>
        <d v="2017-01-03T22:00:00" u="1"/>
        <d v="2017-01-03T23:00:00" u="1"/>
        <d v="2017-08-01T00:30:00" u="1"/>
        <d v="2017-08-06T00:10:00" u="1"/>
        <d v="2017-08-01T01:30:00" u="1"/>
        <d v="2017-08-06T01:10:00" u="1"/>
        <d v="2017-01-05T00:00:00" u="1"/>
        <d v="2017-08-01T02:30:00" u="1"/>
        <d v="2017-08-06T02:10:00" u="1"/>
        <d v="2017-09-02T00:10:00" u="1"/>
        <d v="2017-01-05T01:00:00" u="1"/>
        <d v="2017-08-01T03:30:00" u="1"/>
        <d v="2017-08-06T03:10:00" u="1"/>
        <d v="2017-09-02T01:10:00" u="1"/>
        <d v="2017-01-05T02:00:00" u="1"/>
        <d v="2017-02-01T00:00:00" u="1"/>
        <d v="2017-08-01T04:30:00" u="1"/>
        <d v="2017-08-06T04:10:00" u="1"/>
        <d v="2017-09-02T02:10:00" u="1"/>
        <d v="2017-01-05T03:00:00" u="1"/>
        <d v="2017-02-01T01:00:00" u="1"/>
        <d v="2017-08-01T05:30:00" u="1"/>
        <d v="2017-08-06T05:10:00" u="1"/>
        <d v="2017-09-02T03:10:00" u="1"/>
        <d v="2020-01-05T00:00:00" u="1"/>
        <d v="2017-01-05T04:00:00" u="1"/>
        <d v="2017-02-01T02:00:00" u="1"/>
        <d v="2017-08-01T06:30:00" u="1"/>
        <d v="2017-08-06T06:10:00" u="1"/>
        <d v="2017-09-02T04:10:00" u="1"/>
        <d v="2017-01-05T05:00:00" u="1"/>
        <d v="2017-02-01T03:00:00" u="1"/>
        <d v="2017-08-01T07:30:00" u="1"/>
        <d v="2017-08-06T07:10:00" u="1"/>
        <d v="2017-09-02T05:10:00" u="1"/>
        <d v="2020-02-01T00:00:00" u="1"/>
        <d v="2017-01-05T06:00:00" u="1"/>
        <d v="2017-02-01T04:00:00" u="1"/>
        <d v="2017-08-01T08:30:00" u="1"/>
        <d v="2017-08-06T08:10:00" u="1"/>
        <d v="2017-09-02T06:10:00" u="1"/>
        <d v="2017-01-05T07:00:00" u="1"/>
        <d v="2017-02-01T05:00:00" u="1"/>
        <d v="2017-08-01T09:30:00" u="1"/>
        <d v="2017-08-06T09:10:00" u="1"/>
        <d v="2017-09-02T07:10:00" u="1"/>
        <d v="2017-01-05T08:00:00" u="1"/>
        <d v="2017-02-01T06:00:00" u="1"/>
        <d v="2017-08-01T10:30:00" u="1"/>
        <d v="2017-08-06T10:10:00" u="1"/>
        <d v="2017-09-02T08:10:00" u="1"/>
        <d v="2017-01-05T09:00:00" u="1"/>
        <d v="2017-02-01T07:00:00" u="1"/>
        <d v="2017-08-01T11:30:00" u="1"/>
        <d v="2017-08-06T11:10:00" u="1"/>
        <d v="2017-09-02T09:10:00" u="1"/>
        <d v="2017-01-05T10:00:00" u="1"/>
        <d v="2017-02-01T08:00:00" u="1"/>
        <d v="2017-08-01T12:30:00" u="1"/>
        <d v="2017-08-06T12:10:00" u="1"/>
        <d v="2017-09-02T10:10:00" u="1"/>
        <d v="2017-01-05T11:00:00" u="1"/>
        <d v="2017-02-01T09:00:00" u="1"/>
        <d v="2017-08-01T13:30:00" u="1"/>
        <d v="2017-08-06T13:10:00" u="1"/>
        <d v="2017-09-02T11:10:00" u="1"/>
        <d v="2017-01-05T12:00:00" u="1"/>
        <d v="2017-02-01T10:00:00" u="1"/>
        <d v="2017-08-01T14:30:00" u="1"/>
        <d v="2017-08-06T14:10:00" u="1"/>
        <d v="2017-09-02T12:10:00" u="1"/>
        <d v="2017-01-05T13:00:00" u="1"/>
        <d v="2017-02-01T11:00:00" u="1"/>
        <d v="2017-08-01T15:30:00" u="1"/>
        <d v="2017-08-06T15:10:00" u="1"/>
        <d v="2017-09-02T13:10:00" u="1"/>
        <d v="2017-01-05T14:00:00" u="1"/>
        <d v="2017-02-01T12:00:00" u="1"/>
        <d v="2017-08-01T16:30:00" u="1"/>
        <d v="2017-08-06T16:10:00" u="1"/>
        <d v="2017-09-02T14:10:00" u="1"/>
        <d v="2017-01-05T15:00:00" u="1"/>
        <d v="2017-02-01T13:00:00" u="1"/>
        <d v="2017-08-01T17:30:00" u="1"/>
        <d v="2017-08-06T17:10:00" u="1"/>
        <d v="2017-09-02T15:10:00" u="1"/>
        <d v="2017-01-05T16:00:00" u="1"/>
        <d v="2017-02-01T14:00:00" u="1"/>
        <d v="2017-08-01T18:30:00" u="1"/>
        <d v="2017-08-06T18:10:00" u="1"/>
        <d v="2017-09-02T16:10:00" u="1"/>
        <d v="2017-01-05T17:00:00" u="1"/>
        <d v="2017-02-01T15:00:00" u="1"/>
        <d v="2017-08-01T19:30:00" u="1"/>
        <d v="2017-08-06T19:10:00" u="1"/>
        <d v="2017-09-02T17:10:00" u="1"/>
        <d v="2017-01-05T18:00:00" u="1"/>
        <d v="2017-02-01T16:00:00" u="1"/>
        <d v="2017-08-01T20:30:00" u="1"/>
        <d v="2017-08-06T20:10:00" u="1"/>
        <d v="2017-09-02T18:10:00" u="1"/>
        <d v="2017-01-05T19:00:00" u="1"/>
        <d v="2017-02-01T17:00:00" u="1"/>
        <d v="2017-08-01T21:30:00" u="1"/>
        <d v="2017-08-06T21:10:00" u="1"/>
        <d v="2017-09-02T19:10:00" u="1"/>
        <d v="2017-11-30T00:00:00" u="1"/>
        <d v="2017-01-05T20:00:00" u="1"/>
        <d v="2017-02-01T18:00:00" u="1"/>
        <d v="2017-08-01T22:30:00" u="1"/>
        <d v="2017-08-06T22:10:00" u="1"/>
        <d v="2017-09-02T20:10:00" u="1"/>
        <d v="2017-01-05T21:00:00" u="1"/>
        <d v="2017-02-01T19:00:00" u="1"/>
        <d v="2017-08-01T23:30:00" u="1"/>
        <d v="2017-08-06T23:10:00" u="1"/>
        <d v="2017-09-02T21:10:00" u="1"/>
        <d v="2017-12-26T00:00:00" u="1"/>
        <d v="2017-01-05T22:00:00" u="1"/>
        <d v="2017-02-01T20:00:00" u="1"/>
        <d v="2017-09-02T22:10:00" u="1"/>
        <d v="2020-11-30T00:00:00" u="1"/>
        <d v="2017-01-05T23:00:00" u="1"/>
        <d v="2017-02-01T21:00:00" u="1"/>
        <d v="2017-09-02T23:10:00" u="1"/>
        <d v="2017-02-01T22:00:00" u="1"/>
        <d v="2017-02-01T23:00:00" u="1"/>
        <d v="2017-08-03T00:30:00" u="1"/>
        <d v="2017-08-08T00:10:00" u="1"/>
        <d v="2017-08-03T01:30:00" u="1"/>
        <d v="2017-08-08T01:10:00" u="1"/>
        <d v="2017-01-02T00:20:00" u="1"/>
        <d v="2017-01-07T00:00:00" u="1"/>
        <d v="2017-08-03T02:30:00" u="1"/>
        <d v="2017-08-08T02:10:00" u="1"/>
        <d v="2017-09-04T00:10:00" u="1"/>
        <d v="2017-01-02T01:20:00" u="1"/>
        <d v="2017-01-07T01:00:00" u="1"/>
        <d v="2017-08-03T03:30:00" u="1"/>
        <d v="2017-08-08T03:10:00" u="1"/>
        <d v="2017-09-04T01:10:00" u="1"/>
        <d v="2017-01-02T02:20:00" u="1"/>
        <d v="2017-01-07T02:00:00" u="1"/>
        <d v="2017-02-03T00:00:00" u="1"/>
        <d v="2017-08-03T04:30:00" u="1"/>
        <d v="2017-08-08T04:10:00" u="1"/>
        <d v="2017-09-04T02:10:00" u="1"/>
        <d v="2017-01-02T03:20:00" u="1"/>
        <d v="2017-01-07T03:00:00" u="1"/>
        <d v="2017-02-03T01:00:00" u="1"/>
        <d v="2017-08-03T05:30:00" u="1"/>
        <d v="2017-08-08T05:10:00" u="1"/>
        <d v="2017-09-04T03:10:00" u="1"/>
        <d v="2020-01-07T00:00:00" u="1"/>
        <d v="2017-01-02T04:20:00" u="1"/>
        <d v="2017-01-07T04:00:00" u="1"/>
        <d v="2017-02-03T02:00:00" u="1"/>
        <d v="2017-08-03T06:30:00" u="1"/>
        <d v="2017-08-08T06:10:00" u="1"/>
        <d v="2017-09-04T04:10:00" u="1"/>
        <d v="2017-01-02T05:20:00" u="1"/>
        <d v="2017-01-07T05:00:00" u="1"/>
        <d v="2017-02-03T03:00:00" u="1"/>
        <d v="2017-08-03T07:30:00" u="1"/>
        <d v="2017-08-08T07:10:00" u="1"/>
        <d v="2017-09-04T05:10:00" u="1"/>
        <d v="2020-02-03T00:00:00" u="1"/>
        <d v="2017-01-02T06:20:00" u="1"/>
        <d v="2017-01-07T06:00:00" u="1"/>
        <d v="2017-02-03T04:00:00" u="1"/>
        <d v="2017-08-03T08:30:00" u="1"/>
        <d v="2017-08-08T08:10:00" u="1"/>
        <d v="2017-09-04T06:10:00" u="1"/>
        <d v="2017-01-02T07:20:00" u="1"/>
        <d v="2017-01-07T07:00:00" u="1"/>
        <d v="2017-02-03T05:00:00" u="1"/>
        <d v="2017-08-03T09:30:00" u="1"/>
        <d v="2017-08-08T09:10:00" u="1"/>
        <d v="2017-09-04T07:10:00" u="1"/>
        <d v="2017-01-02T08:20:00" u="1"/>
        <d v="2017-01-07T08:00:00" u="1"/>
        <d v="2017-02-03T06:00:00" u="1"/>
        <d v="2017-08-03T10:30:00" u="1"/>
        <d v="2017-08-08T10:10:00" u="1"/>
        <d v="2017-09-04T08:10:00" u="1"/>
        <d v="2017-01-02T09:20:00" u="1"/>
        <d v="2017-01-07T09:00:00" u="1"/>
        <d v="2017-02-03T07:00:00" u="1"/>
        <d v="2017-08-03T11:30:00" u="1"/>
        <d v="2017-08-08T11:10:00" u="1"/>
        <d v="2017-09-04T09:10:00" u="1"/>
        <d v="2017-01-02T10:20:00" u="1"/>
        <d v="2017-01-07T10:00:00" u="1"/>
        <d v="2017-02-03T08:00:00" u="1"/>
        <d v="2017-08-03T12:30:00" u="1"/>
        <d v="2017-08-08T12:10:00" u="1"/>
        <d v="2017-09-04T10:10:00" u="1"/>
        <d v="2017-01-02T11:20:00" u="1"/>
        <d v="2017-01-07T11:00:00" u="1"/>
        <d v="2017-02-03T09:00:00" u="1"/>
        <d v="2017-08-03T13:30:00" u="1"/>
        <d v="2017-08-08T13:10:00" u="1"/>
        <d v="2017-09-04T11:10:00" u="1"/>
        <d v="2017-01-02T12:20:00" u="1"/>
        <d v="2017-01-07T12:00:00" u="1"/>
        <d v="2017-02-03T10:00:00" u="1"/>
        <d v="2017-08-03T14:30:00" u="1"/>
        <d v="2017-08-08T14:10:00" u="1"/>
        <d v="2017-09-04T12:10:00" u="1"/>
        <d v="2017-01-02T13:20:00" u="1"/>
        <d v="2017-01-07T13:00:00" u="1"/>
        <d v="2017-02-03T11:00:00" u="1"/>
        <d v="2017-08-03T15:30:00" u="1"/>
        <d v="2017-08-08T15:10:00" u="1"/>
        <d v="2017-09-04T13:10:00" u="1"/>
        <d v="2017-01-02T14:20:00" u="1"/>
        <d v="2017-01-07T14:00:00" u="1"/>
        <d v="2017-02-03T12:00:00" u="1"/>
        <d v="2017-08-03T16:30:00" u="1"/>
        <d v="2017-08-08T16:10:00" u="1"/>
        <d v="2017-09-04T14:10:00" u="1"/>
        <d v="2017-01-02T15:20:00" u="1"/>
        <d v="2017-01-07T15:00:00" u="1"/>
        <d v="2017-02-03T13:00:00" u="1"/>
        <d v="2017-08-03T17:30:00" u="1"/>
        <d v="2017-08-08T17:10:00" u="1"/>
        <d v="2017-09-04T15:10:00" u="1"/>
        <d v="2017-01-02T16:20:00" u="1"/>
        <d v="2017-01-07T16:00:00" u="1"/>
        <d v="2017-02-03T14:00:00" u="1"/>
        <d v="2017-08-03T18:30:00" u="1"/>
        <d v="2017-08-08T18:10:00" u="1"/>
        <d v="2017-09-04T16:10:00" u="1"/>
        <d v="2017-01-02T17:20:00" u="1"/>
        <d v="2017-01-07T17:00:00" u="1"/>
        <d v="2017-02-03T15:00:00" u="1"/>
        <d v="2017-08-03T19:30:00" u="1"/>
        <d v="2017-08-08T19:10:00" u="1"/>
        <d v="2017-09-04T17:10:00" u="1"/>
        <d v="2017-01-02T18:20:00" u="1"/>
        <d v="2017-01-07T18:00:00" u="1"/>
        <d v="2017-02-03T16:00:00" u="1"/>
        <d v="2017-08-03T20:30:00" u="1"/>
        <d v="2017-08-08T20:10:00" u="1"/>
        <d v="2017-09-04T18:10:00" u="1"/>
        <d v="2017-01-02T19:20:00" u="1"/>
        <d v="2017-01-07T19:00:00" u="1"/>
        <d v="2017-02-03T17:00:00" u="1"/>
        <d v="2017-08-03T21:30:00" u="1"/>
        <d v="2017-08-08T21:10:00" u="1"/>
        <d v="2017-09-04T19:10:00" u="1"/>
        <d v="2017-01-02T20:20:00" u="1"/>
        <d v="2017-01-07T20:00:00" u="1"/>
        <d v="2017-02-03T18:00:00" u="1"/>
        <d v="2017-08-03T22:30:00" u="1"/>
        <d v="2017-08-08T22:10:00" u="1"/>
        <d v="2017-09-04T20:10:00" u="1"/>
        <d v="2017-01-02T21:20:00" u="1"/>
        <d v="2017-01-07T21:00:00" u="1"/>
        <d v="2017-02-03T19:00:00" u="1"/>
        <d v="2017-08-03T23:30:00" u="1"/>
        <d v="2017-08-08T23:10:00" u="1"/>
        <d v="2017-09-04T21:10:00" u="1"/>
        <d v="2017-12-28T00:00:00" u="1"/>
        <d v="2017-01-02T22:20:00" u="1"/>
        <d v="2017-01-07T22:00:00" u="1"/>
        <d v="2017-02-03T20:00:00" u="1"/>
        <d v="2017-09-04T22:10:00" u="1"/>
        <d v="2017-01-02T23:20:00" u="1"/>
        <d v="2017-01-07T23:00:00" u="1"/>
        <d v="2017-02-03T21:00:00" u="1"/>
        <d v="2017-09-04T23:10:00" u="1"/>
        <d v="2017-02-03T22:00:00" u="1"/>
        <d v="2017-02-03T23:00:00" u="1"/>
        <d v="2017-01-04T00:20:00" u="1"/>
        <d v="2017-01-09T00:00:00" u="1"/>
        <d v="2017-09-01T00:30:00" u="1"/>
        <d v="2017-09-06T00:10:00" u="1"/>
        <d v="2017-01-04T01:20:00" u="1"/>
        <d v="2017-01-09T01:00:00" u="1"/>
        <d v="2017-09-01T01:30:00" u="1"/>
        <d v="2017-09-06T01:10:00" u="1"/>
        <d v="2017-01-04T02:20:00" u="1"/>
        <d v="2017-01-09T02:00:00" u="1"/>
        <d v="2017-02-05T00:00:00" u="1"/>
        <d v="2017-09-01T02:30:00" u="1"/>
        <d v="2017-09-06T02:10:00" u="1"/>
        <d v="2017-10-02T00:10:00" u="1"/>
        <d v="2017-01-04T03:20:00" u="1"/>
        <d v="2017-01-09T03:00:00" u="1"/>
        <d v="2017-02-05T01:00:00" u="1"/>
        <d v="2017-09-01T03:30:00" u="1"/>
        <d v="2017-09-06T03:10:00" u="1"/>
        <d v="2017-10-02T01:10:00" u="1"/>
        <d v="2020-01-09T00:00:00" u="1"/>
        <d v="2017-01-04T04:20:00" u="1"/>
        <d v="2017-01-09T04:00:00" u="1"/>
        <d v="2017-02-05T02:00:00" u="1"/>
        <d v="2017-03-01T00:00:00" u="1"/>
        <d v="2017-09-01T04:30:00" u="1"/>
        <d v="2017-09-06T04:10:00" u="1"/>
        <d v="2017-10-02T02:10:00" u="1"/>
        <d v="2017-01-04T05:20:00" u="1"/>
        <d v="2017-01-09T05:00:00" u="1"/>
        <d v="2017-02-05T03:00:00" u="1"/>
        <d v="2017-03-01T01:00:00" u="1"/>
        <d v="2017-09-01T05:30:00" u="1"/>
        <d v="2017-09-06T05:10:00" u="1"/>
        <d v="2017-10-02T03:10:00" u="1"/>
        <d v="2020-02-05T00:00:00" u="1"/>
        <d v="2017-01-04T06:20:00" u="1"/>
        <d v="2017-01-09T06:00:00" u="1"/>
        <d v="2017-02-05T04:00:00" u="1"/>
        <d v="2017-03-01T02:00:00" u="1"/>
        <d v="2017-09-01T06:30:00" u="1"/>
        <d v="2017-09-06T06:10:00" u="1"/>
        <d v="2017-10-02T04:10:00" u="1"/>
        <d v="2017-01-04T07:20:00" u="1"/>
        <d v="2017-01-09T07:00:00" u="1"/>
        <d v="2017-02-05T05:00:00" u="1"/>
        <d v="2017-03-01T03:00:00" u="1"/>
        <d v="2017-09-01T07:30:00" u="1"/>
        <d v="2017-09-06T07:10:00" u="1"/>
        <d v="2017-10-02T05:10:00" u="1"/>
        <d v="2020-03-01T00:00:00" u="1"/>
        <d v="2017-01-04T08:20:00" u="1"/>
        <d v="2017-01-09T08:00:00" u="1"/>
        <d v="2017-02-05T06:00:00" u="1"/>
        <d v="2017-03-01T04:00:00" u="1"/>
        <d v="2017-09-01T08:30:00" u="1"/>
        <d v="2017-09-06T08:10:00" u="1"/>
        <d v="2017-10-02T06:10:00" u="1"/>
        <d v="2017-01-04T09:20:00" u="1"/>
        <d v="2017-01-09T09:00:00" u="1"/>
        <d v="2017-02-05T07:00:00" u="1"/>
        <d v="2017-03-01T05:00:00" u="1"/>
        <d v="2017-09-01T09:30:00" u="1"/>
        <d v="2017-09-06T09:10:00" u="1"/>
        <d v="2017-10-02T07:10:00" u="1"/>
        <d v="2017-01-04T10:20:00" u="1"/>
        <d v="2017-01-09T10:00:00" u="1"/>
        <d v="2017-02-05T08:00:00" u="1"/>
        <d v="2017-03-01T06:00:00" u="1"/>
        <d v="2017-09-01T10:30:00" u="1"/>
        <d v="2017-09-06T10:10:00" u="1"/>
        <d v="2017-10-02T08:10:00" u="1"/>
        <d v="2017-01-04T11:20:00" u="1"/>
        <d v="2017-01-09T11:00:00" u="1"/>
        <d v="2017-02-05T09:00:00" u="1"/>
        <d v="2017-03-01T07:00:00" u="1"/>
        <d v="2017-09-01T11:30:00" u="1"/>
        <d v="2017-09-06T11:10:00" u="1"/>
        <d v="2017-10-02T09:10:00" u="1"/>
        <d v="2017-01-04T12:20:00" u="1"/>
        <d v="2017-01-09T12:00:00" u="1"/>
        <d v="2017-02-05T10:00:00" u="1"/>
        <d v="2017-03-01T08:00:00" u="1"/>
        <d v="2017-09-01T12:30:00" u="1"/>
        <d v="2017-09-06T12:10:00" u="1"/>
        <d v="2017-10-02T10:10:00" u="1"/>
        <d v="2017-01-04T13:20:00" u="1"/>
        <d v="2017-01-09T13:00:00" u="1"/>
        <d v="2017-02-05T11:00:00" u="1"/>
        <d v="2017-03-01T09:00:00" u="1"/>
        <d v="2017-09-01T13:30:00" u="1"/>
        <d v="2017-09-06T13:10:00" u="1"/>
        <d v="2017-10-02T11:10:00" u="1"/>
        <d v="2017-01-04T14:20:00" u="1"/>
        <d v="2017-01-09T14:00:00" u="1"/>
        <d v="2017-02-05T12:00:00" u="1"/>
        <d v="2017-03-01T10:00:00" u="1"/>
        <d v="2017-09-01T14:30:00" u="1"/>
        <d v="2017-09-06T14:10:00" u="1"/>
        <d v="2017-10-02T12:10:00" u="1"/>
        <d v="2017-01-04T15:20:00" u="1"/>
        <d v="2017-01-09T15:00:00" u="1"/>
        <d v="2017-02-05T13:00:00" u="1"/>
        <d v="2017-03-01T11:00:00" u="1"/>
        <d v="2017-09-01T15:30:00" u="1"/>
        <d v="2017-09-06T15:10:00" u="1"/>
        <d v="2017-10-02T13:10:00" u="1"/>
        <d v="2017-01-04T16:20:00" u="1"/>
        <d v="2017-01-09T16:00:00" u="1"/>
        <d v="2017-02-05T14:00:00" u="1"/>
        <d v="2017-03-01T12:00:00" u="1"/>
        <d v="2017-09-01T16:30:00" u="1"/>
        <d v="2017-09-06T16:10:00" u="1"/>
        <d v="2017-10-02T14:10:00" u="1"/>
        <d v="2017-01-04T17:20:00" u="1"/>
        <d v="2017-01-09T17:00:00" u="1"/>
        <d v="2017-02-05T15:00:00" u="1"/>
        <d v="2017-03-01T13:00:00" u="1"/>
        <d v="2017-09-01T17:30:00" u="1"/>
        <d v="2017-09-06T17:10:00" u="1"/>
        <d v="2017-10-02T15:10:00" u="1"/>
        <d v="2017-01-04T18:20:00" u="1"/>
        <d v="2017-01-09T18:00:00" u="1"/>
        <d v="2017-02-05T16:00:00" u="1"/>
        <d v="2017-03-01T14:00:00" u="1"/>
        <d v="2017-09-01T18:30:00" u="1"/>
        <d v="2017-09-06T18:10:00" u="1"/>
        <d v="2017-10-02T16:10:00" u="1"/>
        <d v="2017-01-04T19:20:00" u="1"/>
        <d v="2017-01-09T19:00:00" u="1"/>
        <d v="2017-02-05T17:00:00" u="1"/>
        <d v="2017-03-01T15:00:00" u="1"/>
        <d v="2017-09-01T19:30:00" u="1"/>
        <d v="2017-09-06T19:10:00" u="1"/>
        <d v="2017-10-02T17:10:00" u="1"/>
        <d v="2017-01-04T20:20:00" u="1"/>
        <d v="2017-01-09T20:00:00" u="1"/>
        <d v="2017-02-05T18:00:00" u="1"/>
        <d v="2017-03-01T16:00:00" u="1"/>
        <d v="2017-09-01T20:30:00" u="1"/>
        <d v="2017-09-06T20:10:00" u="1"/>
        <d v="2017-10-02T18:10:00" u="1"/>
        <d v="2017-01-04T21:20:00" u="1"/>
        <d v="2017-01-09T21:00:00" u="1"/>
        <d v="2017-02-05T19:00:00" u="1"/>
        <d v="2017-03-01T17:00:00" u="1"/>
        <d v="2017-09-01T21:30:00" u="1"/>
        <d v="2017-09-06T21:10:00" u="1"/>
        <d v="2017-10-02T19:10:00" u="1"/>
        <d v="2017-12-30T00:00:00" u="1"/>
        <d v="2017-01-04T22:20:00" u="1"/>
        <d v="2017-01-09T22:00:00" u="1"/>
        <d v="2017-02-05T20:00:00" u="1"/>
        <d v="2017-03-01T18:00:00" u="1"/>
        <d v="2017-09-01T22:30:00" u="1"/>
        <d v="2017-09-06T22:10:00" u="1"/>
        <d v="2017-10-02T20:10:00" u="1"/>
        <d v="2017-01-04T23:20:00" u="1"/>
        <d v="2017-01-09T23:00:00" u="1"/>
        <d v="2017-02-05T21:00:00" u="1"/>
        <d v="2017-03-01T19:00:00" u="1"/>
        <d v="2017-09-01T23:30:00" u="1"/>
        <d v="2017-09-06T23:10:00" u="1"/>
        <d v="2017-10-02T21:10:00" u="1"/>
        <d v="2017-02-05T22:00:00" u="1"/>
        <d v="2017-03-01T20:00:00" u="1"/>
        <d v="2017-10-02T22:10:00" u="1"/>
        <d v="2017-02-05T23:00:00" u="1"/>
        <d v="2017-03-01T21:00:00" u="1"/>
        <d v="2017-10-02T23:10:00" u="1"/>
        <d v="2017-03-01T22:00:00" u="1"/>
        <d v="2017-03-01T23:00:00" u="1"/>
        <d v="2017-01-01T00:40:00" u="1"/>
        <d v="2017-01-06T00:20:00" u="1"/>
        <d v="2017-01-11T00:00:00" u="1"/>
        <d v="2017-09-03T00:30:00" u="1"/>
        <d v="2017-09-08T00:10:00" u="1"/>
        <d v="2017-01-01T01:40:00" u="1"/>
        <d v="2017-01-06T01:20:00" u="1"/>
        <d v="2017-01-11T01:00:00" u="1"/>
        <d v="2017-09-03T01:30:00" u="1"/>
        <d v="2017-09-08T01:10:00" u="1"/>
        <d v="2017-01-01T02:40:00" u="1"/>
        <d v="2017-01-06T02:20:00" u="1"/>
        <d v="2017-01-11T02:00:00" u="1"/>
        <d v="2017-02-02T00:20:00" u="1"/>
        <d v="2017-02-07T00:00:00" u="1"/>
        <d v="2017-09-03T02:30:00" u="1"/>
        <d v="2017-09-08T02:10:00" u="1"/>
        <d v="2017-10-04T00:10:00" u="1"/>
        <d v="2017-01-01T03:40:00" u="1"/>
        <d v="2017-01-06T03:20:00" u="1"/>
        <d v="2017-01-11T03:00:00" u="1"/>
        <d v="2017-02-02T01:20:00" u="1"/>
        <d v="2017-02-07T01:00:00" u="1"/>
        <d v="2017-09-03T03:30:00" u="1"/>
        <d v="2017-09-08T03:10:00" u="1"/>
        <d v="2017-10-04T01:10:00" u="1"/>
        <d v="2020-01-11T00:00:00" u="1"/>
        <d v="2017-01-01T04:40:00" u="1"/>
        <d v="2017-01-06T04:20:00" u="1"/>
        <d v="2017-01-11T04:00:00" u="1"/>
        <d v="2017-02-02T02:20:00" u="1"/>
        <d v="2017-02-07T02:00:00" u="1"/>
        <d v="2017-03-03T00:00:00" u="1"/>
        <d v="2017-09-03T04:30:00" u="1"/>
        <d v="2017-09-08T04:10:00" u="1"/>
        <d v="2017-10-04T02:10:00" u="1"/>
        <d v="2017-01-01T05:40:00" u="1"/>
        <d v="2017-01-06T05:20:00" u="1"/>
        <d v="2017-01-11T05:00:00" u="1"/>
        <d v="2017-02-02T03:20:00" u="1"/>
        <d v="2017-02-07T03:00:00" u="1"/>
        <d v="2017-03-03T01:00:00" u="1"/>
        <d v="2017-09-03T05:30:00" u="1"/>
        <d v="2017-09-08T05:10:00" u="1"/>
        <d v="2017-10-04T03:10:00" u="1"/>
        <d v="2020-02-07T00:00:00" u="1"/>
        <d v="2017-01-01T06:40:00" u="1"/>
        <d v="2017-01-06T06:20:00" u="1"/>
        <d v="2017-01-11T06:00:00" u="1"/>
        <d v="2017-02-02T04:20:00" u="1"/>
        <d v="2017-02-07T04:00:00" u="1"/>
        <d v="2017-03-03T02:00:00" u="1"/>
        <d v="2017-09-03T06:30:00" u="1"/>
        <d v="2017-09-08T06:10:00" u="1"/>
        <d v="2017-10-04T04:10:00" u="1"/>
        <d v="2017-01-01T07:40:00" u="1"/>
        <d v="2017-01-06T07:20:00" u="1"/>
        <d v="2017-01-11T07:00:00" u="1"/>
        <d v="2017-02-02T05:20:00" u="1"/>
        <d v="2017-02-07T05:00:00" u="1"/>
        <d v="2017-03-03T03:00:00" u="1"/>
        <d v="2017-09-03T07:30:00" u="1"/>
        <d v="2017-09-08T07:10:00" u="1"/>
        <d v="2017-10-04T05:10:00" u="1"/>
        <d v="2020-03-03T00:00:00" u="1"/>
        <d v="2017-01-01T08:40:00" u="1"/>
        <d v="2017-01-06T08:20:00" u="1"/>
        <d v="2017-01-11T08:00:00" u="1"/>
        <d v="2017-02-02T06:20:00" u="1"/>
        <d v="2017-02-07T06:00:00" u="1"/>
        <d v="2017-03-03T04:00:00" u="1"/>
        <d v="2017-09-03T08:30:00" u="1"/>
        <d v="2017-09-08T08:10:00" u="1"/>
        <d v="2017-10-04T06:10:00" u="1"/>
        <d v="2017-01-01T09:40:00" u="1"/>
        <d v="2017-01-06T09:20:00" u="1"/>
        <d v="2017-01-11T09:00:00" u="1"/>
        <d v="2017-02-02T07:20:00" u="1"/>
        <d v="2017-02-07T07:00:00" u="1"/>
        <d v="2017-03-03T05:00:00" u="1"/>
        <d v="2017-09-03T09:30:00" u="1"/>
        <d v="2017-09-08T09:10:00" u="1"/>
        <d v="2017-10-04T07:10:00" u="1"/>
        <d v="2017-01-01T10:40:00" u="1"/>
        <d v="2017-01-06T10:20:00" u="1"/>
        <d v="2017-01-11T10:00:00" u="1"/>
        <d v="2017-02-02T08:20:00" u="1"/>
        <d v="2017-02-07T08:00:00" u="1"/>
        <d v="2017-03-03T06:00:00" u="1"/>
        <d v="2017-09-03T10:30:00" u="1"/>
        <d v="2017-09-08T10:10:00" u="1"/>
        <d v="2017-10-04T08:10:00" u="1"/>
        <d v="2017-01-01T11:40:00" u="1"/>
        <d v="2017-01-06T11:20:00" u="1"/>
        <d v="2017-01-11T11:00:00" u="1"/>
        <d v="2017-02-02T09:20:00" u="1"/>
        <d v="2017-02-07T09:00:00" u="1"/>
        <d v="2017-03-03T07:00:00" u="1"/>
        <d v="2017-09-03T11:30:00" u="1"/>
        <d v="2017-09-08T11:10:00" u="1"/>
        <d v="2017-10-04T09:10:00" u="1"/>
        <d v="2017-01-01T12:40:00" u="1"/>
        <d v="2017-01-06T12:20:00" u="1"/>
        <d v="2017-01-11T12:00:00" u="1"/>
        <d v="2017-02-02T10:20:00" u="1"/>
        <d v="2017-02-07T10:00:00" u="1"/>
        <d v="2017-03-03T08:00:00" u="1"/>
        <d v="2017-09-03T12:30:00" u="1"/>
        <d v="2017-09-08T12:10:00" u="1"/>
        <d v="2017-10-04T10:10:00" u="1"/>
        <d v="2017-01-01T13:40:00" u="1"/>
        <d v="2017-01-06T13:20:00" u="1"/>
        <d v="2017-01-11T13:00:00" u="1"/>
        <d v="2017-02-02T11:20:00" u="1"/>
        <d v="2017-02-07T11:00:00" u="1"/>
        <d v="2017-03-03T09:00:00" u="1"/>
        <d v="2017-09-03T13:30:00" u="1"/>
        <d v="2017-09-08T13:10:00" u="1"/>
        <d v="2017-10-04T11:10:00" u="1"/>
        <d v="2017-01-01T14:40:00" u="1"/>
        <d v="2017-01-06T14:20:00" u="1"/>
        <d v="2017-01-11T14:00:00" u="1"/>
        <d v="2017-02-02T12:20:00" u="1"/>
        <d v="2017-02-07T12:00:00" u="1"/>
        <d v="2017-03-03T10:00:00" u="1"/>
        <d v="2017-09-03T14:30:00" u="1"/>
        <d v="2017-09-08T14:10:00" u="1"/>
        <d v="2017-10-04T12:10:00" u="1"/>
        <d v="2017-01-01T15:40:00" u="1"/>
        <d v="2017-01-06T15:20:00" u="1"/>
        <d v="2017-01-11T15:00:00" u="1"/>
        <d v="2017-02-02T13:20:00" u="1"/>
        <d v="2017-02-07T13:00:00" u="1"/>
        <d v="2017-03-03T11:00:00" u="1"/>
        <d v="2017-09-03T15:30:00" u="1"/>
        <d v="2017-09-08T15:10:00" u="1"/>
        <d v="2017-10-04T13:10:00" u="1"/>
        <d v="2017-01-01T16:40:00" u="1"/>
        <d v="2017-01-06T16:20:00" u="1"/>
        <d v="2017-01-11T16:00:00" u="1"/>
        <d v="2017-02-02T14:20:00" u="1"/>
        <d v="2017-02-07T14:00:00" u="1"/>
        <d v="2017-03-03T12:00:00" u="1"/>
        <d v="2017-09-03T16:30:00" u="1"/>
        <d v="2017-09-08T16:10:00" u="1"/>
        <d v="2017-10-04T14:10:00" u="1"/>
        <d v="2017-01-01T17:40:00" u="1"/>
        <d v="2017-01-06T17:20:00" u="1"/>
        <d v="2017-01-11T17:00:00" u="1"/>
        <d v="2017-02-02T15:20:00" u="1"/>
        <d v="2017-02-07T15:00:00" u="1"/>
        <d v="2017-03-03T13:00:00" u="1"/>
        <d v="2017-09-03T17:30:00" u="1"/>
        <d v="2017-09-08T17:10:00" u="1"/>
        <d v="2017-10-04T15:10:00" u="1"/>
        <d v="2017-01-01T18:40:00" u="1"/>
        <d v="2017-01-06T18:20:00" u="1"/>
        <d v="2017-01-11T18:00:00" u="1"/>
        <d v="2017-02-02T16:20:00" u="1"/>
        <d v="2017-02-07T16:00:00" u="1"/>
        <d v="2017-03-03T14:00:00" u="1"/>
        <d v="2017-09-03T18:30:00" u="1"/>
        <d v="2017-09-08T18:10:00" u="1"/>
        <d v="2017-10-04T16:10:00" u="1"/>
        <d v="2017-01-01T19:40:00" u="1"/>
        <d v="2017-01-06T19:20:00" u="1"/>
        <d v="2017-01-11T19:00:00" u="1"/>
        <d v="2017-02-02T17:20:00" u="1"/>
        <d v="2017-02-07T17:00:00" u="1"/>
        <d v="2017-03-03T15:00:00" u="1"/>
        <d v="2017-09-03T19:30:00" u="1"/>
        <d v="2017-09-08T19:10:00" u="1"/>
        <d v="2017-10-04T17:10:00" u="1"/>
        <d v="2017-01-01T20:40:00" u="1"/>
        <d v="2017-01-06T20:20:00" u="1"/>
        <d v="2017-01-11T20:00:00" u="1"/>
        <d v="2017-02-02T18:20:00" u="1"/>
        <d v="2017-02-07T18:00:00" u="1"/>
        <d v="2017-03-03T16:00:00" u="1"/>
        <d v="2017-09-03T20:30:00" u="1"/>
        <d v="2017-09-08T20:10:00" u="1"/>
        <d v="2017-10-04T18:10:00" u="1"/>
        <d v="2017-01-01T21:40:00" u="1"/>
        <d v="2017-01-06T21:20:00" u="1"/>
        <d v="2017-01-11T21:00:00" u="1"/>
        <d v="2017-02-02T19:20:00" u="1"/>
        <d v="2017-02-07T19:00:00" u="1"/>
        <d v="2017-03-03T17:00:00" u="1"/>
        <d v="2017-09-03T21:30:00" u="1"/>
        <d v="2017-09-08T21:10:00" u="1"/>
        <d v="2017-10-04T19:10:00" u="1"/>
        <d v="2017-01-01T22:40:00" u="1"/>
        <d v="2017-01-06T22:20:00" u="1"/>
        <d v="2017-01-11T22:00:00" u="1"/>
        <d v="2017-02-02T20:20:00" u="1"/>
        <d v="2017-02-07T20:00:00" u="1"/>
        <d v="2017-03-03T18:00:00" u="1"/>
        <d v="2017-09-03T22:30:00" u="1"/>
        <d v="2017-09-08T22:10:00" u="1"/>
        <d v="2017-10-04T20:10:00" u="1"/>
        <d v="2017-01-01T23:40:00" u="1"/>
        <d v="2017-01-06T23:20:00" u="1"/>
        <d v="2017-01-11T23:00:00" u="1"/>
        <d v="2017-02-02T21:20:00" u="1"/>
        <d v="2017-02-07T21:00:00" u="1"/>
        <d v="2017-03-03T19:00:00" u="1"/>
        <d v="2017-09-03T23:30:00" u="1"/>
        <d v="2017-09-08T23:10:00" u="1"/>
        <d v="2017-10-04T21:10:00" u="1"/>
        <d v="2017-02-02T22:20:00" u="1"/>
        <d v="2017-02-07T22:00:00" u="1"/>
        <d v="2017-03-03T20:00:00" u="1"/>
        <d v="2017-10-04T22:10:00" u="1"/>
        <d v="2017-02-02T23:20:00" u="1"/>
        <d v="2017-02-07T23:00:00" u="1"/>
        <d v="2017-03-03T21:00:00" u="1"/>
        <d v="2017-10-04T23:10:00" u="1"/>
        <d v="2017-03-03T22:00:00" u="1"/>
        <d v="2017-03-03T23:00:00" u="1"/>
        <d v="2017-01-13T00:00:00" u="1"/>
        <d v="2017-02-04T00:20:00" u="1"/>
        <d v="2017-02-09T00:00:00" u="1"/>
        <d v="2017-10-01T00:30:00" u="1"/>
        <d v="2017-10-06T00:10:00" u="1"/>
        <d v="2017-02-04T01:20:00" u="1"/>
        <d v="2017-02-09T01:00:00" u="1"/>
        <d v="2017-10-01T01:30:00" u="1"/>
        <d v="2017-10-06T01:10:00" u="1"/>
        <d v="2020-01-13T00:00:00" u="1"/>
        <d v="2017-02-04T02:20:00" u="1"/>
        <d v="2017-02-09T02:00:00" u="1"/>
        <d v="2017-03-05T00:00:00" u="1"/>
        <d v="2017-10-01T02:30:00" u="1"/>
        <d v="2017-10-06T02:10:00" u="1"/>
        <d v="2017-11-02T00:10:00" u="1"/>
        <d v="2017-02-04T03:20:00" u="1"/>
        <d v="2017-02-09T03:00:00" u="1"/>
        <d v="2017-03-05T01:00:00" u="1"/>
        <d v="2017-10-01T03:30:00" u="1"/>
        <d v="2017-10-06T03:10:00" u="1"/>
        <d v="2017-11-02T01:10:00" u="1"/>
        <d v="2020-02-09T00:00:00" u="1"/>
        <d v="2017-02-04T04:20:00" u="1"/>
        <d v="2017-02-09T04:00:00" u="1"/>
        <d v="2017-03-05T02:00:00" u="1"/>
        <d v="2017-04-01T00:00:00" u="1"/>
        <d v="2017-10-01T04:30:00" u="1"/>
        <d v="2017-10-06T04:10:00" u="1"/>
        <d v="2017-11-02T02:10:00" u="1"/>
        <d v="2017-02-04T05:20:00" u="1"/>
        <d v="2017-02-09T05:00:00" u="1"/>
        <d v="2017-03-05T03:00:00" u="1"/>
        <d v="2017-04-01T01:00:00" u="1"/>
        <d v="2017-10-01T05:30:00" u="1"/>
        <d v="2017-10-06T05:10:00" u="1"/>
        <d v="2017-11-02T03:10:00" u="1"/>
        <d v="2020-03-05T00:00:00" u="1"/>
        <d v="2017-02-04T06:20:00" u="1"/>
        <d v="2017-02-09T06:00:00" u="1"/>
        <d v="2017-03-05T04:00:00" u="1"/>
        <d v="2017-04-01T02:00:00" u="1"/>
        <d v="2017-10-01T06:30:00" u="1"/>
        <d v="2017-10-06T06:10:00" u="1"/>
        <d v="2017-11-02T04:10:00" u="1"/>
        <d v="2017-02-04T07:20:00" u="1"/>
        <d v="2017-02-09T07:00:00" u="1"/>
        <d v="2017-03-05T05:00:00" u="1"/>
        <d v="2017-04-01T03:00:00" u="1"/>
        <d v="2017-10-01T07:30:00" u="1"/>
        <d v="2017-10-06T07:10:00" u="1"/>
        <d v="2017-11-02T05:10:00" u="1"/>
        <d v="2020-04-01T00:00:00" u="1"/>
        <d v="2017-02-04T08:20:00" u="1"/>
        <d v="2017-02-09T08:00:00" u="1"/>
        <d v="2017-03-05T06:00:00" u="1"/>
        <d v="2017-04-01T04:00:00" u="1"/>
        <d v="2017-10-01T08:30:00" u="1"/>
        <d v="2017-10-06T08:10:00" u="1"/>
        <d v="2017-11-02T06:10:00" u="1"/>
        <d v="2017-02-04T09:20:00" u="1"/>
        <d v="2017-02-09T09:00:00" u="1"/>
        <d v="2017-03-05T07:00:00" u="1"/>
        <d v="2017-04-01T05:00:00" u="1"/>
        <d v="2017-10-01T09:30:00" u="1"/>
        <d v="2017-10-06T09:10:00" u="1"/>
        <d v="2017-11-02T07:10:00" u="1"/>
        <d v="2017-02-04T10:20:00" u="1"/>
        <d v="2017-02-09T10:00:00" u="1"/>
        <d v="2017-03-05T08:00:00" u="1"/>
        <d v="2017-04-01T06:00:00" u="1"/>
        <d v="2017-10-01T10:30:00" u="1"/>
        <d v="2017-10-06T10:10:00" u="1"/>
        <d v="2017-11-02T08:10:00" u="1"/>
        <d v="2017-02-04T11:20:00" u="1"/>
        <d v="2017-02-09T11:00:00" u="1"/>
        <d v="2017-03-05T09:00:00" u="1"/>
        <d v="2017-04-01T07:00:00" u="1"/>
        <d v="2017-10-01T11:30:00" u="1"/>
        <d v="2017-10-06T11:10:00" u="1"/>
        <d v="2017-11-02T09:10:00" u="1"/>
        <d v="2017-02-04T12:20:00" u="1"/>
        <d v="2017-02-09T12:00:00" u="1"/>
        <d v="2017-03-05T10:00:00" u="1"/>
        <d v="2017-04-01T08:00:00" u="1"/>
        <d v="2017-10-01T12:30:00" u="1"/>
        <d v="2017-10-06T12:10:00" u="1"/>
        <d v="2017-11-02T10:10:00" u="1"/>
        <d v="2017-02-04T13:20:00" u="1"/>
        <d v="2017-02-09T13:00:00" u="1"/>
        <d v="2017-03-05T11:00:00" u="1"/>
        <d v="2017-04-01T09:00:00" u="1"/>
        <d v="2017-10-01T13:30:00" u="1"/>
        <d v="2017-10-06T13:10:00" u="1"/>
        <d v="2017-11-02T11:10:00" u="1"/>
        <d v="2017-02-04T14:20:00" u="1"/>
        <d v="2017-02-09T14:00:00" u="1"/>
        <d v="2017-03-05T12:00:00" u="1"/>
        <d v="2017-04-01T10:00:00" u="1"/>
        <d v="2017-10-01T14:30:00" u="1"/>
        <d v="2017-10-06T14:10:00" u="1"/>
        <d v="2017-11-02T12:10:00" u="1"/>
        <d v="2017-02-04T15:20:00" u="1"/>
        <d v="2017-02-09T15:00:00" u="1"/>
        <d v="2017-03-05T13:00:00" u="1"/>
        <d v="2017-04-01T11:00:00" u="1"/>
        <d v="2017-10-01T15:30:00" u="1"/>
        <d v="2017-10-06T15:10:00" u="1"/>
        <d v="2017-11-02T13:10:00" u="1"/>
        <d v="2017-02-04T16:20:00" u="1"/>
        <d v="2017-02-09T16:00:00" u="1"/>
        <d v="2017-03-05T14:00:00" u="1"/>
        <d v="2017-04-01T12:00:00" u="1"/>
        <d v="2017-10-01T16:30:00" u="1"/>
        <d v="2017-10-06T16:10:00" u="1"/>
        <d v="2017-11-02T14:10:00" u="1"/>
        <d v="2017-02-04T17:20:00" u="1"/>
        <d v="2017-02-09T17:00:00" u="1"/>
        <d v="2017-03-05T15:00:00" u="1"/>
        <d v="2017-04-01T13:00:00" u="1"/>
        <d v="2017-10-01T17:30:00" u="1"/>
        <d v="2017-10-06T17:10:00" u="1"/>
        <d v="2017-11-02T15:10:00" u="1"/>
        <d v="2017-02-04T18:20:00" u="1"/>
        <d v="2017-02-09T18:00:00" u="1"/>
        <d v="2017-03-05T16:00:00" u="1"/>
        <d v="2017-04-01T14:00:00" u="1"/>
        <d v="2017-10-01T18:30:00" u="1"/>
        <d v="2017-10-06T18:10:00" u="1"/>
        <d v="2017-11-02T16:10:00" u="1"/>
        <d v="2017-02-04T19:20:00" u="1"/>
        <d v="2017-02-09T19:00:00" u="1"/>
        <d v="2017-03-05T17:00:00" u="1"/>
        <d v="2017-04-01T15:00:00" u="1"/>
        <d v="2017-10-01T19:30:00" u="1"/>
        <d v="2017-10-06T19:10:00" u="1"/>
        <d v="2017-11-02T17:10:00" u="1"/>
        <d v="2017-02-04T20:20:00" u="1"/>
        <d v="2017-02-09T20:00:00" u="1"/>
        <d v="2017-03-05T18:00:00" u="1"/>
        <d v="2017-04-01T16:00:00" u="1"/>
        <d v="2017-10-01T20:30:00" u="1"/>
        <d v="2017-10-06T20:10:00" u="1"/>
        <d v="2017-11-02T18:10:00" u="1"/>
        <d v="2017-02-04T21:20:00" u="1"/>
        <d v="2017-02-09T21:00:00" u="1"/>
        <d v="2017-03-05T19:00:00" u="1"/>
        <d v="2017-04-01T17:00:00" u="1"/>
        <d v="2017-10-01T21:30:00" u="1"/>
        <d v="2017-10-06T21:10:00" u="1"/>
        <d v="2017-11-02T19:10:00" u="1"/>
        <d v="2017-02-04T22:20:00" u="1"/>
        <d v="2017-02-09T22:00:00" u="1"/>
        <d v="2017-03-05T20:00:00" u="1"/>
        <d v="2017-04-01T18:00:00" u="1"/>
        <d v="2017-10-01T22:30:00" u="1"/>
        <d v="2017-10-06T22:10:00" u="1"/>
        <d v="2017-11-02T20:10:00" u="1"/>
        <d v="2017-02-04T23:20:00" u="1"/>
        <d v="2017-02-09T23:00:00" u="1"/>
        <d v="2017-03-05T21:00:00" u="1"/>
        <d v="2017-04-01T19:00:00" u="1"/>
        <d v="2017-10-01T23:30:00" u="1"/>
        <d v="2017-10-06T23:10:00" u="1"/>
        <d v="2017-11-02T21:10:00" u="1"/>
        <d v="2017-03-05T22:00:00" u="1"/>
        <d v="2017-04-01T20:00:00" u="1"/>
        <d v="2017-11-02T22:10:00" u="1"/>
        <d v="2017-03-05T23:00:00" u="1"/>
        <d v="2017-04-01T21:00:00" u="1"/>
        <d v="2017-11-02T23:10:00" u="1"/>
        <d v="2017-04-01T22:00:00" u="1"/>
        <d v="2017-04-01T23:00:00" u="1"/>
        <d v="2017-01-15T00:00:00" u="1"/>
        <d v="2017-02-01T00:40:00" u="1"/>
        <d v="2017-02-06T00:20:00" u="1"/>
        <d v="2017-02-11T00:00:00" u="1"/>
        <d v="2017-10-03T00:30:00" u="1"/>
        <d v="2017-10-08T00:10:00" u="1"/>
        <d v="2017-02-01T01:40:00" u="1"/>
        <d v="2017-02-06T01:20:00" u="1"/>
        <d v="2017-02-11T01:00:00" u="1"/>
        <d v="2017-10-03T01:30:00" u="1"/>
        <d v="2017-10-08T01:10:00" u="1"/>
        <d v="2020-01-15T00:00:00" u="1"/>
        <d v="2017-02-01T02:40:00" u="1"/>
        <d v="2017-02-06T02:20:00" u="1"/>
        <d v="2017-02-11T02:00:00" u="1"/>
        <d v="2017-03-02T00:20:00" u="1"/>
        <d v="2017-03-07T00:00:00" u="1"/>
        <d v="2017-10-03T02:30:00" u="1"/>
        <d v="2017-10-08T02:10:00" u="1"/>
        <d v="2017-11-04T00:10:00" u="1"/>
        <d v="2017-02-01T03:40:00" u="1"/>
        <d v="2017-02-06T03:20:00" u="1"/>
        <d v="2017-02-11T03:00:00" u="1"/>
        <d v="2017-03-02T01:20:00" u="1"/>
        <d v="2017-03-07T01:00:00" u="1"/>
        <d v="2017-10-03T03:30:00" u="1"/>
        <d v="2017-10-08T03:10:00" u="1"/>
        <d v="2017-11-04T01:10:00" u="1"/>
        <d v="2020-02-11T00:00:00" u="1"/>
        <d v="2017-02-01T04:40:00" u="1"/>
        <d v="2017-02-06T04:20:00" u="1"/>
        <d v="2017-02-11T04:00:00" u="1"/>
        <d v="2017-03-02T02:20:00" u="1"/>
        <d v="2017-03-07T02:00:00" u="1"/>
        <d v="2017-04-03T00:00:00" u="1"/>
        <d v="2017-10-03T04:30:00" u="1"/>
        <d v="2017-10-08T04:10:00" u="1"/>
        <d v="2017-11-04T02:10:00" u="1"/>
        <d v="2017-02-01T05:40:00" u="1"/>
        <d v="2017-02-06T05:20:00" u="1"/>
        <d v="2017-02-11T05:00:00" u="1"/>
        <d v="2017-03-02T03:20:00" u="1"/>
        <d v="2017-03-07T03:00:00" u="1"/>
        <d v="2017-04-03T01:00:00" u="1"/>
        <d v="2017-10-03T05:30:00" u="1"/>
        <d v="2017-10-08T05:10:00" u="1"/>
        <d v="2017-11-04T03:10:00" u="1"/>
        <d v="2020-03-07T00:00:00" u="1"/>
        <d v="2017-02-01T06:40:00" u="1"/>
        <d v="2017-02-06T06:20:00" u="1"/>
        <d v="2017-02-11T06:00:00" u="1"/>
        <d v="2017-03-02T04:20:00" u="1"/>
        <d v="2017-03-07T04:00:00" u="1"/>
        <d v="2017-04-03T02:00:00" u="1"/>
        <d v="2017-10-03T06:30:00" u="1"/>
        <d v="2017-10-08T06:10:00" u="1"/>
        <d v="2017-11-04T04:10:00" u="1"/>
        <d v="2017-02-01T07:40:00" u="1"/>
        <d v="2017-02-06T07:20:00" u="1"/>
        <d v="2017-02-11T07:00:00" u="1"/>
        <d v="2017-03-02T05:20:00" u="1"/>
        <d v="2017-03-07T05:00:00" u="1"/>
        <d v="2017-04-03T03:00:00" u="1"/>
        <d v="2017-10-03T07:30:00" u="1"/>
        <d v="2017-10-08T07:10:00" u="1"/>
        <d v="2017-11-04T05:10:00" u="1"/>
        <d v="2020-04-03T00:00:00" u="1"/>
        <d v="2017-02-01T08:40:00" u="1"/>
        <d v="2017-02-06T08:20:00" u="1"/>
        <d v="2017-02-11T08:00:00" u="1"/>
        <d v="2017-03-02T06:20:00" u="1"/>
        <d v="2017-03-07T06:00:00" u="1"/>
        <d v="2017-04-03T04:00:00" u="1"/>
        <d v="2017-10-03T08:30:00" u="1"/>
        <d v="2017-10-08T08:10:00" u="1"/>
        <d v="2017-11-04T06:10:00" u="1"/>
        <d v="2017-02-01T09:40:00" u="1"/>
        <d v="2017-02-06T09:20:00" u="1"/>
        <d v="2017-02-11T09:00:00" u="1"/>
        <d v="2017-03-02T07:20:00" u="1"/>
        <d v="2017-03-07T07:00:00" u="1"/>
        <d v="2017-04-03T05:00:00" u="1"/>
        <d v="2017-10-03T09:30:00" u="1"/>
        <d v="2017-10-08T09:10:00" u="1"/>
        <d v="2017-11-04T07:10:00" u="1"/>
        <d v="2017-02-01T10:40:00" u="1"/>
        <d v="2017-02-06T10:20:00" u="1"/>
        <d v="2017-02-11T10:00:00" u="1"/>
        <d v="2017-03-02T08:20:00" u="1"/>
        <d v="2017-03-07T08:00:00" u="1"/>
        <d v="2017-04-03T06:00:00" u="1"/>
        <d v="2017-10-03T10:30:00" u="1"/>
        <d v="2017-10-08T10:10:00" u="1"/>
        <d v="2017-11-04T08:10:00" u="1"/>
        <d v="2017-02-01T11:40:00" u="1"/>
        <d v="2017-02-06T11:20:00" u="1"/>
        <d v="2017-02-11T11:00:00" u="1"/>
        <d v="2017-03-02T09:20:00" u="1"/>
        <d v="2017-03-07T09:00:00" u="1"/>
        <d v="2017-04-03T07:00:00" u="1"/>
        <d v="2017-10-03T11:30:00" u="1"/>
        <d v="2017-10-08T11:10:00" u="1"/>
        <d v="2017-11-04T09:10:00" u="1"/>
        <d v="2017-02-01T12:40:00" u="1"/>
        <d v="2017-02-06T12:20:00" u="1"/>
        <d v="2017-02-11T12:00:00" u="1"/>
        <d v="2017-03-02T10:20:00" u="1"/>
        <d v="2017-03-07T10:00:00" u="1"/>
        <d v="2017-04-03T08:00:00" u="1"/>
        <d v="2017-10-03T12:30:00" u="1"/>
        <d v="2017-10-08T12:10:00" u="1"/>
        <d v="2017-11-04T10:10:00" u="1"/>
        <d v="2017-02-01T13:40:00" u="1"/>
        <d v="2017-02-06T13:20:00" u="1"/>
        <d v="2017-02-11T13:00:00" u="1"/>
        <d v="2017-03-02T11:20:00" u="1"/>
        <d v="2017-03-07T11:00:00" u="1"/>
        <d v="2017-04-03T09:00:00" u="1"/>
        <d v="2017-10-03T13:30:00" u="1"/>
        <d v="2017-10-08T13:10:00" u="1"/>
        <d v="2017-11-04T11:10:00" u="1"/>
        <d v="2017-02-01T14:40:00" u="1"/>
        <d v="2017-02-06T14:20:00" u="1"/>
        <d v="2017-02-11T14:00:00" u="1"/>
        <d v="2017-03-02T12:20:00" u="1"/>
        <d v="2017-03-07T12:00:00" u="1"/>
        <d v="2017-04-03T10:00:00" u="1"/>
        <d v="2017-10-03T14:30:00" u="1"/>
        <d v="2017-10-08T14:10:00" u="1"/>
        <d v="2017-11-04T12:10:00" u="1"/>
        <d v="2017-02-01T15:40:00" u="1"/>
        <d v="2017-02-06T15:20:00" u="1"/>
        <d v="2017-02-11T15:00:00" u="1"/>
        <d v="2017-03-02T13:20:00" u="1"/>
        <d v="2017-03-07T13:00:00" u="1"/>
        <d v="2017-04-03T11:00:00" u="1"/>
        <d v="2017-10-03T15:30:00" u="1"/>
        <d v="2017-10-08T15:10:00" u="1"/>
        <d v="2017-11-04T13:10:00" u="1"/>
        <d v="2017-02-01T16:40:00" u="1"/>
        <d v="2017-02-06T16:20:00" u="1"/>
        <d v="2017-02-11T16:00:00" u="1"/>
        <d v="2017-03-02T14:20:00" u="1"/>
        <d v="2017-03-07T14:00:00" u="1"/>
        <d v="2017-04-03T12:00:00" u="1"/>
        <d v="2017-10-03T16:30:00" u="1"/>
        <d v="2017-10-08T16:10:00" u="1"/>
        <d v="2017-11-04T14:10:00" u="1"/>
        <d v="2017-02-01T17:40:00" u="1"/>
        <d v="2017-02-06T17:20:00" u="1"/>
        <d v="2017-02-11T17:00:00" u="1"/>
        <d v="2017-03-02T15:20:00" u="1"/>
        <d v="2017-03-07T15:00:00" u="1"/>
        <d v="2017-04-03T13:00:00" u="1"/>
        <d v="2017-10-03T17:30:00" u="1"/>
        <d v="2017-10-08T17:10:00" u="1"/>
        <d v="2017-11-04T15:10:00" u="1"/>
        <d v="2017-02-01T18:40:00" u="1"/>
        <d v="2017-02-06T18:20:00" u="1"/>
        <d v="2017-02-11T18:00:00" u="1"/>
        <d v="2017-03-02T16:20:00" u="1"/>
        <d v="2017-03-07T16:00:00" u="1"/>
        <d v="2017-04-03T14:00:00" u="1"/>
        <d v="2017-10-03T18:30:00" u="1"/>
        <d v="2017-10-08T18:10:00" u="1"/>
        <d v="2017-11-04T16:10:00" u="1"/>
        <d v="2017-02-01T19:40:00" u="1"/>
        <d v="2017-02-06T19:20:00" u="1"/>
        <d v="2017-02-11T19:00:00" u="1"/>
        <d v="2017-03-02T17:20:00" u="1"/>
        <d v="2017-03-07T17:00:00" u="1"/>
        <d v="2017-04-03T15:00:00" u="1"/>
        <d v="2017-10-03T19:30:00" u="1"/>
        <d v="2017-10-08T19:10:00" u="1"/>
        <d v="2017-11-04T17:10:00" u="1"/>
        <d v="2017-02-01T20:40:00" u="1"/>
        <d v="2017-02-06T20:20:00" u="1"/>
        <d v="2017-02-11T20:00:00" u="1"/>
        <d v="2017-03-02T18:20:00" u="1"/>
        <d v="2017-03-07T18:00:00" u="1"/>
        <d v="2017-04-03T16:00:00" u="1"/>
        <d v="2017-10-03T20:30:00" u="1"/>
        <d v="2017-10-08T20:10:00" u="1"/>
        <d v="2017-11-04T18:10:00" u="1"/>
        <d v="2017-02-01T21:40:00" u="1"/>
        <d v="2017-02-06T21:20:00" u="1"/>
        <d v="2017-02-11T21:00:00" u="1"/>
        <d v="2017-03-02T19:20:00" u="1"/>
        <d v="2017-03-07T19:00:00" u="1"/>
        <d v="2017-04-03T17:00:00" u="1"/>
        <d v="2017-10-03T21:30:00" u="1"/>
        <d v="2017-10-08T21:10:00" u="1"/>
        <d v="2017-11-04T19:10:00" u="1"/>
        <d v="2017-02-01T22:40:00" u="1"/>
        <d v="2017-02-06T22:20:00" u="1"/>
        <d v="2017-02-11T22:00:00" u="1"/>
        <d v="2017-03-02T20:20:00" u="1"/>
        <d v="2017-03-07T20:00:00" u="1"/>
        <d v="2017-04-03T18:00:00" u="1"/>
        <d v="2017-10-03T22:30:00" u="1"/>
        <d v="2017-10-08T22:10:00" u="1"/>
        <d v="2017-11-04T20:10:00" u="1"/>
        <d v="2017-02-01T23:40:00" u="1"/>
        <d v="2017-02-06T23:20:00" u="1"/>
        <d v="2017-02-11T23:00:00" u="1"/>
        <d v="2017-03-02T21:20:00" u="1"/>
        <d v="2017-03-07T21:00:00" u="1"/>
        <d v="2017-04-03T19:00:00" u="1"/>
        <d v="2017-10-03T23:30:00" u="1"/>
        <d v="2017-10-08T23:10:00" u="1"/>
        <d v="2017-11-04T21:10:00" u="1"/>
        <d v="2017-03-02T22:20:00" u="1"/>
        <d v="2017-03-07T22:00:00" u="1"/>
        <d v="2017-04-03T20:00:00" u="1"/>
        <d v="2017-11-04T22:10:00" u="1"/>
        <d v="2017-03-02T23:20:00" u="1"/>
        <d v="2017-03-07T23:00:00" u="1"/>
        <d v="2017-04-03T21:00:00" u="1"/>
        <d v="2017-11-04T23:10:00" u="1"/>
        <d v="2017-04-03T22:00:00" u="1"/>
        <d v="2017-04-03T23:00:00" u="1"/>
        <d v="2017-01-17T00:00:00" u="1"/>
        <d v="2017-02-13T00:00:00" u="1"/>
        <d v="2020-01-17T00:00:00" u="1"/>
        <d v="2017-03-04T00:20:00" u="1"/>
        <d v="2017-03-09T00:00:00" u="1"/>
        <d v="2017-11-01T00:30:00" u="1"/>
        <d v="2017-11-06T00:10:00" u="1"/>
        <d v="2017-03-04T01:20:00" u="1"/>
        <d v="2017-03-09T01:00:00" u="1"/>
        <d v="2017-11-01T01:30:00" u="1"/>
        <d v="2017-11-06T01:10:00" u="1"/>
        <d v="2020-02-13T00:00:00" u="1"/>
        <d v="2017-03-04T02:20:00" u="1"/>
        <d v="2017-03-09T02:00:00" u="1"/>
        <d v="2017-04-05T00:00:00" u="1"/>
        <d v="2017-11-01T02:30:00" u="1"/>
        <d v="2017-11-06T02:10:00" u="1"/>
        <d v="2017-12-02T00:10:00" u="1"/>
        <d v="2017-03-04T03:20:00" u="1"/>
        <d v="2017-03-09T03:00:00" u="1"/>
        <d v="2017-04-05T01:00:00" u="1"/>
        <d v="2017-11-01T03:30:00" u="1"/>
        <d v="2017-11-06T03:10:00" u="1"/>
        <d v="2017-12-02T01:10:00" u="1"/>
        <d v="2020-03-09T00:00:00" u="1"/>
        <d v="2017-03-04T04:20:00" u="1"/>
        <d v="2017-03-09T04:00:00" u="1"/>
        <d v="2017-04-05T02:00:00" u="1"/>
        <d v="2017-05-01T00:00:00" u="1"/>
        <d v="2017-11-01T04:30:00" u="1"/>
        <d v="2017-11-06T04:10:00" u="1"/>
        <d v="2017-12-02T02:10:00" u="1"/>
        <d v="2017-03-04T05:20:00" u="1"/>
        <d v="2017-03-09T05:00:00" u="1"/>
        <d v="2017-04-05T03:00:00" u="1"/>
        <d v="2017-05-01T01:00:00" u="1"/>
        <d v="2017-11-01T05:30:00" u="1"/>
        <d v="2017-11-06T05:10:00" u="1"/>
        <d v="2017-12-02T03:10:00" u="1"/>
        <d v="2020-04-05T00:00:00" u="1"/>
        <d v="2017-03-04T06:20:00" u="1"/>
        <d v="2017-03-09T06:00:00" u="1"/>
        <d v="2017-04-05T04:00:00" u="1"/>
        <d v="2017-05-01T02:00:00" u="1"/>
        <d v="2017-11-01T06:30:00" u="1"/>
        <d v="2017-11-06T06:10:00" u="1"/>
        <d v="2017-12-02T04:10:00" u="1"/>
        <d v="2017-03-04T07:20:00" u="1"/>
        <d v="2017-03-09T07:00:00" u="1"/>
        <d v="2017-04-05T05:00:00" u="1"/>
        <d v="2017-05-01T03:00:00" u="1"/>
        <d v="2017-11-01T07:30:00" u="1"/>
        <d v="2017-11-06T07:10:00" u="1"/>
        <d v="2017-12-02T05:10:00" u="1"/>
        <d v="2020-05-01T00:00:00" u="1"/>
        <d v="2017-03-04T08:20:00" u="1"/>
        <d v="2017-03-09T08:00:00" u="1"/>
        <d v="2017-04-05T06:00:00" u="1"/>
        <d v="2017-05-01T04:00:00" u="1"/>
        <d v="2017-11-01T08:30:00" u="1"/>
        <d v="2017-11-06T08:10:00" u="1"/>
        <d v="2017-12-02T06:10:00" u="1"/>
        <d v="2017-03-04T09:20:00" u="1"/>
        <d v="2017-03-09T09:00:00" u="1"/>
        <d v="2017-04-05T07:00:00" u="1"/>
        <d v="2017-05-01T05:00:00" u="1"/>
        <d v="2017-11-01T09:30:00" u="1"/>
        <d v="2017-11-06T09:10:00" u="1"/>
        <d v="2017-12-02T07:10:00" u="1"/>
        <d v="2017-03-04T10:20:00" u="1"/>
        <d v="2017-03-09T10:00:00" u="1"/>
        <d v="2017-04-05T08:00:00" u="1"/>
        <d v="2017-05-01T06:00:00" u="1"/>
        <d v="2017-11-01T10:30:00" u="1"/>
        <d v="2017-11-06T10:10:00" u="1"/>
        <d v="2017-12-02T08:10:00" u="1"/>
        <d v="2017-03-04T11:20:00" u="1"/>
        <d v="2017-03-09T11:00:00" u="1"/>
        <d v="2017-04-05T09:00:00" u="1"/>
        <d v="2017-05-01T07:00:00" u="1"/>
        <d v="2017-11-01T11:30:00" u="1"/>
        <d v="2017-11-06T11:10:00" u="1"/>
        <d v="2017-12-02T09:10:00" u="1"/>
        <d v="2017-03-04T12:20:00" u="1"/>
        <d v="2017-03-09T12:00:00" u="1"/>
        <d v="2017-04-05T10:00:00" u="1"/>
        <d v="2017-05-01T08:00:00" u="1"/>
        <d v="2017-11-01T12:30:00" u="1"/>
        <d v="2017-11-06T12:10:00" u="1"/>
        <d v="2017-12-02T10:10:00" u="1"/>
        <d v="2017-03-04T13:20:00" u="1"/>
        <d v="2017-03-09T13:00:00" u="1"/>
        <d v="2017-04-05T11:00:00" u="1"/>
        <d v="2017-05-01T09:00:00" u="1"/>
        <d v="2017-11-01T13:30:00" u="1"/>
        <d v="2017-11-06T13:10:00" u="1"/>
        <d v="2017-12-02T11:10:00" u="1"/>
        <d v="2017-03-04T14:20:00" u="1"/>
        <d v="2017-03-09T14:00:00" u="1"/>
        <d v="2017-04-05T12:00:00" u="1"/>
        <d v="2017-05-01T10:00:00" u="1"/>
        <d v="2017-11-01T14:30:00" u="1"/>
        <d v="2017-11-06T14:10:00" u="1"/>
        <d v="2017-12-02T12:10:00" u="1"/>
        <d v="2017-03-04T15:20:00" u="1"/>
        <d v="2017-03-09T15:00:00" u="1"/>
        <d v="2017-04-05T13:00:00" u="1"/>
        <d v="2017-05-01T11:00:00" u="1"/>
        <d v="2017-11-01T15:30:00" u="1"/>
        <d v="2017-11-06T15:10:00" u="1"/>
        <d v="2017-12-02T13:10:00" u="1"/>
        <d v="2017-03-04T16:20:00" u="1"/>
        <d v="2017-03-09T16:00:00" u="1"/>
        <d v="2017-04-05T14:00:00" u="1"/>
        <d v="2017-05-01T12:00:00" u="1"/>
        <d v="2017-11-01T16:30:00" u="1"/>
        <d v="2017-11-06T16:10:00" u="1"/>
        <d v="2017-12-02T14:10:00" u="1"/>
        <d v="2017-03-04T17:20:00" u="1"/>
        <d v="2017-03-09T17:00:00" u="1"/>
        <d v="2017-04-05T15:00:00" u="1"/>
        <d v="2017-05-01T13:00:00" u="1"/>
        <d v="2017-11-01T17:30:00" u="1"/>
        <d v="2017-11-06T17:10:00" u="1"/>
        <d v="2017-12-02T15:10:00" u="1"/>
        <d v="2017-03-04T18:20:00" u="1"/>
        <d v="2017-03-09T18:00:00" u="1"/>
        <d v="2017-04-05T16:00:00" u="1"/>
        <d v="2017-05-01T14:00:00" u="1"/>
        <d v="2017-11-01T18:30:00" u="1"/>
        <d v="2017-11-06T18:10:00" u="1"/>
        <d v="2017-12-02T16:10:00" u="1"/>
        <d v="2017-03-04T19:20:00" u="1"/>
        <d v="2017-03-09T19:00:00" u="1"/>
        <d v="2017-04-05T17:00:00" u="1"/>
        <d v="2017-05-01T15:00:00" u="1"/>
        <d v="2017-11-01T19:30:00" u="1"/>
        <d v="2017-11-06T19:10:00" u="1"/>
        <d v="2017-12-02T17:10:00" u="1"/>
        <d v="2017-03-04T20:20:00" u="1"/>
        <d v="2017-03-09T20:00:00" u="1"/>
        <d v="2017-04-05T18:00:00" u="1"/>
        <d v="2017-05-01T16:00:00" u="1"/>
        <d v="2017-11-01T20:30:00" u="1"/>
        <d v="2017-11-06T20:10:00" u="1"/>
        <d v="2017-12-02T18:10:00" u="1"/>
        <d v="2017-03-04T21:20:00" u="1"/>
        <d v="2017-03-09T21:00:00" u="1"/>
        <d v="2017-04-05T19:00:00" u="1"/>
        <d v="2017-05-01T17:00:00" u="1"/>
        <d v="2017-11-01T21:30:00" u="1"/>
        <d v="2017-11-06T21:10:00" u="1"/>
        <d v="2017-12-02T19:10:00" u="1"/>
        <d v="2017-03-04T22:20:00" u="1"/>
        <d v="2017-03-09T22:00:00" u="1"/>
        <d v="2017-04-05T20:00:00" u="1"/>
        <d v="2017-05-01T18:00:00" u="1"/>
        <d v="2017-11-01T22:30:00" u="1"/>
        <d v="2017-11-06T22:10:00" u="1"/>
        <d v="2017-12-02T20:10:00" u="1"/>
        <d v="2017-03-04T23:20:00" u="1"/>
        <d v="2017-03-09T23:00:00" u="1"/>
        <d v="2017-04-05T21:00:00" u="1"/>
        <d v="2017-05-01T19:00:00" u="1"/>
        <d v="2017-11-01T23:30:00" u="1"/>
        <d v="2017-11-06T23:10:00" u="1"/>
        <d v="2017-12-02T21:10:00" u="1"/>
        <d v="2017-04-05T22:00:00" u="1"/>
        <d v="2017-05-01T20:00:00" u="1"/>
        <d v="2017-12-02T22:10:00" u="1"/>
        <d v="2017-04-05T23:00:00" u="1"/>
        <d v="2017-05-01T21:00:00" u="1"/>
        <d v="2017-12-02T23:10:00" u="1"/>
        <d v="2017-05-01T22:00:00" u="1"/>
        <d v="2017-01-19T00:00:00" u="1"/>
        <d v="2017-05-01T23:00:00" u="1"/>
        <d v="2017-02-15T00:00:00" u="1"/>
        <d v="2020-01-19T00:00:00" u="1"/>
        <d v="2017-03-01T00:40:00" u="1"/>
        <d v="2017-03-06T00:20:00" u="1"/>
        <d v="2017-03-11T00:00:00" u="1"/>
        <d v="2017-11-03T00:30:00" u="1"/>
        <d v="2017-11-08T00:10:00" u="1"/>
        <d v="2017-03-01T01:40:00" u="1"/>
        <d v="2017-03-06T01:20:00" u="1"/>
        <d v="2017-03-11T01:00:00" u="1"/>
        <d v="2017-11-03T01:30:00" u="1"/>
        <d v="2017-11-08T01:10:00" u="1"/>
        <d v="2020-02-15T00:00:00" u="1"/>
        <d v="2017-03-01T02:40:00" u="1"/>
        <d v="2017-03-06T02:20:00" u="1"/>
        <d v="2017-03-11T02:00:00" u="1"/>
        <d v="2017-04-02T00:20:00" u="1"/>
        <d v="2017-04-07T00:00:00" u="1"/>
        <d v="2017-11-03T02:30:00" u="1"/>
        <d v="2017-11-08T02:10:00" u="1"/>
        <d v="2017-12-04T00:10:00" u="1"/>
        <d v="2017-03-01T03:40:00" u="1"/>
        <d v="2017-03-06T03:20:00" u="1"/>
        <d v="2017-03-11T03:00:00" u="1"/>
        <d v="2017-04-02T01:20:00" u="1"/>
        <d v="2017-04-07T01:00:00" u="1"/>
        <d v="2017-11-03T03:30:00" u="1"/>
        <d v="2017-11-08T03:10:00" u="1"/>
        <d v="2017-12-04T01:10:00" u="1"/>
        <d v="2020-03-11T00:00:00" u="1"/>
        <d v="2017-03-01T04:40:00" u="1"/>
        <d v="2017-03-06T04:20:00" u="1"/>
        <d v="2017-03-11T04:00:00" u="1"/>
        <d v="2017-04-02T02:20:00" u="1"/>
        <d v="2017-04-07T02:00:00" u="1"/>
        <d v="2017-05-03T00:00:00" u="1"/>
        <d v="2017-11-03T04:30:00" u="1"/>
        <d v="2017-11-08T04:10:00" u="1"/>
        <d v="2017-12-04T02:10:00" u="1"/>
        <d v="2017-03-01T05:40:00" u="1"/>
        <d v="2017-03-06T05:20:00" u="1"/>
        <d v="2017-03-11T05:00:00" u="1"/>
        <d v="2017-04-02T03:20:00" u="1"/>
        <d v="2017-04-07T03:00:00" u="1"/>
        <d v="2017-05-03T01:00:00" u="1"/>
        <d v="2017-11-03T05:30:00" u="1"/>
        <d v="2017-11-08T05:10:00" u="1"/>
        <d v="2017-12-04T03:10:00" u="1"/>
        <d v="2020-04-07T00:00:00" u="1"/>
        <d v="2017-03-01T06:40:00" u="1"/>
        <d v="2017-03-06T06:20:00" u="1"/>
        <d v="2017-03-11T06:00:00" u="1"/>
        <d v="2017-04-02T04:20:00" u="1"/>
        <d v="2017-04-07T04:00:00" u="1"/>
        <d v="2017-05-03T02:00:00" u="1"/>
        <d v="2017-11-03T06:30:00" u="1"/>
        <d v="2017-11-08T06:10:00" u="1"/>
        <d v="2017-12-04T04:10:00" u="1"/>
        <d v="2017-03-01T07:40:00" u="1"/>
        <d v="2017-03-06T07:20:00" u="1"/>
        <d v="2017-03-11T07:00:00" u="1"/>
        <d v="2017-04-02T05:20:00" u="1"/>
        <d v="2017-04-07T05:00:00" u="1"/>
        <d v="2017-05-03T03:00:00" u="1"/>
        <d v="2017-11-03T07:30:00" u="1"/>
        <d v="2017-11-08T07:10:00" u="1"/>
        <d v="2017-12-04T05:10:00" u="1"/>
        <d v="2020-05-03T00:00:00" u="1"/>
        <d v="2017-03-01T08:40:00" u="1"/>
        <d v="2017-03-06T08:20:00" u="1"/>
        <d v="2017-03-11T08:00:00" u="1"/>
        <d v="2017-04-02T06:20:00" u="1"/>
        <d v="2017-04-07T06:00:00" u="1"/>
        <d v="2017-05-03T04:00:00" u="1"/>
        <d v="2017-11-03T08:30:00" u="1"/>
        <d v="2017-11-08T08:10:00" u="1"/>
        <d v="2017-12-04T06:10:00" u="1"/>
        <d v="2017-03-01T09:40:00" u="1"/>
        <d v="2017-03-06T09:20:00" u="1"/>
        <d v="2017-03-11T09:00:00" u="1"/>
        <d v="2017-04-02T07:20:00" u="1"/>
        <d v="2017-04-07T07:00:00" u="1"/>
        <d v="2017-05-03T05:00:00" u="1"/>
        <d v="2017-11-03T09:30:00" u="1"/>
        <d v="2017-11-08T09:10:00" u="1"/>
        <d v="2017-12-04T07:10:00" u="1"/>
        <d v="2017-03-01T10:40:00" u="1"/>
        <d v="2017-03-06T10:20:00" u="1"/>
        <d v="2017-03-11T10:00:00" u="1"/>
        <d v="2017-04-02T08:20:00" u="1"/>
        <d v="2017-04-07T08:00:00" u="1"/>
        <d v="2017-05-03T06:00:00" u="1"/>
        <d v="2017-11-03T10:30:00" u="1"/>
        <d v="2017-11-08T10:10:00" u="1"/>
        <d v="2017-12-04T08:10:00" u="1"/>
        <d v="2017-03-01T11:40:00" u="1"/>
        <d v="2017-03-06T11:20:00" u="1"/>
        <d v="2017-03-11T11:00:00" u="1"/>
        <d v="2017-04-02T09:20:00" u="1"/>
        <d v="2017-04-07T09:00:00" u="1"/>
        <d v="2017-05-03T07:00:00" u="1"/>
        <d v="2017-11-03T11:30:00" u="1"/>
        <d v="2017-11-08T11:10:00" u="1"/>
        <d v="2017-12-04T09:10:00" u="1"/>
        <d v="2017-03-01T12:40:00" u="1"/>
        <d v="2017-03-06T12:20:00" u="1"/>
        <d v="2017-03-11T12:00:00" u="1"/>
        <d v="2017-04-02T10:20:00" u="1"/>
        <d v="2017-04-07T10:00:00" u="1"/>
        <d v="2017-05-03T08:00:00" u="1"/>
        <d v="2017-11-03T12:30:00" u="1"/>
        <d v="2017-11-08T12:10:00" u="1"/>
        <d v="2017-12-04T10:10:00" u="1"/>
        <d v="2017-03-01T13:40:00" u="1"/>
        <d v="2017-03-06T13:20:00" u="1"/>
        <d v="2017-03-11T13:00:00" u="1"/>
        <d v="2017-04-02T11:20:00" u="1"/>
        <d v="2017-04-07T11:00:00" u="1"/>
        <d v="2017-05-03T09:00:00" u="1"/>
        <d v="2017-11-03T13:30:00" u="1"/>
        <d v="2017-11-08T13:10:00" u="1"/>
        <d v="2017-12-04T11:10:00" u="1"/>
        <d v="2017-03-01T14:40:00" u="1"/>
        <d v="2017-03-06T14:20:00" u="1"/>
        <d v="2017-03-11T14:00:00" u="1"/>
        <d v="2017-04-02T12:20:00" u="1"/>
        <d v="2017-04-07T12:00:00" u="1"/>
        <d v="2017-05-03T10:00:00" u="1"/>
        <d v="2017-11-03T14:30:00" u="1"/>
        <d v="2017-11-08T14:10:00" u="1"/>
        <d v="2017-12-04T12:10:00" u="1"/>
        <d v="2017-03-01T15:40:00" u="1"/>
        <d v="2017-03-06T15:20:00" u="1"/>
        <d v="2017-03-11T15:00:00" u="1"/>
        <d v="2017-04-02T13:20:00" u="1"/>
        <d v="2017-04-07T13:00:00" u="1"/>
        <d v="2017-05-03T11:00:00" u="1"/>
        <d v="2017-11-03T15:30:00" u="1"/>
        <d v="2017-11-08T15:10:00" u="1"/>
        <d v="2017-12-04T13:10:00" u="1"/>
        <d v="2017-03-01T16:40:00" u="1"/>
        <d v="2017-03-06T16:20:00" u="1"/>
        <d v="2017-03-11T16:00:00" u="1"/>
        <d v="2017-04-02T14:20:00" u="1"/>
        <d v="2017-04-07T14:00:00" u="1"/>
        <d v="2017-05-03T12:00:00" u="1"/>
        <d v="2017-11-03T16:30:00" u="1"/>
        <d v="2017-11-08T16:10:00" u="1"/>
        <d v="2017-12-04T14:10:00" u="1"/>
        <d v="2017-03-01T17:40:00" u="1"/>
        <d v="2017-03-06T17:20:00" u="1"/>
        <d v="2017-03-11T17:00:00" u="1"/>
        <d v="2017-04-02T15:20:00" u="1"/>
        <d v="2017-04-07T15:00:00" u="1"/>
        <d v="2017-05-03T13:00:00" u="1"/>
        <d v="2017-11-03T17:30:00" u="1"/>
        <d v="2017-11-08T17:10:00" u="1"/>
        <d v="2017-12-04T15:10:00" u="1"/>
        <d v="2017-03-01T18:40:00" u="1"/>
        <d v="2017-03-06T18:20:00" u="1"/>
        <d v="2017-03-11T18:00:00" u="1"/>
        <d v="2017-04-02T16:20:00" u="1"/>
        <d v="2017-04-07T16:00:00" u="1"/>
        <d v="2017-05-03T14:00:00" u="1"/>
        <d v="2017-11-03T18:30:00" u="1"/>
        <d v="2017-11-08T18:10:00" u="1"/>
        <d v="2017-12-04T16:10:00" u="1"/>
        <d v="2017-03-01T19:40:00" u="1"/>
        <d v="2017-03-06T19:20:00" u="1"/>
        <d v="2017-03-11T19:00:00" u="1"/>
        <d v="2017-04-02T17:20:00" u="1"/>
        <d v="2017-04-07T17:00:00" u="1"/>
        <d v="2017-05-03T15:00:00" u="1"/>
        <d v="2017-11-03T19:30:00" u="1"/>
        <d v="2017-11-08T19:10:00" u="1"/>
        <d v="2017-12-04T17:10:00" u="1"/>
        <d v="2017-03-01T20:40:00" u="1"/>
        <d v="2017-03-06T20:20:00" u="1"/>
        <d v="2017-03-11T20:00:00" u="1"/>
        <d v="2017-04-02T18:20:00" u="1"/>
        <d v="2017-04-07T18:00:00" u="1"/>
        <d v="2017-05-03T16:00:00" u="1"/>
        <d v="2017-11-03T20:30:00" u="1"/>
        <d v="2017-11-08T20:10:00" u="1"/>
        <d v="2017-12-04T18:10:00" u="1"/>
        <d v="2017-03-01T21:40:00" u="1"/>
        <d v="2017-03-06T21:20:00" u="1"/>
        <d v="2017-03-11T21:00:00" u="1"/>
        <d v="2017-04-02T19:20:00" u="1"/>
        <d v="2017-04-07T19:00:00" u="1"/>
        <d v="2017-05-03T17:00:00" u="1"/>
        <d v="2017-11-03T21:30:00" u="1"/>
        <d v="2017-11-08T21:10:00" u="1"/>
        <d v="2017-12-04T19:10:00" u="1"/>
        <d v="2017-03-01T22:40:00" u="1"/>
        <d v="2017-03-06T22:20:00" u="1"/>
        <d v="2017-03-11T22:00:00" u="1"/>
        <d v="2017-04-02T20:20:00" u="1"/>
        <d v="2017-04-07T20:00:00" u="1"/>
        <d v="2017-05-03T18:00:00" u="1"/>
        <d v="2017-11-03T22:30:00" u="1"/>
        <d v="2017-11-08T22:10:00" u="1"/>
        <d v="2017-12-04T20:10:00" u="1"/>
        <d v="2017-03-01T23:40:00" u="1"/>
        <d v="2017-03-06T23:20:00" u="1"/>
        <d v="2017-03-11T23:00:00" u="1"/>
        <d v="2017-04-02T21:20:00" u="1"/>
        <d v="2017-04-07T21:00:00" u="1"/>
        <d v="2017-05-03T19:00:00" u="1"/>
        <d v="2017-11-03T23:30:00" u="1"/>
        <d v="2017-11-08T23:10:00" u="1"/>
        <d v="2017-12-04T21:10:00" u="1"/>
        <d v="2017-04-02T22:20:00" u="1"/>
        <d v="2017-04-07T22:00:00" u="1"/>
        <d v="2017-05-03T20:00:00" u="1"/>
        <d v="2017-12-04T22:10:00" u="1"/>
        <d v="2017-04-02T23:20:00" u="1"/>
        <d v="2017-04-07T23:00:00" u="1"/>
        <d v="2017-05-03T21:00:00" u="1"/>
        <d v="2017-12-04T23:10:00" u="1"/>
        <d v="2017-05-03T22:00:00" u="1"/>
        <d v="2017-01-21T00:00:00" u="1"/>
        <d v="2017-05-03T23:00:00" u="1"/>
        <d v="2017-02-17T00:00:00" u="1"/>
        <d v="2020-01-21T00:00:00" u="1"/>
        <d v="2017-03-13T00:00:00" u="1"/>
        <d v="2020-02-17T00:00:00" u="1"/>
        <d v="2017-04-04T00:20:00" u="1"/>
        <d v="2017-04-09T00:00:00" u="1"/>
        <d v="2017-12-01T00:30:00" u="1"/>
        <d v="2017-12-06T00:10:00" u="1"/>
        <d v="2017-04-04T01:20:00" u="1"/>
        <d v="2017-04-09T01:00:00" u="1"/>
        <d v="2017-12-01T01:30:00" u="1"/>
        <d v="2017-12-06T01:10:00" u="1"/>
        <d v="2020-03-13T00:00:00" u="1"/>
        <d v="2017-04-04T02:20:00" u="1"/>
        <d v="2017-04-09T02:00:00" u="1"/>
        <d v="2017-05-05T00:00:00" u="1"/>
        <d v="2017-12-01T02:30:00" u="1"/>
        <d v="2017-12-06T02:10:00" u="1"/>
        <d v="2017-04-04T03:20:00" u="1"/>
        <d v="2017-04-09T03:00:00" u="1"/>
        <d v="2017-05-05T01:00:00" u="1"/>
        <d v="2017-12-01T03:30:00" u="1"/>
        <d v="2017-12-06T03:10:00" u="1"/>
        <d v="2020-04-09T00:00:00" u="1"/>
        <d v="2017-04-04T04:20:00" u="1"/>
        <d v="2017-04-09T04:00:00" u="1"/>
        <d v="2017-05-05T02:00:00" u="1"/>
        <d v="2017-06-01T00:00:00" u="1"/>
        <d v="2017-12-01T04:30:00" u="1"/>
        <d v="2017-12-06T04:10:00" u="1"/>
        <d v="2017-04-04T05:20:00" u="1"/>
        <d v="2017-04-09T05:00:00" u="1"/>
        <d v="2017-05-05T03:00:00" u="1"/>
        <d v="2017-06-01T01:00:00" u="1"/>
        <d v="2017-12-01T05:30:00" u="1"/>
        <d v="2017-12-06T05:10:00" u="1"/>
        <d v="2020-05-05T00:00:00" u="1"/>
        <d v="2017-04-04T06:20:00" u="1"/>
        <d v="2017-04-09T06:00:00" u="1"/>
        <d v="2017-05-05T04:00:00" u="1"/>
        <d v="2017-06-01T02:00:00" u="1"/>
        <d v="2017-12-01T06:30:00" u="1"/>
        <d v="2017-12-06T06:10:00" u="1"/>
        <d v="2017-04-04T07:20:00" u="1"/>
        <d v="2017-04-09T07:00:00" u="1"/>
        <d v="2017-05-05T05:00:00" u="1"/>
        <d v="2017-06-01T03:00:00" u="1"/>
        <d v="2017-12-01T07:30:00" u="1"/>
        <d v="2017-12-06T07:10:00" u="1"/>
        <d v="2020-06-01T00:00:00" u="1"/>
        <d v="2017-04-04T08:20:00" u="1"/>
        <d v="2017-04-09T08:00:00" u="1"/>
        <d v="2017-05-05T06:00:00" u="1"/>
        <d v="2017-06-01T04:00:00" u="1"/>
        <d v="2017-12-01T08:30:00" u="1"/>
        <d v="2017-12-06T08:10:00" u="1"/>
        <d v="2017-04-04T09:20:00" u="1"/>
        <d v="2017-04-09T09:00:00" u="1"/>
        <d v="2017-05-05T07:00:00" u="1"/>
        <d v="2017-06-01T05:00:00" u="1"/>
        <d v="2017-12-01T09:30:00" u="1"/>
        <d v="2017-12-06T09:10:00" u="1"/>
        <d v="2017-04-04T10:20:00" u="1"/>
        <d v="2017-04-09T10:00:00" u="1"/>
        <d v="2017-05-05T08:00:00" u="1"/>
        <d v="2017-06-01T06:00:00" u="1"/>
        <d v="2017-12-01T10:30:00" u="1"/>
        <d v="2017-12-06T10:10:00" u="1"/>
        <d v="2017-04-04T11:20:00" u="1"/>
        <d v="2017-04-09T11:00:00" u="1"/>
        <d v="2017-05-05T09:00:00" u="1"/>
        <d v="2017-06-01T07:00:00" u="1"/>
        <d v="2017-12-01T11:30:00" u="1"/>
        <d v="2017-12-06T11:10:00" u="1"/>
        <d v="2017-04-04T12:20:00" u="1"/>
        <d v="2017-04-09T12:00:00" u="1"/>
        <d v="2017-05-05T10:00:00" u="1"/>
        <d v="2017-06-01T08:00:00" u="1"/>
        <d v="2017-12-01T12:30:00" u="1"/>
        <d v="2017-12-06T12:10:00" u="1"/>
        <d v="2017-04-04T13:20:00" u="1"/>
        <d v="2017-04-09T13:00:00" u="1"/>
        <d v="2017-05-05T11:00:00" u="1"/>
        <d v="2017-06-01T09:00:00" u="1"/>
        <d v="2017-12-01T13:30:00" u="1"/>
        <d v="2017-12-06T13:10:00" u="1"/>
        <d v="2017-04-04T14:20:00" u="1"/>
        <d v="2017-04-09T14:00:00" u="1"/>
        <d v="2017-05-05T12:00:00" u="1"/>
        <d v="2017-06-01T10:00:00" u="1"/>
        <d v="2017-12-01T14:30:00" u="1"/>
        <d v="2017-12-06T14:10:00" u="1"/>
        <d v="2017-04-04T15:20:00" u="1"/>
        <d v="2017-04-09T15:00:00" u="1"/>
        <d v="2017-05-05T13:00:00" u="1"/>
        <d v="2017-06-01T11:00:00" u="1"/>
        <d v="2017-12-01T15:30:00" u="1"/>
        <d v="2017-12-06T15:10:00" u="1"/>
        <d v="2017-04-04T16:20:00" u="1"/>
        <d v="2017-04-09T16:00:00" u="1"/>
        <d v="2017-05-05T14:00:00" u="1"/>
        <d v="2017-06-01T12:00:00" u="1"/>
        <d v="2017-12-01T16:30:00" u="1"/>
        <d v="2017-12-06T16:10:00" u="1"/>
        <d v="2017-04-04T17:20:00" u="1"/>
        <d v="2017-04-09T17:00:00" u="1"/>
        <d v="2017-05-05T15:00:00" u="1"/>
        <d v="2017-06-01T13:00:00" u="1"/>
        <d v="2017-12-01T17:30:00" u="1"/>
        <d v="2017-12-06T17:10:00" u="1"/>
        <d v="2017-04-04T18:20:00" u="1"/>
        <d v="2017-04-09T18:00:00" u="1"/>
        <d v="2017-05-05T16:00:00" u="1"/>
        <d v="2017-06-01T14:00:00" u="1"/>
        <d v="2017-12-01T18:30:00" u="1"/>
        <d v="2017-12-06T18:10:00" u="1"/>
        <d v="2017-04-04T19:20:00" u="1"/>
        <d v="2017-04-09T19:00:00" u="1"/>
        <d v="2017-05-05T17:00:00" u="1"/>
        <d v="2017-06-01T15:00:00" u="1"/>
        <d v="2017-12-01T19:30:00" u="1"/>
        <d v="2017-12-06T19:10:00" u="1"/>
        <d v="2017-04-04T20:20:00" u="1"/>
        <d v="2017-04-09T20:00:00" u="1"/>
        <d v="2017-05-05T18:00:00" u="1"/>
        <d v="2017-06-01T16:00:00" u="1"/>
        <d v="2017-12-01T20:30:00" u="1"/>
        <d v="2017-12-06T20:10:00" u="1"/>
        <d v="2017-04-04T21:20:00" u="1"/>
        <d v="2017-04-09T21:00:00" u="1"/>
        <d v="2017-05-05T19:00:00" u="1"/>
        <d v="2017-06-01T17:00:00" u="1"/>
        <d v="2017-12-01T21:30:00" u="1"/>
        <d v="2017-12-06T21:10:00" u="1"/>
        <d v="2017-04-04T22:20:00" u="1"/>
        <d v="2017-04-09T22:00:00" u="1"/>
        <d v="2017-05-05T20:00:00" u="1"/>
        <d v="2017-06-01T18:00:00" u="1"/>
        <d v="2017-12-01T22:30:00" u="1"/>
        <d v="2017-12-06T22:10:00" u="1"/>
        <d v="2017-04-04T23:20:00" u="1"/>
        <d v="2017-04-09T23:00:00" u="1"/>
        <d v="2017-05-05T21:00:00" u="1"/>
        <d v="2017-06-01T19:00:00" u="1"/>
        <d v="2017-12-01T23:30:00" u="1"/>
        <d v="2017-12-06T23:10:00" u="1"/>
        <d v="2017-05-05T22:00:00" u="1"/>
        <d v="2017-06-01T20:00:00" u="1"/>
        <d v="2017-01-23T00:00:00" u="1"/>
        <d v="2017-05-05T23:00:00" u="1"/>
        <d v="2017-06-01T21:00:00" u="1"/>
        <d v="2017-06-01T22:00:00" u="1"/>
        <d v="2017-02-19T00:00:00" u="1"/>
        <d v="2017-06-01T23:00:00" u="1"/>
        <d v="2020-01-23T00:00:00" u="1"/>
        <d v="2017-03-15T00:00:00" u="1"/>
        <d v="2020-02-19T00:00:00" u="1"/>
        <d v="2017-04-01T00:40:00" u="1"/>
        <d v="2017-04-06T00:20:00" u="1"/>
        <d v="2017-04-11T00:00:00" u="1"/>
        <d v="2017-12-03T00:30:00" u="1"/>
        <d v="2017-12-08T00:10:00" u="1"/>
        <d v="2017-04-01T01:40:00" u="1"/>
        <d v="2017-04-06T01:20:00" u="1"/>
        <d v="2017-04-11T01:00:00" u="1"/>
        <d v="2017-12-03T01:30:00" u="1"/>
        <d v="2017-12-08T01:10:00" u="1"/>
        <d v="2020-03-15T00:00:00" u="1"/>
        <d v="2017-04-01T02:40:00" u="1"/>
        <d v="2017-04-06T02:20:00" u="1"/>
        <d v="2017-04-11T02:00:00" u="1"/>
        <d v="2017-05-02T00:20:00" u="1"/>
        <d v="2017-05-07T00:00:00" u="1"/>
        <d v="2017-12-03T02:30:00" u="1"/>
        <d v="2017-12-08T02:10:00" u="1"/>
        <d v="2017-04-01T03:40:00" u="1"/>
        <d v="2017-04-06T03:20:00" u="1"/>
        <d v="2017-04-11T03:00:00" u="1"/>
        <d v="2017-05-02T01:20:00" u="1"/>
        <d v="2017-05-07T01:00:00" u="1"/>
        <d v="2017-12-03T03:30:00" u="1"/>
        <d v="2017-12-08T03:10:00" u="1"/>
        <d v="2020-04-11T00:00:00" u="1"/>
        <d v="2017-04-01T04:40:00" u="1"/>
        <d v="2017-04-06T04:20:00" u="1"/>
        <d v="2017-04-11T04:00:00" u="1"/>
        <d v="2017-05-02T02:20:00" u="1"/>
        <d v="2017-05-07T02:00:00" u="1"/>
        <d v="2017-06-03T00:00:00" u="1"/>
        <d v="2017-12-03T04:30:00" u="1"/>
        <d v="2017-12-08T04:10:00" u="1"/>
        <d v="2017-04-01T05:40:00" u="1"/>
        <d v="2017-04-06T05:20:00" u="1"/>
        <d v="2017-04-11T05:00:00" u="1"/>
        <d v="2017-05-02T03:20:00" u="1"/>
        <d v="2017-05-07T03:00:00" u="1"/>
        <d v="2017-06-03T01:00:00" u="1"/>
        <d v="2017-12-03T05:30:00" u="1"/>
        <d v="2017-12-08T05:10:00" u="1"/>
        <d v="2017-04-01T06:40:00" u="1"/>
        <d v="2017-04-06T06:20:00" u="1"/>
        <d v="2017-04-11T06:00:00" u="1"/>
        <d v="2017-05-02T04:20:00" u="1"/>
        <d v="2017-05-07T04:00:00" u="1"/>
        <d v="2017-06-03T02:00:00" u="1"/>
        <d v="2017-12-03T06:30:00" u="1"/>
        <d v="2017-12-08T06:10:00" u="1"/>
        <d v="2017-04-01T07:40:00" u="1"/>
        <d v="2017-04-06T07:20:00" u="1"/>
        <d v="2017-04-11T07:00:00" u="1"/>
        <d v="2017-05-02T05:20:00" u="1"/>
        <d v="2017-05-07T05:00:00" u="1"/>
        <d v="2017-06-03T03:00:00" u="1"/>
        <d v="2017-12-03T07:30:00" u="1"/>
        <d v="2017-12-08T07:10:00" u="1"/>
        <d v="2020-06-03T00:00:00" u="1"/>
        <d v="2017-04-01T08:40:00" u="1"/>
        <d v="2017-04-06T08:20:00" u="1"/>
        <d v="2017-04-11T08:00:00" u="1"/>
        <d v="2017-05-02T06:20:00" u="1"/>
        <d v="2017-05-07T06:00:00" u="1"/>
        <d v="2017-06-03T04:00:00" u="1"/>
        <d v="2017-12-03T08:30:00" u="1"/>
        <d v="2017-12-08T08:10:00" u="1"/>
        <d v="2017-04-01T09:40:00" u="1"/>
        <d v="2017-04-06T09:20:00" u="1"/>
        <d v="2017-04-11T09:00:00" u="1"/>
        <d v="2017-05-02T07:20:00" u="1"/>
        <d v="2017-05-07T07:00:00" u="1"/>
        <d v="2017-06-03T05:00:00" u="1"/>
        <d v="2017-12-03T09:30:00" u="1"/>
        <d v="2017-12-08T09:10:00" u="1"/>
        <d v="2017-04-01T10:40:00" u="1"/>
        <d v="2017-04-06T10:20:00" u="1"/>
        <d v="2017-04-11T10:00:00" u="1"/>
        <d v="2017-05-02T08:20:00" u="1"/>
        <d v="2017-05-07T08:00:00" u="1"/>
        <d v="2017-06-03T06:00:00" u="1"/>
        <d v="2017-12-03T10:30:00" u="1"/>
        <d v="2017-12-08T10:10:00" u="1"/>
        <d v="2017-04-01T11:40:00" u="1"/>
        <d v="2017-04-06T11:20:00" u="1"/>
        <d v="2017-04-11T11:00:00" u="1"/>
        <d v="2017-05-02T09:20:00" u="1"/>
        <d v="2017-05-07T09:00:00" u="1"/>
        <d v="2017-06-03T07:00:00" u="1"/>
        <d v="2017-12-03T11:30:00" u="1"/>
        <d v="2017-12-08T11:10:00" u="1"/>
        <d v="2017-04-01T12:40:00" u="1"/>
        <d v="2017-04-06T12:20:00" u="1"/>
        <d v="2017-04-11T12:00:00" u="1"/>
        <d v="2017-05-02T10:20:00" u="1"/>
        <d v="2017-05-07T10:00:00" u="1"/>
        <d v="2017-06-03T08:00:00" u="1"/>
        <d v="2017-12-03T12:30:00" u="1"/>
        <d v="2017-12-08T12:10:00" u="1"/>
        <d v="2017-04-01T13:40:00" u="1"/>
        <d v="2017-04-06T13:20:00" u="1"/>
        <d v="2017-04-11T13:00:00" u="1"/>
        <d v="2017-05-02T11:20:00" u="1"/>
        <d v="2017-05-07T11:00:00" u="1"/>
        <d v="2017-06-03T09:00:00" u="1"/>
        <d v="2017-12-03T13:30:00" u="1"/>
        <d v="2017-12-08T13:10:00" u="1"/>
        <d v="2017-04-01T14:40:00" u="1"/>
        <d v="2017-04-06T14:20:00" u="1"/>
        <d v="2017-04-11T14:00:00" u="1"/>
        <d v="2017-05-02T12:20:00" u="1"/>
        <d v="2017-05-07T12:00:00" u="1"/>
        <d v="2017-06-03T10:00:00" u="1"/>
        <d v="2017-12-03T14:30:00" u="1"/>
        <d v="2017-12-08T14:10:00" u="1"/>
        <d v="2017-04-01T15:40:00" u="1"/>
        <d v="2017-04-06T15:20:00" u="1"/>
        <d v="2017-04-11T15:00:00" u="1"/>
        <d v="2017-05-02T13:20:00" u="1"/>
        <d v="2017-05-07T13:00:00" u="1"/>
        <d v="2017-06-03T11:00:00" u="1"/>
        <d v="2017-12-03T15:30:00" u="1"/>
        <d v="2017-12-08T15:10:00" u="1"/>
        <d v="2017-04-01T16:40:00" u="1"/>
        <d v="2017-04-06T16:20:00" u="1"/>
        <d v="2017-04-11T16:00:00" u="1"/>
        <d v="2017-05-02T14:20:00" u="1"/>
        <d v="2017-05-07T14:00:00" u="1"/>
        <d v="2017-06-03T12:00:00" u="1"/>
        <d v="2017-12-03T16:30:00" u="1"/>
        <d v="2017-12-08T16:10:00" u="1"/>
        <d v="2017-04-01T17:40:00" u="1"/>
        <d v="2017-04-06T17:20:00" u="1"/>
        <d v="2017-04-11T17:00:00" u="1"/>
        <d v="2017-05-02T15:20:00" u="1"/>
        <d v="2017-05-07T15:00:00" u="1"/>
        <d v="2017-06-03T13:00:00" u="1"/>
        <d v="2017-12-03T17:30:00" u="1"/>
        <d v="2017-12-08T17:10:00" u="1"/>
        <d v="2017-04-01T18:40:00" u="1"/>
        <d v="2017-04-06T18:20:00" u="1"/>
        <d v="2017-04-11T18:00:00" u="1"/>
        <d v="2017-05-02T16:20:00" u="1"/>
        <d v="2017-05-07T16:00:00" u="1"/>
        <d v="2017-06-03T14:00:00" u="1"/>
        <d v="2017-12-03T18:30:00" u="1"/>
        <d v="2017-12-08T18:10:00" u="1"/>
        <d v="2017-04-01T19:40:00" u="1"/>
        <d v="2017-04-06T19:20:00" u="1"/>
        <d v="2017-04-11T19:00:00" u="1"/>
        <d v="2017-05-02T17:20:00" u="1"/>
        <d v="2017-05-07T17:00:00" u="1"/>
        <d v="2017-06-03T15:00:00" u="1"/>
        <d v="2017-12-03T19:30:00" u="1"/>
        <d v="2017-12-08T19:10:00" u="1"/>
        <d v="2017-04-01T20:40:00" u="1"/>
        <d v="2017-04-06T20:20:00" u="1"/>
        <d v="2017-05-02T18:20:00" u="1"/>
        <d v="2017-05-07T18:00:00" u="1"/>
        <d v="2017-06-03T16:00:00" u="1"/>
        <d v="2017-05-02T19:20:00" u="1"/>
        <d v="2017-05-07T19:00:00" u="1"/>
        <d v="2017-06-03T17:00:00" u="1"/>
        <d v="2017-05-02T20:20:00" u="1"/>
        <d v="2017-05-07T20:00:00" u="1"/>
        <d v="2017-06-03T18:00:00" u="1"/>
        <d v="2017-05-02T21:20:00" u="1"/>
        <d v="2017-05-07T21:00:00" u="1"/>
        <d v="2017-06-03T19:00:00" u="1"/>
        <d v="2017-05-02T22:20:00" u="1"/>
        <d v="2017-05-07T22:00:00" u="1"/>
        <d v="2017-06-03T20:00:00" u="1"/>
        <d v="2017-01-25T00:00:00" u="1"/>
        <d v="2017-05-02T23:20:00" u="1"/>
        <d v="2017-05-07T23:00:00" u="1"/>
        <d v="2017-06-03T21:00:00" u="1"/>
        <d v="2017-06-03T22:00:00" u="1"/>
        <d v="2017-02-21T00:00:00" u="1"/>
        <d v="2017-06-03T23:00:00" u="1"/>
        <d v="2020-01-25T00:00:00" u="1"/>
        <d v="2017-03-17T00:00:00" u="1"/>
        <d v="2020-02-21T00:00:00" u="1"/>
        <d v="2017-04-13T00:00:00" u="1"/>
        <d v="2020-03-17T00:00:00" u="1"/>
        <d v="2017-05-04T00:20:00" u="1"/>
        <d v="2017-05-09T00:00:00" u="1"/>
        <d v="2017-05-04T01:20:00" u="1"/>
        <d v="2017-05-09T01:00:00" u="1"/>
        <d v="2020-04-13T00:00:00" u="1"/>
        <d v="2017-05-04T02:20:00" u="1"/>
        <d v="2017-05-09T02:00:00" u="1"/>
        <d v="2017-06-05T00:00:00" u="1"/>
        <d v="2017-05-04T03:20:00" u="1"/>
        <d v="2017-05-09T03:00:00" u="1"/>
        <d v="2017-06-05T01:00:00" u="1"/>
        <d v="2017-05-04T04:20:00" u="1"/>
        <d v="2017-05-09T04:00:00" u="1"/>
        <d v="2017-06-05T02:00:00" u="1"/>
        <d v="2017-07-01T00:00:00" u="1"/>
        <d v="2017-05-04T05:20:00" u="1"/>
        <d v="2017-05-09T05:00:00" u="1"/>
        <d v="2017-06-05T03:00:00" u="1"/>
        <d v="2017-07-01T01:00:00" u="1"/>
        <d v="2020-06-05T00:00:00" u="1"/>
        <d v="2017-05-04T06:20:00" u="1"/>
        <d v="2017-05-09T06:00:00" u="1"/>
        <d v="2017-06-05T04:00:00" u="1"/>
        <d v="2017-07-01T02:00:00" u="1"/>
        <d v="2017-05-04T07:20:00" u="1"/>
        <d v="2017-05-09T07:00:00" u="1"/>
        <d v="2017-06-05T05:00:00" u="1"/>
        <d v="2017-07-01T03:00:00" u="1"/>
        <d v="2020-07-01T00:00:00" u="1"/>
        <d v="2017-05-04T08:20:00" u="1"/>
        <d v="2017-05-09T08:00:00" u="1"/>
        <d v="2017-06-05T06:00:00" u="1"/>
        <d v="2017-07-01T04:00:00" u="1"/>
        <d v="2017-05-04T09:20:00" u="1"/>
        <d v="2017-05-09T09:00:00" u="1"/>
        <d v="2017-06-05T07:00:00" u="1"/>
        <d v="2017-07-01T05:00:00" u="1"/>
        <d v="2017-05-04T10:20:00" u="1"/>
        <d v="2017-05-09T10:00:00" u="1"/>
        <d v="2017-06-05T08:00:00" u="1"/>
        <d v="2017-07-01T06:00:00" u="1"/>
        <d v="2017-05-04T11:20:00" u="1"/>
        <d v="2017-05-09T11:00:00" u="1"/>
        <d v="2017-06-05T09:00:00" u="1"/>
        <d v="2017-07-01T07:00:00" u="1"/>
        <d v="2017-05-04T12:20:00" u="1"/>
        <d v="2017-05-09T12:00:00" u="1"/>
        <d v="2017-06-05T10:00:00" u="1"/>
        <d v="2017-07-01T08:00:00" u="1"/>
        <d v="2017-05-04T13:20:00" u="1"/>
        <d v="2017-05-09T13:00:00" u="1"/>
        <d v="2017-06-05T11:00:00" u="1"/>
        <d v="2017-07-01T09:00:00" u="1"/>
        <d v="2017-05-04T14:20:00" u="1"/>
        <d v="2017-05-09T14:00:00" u="1"/>
        <d v="2017-06-05T12:00:00" u="1"/>
        <d v="2017-07-01T10:00:00" u="1"/>
        <d v="2017-05-04T15:20:00" u="1"/>
        <d v="2017-05-09T15:00:00" u="1"/>
        <d v="2017-06-05T13:00:00" u="1"/>
        <d v="2017-07-01T11:00:00" u="1"/>
        <d v="2017-05-04T16:20:00" u="1"/>
        <d v="2017-05-09T16:00:00" u="1"/>
        <d v="2017-06-05T14:00:00" u="1"/>
        <d v="2017-07-01T12:00:00" u="1"/>
        <d v="2017-05-04T17:20:00" u="1"/>
        <d v="2017-05-09T17:00:00" u="1"/>
        <d v="2017-06-05T15:00:00" u="1"/>
        <d v="2017-07-01T13:00:00" u="1"/>
        <d v="2017-05-04T18:20:00" u="1"/>
        <d v="2017-05-09T18:00:00" u="1"/>
        <d v="2017-06-05T16:00:00" u="1"/>
        <d v="2017-07-01T14:00:00" u="1"/>
        <d v="2017-05-04T19:20:00" u="1"/>
        <d v="2017-05-09T19:00:00" u="1"/>
        <d v="2017-06-05T17:00:00" u="1"/>
        <d v="2017-07-01T15:00:00" u="1"/>
        <d v="2017-05-04T20:20:00" u="1"/>
        <d v="2017-05-09T20:00:00" u="1"/>
        <d v="2017-06-05T18:00:00" u="1"/>
        <d v="2017-07-01T16:00:00" u="1"/>
        <d v="2017-05-04T21:20:00" u="1"/>
        <d v="2017-05-09T21:00:00" u="1"/>
        <d v="2017-06-05T19:00:00" u="1"/>
        <d v="2017-07-01T17:00:00" u="1"/>
        <d v="2017-05-04T22:20:00" u="1"/>
        <d v="2017-05-09T22:00:00" u="1"/>
        <d v="2017-06-05T20:00:00" u="1"/>
        <d v="2017-07-01T18:00:00" u="1"/>
        <d v="2017-01-27T00:00:00" u="1"/>
        <d v="2017-05-04T23:20:00" u="1"/>
        <d v="2017-05-09T23:00:00" u="1"/>
        <d v="2017-06-05T21:00:00" u="1"/>
        <d v="2017-07-01T19:00:00" u="1"/>
        <d v="2017-06-05T22:00:00" u="1"/>
        <d v="2017-07-01T20:00:00" u="1"/>
        <d v="2017-02-23T00:00:00" u="1"/>
        <d v="2017-06-05T23:00:00" u="1"/>
        <d v="2017-07-01T21:00:00" u="1"/>
        <d v="2017-07-01T22:00:00" u="1"/>
        <d v="2020-01-27T00:00:00" u="1"/>
        <d v="2017-03-19T00:00:00" u="1"/>
        <d v="2017-07-01T23:00:00" u="1"/>
        <d v="2020-02-23T00:00:00" u="1"/>
        <d v="2017-04-15T00:00:00" u="1"/>
        <d v="2020-03-19T00:00:00" u="1"/>
        <d v="2017-05-11T00:00:00" u="1"/>
        <d v="2020-04-15T00:00:00" u="1"/>
        <d v="2017-06-02T00:20:00" u="1"/>
        <d v="2017-06-07T00:00:00" u="1"/>
        <d v="2017-06-02T01:20:00" u="1"/>
        <d v="2017-06-07T01:00:00" u="1"/>
        <d v="2017-06-02T02:20:00" u="1"/>
        <d v="2017-06-07T02:00:00" u="1"/>
        <d v="2017-07-03T00:00:00" u="1"/>
        <d v="2017-06-02T03:20:00" u="1"/>
        <d v="2017-06-07T03:00:00" u="1"/>
        <d v="2017-07-03T01:00:00" u="1"/>
        <d v="2017-06-02T04:20:00" u="1"/>
        <d v="2017-06-07T04:00:00" u="1"/>
        <d v="2017-07-03T02:00:00" u="1"/>
        <d v="2017-06-02T05:20:00" u="1"/>
        <d v="2017-06-07T05:00:00" u="1"/>
        <d v="2017-07-03T03:00:00" u="1"/>
        <d v="2020-07-03T00:00:00" u="1"/>
        <d v="2017-06-02T06:20:00" u="1"/>
        <d v="2017-06-07T06:00:00" u="1"/>
        <d v="2017-07-03T04:00:00" u="1"/>
        <d v="2017-06-02T07:20:00" u="1"/>
        <d v="2017-06-07T07:00:00" u="1"/>
        <d v="2017-07-03T05:00:00" u="1"/>
        <d v="2017-06-02T08:20:00" u="1"/>
        <d v="2017-06-07T08:00:00" u="1"/>
        <d v="2017-07-03T06:00:00" u="1"/>
        <d v="2017-06-02T09:20:00" u="1"/>
        <d v="2017-06-07T09:00:00" u="1"/>
        <d v="2017-07-03T07:00:00" u="1"/>
        <d v="2017-06-02T10:20:00" u="1"/>
        <d v="2017-06-07T10:00:00" u="1"/>
        <d v="2017-07-03T08:00:00" u="1"/>
        <d v="2017-06-02T11:20:00" u="1"/>
        <d v="2017-06-07T11:00:00" u="1"/>
        <d v="2017-07-03T09:00:00" u="1"/>
        <d v="2017-06-02T12:20:00" u="1"/>
        <d v="2017-06-07T12:00:00" u="1"/>
        <d v="2017-07-03T10:00:00" u="1"/>
        <d v="2017-06-02T13:20:00" u="1"/>
        <d v="2017-06-07T13:00:00" u="1"/>
        <d v="2017-07-03T11:00:00" u="1"/>
        <d v="2017-06-02T14:20:00" u="1"/>
        <d v="2017-06-07T14:00:00" u="1"/>
        <d v="2017-07-03T12:00:00" u="1"/>
        <d v="2017-06-02T15:20:00" u="1"/>
        <d v="2017-06-07T15:00:00" u="1"/>
        <d v="2017-07-03T13:00:00" u="1"/>
        <d v="2017-06-02T16:20:00" u="1"/>
        <d v="2017-06-07T16:00:00" u="1"/>
        <d v="2017-07-03T14:00:00" u="1"/>
        <d v="2017-06-02T17:20:00" u="1"/>
        <d v="2017-06-07T17:00:00" u="1"/>
        <d v="2017-07-03T15:00:00" u="1"/>
        <d v="2017-06-02T18:20:00" u="1"/>
        <d v="2017-06-07T18:00:00" u="1"/>
        <d v="2017-07-03T16:00:00" u="1"/>
        <d v="2017-06-02T19:20:00" u="1"/>
        <d v="2017-06-07T19:00:00" u="1"/>
        <d v="2017-07-03T17:00:00" u="1"/>
        <d v="2017-06-02T20:20:00" u="1"/>
        <d v="2017-06-07T20:00:00" u="1"/>
        <d v="2017-07-03T18:00:00" u="1"/>
        <d v="2017-01-29T00:00:00" u="1"/>
        <d v="2017-06-02T21:20:00" u="1"/>
        <d v="2017-06-07T21:00:00" u="1"/>
        <d v="2017-07-03T19:00:00" u="1"/>
        <d v="2017-06-02T22:20:00" u="1"/>
        <d v="2017-06-07T22:00:00" u="1"/>
        <d v="2017-07-03T20:00:00" u="1"/>
        <d v="2017-02-25T00:00:00" u="1"/>
        <d v="2017-06-02T23:20:00" u="1"/>
        <d v="2017-06-07T23:00:00" u="1"/>
        <d v="2017-07-03T21:00:00" u="1"/>
        <d v="2017-07-03T22:00:00" u="1"/>
        <d v="2020-01-29T00:00:00" u="1"/>
        <d v="2017-03-21T00:00:00" u="1"/>
        <d v="2017-07-03T23:00:00" u="1"/>
        <d v="2020-02-25T00:00:00" u="1"/>
        <d v="2017-04-17T00:00:00" u="1"/>
        <d v="2020-03-21T00:00:00" u="1"/>
        <d v="2017-05-13T00:00:00" u="1"/>
        <d v="2020-04-17T00:00:00" u="1"/>
        <d v="2017-06-04T00:20:00" u="1"/>
        <d v="2017-06-09T00:00:00" u="1"/>
        <d v="2017-06-04T01:20:00" u="1"/>
        <d v="2017-06-09T01:00:00" u="1"/>
        <d v="2017-06-04T02:20:00" u="1"/>
        <d v="2017-06-09T02:00:00" u="1"/>
        <d v="2017-07-05T00:00:00" u="1"/>
        <d v="2017-06-04T03:20:00" u="1"/>
        <d v="2017-06-09T03:00:00" u="1"/>
        <d v="2017-07-05T01:00:00" u="1"/>
        <d v="2017-06-04T04:20:00" u="1"/>
        <d v="2017-06-09T04:00:00" u="1"/>
        <d v="2017-07-05T02:00:00" u="1"/>
        <d v="2017-08-01T00:00:00" u="1"/>
        <d v="2017-06-04T05:20:00" u="1"/>
        <d v="2017-06-09T05:00:00" u="1"/>
        <d v="2017-07-05T03:00:00" u="1"/>
        <d v="2017-08-01T01:00:00" u="1"/>
        <d v="2017-06-04T06:20:00" u="1"/>
        <d v="2017-06-09T06:00:00" u="1"/>
        <d v="2017-07-05T04:00:00" u="1"/>
        <d v="2017-08-01T02:00:00" u="1"/>
        <d v="2017-06-04T07:20:00" u="1"/>
        <d v="2017-06-09T07:00:00" u="1"/>
        <d v="2017-07-05T05:00:00" u="1"/>
        <d v="2017-08-01T03:00:00" u="1"/>
        <d v="2020-08-01T00:00:00" u="1"/>
        <d v="2017-06-04T08:20:00" u="1"/>
        <d v="2017-06-09T08:00:00" u="1"/>
        <d v="2017-07-05T06:00:00" u="1"/>
        <d v="2017-08-01T04:00:00" u="1"/>
        <d v="2017-06-04T09:20:00" u="1"/>
        <d v="2017-06-09T09:00:00" u="1"/>
        <d v="2017-07-05T07:00:00" u="1"/>
        <d v="2017-08-01T05:00:00" u="1"/>
        <d v="2017-06-04T10:20:00" u="1"/>
        <d v="2017-06-09T10:00:00" u="1"/>
        <d v="2017-07-05T08:00:00" u="1"/>
        <d v="2017-08-01T06:00:00" u="1"/>
        <d v="2017-06-04T11:20:00" u="1"/>
        <d v="2017-06-09T11:00:00" u="1"/>
        <d v="2017-07-05T09:00:00" u="1"/>
        <d v="2017-08-01T07:00:00" u="1"/>
        <d v="2017-06-04T12:20:00" u="1"/>
        <d v="2017-06-09T12:00:00" u="1"/>
        <d v="2017-07-05T10:00:00" u="1"/>
        <d v="2017-08-01T08:00:00" u="1"/>
        <d v="2017-06-04T13:20:00" u="1"/>
        <d v="2017-06-09T13:00:00" u="1"/>
        <d v="2017-07-05T11:00:00" u="1"/>
        <d v="2017-08-01T09:00:00" u="1"/>
        <d v="2017-06-04T14:20:00" u="1"/>
        <d v="2017-06-09T14:00:00" u="1"/>
        <d v="2017-07-05T12:00:00" u="1"/>
        <d v="2017-08-01T10:00:00" u="1"/>
        <d v="2017-06-04T15:20:00" u="1"/>
        <d v="2017-06-09T15:00:00" u="1"/>
        <d v="2017-07-05T13:00:00" u="1"/>
        <d v="2017-08-01T11:00:00" u="1"/>
        <d v="2017-06-04T16:20:00" u="1"/>
        <d v="2017-06-09T16:00:00" u="1"/>
        <d v="2017-07-05T14:00:00" u="1"/>
        <d v="2017-08-01T12:00:00" u="1"/>
        <d v="2017-06-04T17:20:00" u="1"/>
        <d v="2017-06-09T17:00:00" u="1"/>
        <d v="2017-07-05T15:00:00" u="1"/>
        <d v="2017-08-01T13:00:00" u="1"/>
        <d v="2017-06-04T18:20:00" u="1"/>
        <d v="2017-06-09T18:00:00" u="1"/>
        <d v="2017-07-05T16:00:00" u="1"/>
        <d v="2017-08-01T14:00:00" u="1"/>
        <d v="2017-06-04T19:20:00" u="1"/>
        <d v="2017-06-09T19:00:00" u="1"/>
        <d v="2017-07-05T17:00:00" u="1"/>
        <d v="2017-08-01T15:00:00" u="1"/>
        <d v="2017-06-04T20:20:00" u="1"/>
        <d v="2017-06-09T20:00:00" u="1"/>
        <d v="2017-07-05T18:00:00" u="1"/>
        <d v="2017-08-01T16:00:00" u="1"/>
        <d v="2017-01-31T00:00:00" u="1"/>
        <d v="2017-06-04T21:20:00" u="1"/>
        <d v="2017-06-09T21:00:00" u="1"/>
        <d v="2017-07-05T19:00:00" u="1"/>
        <d v="2017-08-01T17:00:00" u="1"/>
        <d v="2017-06-04T22:20:00" u="1"/>
        <d v="2017-06-09T22:00:00" u="1"/>
        <d v="2017-07-05T20:00:00" u="1"/>
        <d v="2017-08-01T18:00:00" u="1"/>
        <d v="2017-02-27T00:00:00" u="1"/>
        <d v="2017-06-04T23:20:00" u="1"/>
        <d v="2017-06-09T23:00:00" u="1"/>
        <d v="2017-07-05T21:00:00" u="1"/>
        <d v="2017-08-01T19:00:00" u="1"/>
        <d v="2017-07-05T22:00:00" u="1"/>
        <d v="2017-08-01T20:00:00" u="1"/>
        <d v="2020-01-31T00:00:00" u="1"/>
        <d v="2017-03-23T00:00:00" u="1"/>
        <d v="2017-07-05T23:00:00" u="1"/>
        <d v="2017-08-01T21:00:00" u="1"/>
        <d v="2017-08-01T22:00:00" u="1"/>
        <d v="2020-02-27T00:00:00" u="1"/>
        <d v="2017-04-19T00:00:00" u="1"/>
        <d v="2017-08-01T23:00:00" u="1"/>
        <d v="2020-03-23T00:00:00" u="1"/>
        <d v="2017-05-15T00:00:00" u="1"/>
        <d v="2020-04-19T00:00:00" u="1"/>
        <d v="2017-06-11T00:00:00" u="1"/>
        <d v="2017-07-02T00:20:00" u="1"/>
        <d v="2017-07-07T00:00:00" u="1"/>
        <d v="2017-07-02T01:20:00" u="1"/>
        <d v="2017-07-07T01:00:00" u="1"/>
        <d v="2017-07-02T02:20:00" u="1"/>
        <d v="2017-07-07T02:00:00" u="1"/>
        <d v="2017-08-03T00:00:00" u="1"/>
        <d v="2017-07-02T03:20:00" u="1"/>
        <d v="2017-07-07T03:00:00" u="1"/>
        <d v="2017-08-03T01:00:00" u="1"/>
        <d v="2017-07-02T04:20:00" u="1"/>
        <d v="2017-07-07T04:00:00" u="1"/>
        <d v="2017-08-03T02:00:00" u="1"/>
        <d v="2017-07-02T05:20:00" u="1"/>
        <d v="2017-07-07T05:00:00" u="1"/>
        <d v="2017-08-03T03:00:00" u="1"/>
        <d v="2020-08-03T00:00:00" u="1"/>
        <d v="2017-07-02T06:20:00" u="1"/>
        <d v="2017-07-07T06:00:00" u="1"/>
        <d v="2017-08-03T04:00:00" u="1"/>
        <d v="2017-07-02T07:20:00" u="1"/>
        <d v="2017-07-07T07:00:00" u="1"/>
        <d v="2017-08-03T05:00:00" u="1"/>
        <d v="2017-07-02T08:20:00" u="1"/>
        <d v="2017-07-07T08:00:00" u="1"/>
        <d v="2017-08-03T06:00:00" u="1"/>
        <d v="2017-07-02T09:20:00" u="1"/>
        <d v="2017-07-07T09:00:00" u="1"/>
        <d v="2017-08-03T07:00:00" u="1"/>
        <d v="2017-07-02T10:20:00" u="1"/>
        <d v="2017-07-07T10:00:00" u="1"/>
        <d v="2017-08-03T08:00:00" u="1"/>
        <d v="2017-07-02T11:20:00" u="1"/>
        <d v="2017-07-07T11:00:00" u="1"/>
        <d v="2017-08-03T09:00:00" u="1"/>
        <d v="2017-07-02T12:20:00" u="1"/>
        <d v="2017-07-07T12:00:00" u="1"/>
        <d v="2017-08-03T10:00:00" u="1"/>
        <d v="2017-07-02T13:20:00" u="1"/>
        <d v="2017-07-07T13:00:00" u="1"/>
        <d v="2017-08-03T11:00:00" u="1"/>
        <d v="2017-07-02T14:20:00" u="1"/>
        <d v="2017-07-07T14:00:00" u="1"/>
        <d v="2017-08-03T12:00:00" u="1"/>
        <d v="2017-07-02T15:20:00" u="1"/>
        <d v="2017-07-07T15:00:00" u="1"/>
        <d v="2017-08-03T13:00:00" u="1"/>
        <d v="2017-07-02T16:20:00" u="1"/>
        <d v="2017-07-07T16:00:00" u="1"/>
        <d v="2017-08-03T14:00:00" u="1"/>
        <d v="2017-07-02T17:20:00" u="1"/>
        <d v="2017-07-07T17:00:00" u="1"/>
        <d v="2017-08-03T15:00:00" u="1"/>
        <d v="2017-07-02T18:20:00" u="1"/>
        <d v="2017-07-07T18:00:00" u="1"/>
        <d v="2017-08-03T16:00:00" u="1"/>
        <d v="2017-07-02T19:20:00" u="1"/>
        <d v="2017-07-07T19:00:00" u="1"/>
        <d v="2017-08-03T17:00:00" u="1"/>
        <d v="2017-07-02T20:20:00" u="1"/>
        <d v="2017-07-07T20:00:00" u="1"/>
        <d v="2017-08-03T18:00:00" u="1"/>
        <d v="2017-07-02T21:20:00" u="1"/>
        <d v="2017-07-07T21:00:00" u="1"/>
        <d v="2017-08-03T19:00:00" u="1"/>
        <d v="2017-07-02T22:20:00" u="1"/>
        <d v="2017-07-07T22:00:00" u="1"/>
        <d v="2017-08-03T20:00:00" u="1"/>
        <d v="2017-03-25T00:00:00" u="1"/>
        <d v="2017-07-02T23:20:00" u="1"/>
        <d v="2017-07-07T23:00:00" u="1"/>
        <d v="2017-08-03T21:00:00" u="1"/>
        <d v="2017-08-03T22:00:00" u="1"/>
        <d v="2020-02-29T00:00:00" u="1"/>
        <d v="2017-04-21T00:00:00" u="1"/>
        <d v="2017-08-03T23:00:00" u="1"/>
        <d v="2020-03-25T00:00:00" u="1"/>
        <d v="2017-05-17T00:00:00" u="1"/>
        <d v="2020-04-21T00:00:00" u="1"/>
        <d v="2017-06-13T00:00:00" u="1"/>
        <d v="2017-07-04T00:20:00" u="1"/>
        <d v="2017-07-09T00:00:00" u="1"/>
        <d v="2017-07-04T01:20:00" u="1"/>
        <d v="2017-07-09T01:00:00" u="1"/>
        <d v="2017-07-04T02:20:00" u="1"/>
        <d v="2017-07-09T02:00:00" u="1"/>
        <d v="2017-08-05T00:00:00" u="1"/>
        <d v="2017-07-04T03:20:00" u="1"/>
        <d v="2017-07-09T03:00:00" u="1"/>
        <d v="2017-08-05T01:00:00" u="1"/>
        <d v="2017-07-04T04:20:00" u="1"/>
        <d v="2017-07-09T04:00:00" u="1"/>
        <d v="2017-08-05T02:00:00" u="1"/>
        <d v="2017-09-01T00:00:00" u="1"/>
        <d v="2017-07-04T05:20:00" u="1"/>
        <d v="2017-07-09T05:00:00" u="1"/>
        <d v="2017-08-05T03:00:00" u="1"/>
        <d v="2017-09-01T01:00:00" u="1"/>
        <d v="2017-07-04T06:20:00" u="1"/>
        <d v="2017-07-09T06:00:00" u="1"/>
        <d v="2017-08-05T04:00:00" u="1"/>
        <d v="2017-09-01T02:00:00" u="1"/>
        <d v="2017-07-04T07:20:00" u="1"/>
        <d v="2017-07-09T07:00:00" u="1"/>
        <d v="2017-08-05T05:00:00" u="1"/>
        <d v="2017-09-01T03:00:00" u="1"/>
        <d v="2020-09-01T00:00:00" u="1"/>
        <d v="2017-07-04T08:20:00" u="1"/>
        <d v="2017-07-09T08:00:00" u="1"/>
        <d v="2017-08-05T06:00:00" u="1"/>
        <d v="2017-09-01T04:00:00" u="1"/>
        <d v="2017-07-04T09:20:00" u="1"/>
        <d v="2017-07-09T09:00:00" u="1"/>
        <d v="2017-08-05T07:00:00" u="1"/>
        <d v="2017-09-01T05:00:00" u="1"/>
        <d v="2017-07-04T10:20:00" u="1"/>
        <d v="2017-07-09T10:00:00" u="1"/>
        <d v="2017-08-05T08:00:00" u="1"/>
        <d v="2017-09-01T06:00:00" u="1"/>
        <d v="2017-07-04T11:20:00" u="1"/>
        <d v="2017-07-09T11:00:00" u="1"/>
        <d v="2017-08-05T09:00:00" u="1"/>
        <d v="2017-09-01T07:00:00" u="1"/>
        <d v="2017-07-04T12:20:00" u="1"/>
        <d v="2017-07-09T12:00:00" u="1"/>
        <d v="2017-08-05T10:00:00" u="1"/>
        <d v="2017-09-01T08:00:00" u="1"/>
        <d v="2017-07-04T13:20:00" u="1"/>
        <d v="2017-07-09T13:00:00" u="1"/>
        <d v="2017-08-05T11:00:00" u="1"/>
        <d v="2017-09-01T09:00:00" u="1"/>
        <d v="2017-07-04T14:20:00" u="1"/>
        <d v="2017-07-09T14:00:00" u="1"/>
        <d v="2017-08-05T12:00:00" u="1"/>
        <d v="2017-09-01T10:00:00" u="1"/>
        <d v="2017-07-04T15:20:00" u="1"/>
        <d v="2017-07-09T15:00:00" u="1"/>
        <d v="2017-08-05T13:00:00" u="1"/>
        <d v="2017-09-01T11:00:00" u="1"/>
        <d v="2017-07-04T16:20:00" u="1"/>
        <d v="2017-07-09T16:00:00" u="1"/>
        <d v="2017-08-05T14:00:00" u="1"/>
        <d v="2017-09-01T12:00:00" u="1"/>
        <d v="2017-07-04T17:20:00" u="1"/>
        <d v="2017-07-09T17:00:00" u="1"/>
        <d v="2017-08-05T15:00:00" u="1"/>
        <d v="2017-09-01T13:00:00" u="1"/>
        <d v="2017-07-04T18:20:00" u="1"/>
        <d v="2017-07-09T18:00:00" u="1"/>
        <d v="2017-08-05T16:00:00" u="1"/>
        <d v="2017-09-01T14:00:00" u="1"/>
        <d v="2017-07-04T19:20:00" u="1"/>
        <d v="2017-07-09T19:00:00" u="1"/>
        <d v="2017-08-05T17:00:00" u="1"/>
        <d v="2017-09-01T15:00:00" u="1"/>
        <d v="2017-07-04T20:20:00" u="1"/>
        <d v="2017-07-09T20:00:00" u="1"/>
        <d v="2017-08-05T18:00:00" u="1"/>
        <d v="2017-09-01T16:00:00" u="1"/>
        <d v="2017-07-04T21:20:00" u="1"/>
        <d v="2017-07-09T21:00:00" u="1"/>
        <d v="2017-08-05T19:00:00" u="1"/>
        <d v="2017-09-01T17:00:00" u="1"/>
        <d v="2017-07-04T22:20:00" u="1"/>
        <d v="2017-07-09T22:00:00" u="1"/>
        <d v="2017-08-05T20:00:00" u="1"/>
        <d v="2017-09-01T18:00:00" u="1"/>
        <d v="2017-03-27T00:00:00" u="1"/>
        <d v="2017-07-04T23:20:00" u="1"/>
        <d v="2017-07-09T23:00:00" u="1"/>
        <d v="2017-08-05T21:00:00" u="1"/>
        <d v="2017-09-01T19:00:00" u="1"/>
        <d v="2017-08-05T22:00:00" u="1"/>
        <d v="2017-09-01T20:00:00" u="1"/>
        <d v="2017-04-23T00:00:00" u="1"/>
        <d v="2017-08-05T23:00:00" u="1"/>
        <d v="2017-09-01T21:00:00" u="1"/>
        <d v="2017-09-01T22:00:00" u="1"/>
        <d v="2020-03-27T00:00:00" u="1"/>
        <d v="2017-05-19T00:00:00" u="1"/>
        <d v="2017-09-01T23:00:00" u="1"/>
        <d v="2020-04-23T00:00:00" u="1"/>
        <d v="2017-06-15T00:00:00" u="1"/>
        <d v="2017-07-11T00:00:00" u="1"/>
        <d v="2017-08-02T00:20:00" u="1"/>
        <d v="2017-08-07T00:00:00" u="1"/>
        <d v="2017-08-02T01:20:00" u="1"/>
        <d v="2017-08-07T01:00:00" u="1"/>
        <d v="2017-01-01T00:10:00" u="1"/>
        <d v="2017-08-02T02:20:00" u="1"/>
        <d v="2017-08-07T02:00:00" u="1"/>
        <d v="2017-09-03T00:00:00" u="1"/>
        <d v="2017-01-01T01:10:00" u="1"/>
        <d v="2017-08-02T03:20:00" u="1"/>
        <d v="2017-08-07T03:00:00" u="1"/>
        <d v="2017-09-03T01:00:00" u="1"/>
        <d v="2017-01-01T02:10:00" u="1"/>
        <d v="2017-08-02T04:20:00" u="1"/>
        <d v="2017-08-07T04:00:00" u="1"/>
        <d v="2017-09-03T02:00:00" u="1"/>
        <d v="2017-01-01T03:10:00" u="1"/>
        <d v="2017-08-02T05:20:00" u="1"/>
        <d v="2017-08-07T05:00:00" u="1"/>
        <d v="2017-09-03T03:00:00" u="1"/>
        <d v="2020-09-03T00:00:00" u="1"/>
        <d v="2017-01-01T04:10:00" u="1"/>
        <d v="2017-08-02T06:20:00" u="1"/>
        <d v="2017-08-07T06:00:00" u="1"/>
        <d v="2017-09-03T04:00:00" u="1"/>
        <d v="2017-01-01T05:10:00" u="1"/>
        <d v="2017-08-02T07:20:00" u="1"/>
        <d v="2017-08-07T07:00:00" u="1"/>
        <d v="2017-09-03T05:00:00" u="1"/>
        <d v="2017-01-01T06:10:00" u="1"/>
        <d v="2017-08-02T08:20:00" u="1"/>
        <d v="2017-08-07T08:00:00" u="1"/>
        <d v="2017-09-03T06:00:00" u="1"/>
        <d v="2017-01-01T07:10:00" u="1"/>
        <d v="2017-08-02T09:20:00" u="1"/>
        <d v="2017-08-07T09:00:00" u="1"/>
        <d v="2017-09-03T07:00:00" u="1"/>
        <d v="2017-01-01T08:10:00" u="1"/>
        <d v="2017-08-02T10:20:00" u="1"/>
        <d v="2017-08-07T10:00:00" u="1"/>
        <d v="2017-09-03T08:00:00" u="1"/>
        <d v="2017-01-01T09:10:00" u="1"/>
        <d v="2017-08-02T11:20:00" u="1"/>
        <d v="2017-08-07T11:00:00" u="1"/>
        <d v="2017-09-03T09:00:00" u="1"/>
        <d v="2017-01-01T10:10:00" u="1"/>
        <d v="2017-08-02T12:20:00" u="1"/>
        <d v="2017-08-07T12:00:00" u="1"/>
        <d v="2017-09-03T10:00:00" u="1"/>
        <d v="2017-01-01T11:10:00" u="1"/>
        <d v="2017-08-02T13:20:00" u="1"/>
        <d v="2017-08-07T13:00:00" u="1"/>
        <d v="2017-09-03T11:00:00" u="1"/>
        <d v="2017-01-01T12:10:00" u="1"/>
        <d v="2017-08-02T14:20:00" u="1"/>
        <d v="2017-08-07T14:00:00" u="1"/>
        <d v="2017-09-03T12:00:00" u="1"/>
        <d v="2017-01-01T13:10:00" u="1"/>
        <d v="2017-08-02T15:20:00" u="1"/>
        <d v="2017-08-07T15:00:00" u="1"/>
        <d v="2017-09-03T13:00:00" u="1"/>
        <d v="2017-01-01T14:10:00" u="1"/>
        <d v="2017-08-02T16:20:00" u="1"/>
        <d v="2017-08-07T16:00:00" u="1"/>
        <d v="2017-09-03T14:00:00" u="1"/>
        <d v="2017-01-01T15:10:00" u="1"/>
        <d v="2017-08-02T17:20:00" u="1"/>
        <d v="2017-08-07T17:00:00" u="1"/>
        <d v="2017-09-03T15:00:00" u="1"/>
        <d v="2017-01-01T16:10:00" u="1"/>
        <d v="2017-08-02T18:20:00" u="1"/>
        <d v="2017-08-07T18:00:00" u="1"/>
        <d v="2017-09-03T16:00:00" u="1"/>
        <d v="2017-01-01T17:10:00" u="1"/>
        <d v="2017-08-02T19:20:00" u="1"/>
        <d v="2017-08-07T19:00:00" u="1"/>
        <d v="2017-09-03T17:00:00" u="1"/>
        <d v="2017-01-01T18:10:00" u="1"/>
        <d v="2017-08-02T20:20:00" u="1"/>
        <d v="2017-08-07T20:00:00" u="1"/>
        <d v="2017-09-03T18:00:00" u="1"/>
        <d v="2017-01-01T19:10:00" u="1"/>
        <d v="2017-03-29T00:00:00" u="1"/>
        <d v="2017-08-02T21:20:00" u="1"/>
        <d v="2017-08-07T21:00:00" u="1"/>
        <d v="2017-09-03T19:00:00" u="1"/>
        <d v="2017-01-01T20:10:00" u="1"/>
        <d v="2017-08-02T22:20:00" u="1"/>
        <d v="2017-08-07T22:00:00" u="1"/>
        <d v="2017-09-03T20:00:00" u="1"/>
        <d v="2017-01-01T21:10:00" u="1"/>
        <d v="2017-04-25T00:00:00" u="1"/>
        <d v="2017-08-02T23:20:00" u="1"/>
        <d v="2017-08-07T23:00:00" u="1"/>
        <d v="2017-09-03T21:00:00" u="1"/>
        <d v="2017-01-01T22:10:00" u="1"/>
        <d v="2017-09-03T22:00:00" u="1"/>
        <d v="2020-03-29T00:00:00" u="1"/>
        <d v="2017-01-01T23:10:00" u="1"/>
        <d v="2017-05-21T00:00:00" u="1"/>
        <d v="2017-09-03T23:00:00" u="1"/>
        <d v="2020-04-25T00:00:00" u="1"/>
        <d v="2017-06-17T00:00:00" u="1"/>
        <d v="2017-07-13T00:00:00" u="1"/>
        <d v="2017-08-04T00:20:00" u="1"/>
        <d v="2017-08-09T00:00:00" u="1"/>
        <d v="2017-08-04T01:20:00" u="1"/>
        <d v="2017-08-09T01:00:00" u="1"/>
        <d v="2017-01-03T00:10:00" u="1"/>
        <d v="2017-08-04T02:20:00" u="1"/>
        <d v="2017-08-09T02:00:00" u="1"/>
        <d v="2017-09-05T00:00:00" u="1"/>
        <d v="2017-01-03T01:10:00" u="1"/>
        <d v="2017-08-04T03:20:00" u="1"/>
        <d v="2017-08-09T03:00:00" u="1"/>
        <d v="2017-09-05T01:00:00" u="1"/>
        <d v="2017-01-03T02:10:00" u="1"/>
        <d v="2017-08-04T04:20:00" u="1"/>
        <d v="2017-08-09T04:00:00" u="1"/>
        <d v="2017-09-05T02:00:00" u="1"/>
        <d v="2017-10-01T00:00:00" u="1"/>
        <d v="2017-01-03T03:10:00" u="1"/>
        <d v="2017-08-04T05:20:00" u="1"/>
        <d v="2017-08-09T05:00:00" u="1"/>
        <d v="2017-09-05T03:00:00" u="1"/>
        <d v="2017-10-01T01:00:00" u="1"/>
        <d v="2017-01-03T04:10:00" u="1"/>
        <d v="2017-08-04T06:20:00" u="1"/>
        <d v="2017-08-09T06:00:00" u="1"/>
        <d v="2017-09-05T04:00:00" u="1"/>
        <d v="2017-10-01T02:00:00" u="1"/>
        <d v="2017-01-03T05:10:00" u="1"/>
        <d v="2017-08-04T07:20:00" u="1"/>
        <d v="2017-08-09T07:00:00" u="1"/>
        <d v="2017-09-05T05:00:00" u="1"/>
        <d v="2017-10-01T03:00:00" u="1"/>
        <d v="2020-10-01T00:00:00" u="1"/>
        <d v="2017-01-03T06:10:00" u="1"/>
        <d v="2017-08-04T08:20:00" u="1"/>
        <d v="2017-08-09T08:00:00" u="1"/>
        <d v="2017-09-05T06:00:00" u="1"/>
        <d v="2017-10-01T04:00:00" u="1"/>
        <d v="2017-01-03T07:10:00" u="1"/>
        <d v="2017-08-04T09:20:00" u="1"/>
        <d v="2017-08-09T09:00:00" u="1"/>
        <d v="2017-09-05T07:00:00" u="1"/>
        <d v="2017-10-01T05:00:00" u="1"/>
        <d v="2017-01-03T08:10:00" u="1"/>
        <d v="2017-08-04T10:20:00" u="1"/>
        <d v="2017-08-09T10:00:00" u="1"/>
        <d v="2017-09-05T08:00:00" u="1"/>
        <d v="2017-10-01T06:00:00" u="1"/>
        <d v="2017-01-03T09:10:00" u="1"/>
        <d v="2017-08-04T11:20:00" u="1"/>
        <d v="2017-08-09T11:00:00" u="1"/>
        <d v="2017-09-05T09:00:00" u="1"/>
        <d v="2017-10-01T07:00:00" u="1"/>
        <d v="2017-01-03T10:10:00" u="1"/>
        <d v="2017-08-04T12:20:00" u="1"/>
        <d v="2017-08-09T12:00:00" u="1"/>
        <d v="2017-09-05T10:00:00" u="1"/>
        <d v="2017-10-01T08:00:00" u="1"/>
        <d v="2017-01-03T11:10:00" u="1"/>
        <d v="2017-08-04T13:20:00" u="1"/>
        <d v="2017-08-09T13:00:00" u="1"/>
        <d v="2017-09-05T11:00:00" u="1"/>
        <d v="2017-10-01T09:00:00" u="1"/>
        <d v="2017-01-03T12:10:00" u="1"/>
        <d v="2017-08-04T14:20:00" u="1"/>
        <d v="2017-08-09T14:00:00" u="1"/>
        <d v="2017-09-05T12:00:00" u="1"/>
        <d v="2017-10-01T10:00:00" u="1"/>
        <d v="2017-01-03T13:10:00" u="1"/>
        <d v="2017-08-04T15:20:00" u="1"/>
        <d v="2017-08-09T15:00:00" u="1"/>
        <d v="2017-09-05T13:00:00" u="1"/>
        <d v="2017-10-01T11:00:00" u="1"/>
        <d v="2017-01-03T14:10:00" u="1"/>
        <d v="2017-08-04T16:20:00" u="1"/>
        <d v="2017-08-09T16:00:00" u="1"/>
        <d v="2017-09-05T14:00:00" u="1"/>
        <d v="2017-10-01T12:00:00" u="1"/>
        <d v="2017-01-03T15:10:00" u="1"/>
        <d v="2017-08-04T17:20:00" u="1"/>
        <d v="2017-08-09T17:00:00" u="1"/>
        <d v="2017-09-05T15:00:00" u="1"/>
        <d v="2017-10-01T13:00:00" u="1"/>
        <d v="2017-01-03T16:10:00" u="1"/>
        <d v="2017-08-04T18:20:00" u="1"/>
        <d v="2017-08-09T18:00:00" u="1"/>
        <d v="2017-09-05T16:00:00" u="1"/>
        <d v="2017-10-01T14:00:00" u="1"/>
        <d v="2017-01-03T17:10:00" u="1"/>
        <d v="2017-08-04T19:20:00" u="1"/>
        <d v="2017-08-09T19:00:00" u="1"/>
        <d v="2017-09-05T17:00:00" u="1"/>
        <d v="2017-10-01T15:00:00" u="1"/>
        <d v="2017-01-03T18:10:00" u="1"/>
        <d v="2017-08-04T20:20:00" u="1"/>
        <d v="2017-08-09T20:00:00" u="1"/>
        <d v="2017-09-05T18:00:00" u="1"/>
        <d v="2017-10-01T16:00:00" u="1"/>
        <d v="2017-01-03T19:10:00" u="1"/>
        <d v="2017-03-31T00:00:00" u="1"/>
        <d v="2017-08-04T21:20:00" u="1"/>
        <d v="2017-08-09T21:00:00" u="1"/>
        <d v="2017-09-05T19:00:00" u="1"/>
        <d v="2017-10-01T17:00:00" u="1"/>
        <d v="2017-01-03T20:10:00" u="1"/>
        <d v="2017-08-04T22:20:00" u="1"/>
        <d v="2017-08-09T22:00:00" u="1"/>
        <d v="2017-09-05T20:00:00" u="1"/>
        <d v="2017-10-01T18:00:00" u="1"/>
        <d v="2017-01-03T21:10:00" u="1"/>
        <d v="2017-04-27T00:00:00" u="1"/>
        <d v="2017-08-04T23:20:00" u="1"/>
        <d v="2017-08-09T23:00:00" u="1"/>
        <d v="2017-09-05T21:00:00" u="1"/>
        <d v="2017-10-01T19:00:00" u="1"/>
        <d v="2017-01-03T22:10:00" u="1"/>
        <d v="2017-09-05T22:00:00" u="1"/>
        <d v="2017-10-01T20:00:00" u="1"/>
        <d v="2020-03-31T00:00:00" u="1"/>
        <d v="2017-01-03T23:10:00" u="1"/>
        <d v="2017-05-23T00:00:00" u="1"/>
        <d v="2017-09-05T23:00:00" u="1"/>
        <d v="2017-10-01T21:00:00" u="1"/>
        <d v="2017-10-01T22:00:00" u="1"/>
        <d v="2020-04-27T00:00:00" u="1"/>
        <d v="2017-06-19T00:00:00" u="1"/>
        <d v="2017-10-01T23:00:00" u="1"/>
        <d v="2017-07-15T00:00:00" u="1"/>
        <d v="2017-08-11T00:00:00" u="1"/>
        <d v="2017-01-05T00:10:00" u="1"/>
        <d v="2017-09-02T00:20:00" u="1"/>
        <d v="2017-09-07T00:00:00" u="1"/>
        <d v="2017-01-05T01:10:00" u="1"/>
        <d v="2017-09-02T01:20:00" u="1"/>
        <d v="2017-09-07T01:00:00" u="1"/>
        <d v="2017-01-05T02:10:00" u="1"/>
        <d v="2017-02-01T00:10:00" u="1"/>
        <d v="2017-09-02T02:20:00" u="1"/>
        <d v="2017-09-07T02:00:00" u="1"/>
        <d v="2017-10-03T00:00:00" u="1"/>
        <d v="2017-01-05T03:10:00" u="1"/>
        <d v="2017-02-01T01:10:00" u="1"/>
        <d v="2017-09-02T03:20:00" u="1"/>
        <d v="2017-09-07T03:00:00" u="1"/>
        <d v="2017-10-03T01:00:00" u="1"/>
        <d v="2017-01-05T04:10:00" u="1"/>
        <d v="2017-02-01T02:10:00" u="1"/>
        <d v="2017-09-02T04:20:00" u="1"/>
        <d v="2017-09-07T04:00:00" u="1"/>
        <d v="2017-10-03T02:00:00" u="1"/>
        <d v="2017-01-05T05:10:00" u="1"/>
        <d v="2017-02-01T03:10:00" u="1"/>
        <d v="2017-09-02T05:20:00" u="1"/>
        <d v="2017-09-07T05:00:00" u="1"/>
        <d v="2017-10-03T03:00:00" u="1"/>
        <d v="2020-10-03T00:00:00" u="1"/>
        <d v="2017-01-05T06:10:00" u="1"/>
        <d v="2017-02-01T04:10:00" u="1"/>
        <d v="2017-09-02T06:20:00" u="1"/>
        <d v="2017-09-07T06:00:00" u="1"/>
        <d v="2017-10-03T04:00:00" u="1"/>
        <d v="2017-01-05T07:10:00" u="1"/>
        <d v="2017-02-01T05:10:00" u="1"/>
        <d v="2017-09-02T07:20:00" u="1"/>
        <d v="2017-09-07T07:00:00" u="1"/>
        <d v="2017-10-03T05:00:00" u="1"/>
        <d v="2017-01-05T08:10:00" u="1"/>
        <d v="2017-02-01T06:10:00" u="1"/>
        <d v="2017-09-02T08:20:00" u="1"/>
        <d v="2017-09-07T08:00:00" u="1"/>
        <d v="2017-10-03T06:00:00" u="1"/>
        <d v="2017-01-05T09:10:00" u="1"/>
        <d v="2017-02-01T07:10:00" u="1"/>
        <d v="2017-09-02T09:20:00" u="1"/>
        <d v="2017-09-07T09:00:00" u="1"/>
        <d v="2017-10-03T07:00:00" u="1"/>
        <d v="2017-01-05T10:10:00" u="1"/>
        <d v="2017-02-01T08:10:00" u="1"/>
        <d v="2017-09-02T10:20:00" u="1"/>
        <d v="2017-09-07T10:00:00" u="1"/>
        <d v="2017-10-03T08:00:00" u="1"/>
        <d v="2017-01-05T11:10:00" u="1"/>
        <d v="2017-02-01T09:10:00" u="1"/>
        <d v="2017-09-02T11:20:00" u="1"/>
        <d v="2017-09-07T11:00:00" u="1"/>
        <d v="2017-10-03T09:00:00" u="1"/>
        <d v="2017-01-05T12:10:00" u="1"/>
        <d v="2017-02-01T10:10:00" u="1"/>
        <d v="2017-09-02T12:20:00" u="1"/>
        <d v="2017-09-07T12:00:00" u="1"/>
        <d v="2017-10-03T10:00:00" u="1"/>
        <d v="2017-01-05T13:10:00" u="1"/>
        <d v="2017-02-01T11:10:00" u="1"/>
        <d v="2017-09-02T13:20:00" u="1"/>
        <d v="2017-09-07T13:00:00" u="1"/>
        <d v="2017-10-03T11:00:00" u="1"/>
        <d v="2017-01-05T14:10:00" u="1"/>
        <d v="2017-02-01T12:10:00" u="1"/>
        <d v="2017-09-02T14:20:00" u="1"/>
        <d v="2017-09-07T14:00:00" u="1"/>
        <d v="2017-10-03T12:00:00" u="1"/>
        <d v="2017-01-05T15:10:00" u="1"/>
        <d v="2017-02-01T13:10:00" u="1"/>
        <d v="2017-09-02T15:20:00" u="1"/>
        <d v="2017-09-07T15:00:00" u="1"/>
        <d v="2017-10-03T13:00:00" u="1"/>
        <d v="2017-01-05T16:10:00" u="1"/>
        <d v="2017-02-01T14:10:00" u="1"/>
        <d v="2017-09-02T16:20:00" u="1"/>
        <d v="2017-09-07T16:00:00" u="1"/>
        <d v="2017-10-03T14:00:00" u="1"/>
        <d v="2017-01-05T17:10:00" u="1"/>
        <d v="2017-02-01T15:10:00" u="1"/>
        <d v="2017-09-02T17:20:00" u="1"/>
        <d v="2017-09-07T17:00:00" u="1"/>
        <d v="2017-10-03T15:00:00" u="1"/>
        <d v="2017-01-05T18:10:00" u="1"/>
        <d v="2017-02-01T16:10:00" u="1"/>
        <d v="2017-09-02T18:20:00" u="1"/>
        <d v="2017-09-07T18:00:00" u="1"/>
        <d v="2017-10-03T16:00:00" u="1"/>
        <d v="2017-01-05T19:10:00" u="1"/>
        <d v="2017-02-01T17:10:00" u="1"/>
        <d v="2017-09-02T19:20:00" u="1"/>
        <d v="2017-09-07T19:00:00" u="1"/>
        <d v="2017-10-03T17:00:00" u="1"/>
        <d v="2017-01-05T20:10:00" u="1"/>
        <d v="2017-02-01T18:10:00" u="1"/>
        <d v="2017-09-02T20:20:00" u="1"/>
        <d v="2017-09-07T20:00:00" u="1"/>
        <d v="2017-10-03T18:00:00" u="1"/>
        <d v="2017-01-05T21:10:00" u="1"/>
        <d v="2017-02-01T19:10:00" u="1"/>
        <d v="2017-04-29T00:00:00" u="1"/>
        <d v="2017-09-02T21:20:00" u="1"/>
        <d v="2017-09-07T21:00:00" u="1"/>
        <d v="2017-10-03T19:00:00" u="1"/>
        <d v="2017-01-05T22:10:00" u="1"/>
        <d v="2017-02-01T20:10:00" u="1"/>
        <d v="2017-09-02T22:20:00" u="1"/>
        <d v="2017-09-07T22:00:00" u="1"/>
        <d v="2017-10-03T20:00:00" u="1"/>
        <d v="2017-01-05T23:10:00" u="1"/>
        <d v="2017-02-01T21:10:00" u="1"/>
        <d v="2017-05-25T00:00:00" u="1"/>
        <d v="2017-09-02T23:20:00" u="1"/>
        <d v="2017-09-07T23:00:00" u="1"/>
        <d v="2017-10-03T21:00:00" u="1"/>
        <d v="2017-02-01T22:10:00" u="1"/>
        <d v="2017-10-03T22:00:00" u="1"/>
        <d v="2020-04-29T00:00:00" u="1"/>
        <d v="2017-02-01T23:10:00" u="1"/>
        <d v="2017-06-21T00:00:00" u="1"/>
        <d v="2017-10-03T23:00:00" u="1"/>
        <d v="2017-07-17T00:00:00" u="1"/>
        <d v="2017-08-13T00:00:00" u="1"/>
        <d v="2017-01-02T00:30:00" u="1"/>
        <d v="2017-01-07T00:10:00" u="1"/>
        <d v="2017-09-04T00:20:00" u="1"/>
        <d v="2017-09-09T00:00:00" u="1"/>
        <d v="2017-01-02T01:30:00" u="1"/>
        <d v="2017-01-07T01:10:00" u="1"/>
        <d v="2017-09-04T01:20:00" u="1"/>
        <d v="2017-09-09T01:00:00" u="1"/>
        <d v="2017-01-02T02:30:00" u="1"/>
        <d v="2017-01-07T02:10:00" u="1"/>
        <d v="2017-02-03T00:10:00" u="1"/>
        <d v="2017-09-04T02:20:00" u="1"/>
        <d v="2017-09-09T02:00:00" u="1"/>
        <d v="2017-10-05T00:00:00" u="1"/>
        <d v="2017-01-02T03:30:00" u="1"/>
        <d v="2017-01-07T03:10:00" u="1"/>
        <d v="2017-02-03T01:10:00" u="1"/>
        <d v="2017-09-04T03:20:00" u="1"/>
        <d v="2017-09-09T03:00:00" u="1"/>
        <d v="2017-10-05T01:00:00" u="1"/>
        <d v="2017-01-02T04:30:00" u="1"/>
        <d v="2017-01-07T04:10:00" u="1"/>
        <d v="2017-02-03T02:10:00" u="1"/>
        <d v="2017-09-04T04:20:00" u="1"/>
        <d v="2017-09-09T04:00:00" u="1"/>
        <d v="2017-10-05T02:00:00" u="1"/>
        <d v="2017-11-01T00:00:00" u="1"/>
        <d v="2017-01-02T05:30:00" u="1"/>
        <d v="2017-01-07T05:10:00" u="1"/>
        <d v="2017-02-03T03:10:00" u="1"/>
        <d v="2017-09-04T05:20:00" u="1"/>
        <d v="2017-09-09T05:00:00" u="1"/>
        <d v="2017-10-05T03:00:00" u="1"/>
        <d v="2017-11-01T01:00:00" u="1"/>
        <d v="2017-01-02T06:30:00" u="1"/>
        <d v="2017-01-07T06:10:00" u="1"/>
        <d v="2017-02-03T04:10:00" u="1"/>
        <d v="2017-09-04T06:20:00" u="1"/>
        <d v="2017-09-09T06:00:00" u="1"/>
        <d v="2017-10-05T04:00:00" u="1"/>
        <d v="2017-11-01T02:00:00" u="1"/>
        <d v="2017-01-02T07:30:00" u="1"/>
        <d v="2017-01-07T07:10:00" u="1"/>
        <d v="2017-02-03T05:10:00" u="1"/>
        <d v="2017-09-04T07:20:00" u="1"/>
        <d v="2017-09-09T07:00:00" u="1"/>
        <d v="2017-10-05T05:00:00" u="1"/>
        <d v="2017-11-01T03:00:00" u="1"/>
        <d v="2020-11-01T00:00:00" u="1"/>
        <d v="2017-01-02T08:30:00" u="1"/>
        <d v="2017-01-07T08:10:00" u="1"/>
        <d v="2017-02-03T06:10:00" u="1"/>
        <d v="2017-09-04T08:20:00" u="1"/>
        <d v="2017-09-09T08:00:00" u="1"/>
        <d v="2017-10-05T06:00:00" u="1"/>
        <d v="2017-11-01T04:00:00" u="1"/>
        <d v="2017-01-02T09:30:00" u="1"/>
        <d v="2017-01-07T09:10:00" u="1"/>
        <d v="2017-02-03T07:10:00" u="1"/>
        <d v="2017-09-04T09:20:00" u="1"/>
        <d v="2017-09-09T09:00:00" u="1"/>
        <d v="2017-10-05T07:00:00" u="1"/>
        <d v="2017-11-01T05:00:00" u="1"/>
        <d v="2017-01-02T10:30:00" u="1"/>
        <d v="2017-01-07T10:10:00" u="1"/>
        <d v="2017-02-03T08:10:00" u="1"/>
        <d v="2017-09-04T10:20:00" u="1"/>
        <d v="2017-09-09T10:00:00" u="1"/>
        <d v="2017-10-05T08:00:00" u="1"/>
        <d v="2017-11-01T06:00:00" u="1"/>
        <d v="2017-01-02T11:30:00" u="1"/>
        <d v="2017-01-07T11:10:00" u="1"/>
        <d v="2017-02-03T09:10:00" u="1"/>
        <d v="2017-09-04T11:20:00" u="1"/>
        <d v="2017-09-09T11:00:00" u="1"/>
        <d v="2017-10-05T09:00:00" u="1"/>
        <d v="2017-11-01T07:00:00" u="1"/>
        <d v="2017-01-02T12:30:00" u="1"/>
        <d v="2017-01-07T12:10:00" u="1"/>
        <d v="2017-02-03T10:10:00" u="1"/>
        <d v="2017-09-04T12:20:00" u="1"/>
        <d v="2017-09-09T12:00:00" u="1"/>
        <d v="2017-10-05T10:00:00" u="1"/>
        <d v="2017-11-01T08:00:00" u="1"/>
        <d v="2017-01-02T13:30:00" u="1"/>
        <d v="2017-01-07T13:10:00" u="1"/>
        <d v="2017-02-03T11:10:00" u="1"/>
        <d v="2017-09-04T13:20:00" u="1"/>
        <d v="2017-09-09T13:00:00" u="1"/>
        <d v="2017-10-05T11:00:00" u="1"/>
        <d v="2017-11-01T09:00:00" u="1"/>
        <d v="2017-01-02T14:30:00" u="1"/>
        <d v="2017-01-07T14:10:00" u="1"/>
        <d v="2017-02-03T12:10:00" u="1"/>
        <d v="2017-09-04T14:20:00" u="1"/>
        <d v="2017-09-09T14:00:00" u="1"/>
        <d v="2017-10-05T12:00:00" u="1"/>
        <d v="2017-11-01T10:00:00" u="1"/>
        <d v="2017-01-02T15:30:00" u="1"/>
        <d v="2017-01-07T15:10:00" u="1"/>
        <d v="2017-02-03T13:10:00" u="1"/>
        <d v="2017-09-04T15:20:00" u="1"/>
        <d v="2017-09-09T15:00:00" u="1"/>
        <d v="2017-10-05T13:00:00" u="1"/>
        <d v="2017-11-01T11:00:00" u="1"/>
        <d v="2017-01-02T16:30:00" u="1"/>
        <d v="2017-01-07T16:10:00" u="1"/>
        <d v="2017-02-03T14:10:00" u="1"/>
        <d v="2017-09-04T16:20:00" u="1"/>
        <d v="2017-09-09T16:00:00" u="1"/>
        <d v="2017-10-05T14:00:00" u="1"/>
        <d v="2017-11-01T12:00:00" u="1"/>
        <d v="2017-01-02T17:30:00" u="1"/>
        <d v="2017-01-07T17:10:00" u="1"/>
        <d v="2017-02-03T15:10:00" u="1"/>
        <d v="2017-09-04T17:20:00" u="1"/>
        <d v="2017-09-09T17:00:00" u="1"/>
        <d v="2017-10-05T15:00:00" u="1"/>
        <d v="2017-11-01T13:00:00" u="1"/>
        <d v="2017-01-02T18:30:00" u="1"/>
        <d v="2017-01-07T18:10:00" u="1"/>
        <d v="2017-02-03T16:10:00" u="1"/>
        <d v="2017-09-04T18:20:00" u="1"/>
        <d v="2017-09-09T18:00:00" u="1"/>
        <d v="2017-10-05T16:00:00" u="1"/>
        <d v="2017-11-01T14:00:00" u="1"/>
        <d v="2017-01-02T19:30:00" u="1"/>
        <d v="2017-01-07T19:10:00" u="1"/>
        <d v="2017-02-03T17:10:00" u="1"/>
        <d v="2017-09-04T19:20:00" u="1"/>
        <d v="2017-09-09T19:00:00" u="1"/>
        <d v="2017-10-05T17:00:00" u="1"/>
        <d v="2017-11-01T15:00:00" u="1"/>
        <d v="2017-01-02T20:30:00" u="1"/>
        <d v="2017-01-07T20:10:00" u="1"/>
        <d v="2017-02-03T18:10:00" u="1"/>
        <d v="2017-09-04T20:20:00" u="1"/>
        <d v="2017-09-09T20:00:00" u="1"/>
        <d v="2017-10-05T18:00:00" u="1"/>
        <d v="2017-11-01T16:00:00" u="1"/>
        <d v="2017-01-02T21:30:00" u="1"/>
        <d v="2017-01-07T21:10:00" u="1"/>
        <d v="2017-02-03T19:10:00" u="1"/>
        <d v="2017-09-04T21:20:00" u="1"/>
        <d v="2017-09-09T21:00:00" u="1"/>
        <d v="2017-10-05T19:00:00" u="1"/>
        <d v="2017-11-01T17:00:00" u="1"/>
        <d v="2017-01-02T22:30:00" u="1"/>
        <d v="2017-01-07T22:10:00" u="1"/>
        <d v="2017-02-03T20:10:00" u="1"/>
        <d v="2017-09-04T22:20:00" u="1"/>
        <d v="2017-09-09T22:00:00" u="1"/>
        <d v="2017-10-05T20:00:00" u="1"/>
        <d v="2017-11-01T18:00:00" u="1"/>
        <d v="2017-01-02T23:30:00" u="1"/>
        <d v="2017-01-07T23:10:00" u="1"/>
        <d v="2017-02-03T21:10:00" u="1"/>
        <d v="2017-05-27T00:00:00" u="1"/>
        <d v="2017-09-04T23:20:00" u="1"/>
        <d v="2017-09-09T23:00:00" u="1"/>
        <d v="2017-10-05T21:00:00" u="1"/>
        <d v="2017-11-01T19:00:00" u="1"/>
        <d v="2017-02-03T22:10:00" u="1"/>
        <d v="2017-10-05T22:00:00" u="1"/>
        <d v="2017-11-01T20:00:00" u="1"/>
        <d v="2017-02-03T23:10:00" u="1"/>
        <d v="2017-06-23T00:00:00" u="1"/>
        <d v="2017-10-05T23:00:00" u="1"/>
        <d v="2017-11-01T21:00:00" u="1"/>
        <d v="2017-11-01T22:00:00" u="1"/>
        <d v="2017-07-19T00:00:00" u="1"/>
        <d v="2017-11-01T23:00:00" u="1"/>
        <d v="2017-08-15T00:00:00" u="1"/>
        <d v="2017-09-11T00:00:00" u="1"/>
        <d v="2017-02-05T00:10:00" u="1"/>
        <d v="2017-10-02T00:20:00" u="1"/>
        <d v="2017-10-07T00:00:00" u="1"/>
        <d v="2017-02-05T01:10:00" u="1"/>
        <d v="2017-10-02T01:20:00" u="1"/>
        <d v="2017-10-07T01:00:00" u="1"/>
        <d v="2017-02-05T02:10:00" u="1"/>
        <d v="2017-03-01T00:10:00" u="1"/>
        <d v="2017-10-02T02:20:00" u="1"/>
        <d v="2017-10-07T02:00:00" u="1"/>
        <d v="2017-11-03T00:00:00" u="1"/>
        <d v="2017-02-05T03:10:00" u="1"/>
        <d v="2017-03-01T01:10:00" u="1"/>
        <d v="2017-10-02T03:20:00" u="1"/>
        <d v="2017-10-07T03:00:00" u="1"/>
        <d v="2017-11-03T01:00:00" u="1"/>
        <d v="2017-02-05T04:10:00" u="1"/>
        <d v="2017-03-01T02:10:00" u="1"/>
        <d v="2017-10-02T04:20:00" u="1"/>
        <d v="2017-10-07T04:00:00" u="1"/>
        <d v="2017-11-03T02:00:00" u="1"/>
        <d v="2017-02-05T05:10:00" u="1"/>
        <d v="2017-03-01T03:10:00" u="1"/>
        <d v="2017-10-02T05:20:00" u="1"/>
        <d v="2017-10-07T05:00:00" u="1"/>
        <d v="2017-11-03T03:00:00" u="1"/>
        <d v="2020-11-03T00:00:00" u="1"/>
        <d v="2017-02-05T06:10:00" u="1"/>
        <d v="2017-03-01T04:10:00" u="1"/>
        <d v="2017-10-02T06:20:00" u="1"/>
        <d v="2017-10-07T06:00:00" u="1"/>
        <d v="2017-11-03T04:00:00" u="1"/>
        <d v="2017-02-05T07:10:00" u="1"/>
        <d v="2017-03-01T05:10:00" u="1"/>
        <d v="2017-10-02T07:20:00" u="1"/>
        <d v="2017-10-07T07:00:00" u="1"/>
        <d v="2017-11-03T05:00:00" u="1"/>
        <d v="2017-02-05T08:10:00" u="1"/>
        <d v="2017-03-01T06:10:00" u="1"/>
        <d v="2017-10-02T08:20:00" u="1"/>
        <d v="2017-10-07T08:00:00" u="1"/>
        <d v="2017-11-03T06:00:00" u="1"/>
        <d v="2017-02-05T09:10:00" u="1"/>
        <d v="2017-03-01T07:10:00" u="1"/>
        <d v="2017-10-02T09:20:00" u="1"/>
        <d v="2017-10-07T09:00:00" u="1"/>
        <d v="2017-11-03T07:00:00" u="1"/>
        <d v="2017-02-05T10:10:00" u="1"/>
        <d v="2017-03-01T08:10:00" u="1"/>
        <d v="2017-10-02T10:20:00" u="1"/>
        <d v="2017-10-07T10:00:00" u="1"/>
        <d v="2017-11-03T08:00:00" u="1"/>
        <d v="2017-02-05T11:10:00" u="1"/>
        <d v="2017-03-01T09:10:00" u="1"/>
        <d v="2017-10-02T11:20:00" u="1"/>
        <d v="2017-10-07T11:00:00" u="1"/>
        <d v="2017-11-03T09:00:00" u="1"/>
        <d v="2017-02-05T12:10:00" u="1"/>
        <d v="2017-03-01T10:10:00" u="1"/>
        <d v="2017-10-02T12:20:00" u="1"/>
        <d v="2017-10-07T12:00:00" u="1"/>
        <d v="2017-11-03T10:00:00" u="1"/>
        <d v="2017-02-05T13:10:00" u="1"/>
        <d v="2017-03-01T11:10:00" u="1"/>
        <d v="2017-10-02T13:20:00" u="1"/>
        <d v="2017-10-07T13:00:00" u="1"/>
        <d v="2017-11-03T11:00:00" u="1"/>
        <d v="2017-02-05T14:10:00" u="1"/>
        <d v="2017-03-01T12:10:00" u="1"/>
        <d v="2017-10-02T14:20:00" u="1"/>
        <d v="2017-10-07T14:00:00" u="1"/>
        <d v="2017-11-03T12:00:00" u="1"/>
        <d v="2017-02-05T15:10:00" u="1"/>
        <d v="2017-03-01T13:10:00" u="1"/>
        <d v="2017-10-02T15:20:00" u="1"/>
        <d v="2017-10-07T15:00:00" u="1"/>
        <d v="2017-11-03T13:00:00" u="1"/>
        <d v="2017-02-05T16:10:00" u="1"/>
        <d v="2017-03-01T14:10:00" u="1"/>
        <d v="2017-10-02T16:20:00" u="1"/>
        <d v="2017-10-07T16:00:00" u="1"/>
        <d v="2017-11-03T14:00:00" u="1"/>
        <d v="2017-02-05T17:10:00" u="1"/>
        <d v="2017-03-01T15:10:00" u="1"/>
        <d v="2017-10-02T17:20:00" u="1"/>
        <d v="2017-10-07T17:00:00" u="1"/>
        <d v="2017-11-03T15:00:00" u="1"/>
        <d v="2017-02-05T18:10:00" u="1"/>
        <d v="2017-03-01T16:10:00" u="1"/>
        <d v="2017-10-02T18:20:00" u="1"/>
        <d v="2017-10-07T18:00:00" u="1"/>
        <d v="2017-11-03T16:00:00" u="1"/>
        <d v="2017-02-05T19:10:00" u="1"/>
        <d v="2017-03-01T17:10:00" u="1"/>
        <d v="2017-10-02T19:20:00" u="1"/>
        <d v="2017-10-07T19:00:00" u="1"/>
        <d v="2017-11-03T17:00:00" u="1"/>
        <d v="2017-02-05T20:10:00" u="1"/>
        <d v="2017-03-01T18:10:00" u="1"/>
        <d v="2017-10-02T20:20:00" u="1"/>
        <d v="2017-10-07T20:00:00" u="1"/>
        <d v="2017-11-03T18:00:00" u="1"/>
        <d v="2017-02-05T21:10:00" u="1"/>
        <d v="2017-03-01T19:10:00" u="1"/>
        <d v="2017-05-29T00:00:00" u="1"/>
        <d v="2017-10-02T21:20:00" u="1"/>
        <d v="2017-10-07T21:00:00" u="1"/>
        <d v="2017-11-03T19:00:00" u="1"/>
        <d v="2017-02-05T22:10:00" u="1"/>
        <d v="2017-03-01T20:10:00" u="1"/>
        <d v="2017-10-02T22:20:00" u="1"/>
        <d v="2017-10-07T22:00:00" u="1"/>
        <d v="2017-11-03T20:00:00" u="1"/>
        <d v="2017-02-05T23:10:00" u="1"/>
        <d v="2017-03-01T21:10:00" u="1"/>
        <d v="2017-06-25T00:00:00" u="1"/>
        <d v="2017-10-02T23:20:00" u="1"/>
        <d v="2017-10-07T23:00:00" u="1"/>
        <d v="2017-11-03T21:00:00" u="1"/>
        <d v="2017-03-01T22:10:00" u="1"/>
        <d v="2017-11-03T22:00:00" u="1"/>
        <d v="2017-03-01T23:10:00" u="1"/>
        <d v="2017-07-21T00:00:00" u="1"/>
        <d v="2017-11-03T23:00:00" u="1"/>
        <d v="2017-08-17T00:00:00" u="1"/>
        <d v="2017-09-13T00:00:00" u="1"/>
        <d v="2017-02-02T00:30:00" u="1"/>
        <d v="2017-02-07T00:10:00" u="1"/>
        <d v="2017-10-04T00:20:00" u="1"/>
        <d v="2017-10-09T00:00:00" u="1"/>
        <d v="2017-02-02T01:30:00" u="1"/>
        <d v="2017-02-07T01:10:00" u="1"/>
        <d v="2017-10-04T01:20:00" u="1"/>
        <d v="2017-10-09T01:00:00" u="1"/>
        <d v="2017-02-02T02:30:00" u="1"/>
        <d v="2017-02-07T02:10:00" u="1"/>
        <d v="2017-03-03T00:10:00" u="1"/>
        <d v="2017-10-04T02:20:00" u="1"/>
        <d v="2017-10-09T02:00:00" u="1"/>
        <d v="2017-11-05T00:00:00" u="1"/>
        <d v="2017-02-02T03:30:00" u="1"/>
        <d v="2017-02-07T03:10:00" u="1"/>
        <d v="2017-03-03T01:10:00" u="1"/>
        <d v="2017-10-04T03:20:00" u="1"/>
        <d v="2017-10-09T03:00:00" u="1"/>
        <d v="2017-11-05T01:00:00" u="1"/>
        <d v="2017-02-02T04:30:00" u="1"/>
        <d v="2017-02-07T04:10:00" u="1"/>
        <d v="2017-03-03T02:10:00" u="1"/>
        <d v="2017-10-04T04:20:00" u="1"/>
        <d v="2017-10-09T04:00:00" u="1"/>
        <d v="2017-11-05T02:00:00" u="1"/>
        <d v="2017-12-01T00:00:00" u="1"/>
        <d v="2017-02-02T05:30:00" u="1"/>
        <d v="2017-02-07T05:10:00" u="1"/>
        <d v="2017-03-03T03:10:00" u="1"/>
        <d v="2017-10-04T05:20:00" u="1"/>
        <d v="2017-10-09T05:00:00" u="1"/>
        <d v="2017-11-05T03:00:00" u="1"/>
        <d v="2017-12-01T01:00:00" u="1"/>
        <d v="2017-02-02T06:30:00" u="1"/>
        <d v="2017-02-07T06:10:00" u="1"/>
        <d v="2017-03-03T04:10:00" u="1"/>
        <d v="2017-10-04T06:20:00" u="1"/>
        <d v="2017-10-09T06:00:00" u="1"/>
        <d v="2017-11-05T04:00:00" u="1"/>
        <d v="2017-12-01T02:00:00" u="1"/>
        <d v="2017-02-02T07:30:00" u="1"/>
        <d v="2017-02-07T07:10:00" u="1"/>
        <d v="2017-03-03T05:10:00" u="1"/>
        <d v="2017-10-04T07:20:00" u="1"/>
        <d v="2017-10-09T07:00:00" u="1"/>
        <d v="2017-11-05T05:00:00" u="1"/>
        <d v="2017-12-01T03:00:00" u="1"/>
        <d v="2020-12-01T00:00:00" u="1"/>
        <d v="2017-02-02T08:30:00" u="1"/>
        <d v="2017-02-07T08:10:00" u="1"/>
        <d v="2017-03-03T06:10:00" u="1"/>
        <d v="2017-10-04T08:20:00" u="1"/>
        <d v="2017-10-09T08:00:00" u="1"/>
        <d v="2017-11-05T06:00:00" u="1"/>
        <d v="2017-12-01T04:00:00" u="1"/>
        <d v="2017-02-02T09:30:00" u="1"/>
        <d v="2017-02-07T09:10:00" u="1"/>
        <d v="2017-03-03T07:10:00" u="1"/>
        <d v="2017-10-04T09:20:00" u="1"/>
        <d v="2017-10-09T09:00:00" u="1"/>
        <d v="2017-11-05T07:00:00" u="1"/>
        <d v="2017-12-01T05:00:00" u="1"/>
        <d v="2017-02-02T10:30:00" u="1"/>
        <d v="2017-02-07T10:10:00" u="1"/>
        <d v="2017-03-03T08:10:00" u="1"/>
        <d v="2017-10-04T10:20:00" u="1"/>
        <d v="2017-10-09T10:00:00" u="1"/>
        <d v="2017-11-05T08:00:00" u="1"/>
        <d v="2017-12-01T06:00:00" u="1"/>
        <d v="2017-02-02T11:30:00" u="1"/>
        <d v="2017-02-07T11:10:00" u="1"/>
        <d v="2017-03-03T09:10:00" u="1"/>
        <d v="2017-10-04T11:20:00" u="1"/>
        <d v="2017-10-09T11:00:00" u="1"/>
        <d v="2017-11-05T09:00:00" u="1"/>
        <d v="2017-12-01T07:00:00" u="1"/>
        <d v="2017-02-02T12:30:00" u="1"/>
        <d v="2017-02-07T12:10:00" u="1"/>
        <d v="2017-03-03T10:10:00" u="1"/>
        <d v="2017-10-04T12:20:00" u="1"/>
        <d v="2017-10-09T12:00:00" u="1"/>
        <d v="2017-11-05T10:00:00" u="1"/>
        <d v="2017-12-01T08:00:00" u="1"/>
        <d v="2017-02-02T13:30:00" u="1"/>
        <d v="2017-02-07T13:10:00" u="1"/>
        <d v="2017-03-03T11:10:00" u="1"/>
        <d v="2017-10-04T13:20:00" u="1"/>
        <d v="2017-10-09T13:00:00" u="1"/>
        <d v="2017-11-05T11:00:00" u="1"/>
        <d v="2017-12-01T09:00:00" u="1"/>
        <d v="2017-02-02T14:30:00" u="1"/>
        <d v="2017-02-07T14:10:00" u="1"/>
        <d v="2017-03-03T12:10:00" u="1"/>
        <d v="2017-10-04T14:20:00" u="1"/>
        <d v="2017-10-09T14:00:00" u="1"/>
        <d v="2017-11-05T12:00:00" u="1"/>
        <d v="2017-12-01T10:00:00" u="1"/>
        <d v="2017-02-02T15:30:00" u="1"/>
        <d v="2017-02-07T15:10:00" u="1"/>
        <d v="2017-03-03T13:10:00" u="1"/>
        <d v="2017-10-04T15:20:00" u="1"/>
        <d v="2017-10-09T15:00:00" u="1"/>
        <d v="2017-11-05T13:00:00" u="1"/>
        <d v="2017-12-01T11:00:00" u="1"/>
        <d v="2017-02-02T16:30:00" u="1"/>
        <d v="2017-02-07T16:10:00" u="1"/>
        <d v="2017-03-03T14:10:00" u="1"/>
        <d v="2017-10-04T16:20:00" u="1"/>
        <d v="2017-10-09T16:00:00" u="1"/>
        <d v="2017-11-05T14:00:00" u="1"/>
        <d v="2017-12-01T12:00:00" u="1"/>
        <d v="2017-02-02T17:30:00" u="1"/>
        <d v="2017-02-07T17:10:00" u="1"/>
        <d v="2017-03-03T15:10:00" u="1"/>
        <d v="2017-10-04T17:20:00" u="1"/>
        <d v="2017-10-09T17:00:00" u="1"/>
        <d v="2017-11-05T15:00:00" u="1"/>
        <d v="2017-12-01T13:00:00" u="1"/>
        <d v="2017-02-02T18:30:00" u="1"/>
        <d v="2017-02-07T18:10:00" u="1"/>
        <d v="2017-03-03T16:10:00" u="1"/>
        <d v="2017-10-04T18:20:00" u="1"/>
        <d v="2017-10-09T18:00:00" u="1"/>
        <d v="2017-11-05T16:00:00" u="1"/>
        <d v="2017-12-01T14:00:00" u="1"/>
        <d v="2017-02-02T19:30:00" u="1"/>
        <d v="2017-02-07T19:10:00" u="1"/>
        <d v="2017-03-03T17:10:00" u="1"/>
        <d v="2017-10-04T19:20:00" u="1"/>
        <d v="2017-10-09T19:00:00" u="1"/>
        <d v="2017-11-05T17:00:00" u="1"/>
        <d v="2017-12-01T15:00:00" u="1"/>
        <d v="2017-02-02T20:30:00" u="1"/>
        <d v="2017-02-07T20:10:00" u="1"/>
        <d v="2017-03-03T18:10:00" u="1"/>
        <d v="2017-10-04T20:20:00" u="1"/>
        <d v="2017-10-09T20:00:00" u="1"/>
        <d v="2017-11-05T18:00:00" u="1"/>
        <d v="2017-12-01T16:00:00" u="1"/>
        <d v="2017-02-02T21:30:00" u="1"/>
        <d v="2017-02-07T21:10:00" u="1"/>
        <d v="2017-03-03T19:10:00" u="1"/>
        <d v="2017-05-31T00:00:00" u="1"/>
        <d v="2017-10-04T21:20:00" u="1"/>
        <d v="2017-10-09T21:00:00" u="1"/>
        <d v="2017-11-05T19:00:00" u="1"/>
        <d v="2017-12-01T17:00:00" u="1"/>
        <d v="2017-02-02T22:30:00" u="1"/>
        <d v="2017-02-07T22:10:00" u="1"/>
        <d v="2017-03-03T20:10:00" u="1"/>
        <d v="2017-10-04T22:20:00" u="1"/>
        <d v="2017-10-09T22:00:00" u="1"/>
        <d v="2017-11-05T20:00:00" u="1"/>
        <d v="2017-12-01T18:00:00" u="1"/>
        <d v="2017-02-02T23:30:00" u="1"/>
        <d v="2017-02-07T23:10:00" u="1"/>
        <d v="2017-03-03T21:10:00" u="1"/>
        <d v="2017-06-27T00:00:00" u="1"/>
        <d v="2017-10-04T23:20:00" u="1"/>
        <d v="2017-10-09T23:00:00" u="1"/>
        <d v="2017-11-05T21:00:00" u="1"/>
        <d v="2017-12-01T19:00:00" u="1"/>
        <d v="2017-03-03T22:10:00" u="1"/>
        <d v="2017-11-05T22:00:00" u="1"/>
        <d v="2017-12-01T20:00:00" u="1"/>
        <d v="2020-05-31T00:00:00" u="1"/>
        <d v="2017-03-03T23:10:00" u="1"/>
        <d v="2017-07-23T00:00:00" u="1"/>
        <d v="2017-11-05T23:00:00" u="1"/>
        <d v="2017-12-01T21:00:00" u="1"/>
        <d v="2017-12-01T22:00:00" u="1"/>
        <d v="2017-12-01T23:00:00" u="1"/>
        <d v="2017-09-15T00:00:00" u="1"/>
        <d v="2017-10-11T00:00:00" u="1"/>
        <d v="2017-03-05T00:10:00" u="1"/>
        <d v="2017-11-02T00:20:00" u="1"/>
        <d v="2017-11-07T00:00:00" u="1"/>
        <d v="2017-03-05T01:10:00" u="1"/>
        <d v="2017-11-02T01:20:00" u="1"/>
        <d v="2017-11-07T01:00:00" u="1"/>
        <d v="2017-03-05T02:10:00" u="1"/>
        <d v="2017-04-01T00:10:00" u="1"/>
        <d v="2017-11-02T02:20:00" u="1"/>
        <d v="2017-11-07T02:00:00" u="1"/>
        <d v="2017-12-03T00:00:00" u="1"/>
        <d v="2017-03-05T03:10:00" u="1"/>
        <d v="2017-04-01T01:10:00" u="1"/>
        <d v="2017-11-02T03:20:00" u="1"/>
        <d v="2017-11-07T03:00:00" u="1"/>
        <d v="2017-12-03T01:00:00" u="1"/>
        <d v="2017-03-05T04:10:00" u="1"/>
        <d v="2017-04-01T02:10:00" u="1"/>
        <d v="2017-11-02T04:20:00" u="1"/>
        <d v="2017-11-07T04:00:00" u="1"/>
        <d v="2017-12-03T02:00:00" u="1"/>
        <d v="2017-03-05T05:10:00" u="1"/>
        <d v="2017-04-01T03:10:00" u="1"/>
        <d v="2017-11-02T05:20:00" u="1"/>
        <d v="2017-11-07T05:00:00" u="1"/>
        <d v="2017-12-03T03:00:00" u="1"/>
        <d v="2020-12-03T00:00:00" u="1"/>
        <d v="2017-03-05T06:10:00" u="1"/>
        <d v="2017-04-01T04:10:00" u="1"/>
        <d v="2017-11-02T06:20:00" u="1"/>
        <d v="2017-11-07T06:00:00" u="1"/>
        <d v="2017-12-03T04:00:00" u="1"/>
        <d v="2017-03-05T07:10:00" u="1"/>
        <d v="2017-04-01T05:10:00" u="1"/>
        <d v="2017-11-02T07:20:00" u="1"/>
        <d v="2017-11-07T07:00:00" u="1"/>
        <d v="2017-12-03T05:00:00" u="1"/>
        <d v="2017-03-05T08:10:00" u="1"/>
        <d v="2017-04-01T06:10:00" u="1"/>
        <d v="2017-11-02T08:20:00" u="1"/>
        <d v="2017-11-07T08:00:00" u="1"/>
        <d v="2017-12-03T06:00:00" u="1"/>
        <d v="2017-03-05T09:10:00" u="1"/>
        <d v="2017-04-01T07:10:00" u="1"/>
        <d v="2017-11-02T09:20:00" u="1"/>
        <d v="2017-11-07T09:00:00" u="1"/>
        <d v="2017-12-03T07:00:00" u="1"/>
        <d v="2017-03-05T10:10:00" u="1"/>
        <d v="2017-04-01T08:10:00" u="1"/>
        <d v="2017-11-02T10:20:00" u="1"/>
        <d v="2017-11-07T10:00:00" u="1"/>
        <d v="2017-12-03T08:00:00" u="1"/>
        <d v="2017-03-05T11:10:00" u="1"/>
        <d v="2017-04-01T09:10:00" u="1"/>
        <d v="2017-11-02T11:20:00" u="1"/>
        <d v="2017-11-07T11:00:00" u="1"/>
        <d v="2017-12-03T09:00:00" u="1"/>
        <d v="2017-03-05T12:10:00" u="1"/>
        <d v="2017-04-01T10:10:00" u="1"/>
        <d v="2017-11-02T12:20:00" u="1"/>
        <d v="2017-11-07T12:00:00" u="1"/>
        <d v="2017-12-03T10:00:00" u="1"/>
        <d v="2017-03-05T13:10:00" u="1"/>
        <d v="2017-04-01T11:10:00" u="1"/>
        <d v="2017-11-02T13:20:00" u="1"/>
        <d v="2017-11-07T13:00:00" u="1"/>
        <d v="2017-12-03T11:00:00" u="1"/>
        <d v="2017-03-05T14:10:00" u="1"/>
        <d v="2017-04-01T12:10:00" u="1"/>
        <d v="2017-11-02T14:20:00" u="1"/>
        <d v="2017-11-07T14:00:00" u="1"/>
        <d v="2017-12-03T12:00:00" u="1"/>
        <d v="2017-03-05T15:10:00" u="1"/>
        <d v="2017-04-01T13:10:00" u="1"/>
        <d v="2017-11-02T15:20:00" u="1"/>
        <d v="2017-11-07T15:00:00" u="1"/>
        <d v="2017-12-03T13:00:00" u="1"/>
        <d v="2017-03-05T16:10:00" u="1"/>
        <d v="2017-04-01T14:10:00" u="1"/>
        <d v="2017-11-02T16:20:00" u="1"/>
        <d v="2017-11-07T16:00:00" u="1"/>
        <d v="2017-12-03T14:00:00" u="1"/>
        <d v="2017-03-05T17:10:00" u="1"/>
        <d v="2017-04-01T15:10:00" u="1"/>
        <d v="2017-11-02T17:20:00" u="1"/>
        <d v="2017-11-07T17:00:00" u="1"/>
        <d v="2017-12-03T15:00:00" u="1"/>
        <d v="2017-03-05T18:10:00" u="1"/>
        <d v="2017-04-01T16:10:00" u="1"/>
        <d v="2017-11-02T18:20:00" u="1"/>
        <d v="2017-11-07T18:00:00" u="1"/>
        <d v="2017-12-03T16:00:00" u="1"/>
        <d v="2017-03-05T19:10:00" u="1"/>
        <d v="2017-04-01T17:10:00" u="1"/>
        <d v="2017-11-02T19:20:00" u="1"/>
        <d v="2017-11-07T19:00:00" u="1"/>
        <d v="2017-12-03T17:00:00" u="1"/>
        <d v="2017-03-05T20:10:00" u="1"/>
        <d v="2017-04-01T18:10:00" u="1"/>
        <d v="2017-11-02T20:20:00" u="1"/>
        <d v="2017-11-07T20:00:00" u="1"/>
        <d v="2017-12-03T18:00:00" u="1"/>
        <d v="2017-03-05T21:10:00" u="1"/>
        <d v="2017-04-01T19:10:00" u="1"/>
        <d v="2017-06-29T00:00:00" u="1"/>
        <d v="2017-11-02T21:20:00" u="1"/>
        <d v="2017-11-07T21:00:00" u="1"/>
        <d v="2017-12-03T19:00:00" u="1"/>
        <d v="2017-03-05T22:10:00" u="1"/>
        <d v="2017-04-01T20:10:00" u="1"/>
        <d v="2017-11-02T22:20:00" u="1"/>
        <d v="2017-11-07T22:00:00" u="1"/>
        <d v="2017-12-03T20:00:00" u="1"/>
        <d v="2017-03-05T23:10:00" u="1"/>
        <d v="2017-04-01T21:10:00" u="1"/>
        <d v="2017-07-25T00:00:00" u="1"/>
        <d v="2017-11-02T23:20:00" u="1"/>
        <d v="2017-11-07T23:00:00" u="1"/>
        <d v="2017-12-03T21:00:00" u="1"/>
        <d v="2017-04-01T22:10:00" u="1"/>
        <d v="2017-12-03T22:00:00" u="1"/>
        <d v="2017-04-01T23:10:00" u="1"/>
        <d v="2017-08-21T00:00:00" u="1"/>
        <d v="2017-12-03T23:00:00" u="1"/>
        <d v="2017-09-17T00:00:00" u="1"/>
        <d v="2017-10-13T00:00:00" u="1"/>
        <d v="2017-03-02T00:30:00" u="1"/>
        <d v="2017-03-07T00:10:00" u="1"/>
        <d v="2017-11-04T00:20:00" u="1"/>
        <d v="2017-11-09T00:00:00" u="1"/>
        <d v="2017-03-02T01:30:00" u="1"/>
        <d v="2017-03-07T01:10:00" u="1"/>
        <d v="2017-11-04T01:20:00" u="1"/>
        <d v="2017-11-09T01:00:00" u="1"/>
        <d v="2017-03-02T02:30:00" u="1"/>
        <d v="2017-03-07T02:10:00" u="1"/>
        <d v="2017-04-03T00:10:00" u="1"/>
        <d v="2017-11-04T02:20:00" u="1"/>
        <d v="2017-11-09T02:00:00" u="1"/>
        <d v="2017-12-05T00:00:00" u="1"/>
        <d v="2017-03-02T03:30:00" u="1"/>
        <d v="2017-03-07T03:10:00" u="1"/>
        <d v="2017-04-03T01:10:00" u="1"/>
        <d v="2017-11-04T03:20:00" u="1"/>
        <d v="2017-11-09T03:00:00" u="1"/>
        <d v="2017-12-05T01:00:00" u="1"/>
        <d v="2017-03-02T04:30:00" u="1"/>
        <d v="2017-03-07T04:10:00" u="1"/>
        <d v="2017-04-03T02:10:00" u="1"/>
        <d v="2017-11-04T04:20:00" u="1"/>
        <d v="2017-11-09T04:00:00" u="1"/>
        <d v="2017-12-05T02:00:00" u="1"/>
        <d v="2017-03-02T05:30:00" u="1"/>
        <d v="2017-03-07T05:10:00" u="1"/>
        <d v="2017-04-03T03:10:00" u="1"/>
        <d v="2017-11-04T05:20:00" u="1"/>
        <d v="2017-11-09T05:00:00" u="1"/>
        <d v="2017-12-05T03:00:00" u="1"/>
        <d v="2017-03-02T06:30:00" u="1"/>
        <d v="2017-03-07T06:10:00" u="1"/>
        <d v="2017-04-03T04:10:00" u="1"/>
        <d v="2017-11-04T06:20:00" u="1"/>
        <d v="2017-11-09T06:00:00" u="1"/>
        <d v="2017-12-05T04:00:00" u="1"/>
        <d v="2017-03-02T07:30:00" u="1"/>
        <d v="2017-03-07T07:10:00" u="1"/>
        <d v="2017-04-03T05:10:00" u="1"/>
        <d v="2017-11-04T07:20:00" u="1"/>
        <d v="2017-11-09T07:00:00" u="1"/>
        <d v="2017-12-05T05:00:00" u="1"/>
        <d v="2017-03-02T08:30:00" u="1"/>
        <d v="2017-03-07T08:10:00" u="1"/>
        <d v="2017-04-03T06:10:00" u="1"/>
        <d v="2017-11-04T08:20:00" u="1"/>
        <d v="2017-11-09T08:00:00" u="1"/>
        <d v="2017-12-05T06:00:00" u="1"/>
        <d v="2017-03-02T09:30:00" u="1"/>
        <d v="2017-03-07T09:10:00" u="1"/>
        <d v="2017-04-03T07:10:00" u="1"/>
        <d v="2017-11-04T09:20:00" u="1"/>
        <d v="2017-11-09T09:00:00" u="1"/>
        <d v="2017-12-05T07:00:00" u="1"/>
        <d v="2017-03-02T10:30:00" u="1"/>
        <d v="2017-03-07T10:10:00" u="1"/>
        <d v="2017-04-03T08:10:00" u="1"/>
        <d v="2017-11-04T10:20:00" u="1"/>
        <d v="2017-11-09T10:00:00" u="1"/>
        <d v="2017-12-05T08:00:00" u="1"/>
        <d v="2017-03-02T11:30:00" u="1"/>
        <d v="2017-03-07T11:10:00" u="1"/>
        <d v="2017-04-03T09:10:00" u="1"/>
        <d v="2017-11-04T11:20:00" u="1"/>
        <d v="2017-11-09T11:00:00" u="1"/>
        <d v="2017-12-05T09:00:00" u="1"/>
        <d v="2017-03-02T12:30:00" u="1"/>
        <d v="2017-03-07T12:10:00" u="1"/>
        <d v="2017-04-03T10:10:00" u="1"/>
        <d v="2017-11-04T12:20:00" u="1"/>
        <d v="2017-11-09T12:00:00" u="1"/>
        <d v="2017-12-05T10:00:00" u="1"/>
        <d v="2017-03-02T13:30:00" u="1"/>
        <d v="2017-03-07T13:10:00" u="1"/>
        <d v="2017-04-03T11:10:00" u="1"/>
        <d v="2017-11-04T13:20:00" u="1"/>
        <d v="2017-11-09T13:00:00" u="1"/>
        <d v="2017-12-05T11:00:00" u="1"/>
        <d v="2017-03-02T14:30:00" u="1"/>
        <d v="2017-03-07T14:10:00" u="1"/>
        <d v="2017-04-03T12:10:00" u="1"/>
        <d v="2017-11-04T14:20:00" u="1"/>
        <d v="2017-11-09T14:00:00" u="1"/>
        <d v="2017-12-05T12:00:00" u="1"/>
        <d v="2017-03-02T15:30:00" u="1"/>
        <d v="2017-03-07T15:10:00" u="1"/>
        <d v="2017-04-03T13:10:00" u="1"/>
        <d v="2017-11-04T15:20:00" u="1"/>
        <d v="2017-11-09T15:00:00" u="1"/>
        <d v="2017-12-05T13:00:00" u="1"/>
        <d v="2017-03-02T16:30:00" u="1"/>
        <d v="2017-03-07T16:10:00" u="1"/>
        <d v="2017-04-03T14:10:00" u="1"/>
        <d v="2017-11-04T16:20:00" u="1"/>
        <d v="2017-11-09T16:00:00" u="1"/>
        <d v="2017-12-05T14:00:00" u="1"/>
        <d v="2017-03-02T17:30:00" u="1"/>
        <d v="2017-03-07T17:10:00" u="1"/>
        <d v="2017-04-03T15:10:00" u="1"/>
        <d v="2017-11-04T17:20:00" u="1"/>
        <d v="2017-11-09T17:00:00" u="1"/>
        <d v="2017-12-05T15:00:00" u="1"/>
        <d v="2017-03-02T18:30:00" u="1"/>
        <d v="2017-03-07T18:10:00" u="1"/>
        <d v="2017-04-03T16:10:00" u="1"/>
        <d v="2017-11-04T18:20:00" u="1"/>
        <d v="2017-11-09T18:00:00" u="1"/>
        <d v="2017-12-05T16:00:00" u="1"/>
        <d v="2017-03-02T19:30:00" u="1"/>
        <d v="2017-03-07T19:10:00" u="1"/>
        <d v="2017-04-03T17:10:00" u="1"/>
        <d v="2017-11-04T19:20:00" u="1"/>
        <d v="2017-11-09T19:00:00" u="1"/>
        <d v="2017-12-05T17:00:00" u="1"/>
        <d v="2017-03-02T20:30:00" u="1"/>
        <d v="2017-03-07T20:10:00" u="1"/>
        <d v="2017-04-03T18:10:00" u="1"/>
        <d v="2017-11-04T20:20:00" u="1"/>
        <d v="2017-11-09T20:00:00" u="1"/>
        <d v="2017-12-05T18:00:00" u="1"/>
        <d v="2017-03-02T21:30:00" u="1"/>
        <d v="2017-03-07T21:10:00" u="1"/>
        <d v="2017-04-03T19:10:00" u="1"/>
        <d v="2017-11-04T21:20:00" u="1"/>
        <d v="2017-11-09T21:00:00" u="1"/>
        <d v="2017-12-05T19:00:00" u="1"/>
        <d v="2017-03-02T22:30:00" u="1"/>
        <d v="2017-03-07T22:10:00" u="1"/>
        <d v="2017-04-03T20:10:00" u="1"/>
        <d v="2017-11-04T22:20:00" u="1"/>
        <d v="2017-11-09T22:00:00" u="1"/>
        <d v="2017-12-05T20:00:00" u="1"/>
        <d v="2017-03-02T23:30:00" u="1"/>
        <d v="2017-03-07T23:10:00" u="1"/>
        <d v="2017-04-03T21:10:00" u="1"/>
        <d v="2017-07-27T00:00:00" u="1"/>
        <d v="2017-11-04T23:20:00" u="1"/>
        <d v="2017-11-09T23:00:00" u="1"/>
        <d v="2017-12-05T21:00:00" u="1"/>
        <d v="2017-04-03T22:10:00" u="1"/>
        <d v="2017-12-05T22:00:00" u="1"/>
        <d v="2017-04-03T23:10:00" u="1"/>
        <d v="2017-08-23T00:00:00" u="1"/>
        <d v="2017-12-05T23:00:00" u="1"/>
        <d v="2017-09-19T00:00:00" u="1"/>
        <d v="2017-10-15T00:00:00" u="1"/>
        <d v="2017-11-11T00:00:00" u="1"/>
        <d v="2017-04-05T00:10:00" u="1"/>
        <d v="2017-12-02T00:20:00" u="1"/>
        <d v="2017-12-07T00:00:00" u="1"/>
        <d v="2017-04-05T01:10:00" u="1"/>
        <d v="2017-12-02T01:20:00" u="1"/>
        <d v="2017-12-07T01:00:00" u="1"/>
        <d v="2017-04-05T02:10:00" u="1"/>
        <d v="2017-05-01T00:10:00" u="1"/>
        <d v="2017-12-02T02:20:00" u="1"/>
        <d v="2017-12-07T02:00:00" u="1"/>
        <d v="2017-04-05T03:10:00" u="1"/>
        <d v="2017-05-01T01:10:00" u="1"/>
        <d v="2017-12-02T03:20:00" u="1"/>
        <d v="2017-12-07T03:00:00" u="1"/>
        <d v="2017-04-05T04:10:00" u="1"/>
        <d v="2017-05-01T02:10:00" u="1"/>
        <d v="2017-12-02T04:20:00" u="1"/>
        <d v="2017-12-07T04:00:00" u="1"/>
        <d v="2017-04-05T05:10:00" u="1"/>
        <d v="2017-05-01T03:10:00" u="1"/>
        <d v="2017-12-02T05:20:00" u="1"/>
        <d v="2017-12-07T05:00:00" u="1"/>
        <d v="2017-04-05T06:10:00" u="1"/>
        <d v="2017-05-01T04:10:00" u="1"/>
        <d v="2017-12-02T06:20:00" u="1"/>
        <d v="2017-12-07T06:00:00" u="1"/>
        <d v="2017-04-05T07:10:00" u="1"/>
        <d v="2017-05-01T05:10:00" u="1"/>
        <d v="2017-12-02T07:20:00" u="1"/>
        <d v="2017-12-07T07:00:00" u="1"/>
        <d v="2017-04-05T08:10:00" u="1"/>
        <d v="2017-05-01T06:10:00" u="1"/>
        <d v="2017-12-02T08:20:00" u="1"/>
        <d v="2017-12-07T08:00:00" u="1"/>
        <d v="2017-04-05T09:10:00" u="1"/>
        <d v="2017-05-01T07:10:00" u="1"/>
        <d v="2017-12-02T09:20:00" u="1"/>
        <d v="2017-12-07T09:00:00" u="1"/>
        <d v="2017-04-05T10:10:00" u="1"/>
        <d v="2017-05-01T08:10:00" u="1"/>
        <d v="2017-12-02T10:20:00" u="1"/>
        <d v="2017-12-07T10:00:00" u="1"/>
        <d v="2017-04-05T11:10:00" u="1"/>
        <d v="2017-05-01T09:10:00" u="1"/>
        <d v="2017-12-02T11:20:00" u="1"/>
        <d v="2017-12-07T11:00:00" u="1"/>
        <d v="2017-04-05T12:10:00" u="1"/>
        <d v="2017-05-01T10:10:00" u="1"/>
        <d v="2017-12-02T12:20:00" u="1"/>
        <d v="2017-12-07T12:00:00" u="1"/>
        <d v="2017-04-05T13:10:00" u="1"/>
        <d v="2017-05-01T11:10:00" u="1"/>
        <d v="2017-12-02T13:20:00" u="1"/>
        <d v="2017-12-07T13:00:00" u="1"/>
        <d v="2017-04-05T14:10:00" u="1"/>
        <d v="2017-05-01T12:10:00" u="1"/>
        <d v="2017-12-02T14:20:00" u="1"/>
        <d v="2017-12-07T14:00:00" u="1"/>
        <d v="2017-04-05T15:10:00" u="1"/>
        <d v="2017-05-01T13:10:00" u="1"/>
        <d v="2017-12-02T15:20:00" u="1"/>
        <d v="2017-12-07T15:00:00" u="1"/>
        <d v="2017-04-05T16:10:00" u="1"/>
        <d v="2017-05-01T14:10:00" u="1"/>
        <d v="2017-12-02T16:20:00" u="1"/>
        <d v="2017-12-07T16:00:00" u="1"/>
        <d v="2017-04-05T17:10:00" u="1"/>
        <d v="2017-05-01T15:10:00" u="1"/>
        <d v="2017-12-02T17:20:00" u="1"/>
        <d v="2017-12-07T17:00:00" u="1"/>
        <d v="2017-04-05T18:10:00" u="1"/>
        <d v="2017-05-01T16:10:00" u="1"/>
        <d v="2017-12-02T18:20:00" u="1"/>
        <d v="2017-12-07T18:00:00" u="1"/>
        <d v="2017-04-05T19:10:00" u="1"/>
        <d v="2017-05-01T17:10:00" u="1"/>
        <d v="2017-12-02T19:20:00" u="1"/>
        <d v="2017-12-07T19:00:00" u="1"/>
        <d v="2017-04-05T20:10:00" u="1"/>
        <d v="2017-05-01T18:10:00" u="1"/>
        <d v="2017-12-02T20:20:00" u="1"/>
        <d v="2017-12-07T20:00:00" u="1"/>
        <d v="2017-04-05T21:10:00" u="1"/>
        <d v="2017-05-01T19:10:00" u="1"/>
        <d v="2017-07-29T00:00:00" u="1"/>
        <d v="2017-12-02T21:20:00" u="1"/>
        <d v="2017-12-07T21:00:00" u="1"/>
        <d v="2017-04-05T22:10:00" u="1"/>
        <d v="2017-05-01T20:10:00" u="1"/>
        <d v="2017-12-02T22:20:00" u="1"/>
        <d v="2017-12-07T22:00:00" u="1"/>
        <d v="2017-04-05T23:10:00" u="1"/>
        <d v="2017-05-01T21:10:00" u="1"/>
        <d v="2017-08-25T00:00:00" u="1"/>
        <d v="2017-12-02T23:20:00" u="1"/>
        <d v="2017-12-07T23:00:00" u="1"/>
        <d v="2017-05-01T22:10:00" u="1"/>
        <d v="2017-05-01T23:10:00" u="1"/>
        <d v="2017-09-21T00:00:00" u="1"/>
        <d v="2017-10-17T00:00:00" u="1"/>
        <d v="2017-11-13T00:00:00" u="1"/>
        <d v="2017-04-02T00:30:00" u="1"/>
        <d v="2017-04-07T00:10:00" u="1"/>
        <d v="2017-12-04T00:20:00" u="1"/>
        <d v="2017-12-09T00:00:00" u="1"/>
        <d v="2017-04-02T01:30:00" u="1"/>
        <d v="2017-04-07T01:10:00" u="1"/>
        <d v="2017-12-04T01:20:00" u="1"/>
        <d v="2017-12-09T01:00:00" u="1"/>
        <d v="2017-04-02T02:30:00" u="1"/>
        <d v="2017-04-07T02:10:00" u="1"/>
        <d v="2017-05-03T00:10:00" u="1"/>
        <d v="2017-12-04T02:20:00" u="1"/>
        <d v="2017-12-09T02:00:00" u="1"/>
        <d v="2017-04-02T03:30:00" u="1"/>
        <d v="2017-04-07T03:10:00" u="1"/>
        <d v="2017-05-03T01:10:00" u="1"/>
        <d v="2017-12-04T03:20:00" u="1"/>
        <d v="2017-12-09T03:00:00" u="1"/>
        <d v="2017-04-02T04:30:00" u="1"/>
        <d v="2017-04-07T04:10:00" u="1"/>
        <d v="2017-05-03T02:10:00" u="1"/>
        <d v="2017-12-04T04:20:00" u="1"/>
        <d v="2017-12-09T04:00:00" u="1"/>
        <d v="2017-04-02T05:30:00" u="1"/>
        <d v="2017-04-07T05:10:00" u="1"/>
        <d v="2017-05-03T03:10:00" u="1"/>
        <d v="2017-12-04T05:20:00" u="1"/>
        <d v="2017-12-09T05:00:00" u="1"/>
        <d v="2017-04-02T06:30:00" u="1"/>
        <d v="2017-04-07T06:10:00" u="1"/>
        <d v="2017-05-03T04:10:00" u="1"/>
        <d v="2017-12-04T06:20:00" u="1"/>
        <d v="2017-12-09T06:00:00" u="1"/>
        <d v="2017-04-02T07:30:00" u="1"/>
        <d v="2017-04-07T07:10:00" u="1"/>
        <d v="2017-05-03T05:10:00" u="1"/>
        <d v="2017-12-04T07:20:00" u="1"/>
        <d v="2017-12-09T07:00:00" u="1"/>
        <d v="2017-04-02T08:30:00" u="1"/>
        <d v="2017-04-07T08:10:00" u="1"/>
        <d v="2017-05-03T06:10:00" u="1"/>
        <d v="2017-12-04T08:20:00" u="1"/>
        <d v="2017-12-09T08:00:00" u="1"/>
        <d v="2017-04-02T09:30:00" u="1"/>
        <d v="2017-04-07T09:10:00" u="1"/>
        <d v="2017-05-03T07:10:00" u="1"/>
        <d v="2017-12-04T09:20:00" u="1"/>
        <d v="2017-12-09T09:00:00" u="1"/>
        <d v="2017-04-02T10:30:00" u="1"/>
        <d v="2017-04-07T10:10:00" u="1"/>
        <d v="2017-05-03T08:10:00" u="1"/>
        <d v="2017-12-04T10:20:00" u="1"/>
        <d v="2017-12-09T10:00:00" u="1"/>
        <d v="2017-04-02T11:30:00" u="1"/>
        <d v="2017-04-07T11:10:00" u="1"/>
        <d v="2017-05-03T09:10:00" u="1"/>
        <d v="2017-12-04T11:20:00" u="1"/>
        <d v="2017-12-09T11:00:00" u="1"/>
        <d v="2017-04-02T12:30:00" u="1"/>
        <d v="2017-04-07T12:10:00" u="1"/>
        <d v="2017-05-03T10:10:00" u="1"/>
        <d v="2017-12-04T12:20:00" u="1"/>
        <d v="2017-12-09T12:00:00" u="1"/>
        <d v="2017-04-02T13:30:00" u="1"/>
        <d v="2017-04-07T13:10:00" u="1"/>
        <d v="2017-05-03T11:10:00" u="1"/>
        <d v="2017-12-04T13:20:00" u="1"/>
        <d v="2017-12-09T13:00:00" u="1"/>
        <d v="2017-04-02T14:30:00" u="1"/>
        <d v="2017-04-07T14:10:00" u="1"/>
        <d v="2017-05-03T12:10:00" u="1"/>
        <d v="2017-12-04T14:20:00" u="1"/>
        <d v="2017-12-09T14:00:00" u="1"/>
        <d v="2017-04-02T15:30:00" u="1"/>
        <d v="2017-04-07T15:10:00" u="1"/>
        <d v="2017-05-03T13:10:00" u="1"/>
        <d v="2017-12-04T15:20:00" u="1"/>
        <d v="2017-12-09T15:00:00" u="1"/>
        <d v="2017-04-02T16:30:00" u="1"/>
        <d v="2017-04-07T16:10:00" u="1"/>
        <d v="2017-05-03T14:10:00" u="1"/>
        <d v="2017-12-04T16:20:00" u="1"/>
        <d v="2017-12-09T16:00:00" u="1"/>
        <d v="2017-04-02T17:30:00" u="1"/>
        <d v="2017-04-07T17:10:00" u="1"/>
        <d v="2017-05-03T15:10:00" u="1"/>
        <d v="2017-12-04T17:20:00" u="1"/>
        <d v="2017-12-09T17:00:00" u="1"/>
        <d v="2017-04-02T18:30:00" u="1"/>
        <d v="2017-04-07T18:10:00" u="1"/>
        <d v="2017-05-03T16:10:00" u="1"/>
        <d v="2017-12-04T18:20:00" u="1"/>
        <d v="2017-12-09T18:00:00" u="1"/>
        <d v="2017-04-02T19:30:00" u="1"/>
        <d v="2017-04-07T19:10:00" u="1"/>
        <d v="2017-05-03T17:10:00" u="1"/>
        <d v="2017-12-04T19:20:00" u="1"/>
        <d v="2017-12-09T19:00:00" u="1"/>
        <d v="2017-04-02T20:30:00" u="1"/>
        <d v="2017-04-07T20:10:00" u="1"/>
        <d v="2017-05-03T18:10:00" u="1"/>
        <d v="2017-12-04T20:20:00" u="1"/>
        <d v="2017-12-09T20:00:00" u="1"/>
        <d v="2017-04-02T21:30:00" u="1"/>
        <d v="2017-04-07T21:10:00" u="1"/>
        <d v="2017-05-03T19:10:00" u="1"/>
        <d v="2017-07-31T00:00:00" u="1"/>
        <d v="2017-12-04T21:20:00" u="1"/>
        <d v="2017-12-09T21:00:00" u="1"/>
        <d v="2017-04-02T22:30:00" u="1"/>
        <d v="2017-04-07T22:10:00" u="1"/>
        <d v="2017-05-03T20:10:00" u="1"/>
      </sharedItems>
    </cacheField>
    <cacheField name="Année0" numFmtId="0">
      <sharedItems containsNonDate="0" containsString="0" containsBlank="1" containsNumber="1" containsInteger="1" minValue="2019" maxValue="2020" count="3">
        <m/>
        <n v="2020" u="1"/>
        <n v="2019" u="1"/>
      </sharedItems>
    </cacheField>
    <cacheField name="Mois0" numFmtId="0">
      <sharedItems containsNonDate="0" containsString="0" containsBlank="1" containsNumber="1" containsInteger="1" minValue="1" maxValue="12" count="8">
        <m/>
        <n v="5" u="1"/>
        <n v="2" u="1"/>
        <n v="7" u="1"/>
        <n v="1" u="1"/>
        <n v="3" u="1"/>
        <n v="4" u="1"/>
        <n v="12" u="1"/>
      </sharedItems>
    </cacheField>
    <cacheField name="Date6" numFmtId="14">
      <sharedItems containsNonDate="0" containsDate="1" containsString="0" containsBlank="1" minDate="2016-12-31T00:00:00" maxDate="2020-12-05T00:00:00" count="531">
        <m/>
        <d v="2017-09-29T00:00:00" u="1"/>
        <d v="2017-10-25T00:00:00" u="1"/>
        <d v="2017-11-21T00:00:00" u="1"/>
        <d v="2017-12-17T00:00:00" u="1"/>
        <d v="2017-10-27T00:00:00" u="1"/>
        <d v="2017-11-23T00:00:00" u="1"/>
        <d v="2017-12-19T00:00:00" u="1"/>
        <d v="2017-10-29T00:00:00" u="1"/>
        <d v="2017-11-25T00:00:00" u="1"/>
        <d v="2017-12-21T00:00:00" u="1"/>
        <d v="2017-01-02T00:00:00" u="1"/>
        <d v="2020-01-02T00:00:00" u="1"/>
        <d v="2017-10-31T00:00:00" u="1"/>
        <d v="2017-11-27T00:00:00" u="1"/>
        <d v="2020-10-31T00:00:00" u="1"/>
        <d v="2017-12-23T00:00:00" u="1"/>
        <d v="2017-01-04T00:00:00" u="1"/>
        <d v="2020-01-04T00:00:00" u="1"/>
        <d v="2017-11-29T00:00:00" u="1"/>
        <d v="2017-12-25T00:00:00" u="1"/>
        <d v="2017-01-06T00:00:00" u="1"/>
        <d v="2017-02-02T00:00:00" u="1"/>
        <d v="2020-01-06T00:00:00" u="1"/>
        <d v="2020-02-02T00:00:00" u="1"/>
        <d v="2017-12-27T00:00:00" u="1"/>
        <d v="2017-01-08T00:00:00" u="1"/>
        <d v="2017-02-04T00:00:00" u="1"/>
        <d v="2020-01-08T00:00:00" u="1"/>
        <d v="2020-02-04T00:00:00" u="1"/>
        <d v="2017-12-29T00:00:00" u="1"/>
        <d v="2017-01-10T00:00:00" u="1"/>
        <d v="2017-02-06T00:00:00" u="1"/>
        <d v="2020-01-10T00:00:00" u="1"/>
        <d v="2017-03-02T00:00:00" u="1"/>
        <d v="2020-02-06T00:00:00" u="1"/>
        <d v="2020-03-02T00:00:00" u="1"/>
        <d v="2016-12-31T00:00:00" u="1"/>
        <d v="2017-12-31T00:00:00" u="1"/>
        <d v="2019-12-31T00:00:00" u="1"/>
        <d v="2017-01-12T00:00:00" u="1"/>
        <d v="2017-02-08T00:00:00" u="1"/>
        <d v="2020-01-12T00:00:00" u="1"/>
        <d v="2017-03-04T00:00:00" u="1"/>
        <d v="2020-02-08T00:00:00" u="1"/>
        <d v="2020-03-04T00:00:00" u="1"/>
        <d v="2017-01-14T00:00:00" u="1"/>
        <d v="2017-02-10T00:00:00" u="1"/>
        <d v="2020-01-14T00:00:00" u="1"/>
        <d v="2017-03-06T00:00:00" u="1"/>
        <d v="2020-02-10T00:00:00" u="1"/>
        <d v="2017-04-02T00:00:00" u="1"/>
        <d v="2020-03-06T00:00:00" u="1"/>
        <d v="2020-04-02T00:00:00" u="1"/>
        <d v="2017-01-16T00:00:00" u="1"/>
        <d v="2017-02-12T00:00:00" u="1"/>
        <d v="2020-01-16T00:00:00" u="1"/>
        <d v="2017-03-08T00:00:00" u="1"/>
        <d v="2020-02-12T00:00:00" u="1"/>
        <d v="2017-04-04T00:00:00" u="1"/>
        <d v="2020-03-08T00:00:00" u="1"/>
        <d v="2020-04-04T00:00:00" u="1"/>
        <d v="2017-01-18T00:00:00" u="1"/>
        <d v="2017-02-14T00:00:00" u="1"/>
        <d v="2020-01-18T00:00:00" u="1"/>
        <d v="2017-03-10T00:00:00" u="1"/>
        <d v="2020-02-14T00:00:00" u="1"/>
        <d v="2017-04-06T00:00:00" u="1"/>
        <d v="2020-03-10T00:00:00" u="1"/>
        <d v="2017-05-02T00:00:00" u="1"/>
        <d v="2020-04-06T00:00:00" u="1"/>
        <d v="2020-05-02T00:00:00" u="1"/>
        <d v="2017-01-20T00:00:00" u="1"/>
        <d v="2017-02-16T00:00:00" u="1"/>
        <d v="2020-01-20T00:00:00" u="1"/>
        <d v="2017-03-12T00:00:00" u="1"/>
        <d v="2020-02-16T00:00:00" u="1"/>
        <d v="2017-04-08T00:00:00" u="1"/>
        <d v="2020-03-12T00:00:00" u="1"/>
        <d v="2017-05-04T00:00:00" u="1"/>
        <d v="2020-04-08T00:00:00" u="1"/>
        <d v="2020-05-04T00:00:00" u="1"/>
        <d v="2017-01-22T00:00:00" u="1"/>
        <d v="2017-02-18T00:00:00" u="1"/>
        <d v="2020-01-22T00:00:00" u="1"/>
        <d v="2017-03-14T00:00:00" u="1"/>
        <d v="2020-02-18T00:00:00" u="1"/>
        <d v="2017-04-10T00:00:00" u="1"/>
        <d v="2020-03-14T00:00:00" u="1"/>
        <d v="2017-05-06T00:00:00" u="1"/>
        <d v="2020-04-10T00:00:00" u="1"/>
        <d v="2017-06-02T00:00:00" u="1"/>
        <d v="2020-05-06T00:00:00" u="1"/>
        <d v="2020-06-02T00:00:00" u="1"/>
        <d v="2017-01-24T00:00:00" u="1"/>
        <d v="2017-02-20T00:00:00" u="1"/>
        <d v="2020-01-24T00:00:00" u="1"/>
        <d v="2017-03-16T00:00:00" u="1"/>
        <d v="2020-02-20T00:00:00" u="1"/>
        <d v="2017-04-12T00:00:00" u="1"/>
        <d v="2020-03-16T00:00:00" u="1"/>
        <d v="2017-05-08T00:00:00" u="1"/>
        <d v="2020-04-12T00:00:00" u="1"/>
        <d v="2017-06-04T00:00:00" u="1"/>
        <d v="2020-06-04T00:00:00" u="1"/>
        <d v="2017-01-26T00:00:00" u="1"/>
        <d v="2017-02-22T00:00:00" u="1"/>
        <d v="2020-01-26T00:00:00" u="1"/>
        <d v="2017-03-18T00:00:00" u="1"/>
        <d v="2020-02-22T00:00:00" u="1"/>
        <d v="2017-04-14T00:00:00" u="1"/>
        <d v="2020-03-18T00:00:00" u="1"/>
        <d v="2017-05-10T00:00:00" u="1"/>
        <d v="2020-04-14T00:00:00" u="1"/>
        <d v="2017-06-06T00:00:00" u="1"/>
        <d v="2017-07-02T00:00:00" u="1"/>
        <d v="2020-07-02T00:00:00" u="1"/>
        <d v="2017-01-28T00:00:00" u="1"/>
        <d v="2017-02-24T00:00:00" u="1"/>
        <d v="2020-01-28T00:00:00" u="1"/>
        <d v="2017-03-20T00:00:00" u="1"/>
        <d v="2020-02-24T00:00:00" u="1"/>
        <d v="2017-04-16T00:00:00" u="1"/>
        <d v="2020-03-20T00:00:00" u="1"/>
        <d v="2017-05-12T00:00:00" u="1"/>
        <d v="2020-04-16T00:00:00" u="1"/>
        <d v="2017-06-08T00:00:00" u="1"/>
        <d v="2017-07-04T00:00:00" u="1"/>
        <d v="2020-07-04T00:00:00" u="1"/>
        <d v="2017-01-30T00:00:00" u="1"/>
        <d v="2017-02-26T00:00:00" u="1"/>
        <d v="2020-01-30T00:00:00" u="1"/>
        <d v="2017-03-22T00:00:00" u="1"/>
        <d v="2020-02-26T00:00:00" u="1"/>
        <d v="2017-04-18T00:00:00" u="1"/>
        <d v="2020-03-22T00:00:00" u="1"/>
        <d v="2017-05-14T00:00:00" u="1"/>
        <d v="2020-04-18T00:00:00" u="1"/>
        <d v="2017-06-10T00:00:00" u="1"/>
        <d v="2017-07-06T00:00:00" u="1"/>
        <d v="2017-08-02T00:00:00" u="1"/>
        <d v="2020-08-02T00:00:00" u="1"/>
        <d v="2017-02-28T00:00:00" u="1"/>
        <d v="2017-03-24T00:00:00" u="1"/>
        <d v="2020-02-28T00:00:00" u="1"/>
        <d v="2017-04-20T00:00:00" u="1"/>
        <d v="2020-03-24T00:00:00" u="1"/>
        <d v="2017-05-16T00:00:00" u="1"/>
        <d v="2020-04-20T00:00:00" u="1"/>
        <d v="2017-06-12T00:00:00" u="1"/>
        <d v="2017-07-08T00:00:00" u="1"/>
        <d v="2017-08-04T00:00:00" u="1"/>
        <d v="2020-08-04T00:00:00" u="1"/>
        <d v="2017-03-26T00:00:00" u="1"/>
        <d v="2017-04-22T00:00:00" u="1"/>
        <d v="2020-03-26T00:00:00" u="1"/>
        <d v="2017-05-18T00:00:00" u="1"/>
        <d v="2020-04-22T00:00:00" u="1"/>
        <d v="2017-06-14T00:00:00" u="1"/>
        <d v="2017-07-10T00:00:00" u="1"/>
        <d v="2017-08-06T00:00:00" u="1"/>
        <d v="2017-09-02T00:00:00" u="1"/>
        <d v="2020-09-02T00:00:00" u="1"/>
        <d v="2017-03-28T00:00:00" u="1"/>
        <d v="2017-04-24T00:00:00" u="1"/>
        <d v="2020-03-28T00:00:00" u="1"/>
        <d v="2017-05-20T00:00:00" u="1"/>
        <d v="2020-04-24T00:00:00" u="1"/>
        <d v="2017-06-16T00:00:00" u="1"/>
        <d v="2017-07-12T00:00:00" u="1"/>
        <d v="2017-08-08T00:00:00" u="1"/>
        <d v="2017-09-04T00:00:00" u="1"/>
        <d v="2020-09-04T00:00:00" u="1"/>
        <d v="2017-03-30T00:00:00" u="1"/>
        <d v="2017-04-26T00:00:00" u="1"/>
        <d v="2020-03-30T00:00:00" u="1"/>
        <d v="2017-05-22T00:00:00" u="1"/>
        <d v="2020-04-26T00:00:00" u="1"/>
        <d v="2017-06-18T00:00:00" u="1"/>
        <d v="2017-07-14T00:00:00" u="1"/>
        <d v="2017-08-10T00:00:00" u="1"/>
        <d v="2017-09-06T00:00:00" u="1"/>
        <d v="2017-10-02T00:00:00" u="1"/>
        <d v="2020-10-02T00:00:00" u="1"/>
        <d v="2017-04-28T00:00:00" u="1"/>
        <d v="2017-05-24T00:00:00" u="1"/>
        <d v="2020-04-28T00:00:00" u="1"/>
        <d v="2017-06-20T00:00:00" u="1"/>
        <d v="2017-07-16T00:00:00" u="1"/>
        <d v="2017-08-12T00:00:00" u="1"/>
        <d v="2017-09-08T00:00:00" u="1"/>
        <d v="2017-10-04T00:00:00" u="1"/>
        <d v="2020-10-04T00:00:00" u="1"/>
        <d v="2017-04-30T00:00:00" u="1"/>
        <d v="2017-05-26T00:00:00" u="1"/>
        <d v="2020-04-30T00:00:00" u="1"/>
        <d v="2017-06-22T00:00:00" u="1"/>
        <d v="2017-07-18T00:00:00" u="1"/>
        <d v="2017-08-14T00:00:00" u="1"/>
        <d v="2017-09-10T00:00:00" u="1"/>
        <d v="2017-10-06T00:00:00" u="1"/>
        <d v="2017-11-02T00:00:00" u="1"/>
        <d v="2020-11-02T00:00:00" u="1"/>
        <d v="2017-05-28T00:00:00" u="1"/>
        <d v="2017-06-24T00:00:00" u="1"/>
        <d v="2017-07-20T00:00:00" u="1"/>
        <d v="2017-08-16T00:00:00" u="1"/>
        <d v="2017-09-12T00:00:00" u="1"/>
        <d v="2017-10-08T00:00:00" u="1"/>
        <d v="2017-11-04T00:00:00" u="1"/>
        <d v="2020-11-04T00:00:00" u="1"/>
        <d v="2017-05-30T00:00:00" u="1"/>
        <d v="2017-06-26T00:00:00" u="1"/>
        <d v="2017-07-22T00:00:00" u="1"/>
        <d v="2017-08-18T00:00:00" u="1"/>
        <d v="2017-09-14T00:00:00" u="1"/>
        <d v="2017-10-10T00:00:00" u="1"/>
        <d v="2017-11-06T00:00:00" u="1"/>
        <d v="2017-12-02T00:00:00" u="1"/>
        <d v="2020-12-02T00:00:00" u="1"/>
        <d v="2017-06-28T00:00:00" u="1"/>
        <d v="2017-07-24T00:00:00" u="1"/>
        <d v="2017-08-20T00:00:00" u="1"/>
        <d v="2017-09-16T00:00:00" u="1"/>
        <d v="2017-10-12T00:00:00" u="1"/>
        <d v="2017-11-08T00:00:00" u="1"/>
        <d v="2017-12-04T00:00:00" u="1"/>
        <d v="2020-12-04T00:00:00" u="1"/>
        <d v="2017-06-30T00:00:00" u="1"/>
        <d v="2017-07-26T00:00:00" u="1"/>
        <d v="2020-06-30T00:00:00" u="1"/>
        <d v="2017-08-22T00:00:00" u="1"/>
        <d v="2017-09-18T00:00:00" u="1"/>
        <d v="2017-10-14T00:00:00" u="1"/>
        <d v="2017-11-10T00:00:00" u="1"/>
        <d v="2017-12-06T00:00:00" u="1"/>
        <d v="2017-07-28T00:00:00" u="1"/>
        <d v="2017-08-24T00:00:00" u="1"/>
        <d v="2017-09-20T00:00:00" u="1"/>
        <d v="2017-10-16T00:00:00" u="1"/>
        <d v="2017-11-12T00:00:00" u="1"/>
        <d v="2017-12-08T00:00:00" u="1"/>
        <d v="2017-07-30T00:00:00" u="1"/>
        <d v="2017-08-26T00:00:00" u="1"/>
        <d v="2017-09-22T00:00:00" u="1"/>
        <d v="2017-10-18T00:00:00" u="1"/>
        <d v="2017-11-14T00:00:00" u="1"/>
        <d v="2017-12-10T00:00:00" u="1"/>
        <d v="2017-08-28T00:00:00" u="1"/>
        <d v="2017-09-24T00:00:00" u="1"/>
        <d v="2017-10-20T00:00:00" u="1"/>
        <d v="2017-11-16T00:00:00" u="1"/>
        <d v="2017-12-12T00:00:00" u="1"/>
        <d v="2017-08-30T00:00:00" u="1"/>
        <d v="2017-09-26T00:00:00" u="1"/>
        <d v="2017-10-22T00:00:00" u="1"/>
        <d v="2017-11-18T00:00:00" u="1"/>
        <d v="2017-12-14T00:00:00" u="1"/>
        <d v="2017-09-28T00:00:00" u="1"/>
        <d v="2017-10-24T00:00:00" u="1"/>
        <d v="2017-11-20T00:00:00" u="1"/>
        <d v="2017-12-16T00:00:00" u="1"/>
        <d v="2017-09-30T00:00:00" u="1"/>
        <d v="2017-10-26T00:00:00" u="1"/>
        <d v="2020-09-30T00:00:00" u="1"/>
        <d v="2017-11-22T00:00:00" u="1"/>
        <d v="2017-12-18T00:00:00" u="1"/>
        <d v="2017-10-28T00:00:00" u="1"/>
        <d v="2017-11-24T00:00:00" u="1"/>
        <d v="2017-12-20T00:00:00" u="1"/>
        <d v="2017-01-01T00:00:00" u="1"/>
        <d v="2020-01-01T00:00:00" u="1"/>
        <d v="2017-10-30T00:00:00" u="1"/>
        <d v="2017-11-26T00:00:00" u="1"/>
        <d v="2017-12-22T00:00:00" u="1"/>
        <d v="2017-01-03T00:00:00" u="1"/>
        <d v="2020-01-03T00:00:00" u="1"/>
        <d v="2017-11-28T00:00:00" u="1"/>
        <d v="2017-12-24T00:00:00" u="1"/>
        <d v="2017-01-05T00:00:00" u="1"/>
        <d v="2017-02-01T00:00:00" u="1"/>
        <d v="2020-01-05T00:00:00" u="1"/>
        <d v="2020-02-01T00:00:00" u="1"/>
        <d v="2017-11-30T00:00:00" u="1"/>
        <d v="2017-12-26T00:00:00" u="1"/>
        <d v="2020-11-30T00:00:00" u="1"/>
        <d v="2017-01-07T00:00:00" u="1"/>
        <d v="2017-02-03T00:00:00" u="1"/>
        <d v="2020-01-07T00:00:00" u="1"/>
        <d v="2020-02-03T00:00:00" u="1"/>
        <d v="2017-12-28T00:00:00" u="1"/>
        <d v="2017-01-09T00:00:00" u="1"/>
        <d v="2017-02-05T00:00:00" u="1"/>
        <d v="2020-01-09T00:00:00" u="1"/>
        <d v="2017-03-01T00:00:00" u="1"/>
        <d v="2020-02-05T00:00:00" u="1"/>
        <d v="2020-03-01T00:00:00" u="1"/>
        <d v="2017-12-30T00:00:00" u="1"/>
        <d v="2017-01-11T00:00:00" u="1"/>
        <d v="2017-02-07T00:00:00" u="1"/>
        <d v="2020-01-11T00:00:00" u="1"/>
        <d v="2017-03-03T00:00:00" u="1"/>
        <d v="2020-02-07T00:00:00" u="1"/>
        <d v="2020-03-03T00:00:00" u="1"/>
        <d v="2017-01-13T00:00:00" u="1"/>
        <d v="2017-02-09T00:00:00" u="1"/>
        <d v="2020-01-13T00:00:00" u="1"/>
        <d v="2017-03-05T00:00:00" u="1"/>
        <d v="2020-02-09T00:00:00" u="1"/>
        <d v="2017-04-01T00:00:00" u="1"/>
        <d v="2020-03-05T00:00:00" u="1"/>
        <d v="2020-04-01T00:00:00" u="1"/>
        <d v="2017-01-15T00:00:00" u="1"/>
        <d v="2017-02-11T00:00:00" u="1"/>
        <d v="2020-01-15T00:00:00" u="1"/>
        <d v="2017-03-07T00:00:00" u="1"/>
        <d v="2020-02-11T00:00:00" u="1"/>
        <d v="2017-04-03T00:00:00" u="1"/>
        <d v="2020-03-07T00:00:00" u="1"/>
        <d v="2020-04-03T00:00:00" u="1"/>
        <d v="2017-01-17T00:00:00" u="1"/>
        <d v="2017-02-13T00:00:00" u="1"/>
        <d v="2020-01-17T00:00:00" u="1"/>
        <d v="2017-03-09T00:00:00" u="1"/>
        <d v="2020-02-13T00:00:00" u="1"/>
        <d v="2017-04-05T00:00:00" u="1"/>
        <d v="2020-03-09T00:00:00" u="1"/>
        <d v="2017-05-01T00:00:00" u="1"/>
        <d v="2020-04-05T00:00:00" u="1"/>
        <d v="2020-05-01T00:00:00" u="1"/>
        <d v="2017-01-19T00:00:00" u="1"/>
        <d v="2017-02-15T00:00:00" u="1"/>
        <d v="2020-01-19T00:00:00" u="1"/>
        <d v="2017-03-11T00:00:00" u="1"/>
        <d v="2020-02-15T00:00:00" u="1"/>
        <d v="2017-04-07T00:00:00" u="1"/>
        <d v="2020-03-11T00:00:00" u="1"/>
        <d v="2017-05-03T00:00:00" u="1"/>
        <d v="2020-04-07T00:00:00" u="1"/>
        <d v="2020-05-03T00:00:00" u="1"/>
        <d v="2017-01-21T00:00:00" u="1"/>
        <d v="2017-02-17T00:00:00" u="1"/>
        <d v="2020-01-21T00:00:00" u="1"/>
        <d v="2017-03-13T00:00:00" u="1"/>
        <d v="2020-02-17T00:00:00" u="1"/>
        <d v="2017-04-09T00:00:00" u="1"/>
        <d v="2020-03-13T00:00:00" u="1"/>
        <d v="2017-05-05T00:00:00" u="1"/>
        <d v="2020-04-09T00:00:00" u="1"/>
        <d v="2017-06-01T00:00:00" u="1"/>
        <d v="2020-05-05T00:00:00" u="1"/>
        <d v="2020-06-01T00:00:00" u="1"/>
        <d v="2017-01-23T00:00:00" u="1"/>
        <d v="2017-02-19T00:00:00" u="1"/>
        <d v="2020-01-23T00:00:00" u="1"/>
        <d v="2017-03-15T00:00:00" u="1"/>
        <d v="2020-02-19T00:00:00" u="1"/>
        <d v="2017-04-11T00:00:00" u="1"/>
        <d v="2020-03-15T00:00:00" u="1"/>
        <d v="2017-05-07T00:00:00" u="1"/>
        <d v="2020-04-11T00:00:00" u="1"/>
        <d v="2017-06-03T00:00:00" u="1"/>
        <d v="2020-06-03T00:00:00" u="1"/>
        <d v="2017-01-25T00:00:00" u="1"/>
        <d v="2017-02-21T00:00:00" u="1"/>
        <d v="2020-01-25T00:00:00" u="1"/>
        <d v="2017-03-17T00:00:00" u="1"/>
        <d v="2020-02-21T00:00:00" u="1"/>
        <d v="2017-04-13T00:00:00" u="1"/>
        <d v="2020-03-17T00:00:00" u="1"/>
        <d v="2017-05-09T00:00:00" u="1"/>
        <d v="2020-04-13T00:00:00" u="1"/>
        <d v="2017-06-05T00:00:00" u="1"/>
        <d v="2017-07-01T00:00:00" u="1"/>
        <d v="2020-06-05T00:00:00" u="1"/>
        <d v="2020-07-01T00:00:00" u="1"/>
        <d v="2017-01-27T00:00:00" u="1"/>
        <d v="2017-02-23T00:00:00" u="1"/>
        <d v="2020-01-27T00:00:00" u="1"/>
        <d v="2017-03-19T00:00:00" u="1"/>
        <d v="2020-02-23T00:00:00" u="1"/>
        <d v="2017-04-15T00:00:00" u="1"/>
        <d v="2020-03-19T00:00:00" u="1"/>
        <d v="2017-05-11T00:00:00" u="1"/>
        <d v="2020-04-15T00:00:00" u="1"/>
        <d v="2017-06-07T00:00:00" u="1"/>
        <d v="2017-07-03T00:00:00" u="1"/>
        <d v="2020-07-03T00:00:00" u="1"/>
        <d v="2017-01-29T00:00:00" u="1"/>
        <d v="2017-02-25T00:00:00" u="1"/>
        <d v="2020-01-29T00:00:00" u="1"/>
        <d v="2017-03-21T00:00:00" u="1"/>
        <d v="2020-02-25T00:00:00" u="1"/>
        <d v="2017-04-17T00:00:00" u="1"/>
        <d v="2020-03-21T00:00:00" u="1"/>
        <d v="2017-05-13T00:00:00" u="1"/>
        <d v="2020-04-17T00:00:00" u="1"/>
        <d v="2017-06-09T00:00:00" u="1"/>
        <d v="2017-07-05T00:00:00" u="1"/>
        <d v="2017-08-01T00:00:00" u="1"/>
        <d v="2020-08-01T00:00:00" u="1"/>
        <d v="2017-01-31T00:00:00" u="1"/>
        <d v="2017-02-27T00:00:00" u="1"/>
        <d v="2020-01-31T00:00:00" u="1"/>
        <d v="2017-03-23T00:00:00" u="1"/>
        <d v="2020-02-27T00:00:00" u="1"/>
        <d v="2017-04-19T00:00:00" u="1"/>
        <d v="2020-03-23T00:00:00" u="1"/>
        <d v="2017-05-15T00:00:00" u="1"/>
        <d v="2020-04-19T00:00:00" u="1"/>
        <d v="2017-06-11T00:00:00" u="1"/>
        <d v="2017-07-07T00:00:00" u="1"/>
        <d v="2017-08-03T00:00:00" u="1"/>
        <d v="2020-08-03T00:00:00" u="1"/>
        <d v="2017-03-25T00:00:00" u="1"/>
        <d v="2020-02-29T00:00:00" u="1"/>
        <d v="2017-04-21T00:00:00" u="1"/>
        <d v="2020-03-25T00:00:00" u="1"/>
        <d v="2017-05-17T00:00:00" u="1"/>
        <d v="2020-04-21T00:00:00" u="1"/>
        <d v="2017-06-13T00:00:00" u="1"/>
        <d v="2017-07-09T00:00:00" u="1"/>
        <d v="2017-08-05T00:00:00" u="1"/>
        <d v="2017-09-01T00:00:00" u="1"/>
        <d v="2020-09-01T00:00:00" u="1"/>
        <d v="2017-03-27T00:00:00" u="1"/>
        <d v="2017-04-23T00:00:00" u="1"/>
        <d v="2020-03-27T00:00:00" u="1"/>
        <d v="2017-05-19T00:00:00" u="1"/>
        <d v="2020-04-23T00:00:00" u="1"/>
        <d v="2017-06-15T00:00:00" u="1"/>
        <d v="2017-07-11T00:00:00" u="1"/>
        <d v="2017-08-07T00:00:00" u="1"/>
        <d v="2017-09-03T00:00:00" u="1"/>
        <d v="2020-09-03T00:00:00" u="1"/>
        <d v="2017-03-29T00:00:00" u="1"/>
        <d v="2017-04-25T00:00:00" u="1"/>
        <d v="2020-03-29T00:00:00" u="1"/>
        <d v="2017-05-21T00:00:00" u="1"/>
        <d v="2020-04-25T00:00:00" u="1"/>
        <d v="2017-06-17T00:00:00" u="1"/>
        <d v="2017-07-13T00:00:00" u="1"/>
        <d v="2017-08-09T00:00:00" u="1"/>
        <d v="2017-09-05T00:00:00" u="1"/>
        <d v="2017-10-01T00:00:00" u="1"/>
        <d v="2020-10-01T00:00:00" u="1"/>
        <d v="2017-03-31T00:00:00" u="1"/>
        <d v="2017-04-27T00:00:00" u="1"/>
        <d v="2020-03-31T00:00:00" u="1"/>
        <d v="2017-05-23T00:00:00" u="1"/>
        <d v="2020-04-27T00:00:00" u="1"/>
        <d v="2017-06-19T00:00:00" u="1"/>
        <d v="2017-07-15T00:00:00" u="1"/>
        <d v="2017-08-11T00:00:00" u="1"/>
        <d v="2017-09-07T00:00:00" u="1"/>
        <d v="2017-10-03T00:00:00" u="1"/>
        <d v="2020-10-03T00:00:00" u="1"/>
        <d v="2017-04-29T00:00:00" u="1"/>
        <d v="2017-05-25T00:00:00" u="1"/>
        <d v="2020-04-29T00:00:00" u="1"/>
        <d v="2017-06-21T00:00:00" u="1"/>
        <d v="2017-07-17T00:00:00" u="1"/>
        <d v="2017-08-13T00:00:00" u="1"/>
        <d v="2017-09-09T00:00:00" u="1"/>
        <d v="2017-10-05T00:00:00" u="1"/>
        <d v="2017-11-01T00:00:00" u="1"/>
        <d v="2020-11-01T00:00:00" u="1"/>
        <d v="2017-05-27T00:00:00" u="1"/>
        <d v="2017-06-23T00:00:00" u="1"/>
        <d v="2017-07-19T00:00:00" u="1"/>
        <d v="2017-08-15T00:00:00" u="1"/>
        <d v="2017-09-11T00:00:00" u="1"/>
        <d v="2017-10-07T00:00:00" u="1"/>
        <d v="2017-11-03T00:00:00" u="1"/>
        <d v="2020-11-03T00:00:00" u="1"/>
        <d v="2017-05-29T00:00:00" u="1"/>
        <d v="2017-06-25T00:00:00" u="1"/>
        <d v="2017-07-21T00:00:00" u="1"/>
        <d v="2017-08-17T00:00:00" u="1"/>
        <d v="2017-09-13T00:00:00" u="1"/>
        <d v="2017-10-09T00:00:00" u="1"/>
        <d v="2017-11-05T00:00:00" u="1"/>
        <d v="2017-12-01T00:00:00" u="1"/>
        <d v="2020-12-01T00:00:00" u="1"/>
        <d v="2017-05-31T00:00:00" u="1"/>
        <d v="2017-06-27T00:00:00" u="1"/>
        <d v="2020-05-31T00:00:00" u="1"/>
        <d v="2017-07-23T00:00:00" u="1"/>
        <d v="2017-08-19T00:00:00" u="1"/>
        <d v="2017-09-15T00:00:00" u="1"/>
        <d v="2017-10-11T00:00:00" u="1"/>
        <d v="2017-11-07T00:00:00" u="1"/>
        <d v="2017-12-03T00:00:00" u="1"/>
        <d v="2020-12-03T00:00:00" u="1"/>
        <d v="2017-06-29T00:00:00" u="1"/>
        <d v="2017-07-25T00:00:00" u="1"/>
        <d v="2017-08-21T00:00:00" u="1"/>
        <d v="2017-09-17T00:00:00" u="1"/>
        <d v="2017-10-13T00:00:00" u="1"/>
        <d v="2017-11-09T00:00:00" u="1"/>
        <d v="2017-12-05T00:00:00" u="1"/>
        <d v="2017-07-27T00:00:00" u="1"/>
        <d v="2017-08-23T00:00:00" u="1"/>
        <d v="2017-09-19T00:00:00" u="1"/>
        <d v="2017-10-15T00:00:00" u="1"/>
        <d v="2017-11-11T00:00:00" u="1"/>
        <d v="2017-12-07T00:00:00" u="1"/>
        <d v="2017-07-29T00:00:00" u="1"/>
        <d v="2017-08-25T00:00:00" u="1"/>
        <d v="2017-09-21T00:00:00" u="1"/>
        <d v="2017-10-17T00:00:00" u="1"/>
        <d v="2017-11-13T00:00:00" u="1"/>
        <d v="2017-12-09T00:00:00" u="1"/>
        <d v="2017-07-31T00:00:00" u="1"/>
        <d v="2017-08-27T00:00:00" u="1"/>
        <d v="2020-07-31T00:00:00" u="1"/>
        <d v="2017-09-23T00:00:00" u="1"/>
        <d v="2017-10-19T00:00:00" u="1"/>
        <d v="2017-11-15T00:00:00" u="1"/>
        <d v="2017-12-11T00:00:00" u="1"/>
        <d v="2017-08-29T00:00:00" u="1"/>
        <d v="2017-09-25T00:00:00" u="1"/>
        <d v="2017-10-21T00:00:00" u="1"/>
        <d v="2017-11-17T00:00:00" u="1"/>
        <d v="2017-12-13T00:00:00" u="1"/>
        <d v="2017-08-31T00:00:00" u="1"/>
        <d v="2017-09-27T00:00:00" u="1"/>
        <d v="2020-08-31T00:00:00" u="1"/>
        <d v="2017-10-23T00:00:00" u="1"/>
        <d v="2017-11-19T00:00:00" u="1"/>
        <d v="2017-12-15T00:00:00" u="1"/>
      </sharedItems>
    </cacheField>
    <cacheField name="Année6" numFmtId="0">
      <sharedItems containsNonDate="0" containsString="0" containsBlank="1" containsNumber="1" containsInteger="1" minValue="2019" maxValue="2020" count="3">
        <m/>
        <n v="2020" u="1"/>
        <n v="2019" u="1"/>
      </sharedItems>
    </cacheField>
    <cacheField name="Mois6" numFmtId="0">
      <sharedItems containsNonDate="0" containsString="0" containsBlank="1" containsNumber="1" containsInteger="1" minValue="1" maxValue="12" count="7">
        <m/>
        <n v="5" u="1"/>
        <n v="2" u="1"/>
        <n v="1" u="1"/>
        <n v="3" u="1"/>
        <n v="4" u="1"/>
        <n v="12" u="1"/>
      </sharedItems>
    </cacheField>
    <cacheField name="Date18" numFmtId="14">
      <sharedItems containsNonDate="0" containsDate="1" containsString="0" containsBlank="1" minDate="2017-01-01T00:00:00" maxDate="2020-12-06T00:00:00" count="529">
        <m/>
        <d v="2017-09-29T00:00:00" u="1"/>
        <d v="2017-10-25T00:00:00" u="1"/>
        <d v="2017-11-21T00:00:00" u="1"/>
        <d v="2017-12-17T00:00:00" u="1"/>
        <d v="2017-10-27T00:00:00" u="1"/>
        <d v="2017-11-23T00:00:00" u="1"/>
        <d v="2017-12-19T00:00:00" u="1"/>
        <d v="2017-10-29T00:00:00" u="1"/>
        <d v="2017-11-25T00:00:00" u="1"/>
        <d v="2017-12-21T00:00:00" u="1"/>
        <d v="2017-01-02T00:00:00" u="1"/>
        <d v="2020-01-02T00:00:00" u="1"/>
        <d v="2017-10-31T00:00:00" u="1"/>
        <d v="2017-11-27T00:00:00" u="1"/>
        <d v="2017-12-23T00:00:00" u="1"/>
        <d v="2017-01-04T00:00:00" u="1"/>
        <d v="2020-01-04T00:00:00" u="1"/>
        <d v="2017-11-29T00:00:00" u="1"/>
        <d v="2017-12-25T00:00:00" u="1"/>
        <d v="2017-01-06T00:00:00" u="1"/>
        <d v="2017-02-02T00:00:00" u="1"/>
        <d v="2020-01-06T00:00:00" u="1"/>
        <d v="2020-02-02T00:00:00" u="1"/>
        <d v="2017-12-27T00:00:00" u="1"/>
        <d v="2017-01-08T00:00:00" u="1"/>
        <d v="2017-02-04T00:00:00" u="1"/>
        <d v="2020-01-08T00:00:00" u="1"/>
        <d v="2020-02-04T00:00:00" u="1"/>
        <d v="2017-12-29T00:00:00" u="1"/>
        <d v="2017-01-10T00:00:00" u="1"/>
        <d v="2017-02-06T00:00:00" u="1"/>
        <d v="2020-01-10T00:00:00" u="1"/>
        <d v="2017-03-02T00:00:00" u="1"/>
        <d v="2020-02-06T00:00:00" u="1"/>
        <d v="2020-03-02T00:00:00" u="1"/>
        <d v="2017-12-31T00:00:00" u="1"/>
        <d v="2017-01-12T00:00:00" u="1"/>
        <d v="2017-02-08T00:00:00" u="1"/>
        <d v="2020-01-12T00:00:00" u="1"/>
        <d v="2017-03-04T00:00:00" u="1"/>
        <d v="2020-02-08T00:00:00" u="1"/>
        <d v="2020-03-04T00:00:00" u="1"/>
        <d v="2017-01-14T00:00:00" u="1"/>
        <d v="2017-02-10T00:00:00" u="1"/>
        <d v="2020-01-14T00:00:00" u="1"/>
        <d v="2017-03-06T00:00:00" u="1"/>
        <d v="2020-02-10T00:00:00" u="1"/>
        <d v="2017-04-02T00:00:00" u="1"/>
        <d v="2020-03-06T00:00:00" u="1"/>
        <d v="2020-04-02T00:00:00" u="1"/>
        <d v="2017-01-16T00:00:00" u="1"/>
        <d v="2017-02-12T00:00:00" u="1"/>
        <d v="2020-01-16T00:00:00" u="1"/>
        <d v="2017-03-08T00:00:00" u="1"/>
        <d v="2020-02-12T00:00:00" u="1"/>
        <d v="2017-04-04T00:00:00" u="1"/>
        <d v="2020-03-08T00:00:00" u="1"/>
        <d v="2020-04-04T00:00:00" u="1"/>
        <d v="2017-01-18T00:00:00" u="1"/>
        <d v="2017-02-14T00:00:00" u="1"/>
        <d v="2020-01-18T00:00:00" u="1"/>
        <d v="2017-03-10T00:00:00" u="1"/>
        <d v="2020-02-14T00:00:00" u="1"/>
        <d v="2017-04-06T00:00:00" u="1"/>
        <d v="2020-03-10T00:00:00" u="1"/>
        <d v="2017-05-02T00:00:00" u="1"/>
        <d v="2020-04-06T00:00:00" u="1"/>
        <d v="2020-05-02T00:00:00" u="1"/>
        <d v="2017-01-20T00:00:00" u="1"/>
        <d v="2017-02-16T00:00:00" u="1"/>
        <d v="2020-01-20T00:00:00" u="1"/>
        <d v="2017-03-12T00:00:00" u="1"/>
        <d v="2020-02-16T00:00:00" u="1"/>
        <d v="2017-04-08T00:00:00" u="1"/>
        <d v="2020-03-12T00:00:00" u="1"/>
        <d v="2017-05-04T00:00:00" u="1"/>
        <d v="2020-04-08T00:00:00" u="1"/>
        <d v="2020-05-04T00:00:00" u="1"/>
        <d v="2017-01-22T00:00:00" u="1"/>
        <d v="2017-02-18T00:00:00" u="1"/>
        <d v="2020-01-22T00:00:00" u="1"/>
        <d v="2017-03-14T00:00:00" u="1"/>
        <d v="2020-02-18T00:00:00" u="1"/>
        <d v="2017-04-10T00:00:00" u="1"/>
        <d v="2020-03-14T00:00:00" u="1"/>
        <d v="2017-05-06T00:00:00" u="1"/>
        <d v="2020-04-10T00:00:00" u="1"/>
        <d v="2017-06-02T00:00:00" u="1"/>
        <d v="2020-05-06T00:00:00" u="1"/>
        <d v="2020-06-02T00:00:00" u="1"/>
        <d v="2017-01-24T00:00:00" u="1"/>
        <d v="2017-02-20T00:00:00" u="1"/>
        <d v="2020-01-24T00:00:00" u="1"/>
        <d v="2017-03-16T00:00:00" u="1"/>
        <d v="2020-02-20T00:00:00" u="1"/>
        <d v="2017-04-12T00:00:00" u="1"/>
        <d v="2020-03-16T00:00:00" u="1"/>
        <d v="2017-05-08T00:00:00" u="1"/>
        <d v="2020-04-12T00:00:00" u="1"/>
        <d v="2017-06-04T00:00:00" u="1"/>
        <d v="2020-06-04T00:00:00" u="1"/>
        <d v="2017-01-26T00:00:00" u="1"/>
        <d v="2017-02-22T00:00:00" u="1"/>
        <d v="2020-01-26T00:00:00" u="1"/>
        <d v="2017-03-18T00:00:00" u="1"/>
        <d v="2020-02-22T00:00:00" u="1"/>
        <d v="2017-04-14T00:00:00" u="1"/>
        <d v="2020-03-18T00:00:00" u="1"/>
        <d v="2017-05-10T00:00:00" u="1"/>
        <d v="2020-04-14T00:00:00" u="1"/>
        <d v="2017-06-06T00:00:00" u="1"/>
        <d v="2017-07-02T00:00:00" u="1"/>
        <d v="2020-07-02T00:00:00" u="1"/>
        <d v="2017-01-28T00:00:00" u="1"/>
        <d v="2017-02-24T00:00:00" u="1"/>
        <d v="2020-01-28T00:00:00" u="1"/>
        <d v="2017-03-20T00:00:00" u="1"/>
        <d v="2020-02-24T00:00:00" u="1"/>
        <d v="2017-04-16T00:00:00" u="1"/>
        <d v="2020-03-20T00:00:00" u="1"/>
        <d v="2017-05-12T00:00:00" u="1"/>
        <d v="2020-04-16T00:00:00" u="1"/>
        <d v="2017-06-08T00:00:00" u="1"/>
        <d v="2017-07-04T00:00:00" u="1"/>
        <d v="2020-07-04T00:00:00" u="1"/>
        <d v="2017-01-30T00:00:00" u="1"/>
        <d v="2017-02-26T00:00:00" u="1"/>
        <d v="2020-01-30T00:00:00" u="1"/>
        <d v="2017-03-22T00:00:00" u="1"/>
        <d v="2020-02-26T00:00:00" u="1"/>
        <d v="2017-04-18T00:00:00" u="1"/>
        <d v="2020-03-22T00:00:00" u="1"/>
        <d v="2017-05-14T00:00:00" u="1"/>
        <d v="2020-04-18T00:00:00" u="1"/>
        <d v="2017-06-10T00:00:00" u="1"/>
        <d v="2017-07-06T00:00:00" u="1"/>
        <d v="2017-08-02T00:00:00" u="1"/>
        <d v="2020-08-02T00:00:00" u="1"/>
        <d v="2017-02-28T00:00:00" u="1"/>
        <d v="2017-03-24T00:00:00" u="1"/>
        <d v="2020-02-28T00:00:00" u="1"/>
        <d v="2017-04-20T00:00:00" u="1"/>
        <d v="2020-03-24T00:00:00" u="1"/>
        <d v="2017-05-16T00:00:00" u="1"/>
        <d v="2020-04-20T00:00:00" u="1"/>
        <d v="2017-06-12T00:00:00" u="1"/>
        <d v="2017-07-08T00:00:00" u="1"/>
        <d v="2017-08-04T00:00:00" u="1"/>
        <d v="2020-08-04T00:00:00" u="1"/>
        <d v="2017-03-26T00:00:00" u="1"/>
        <d v="2017-04-22T00:00:00" u="1"/>
        <d v="2020-03-26T00:00:00" u="1"/>
        <d v="2017-05-18T00:00:00" u="1"/>
        <d v="2020-04-22T00:00:00" u="1"/>
        <d v="2017-06-14T00:00:00" u="1"/>
        <d v="2017-07-10T00:00:00" u="1"/>
        <d v="2017-08-06T00:00:00" u="1"/>
        <d v="2017-09-02T00:00:00" u="1"/>
        <d v="2020-09-02T00:00:00" u="1"/>
        <d v="2017-03-28T00:00:00" u="1"/>
        <d v="2017-04-24T00:00:00" u="1"/>
        <d v="2020-03-28T00:00:00" u="1"/>
        <d v="2017-05-20T00:00:00" u="1"/>
        <d v="2020-04-24T00:00:00" u="1"/>
        <d v="2017-06-16T00:00:00" u="1"/>
        <d v="2017-07-12T00:00:00" u="1"/>
        <d v="2017-08-08T00:00:00" u="1"/>
        <d v="2017-09-04T00:00:00" u="1"/>
        <d v="2020-09-04T00:00:00" u="1"/>
        <d v="2017-03-30T00:00:00" u="1"/>
        <d v="2017-04-26T00:00:00" u="1"/>
        <d v="2020-03-30T00:00:00" u="1"/>
        <d v="2017-05-22T00:00:00" u="1"/>
        <d v="2020-04-26T00:00:00" u="1"/>
        <d v="2017-06-18T00:00:00" u="1"/>
        <d v="2017-07-14T00:00:00" u="1"/>
        <d v="2017-08-10T00:00:00" u="1"/>
        <d v="2017-09-06T00:00:00" u="1"/>
        <d v="2017-10-02T00:00:00" u="1"/>
        <d v="2020-10-02T00:00:00" u="1"/>
        <d v="2017-04-28T00:00:00" u="1"/>
        <d v="2017-05-24T00:00:00" u="1"/>
        <d v="2020-04-28T00:00:00" u="1"/>
        <d v="2017-06-20T00:00:00" u="1"/>
        <d v="2017-07-16T00:00:00" u="1"/>
        <d v="2017-08-12T00:00:00" u="1"/>
        <d v="2017-09-08T00:00:00" u="1"/>
        <d v="2017-10-04T00:00:00" u="1"/>
        <d v="2020-10-04T00:00:00" u="1"/>
        <d v="2017-04-30T00:00:00" u="1"/>
        <d v="2017-05-26T00:00:00" u="1"/>
        <d v="2020-04-30T00:00:00" u="1"/>
        <d v="2017-06-22T00:00:00" u="1"/>
        <d v="2017-07-18T00:00:00" u="1"/>
        <d v="2017-08-14T00:00:00" u="1"/>
        <d v="2017-09-10T00:00:00" u="1"/>
        <d v="2017-10-06T00:00:00" u="1"/>
        <d v="2017-11-02T00:00:00" u="1"/>
        <d v="2020-11-02T00:00:00" u="1"/>
        <d v="2017-05-28T00:00:00" u="1"/>
        <d v="2017-06-24T00:00:00" u="1"/>
        <d v="2017-07-20T00:00:00" u="1"/>
        <d v="2017-08-16T00:00:00" u="1"/>
        <d v="2017-09-12T00:00:00" u="1"/>
        <d v="2017-10-08T00:00:00" u="1"/>
        <d v="2017-11-04T00:00:00" u="1"/>
        <d v="2020-11-04T00:00:00" u="1"/>
        <d v="2017-05-30T00:00:00" u="1"/>
        <d v="2017-06-26T00:00:00" u="1"/>
        <d v="2017-07-22T00:00:00" u="1"/>
        <d v="2017-08-18T00:00:00" u="1"/>
        <d v="2017-09-14T00:00:00" u="1"/>
        <d v="2017-10-10T00:00:00" u="1"/>
        <d v="2017-11-06T00:00:00" u="1"/>
        <d v="2017-12-02T00:00:00" u="1"/>
        <d v="2020-12-02T00:00:00" u="1"/>
        <d v="2017-06-28T00:00:00" u="1"/>
        <d v="2017-07-24T00:00:00" u="1"/>
        <d v="2017-08-20T00:00:00" u="1"/>
        <d v="2017-09-16T00:00:00" u="1"/>
        <d v="2017-10-12T00:00:00" u="1"/>
        <d v="2017-11-08T00:00:00" u="1"/>
        <d v="2017-12-04T00:00:00" u="1"/>
        <d v="2020-12-04T00:00:00" u="1"/>
        <d v="2017-06-30T00:00:00" u="1"/>
        <d v="2017-07-26T00:00:00" u="1"/>
        <d v="2017-08-22T00:00:00" u="1"/>
        <d v="2017-09-18T00:00:00" u="1"/>
        <d v="2017-10-14T00:00:00" u="1"/>
        <d v="2017-11-10T00:00:00" u="1"/>
        <d v="2017-12-06T00:00:00" u="1"/>
        <d v="2017-07-28T00:00:00" u="1"/>
        <d v="2017-08-24T00:00:00" u="1"/>
        <d v="2017-09-20T00:00:00" u="1"/>
        <d v="2017-10-16T00:00:00" u="1"/>
        <d v="2017-11-12T00:00:00" u="1"/>
        <d v="2017-12-08T00:00:00" u="1"/>
        <d v="2017-07-30T00:00:00" u="1"/>
        <d v="2017-08-26T00:00:00" u="1"/>
        <d v="2017-09-22T00:00:00" u="1"/>
        <d v="2017-10-18T00:00:00" u="1"/>
        <d v="2017-11-14T00:00:00" u="1"/>
        <d v="2017-12-10T00:00:00" u="1"/>
        <d v="2017-08-28T00:00:00" u="1"/>
        <d v="2017-09-24T00:00:00" u="1"/>
        <d v="2017-10-20T00:00:00" u="1"/>
        <d v="2017-11-16T00:00:00" u="1"/>
        <d v="2017-12-12T00:00:00" u="1"/>
        <d v="2017-08-30T00:00:00" u="1"/>
        <d v="2017-09-26T00:00:00" u="1"/>
        <d v="2017-10-22T00:00:00" u="1"/>
        <d v="2017-11-18T00:00:00" u="1"/>
        <d v="2017-12-14T00:00:00" u="1"/>
        <d v="2017-09-28T00:00:00" u="1"/>
        <d v="2017-10-24T00:00:00" u="1"/>
        <d v="2017-11-20T00:00:00" u="1"/>
        <d v="2017-12-16T00:00:00" u="1"/>
        <d v="2017-09-30T00:00:00" u="1"/>
        <d v="2017-10-26T00:00:00" u="1"/>
        <d v="2017-11-22T00:00:00" u="1"/>
        <d v="2017-12-18T00:00:00" u="1"/>
        <d v="2017-10-28T00:00:00" u="1"/>
        <d v="2017-11-24T00:00:00" u="1"/>
        <d v="2017-12-20T00:00:00" u="1"/>
        <d v="2017-01-01T00:00:00" u="1"/>
        <d v="2018-01-01T00:00:00" u="1"/>
        <d v="2020-01-01T00:00:00" u="1"/>
        <d v="2017-10-30T00:00:00" u="1"/>
        <d v="2017-11-26T00:00:00" u="1"/>
        <d v="2017-12-22T00:00:00" u="1"/>
        <d v="2017-01-03T00:00:00" u="1"/>
        <d v="2020-01-03T00:00:00" u="1"/>
        <d v="2017-11-28T00:00:00" u="1"/>
        <d v="2017-12-24T00:00:00" u="1"/>
        <d v="2017-01-05T00:00:00" u="1"/>
        <d v="2017-02-01T00:00:00" u="1"/>
        <d v="2020-01-05T00:00:00" u="1"/>
        <d v="2020-02-01T00:00:00" u="1"/>
        <d v="2017-11-30T00:00:00" u="1"/>
        <d v="2017-12-26T00:00:00" u="1"/>
        <d v="2017-01-07T00:00:00" u="1"/>
        <d v="2017-02-03T00:00:00" u="1"/>
        <d v="2020-01-07T00:00:00" u="1"/>
        <d v="2020-02-03T00:00:00" u="1"/>
        <d v="2017-12-28T00:00:00" u="1"/>
        <d v="2017-01-09T00:00:00" u="1"/>
        <d v="2017-02-05T00:00:00" u="1"/>
        <d v="2020-01-09T00:00:00" u="1"/>
        <d v="2017-03-01T00:00:00" u="1"/>
        <d v="2020-02-05T00:00:00" u="1"/>
        <d v="2020-03-01T00:00:00" u="1"/>
        <d v="2017-12-30T00:00:00" u="1"/>
        <d v="2017-01-11T00:00:00" u="1"/>
        <d v="2017-02-07T00:00:00" u="1"/>
        <d v="2020-01-11T00:00:00" u="1"/>
        <d v="2017-03-03T00:00:00" u="1"/>
        <d v="2020-02-07T00:00:00" u="1"/>
        <d v="2020-03-03T00:00:00" u="1"/>
        <d v="2017-01-13T00:00:00" u="1"/>
        <d v="2017-02-09T00:00:00" u="1"/>
        <d v="2020-01-13T00:00:00" u="1"/>
        <d v="2017-03-05T00:00:00" u="1"/>
        <d v="2020-02-09T00:00:00" u="1"/>
        <d v="2017-04-01T00:00:00" u="1"/>
        <d v="2020-03-05T00:00:00" u="1"/>
        <d v="2020-04-01T00:00:00" u="1"/>
        <d v="2017-01-15T00:00:00" u="1"/>
        <d v="2017-02-11T00:00:00" u="1"/>
        <d v="2020-01-15T00:00:00" u="1"/>
        <d v="2017-03-07T00:00:00" u="1"/>
        <d v="2020-02-11T00:00:00" u="1"/>
        <d v="2017-04-03T00:00:00" u="1"/>
        <d v="2020-03-07T00:00:00" u="1"/>
        <d v="2020-04-03T00:00:00" u="1"/>
        <d v="2017-01-17T00:00:00" u="1"/>
        <d v="2017-02-13T00:00:00" u="1"/>
        <d v="2020-01-17T00:00:00" u="1"/>
        <d v="2017-03-09T00:00:00" u="1"/>
        <d v="2020-02-13T00:00:00" u="1"/>
        <d v="2017-04-05T00:00:00" u="1"/>
        <d v="2020-03-09T00:00:00" u="1"/>
        <d v="2017-05-01T00:00:00" u="1"/>
        <d v="2020-04-05T00:00:00" u="1"/>
        <d v="2020-05-01T00:00:00" u="1"/>
        <d v="2017-01-19T00:00:00" u="1"/>
        <d v="2017-02-15T00:00:00" u="1"/>
        <d v="2020-01-19T00:00:00" u="1"/>
        <d v="2017-03-11T00:00:00" u="1"/>
        <d v="2020-02-15T00:00:00" u="1"/>
        <d v="2017-04-07T00:00:00" u="1"/>
        <d v="2020-03-11T00:00:00" u="1"/>
        <d v="2017-05-03T00:00:00" u="1"/>
        <d v="2020-04-07T00:00:00" u="1"/>
        <d v="2020-05-03T00:00:00" u="1"/>
        <d v="2017-01-21T00:00:00" u="1"/>
        <d v="2017-02-17T00:00:00" u="1"/>
        <d v="2020-01-21T00:00:00" u="1"/>
        <d v="2017-03-13T00:00:00" u="1"/>
        <d v="2020-02-17T00:00:00" u="1"/>
        <d v="2017-04-09T00:00:00" u="1"/>
        <d v="2020-03-13T00:00:00" u="1"/>
        <d v="2017-05-05T00:00:00" u="1"/>
        <d v="2020-04-09T00:00:00" u="1"/>
        <d v="2017-06-01T00:00:00" u="1"/>
        <d v="2020-05-05T00:00:00" u="1"/>
        <d v="2020-06-01T00:00:00" u="1"/>
        <d v="2017-01-23T00:00:00" u="1"/>
        <d v="2017-02-19T00:00:00" u="1"/>
        <d v="2020-01-23T00:00:00" u="1"/>
        <d v="2017-03-15T00:00:00" u="1"/>
        <d v="2020-02-19T00:00:00" u="1"/>
        <d v="2017-04-11T00:00:00" u="1"/>
        <d v="2020-03-15T00:00:00" u="1"/>
        <d v="2017-05-07T00:00:00" u="1"/>
        <d v="2020-04-11T00:00:00" u="1"/>
        <d v="2017-06-03T00:00:00" u="1"/>
        <d v="2020-06-03T00:00:00" u="1"/>
        <d v="2017-01-25T00:00:00" u="1"/>
        <d v="2017-02-21T00:00:00" u="1"/>
        <d v="2020-01-25T00:00:00" u="1"/>
        <d v="2017-03-17T00:00:00" u="1"/>
        <d v="2020-02-21T00:00:00" u="1"/>
        <d v="2017-04-13T00:00:00" u="1"/>
        <d v="2020-03-17T00:00:00" u="1"/>
        <d v="2017-05-09T00:00:00" u="1"/>
        <d v="2020-04-13T00:00:00" u="1"/>
        <d v="2017-06-05T00:00:00" u="1"/>
        <d v="2017-07-01T00:00:00" u="1"/>
        <d v="2020-06-05T00:00:00" u="1"/>
        <d v="2020-07-01T00:00:00" u="1"/>
        <d v="2017-01-27T00:00:00" u="1"/>
        <d v="2017-02-23T00:00:00" u="1"/>
        <d v="2020-01-27T00:00:00" u="1"/>
        <d v="2017-03-19T00:00:00" u="1"/>
        <d v="2020-02-23T00:00:00" u="1"/>
        <d v="2017-04-15T00:00:00" u="1"/>
        <d v="2020-03-19T00:00:00" u="1"/>
        <d v="2017-05-11T00:00:00" u="1"/>
        <d v="2020-04-15T00:00:00" u="1"/>
        <d v="2017-06-07T00:00:00" u="1"/>
        <d v="2017-07-03T00:00:00" u="1"/>
        <d v="2020-07-03T00:00:00" u="1"/>
        <d v="2017-01-29T00:00:00" u="1"/>
        <d v="2017-02-25T00:00:00" u="1"/>
        <d v="2020-01-29T00:00:00" u="1"/>
        <d v="2017-03-21T00:00:00" u="1"/>
        <d v="2020-02-25T00:00:00" u="1"/>
        <d v="2017-04-17T00:00:00" u="1"/>
        <d v="2020-03-21T00:00:00" u="1"/>
        <d v="2017-05-13T00:00:00" u="1"/>
        <d v="2020-04-17T00:00:00" u="1"/>
        <d v="2017-06-09T00:00:00" u="1"/>
        <d v="2017-07-05T00:00:00" u="1"/>
        <d v="2017-08-01T00:00:00" u="1"/>
        <d v="2020-07-05T00:00:00" u="1"/>
        <d v="2020-08-01T00:00:00" u="1"/>
        <d v="2017-01-31T00:00:00" u="1"/>
        <d v="2017-02-27T00:00:00" u="1"/>
        <d v="2020-01-31T00:00:00" u="1"/>
        <d v="2017-03-23T00:00:00" u="1"/>
        <d v="2020-02-27T00:00:00" u="1"/>
        <d v="2017-04-19T00:00:00" u="1"/>
        <d v="2020-03-23T00:00:00" u="1"/>
        <d v="2017-05-15T00:00:00" u="1"/>
        <d v="2020-04-19T00:00:00" u="1"/>
        <d v="2017-06-11T00:00:00" u="1"/>
        <d v="2017-07-07T00:00:00" u="1"/>
        <d v="2017-08-03T00:00:00" u="1"/>
        <d v="2020-08-03T00:00:00" u="1"/>
        <d v="2017-03-25T00:00:00" u="1"/>
        <d v="2020-02-29T00:00:00" u="1"/>
        <d v="2017-04-21T00:00:00" u="1"/>
        <d v="2020-03-25T00:00:00" u="1"/>
        <d v="2017-05-17T00:00:00" u="1"/>
        <d v="2020-04-21T00:00:00" u="1"/>
        <d v="2017-06-13T00:00:00" u="1"/>
        <d v="2017-07-09T00:00:00" u="1"/>
        <d v="2017-08-05T00:00:00" u="1"/>
        <d v="2017-09-01T00:00:00" u="1"/>
        <d v="2020-08-05T00:00:00" u="1"/>
        <d v="2020-09-01T00:00:00" u="1"/>
        <d v="2017-03-27T00:00:00" u="1"/>
        <d v="2017-04-23T00:00:00" u="1"/>
        <d v="2020-03-27T00:00:00" u="1"/>
        <d v="2017-05-19T00:00:00" u="1"/>
        <d v="2020-04-23T00:00:00" u="1"/>
        <d v="2017-06-15T00:00:00" u="1"/>
        <d v="2017-07-11T00:00:00" u="1"/>
        <d v="2017-08-07T00:00:00" u="1"/>
        <d v="2017-09-03T00:00:00" u="1"/>
        <d v="2020-09-03T00:00:00" u="1"/>
        <d v="2017-03-29T00:00:00" u="1"/>
        <d v="2017-04-25T00:00:00" u="1"/>
        <d v="2020-03-29T00:00:00" u="1"/>
        <d v="2017-05-21T00:00:00" u="1"/>
        <d v="2020-04-25T00:00:00" u="1"/>
        <d v="2017-06-17T00:00:00" u="1"/>
        <d v="2017-07-13T00:00:00" u="1"/>
        <d v="2017-08-09T00:00:00" u="1"/>
        <d v="2017-09-05T00:00:00" u="1"/>
        <d v="2017-10-01T00:00:00" u="1"/>
        <d v="2020-09-05T00:00:00" u="1"/>
        <d v="2020-10-01T00:00:00" u="1"/>
        <d v="2017-03-31T00:00:00" u="1"/>
        <d v="2017-04-27T00:00:00" u="1"/>
        <d v="2020-03-31T00:00:00" u="1"/>
        <d v="2017-05-23T00:00:00" u="1"/>
        <d v="2020-04-27T00:00:00" u="1"/>
        <d v="2017-06-19T00:00:00" u="1"/>
        <d v="2017-07-15T00:00:00" u="1"/>
        <d v="2017-08-11T00:00:00" u="1"/>
        <d v="2017-09-07T00:00:00" u="1"/>
        <d v="2017-10-03T00:00:00" u="1"/>
        <d v="2020-10-03T00:00:00" u="1"/>
        <d v="2017-04-29T00:00:00" u="1"/>
        <d v="2017-05-25T00:00:00" u="1"/>
        <d v="2020-04-29T00:00:00" u="1"/>
        <d v="2017-06-21T00:00:00" u="1"/>
        <d v="2017-07-17T00:00:00" u="1"/>
        <d v="2017-08-13T00:00:00" u="1"/>
        <d v="2017-09-09T00:00:00" u="1"/>
        <d v="2017-10-05T00:00:00" u="1"/>
        <d v="2017-11-01T00:00:00" u="1"/>
        <d v="2020-10-05T00:00:00" u="1"/>
        <d v="2020-11-01T00:00:00" u="1"/>
        <d v="2017-05-27T00:00:00" u="1"/>
        <d v="2017-06-23T00:00:00" u="1"/>
        <d v="2017-07-19T00:00:00" u="1"/>
        <d v="2017-08-15T00:00:00" u="1"/>
        <d v="2017-09-11T00:00:00" u="1"/>
        <d v="2017-10-07T00:00:00" u="1"/>
        <d v="2017-11-03T00:00:00" u="1"/>
        <d v="2020-11-03T00:00:00" u="1"/>
        <d v="2017-05-29T00:00:00" u="1"/>
        <d v="2017-06-25T00:00:00" u="1"/>
        <d v="2017-07-21T00:00:00" u="1"/>
        <d v="2017-08-17T00:00:00" u="1"/>
        <d v="2017-09-13T00:00:00" u="1"/>
        <d v="2017-10-09T00:00:00" u="1"/>
        <d v="2017-11-05T00:00:00" u="1"/>
        <d v="2017-12-01T00:00:00" u="1"/>
        <d v="2020-11-05T00:00:00" u="1"/>
        <d v="2020-12-01T00:00:00" u="1"/>
        <d v="2017-05-31T00:00:00" u="1"/>
        <d v="2017-06-27T00:00:00" u="1"/>
        <d v="2017-07-23T00:00:00" u="1"/>
        <d v="2017-08-19T00:00:00" u="1"/>
        <d v="2017-09-15T00:00:00" u="1"/>
        <d v="2017-10-11T00:00:00" u="1"/>
        <d v="2017-11-07T00:00:00" u="1"/>
        <d v="2017-12-03T00:00:00" u="1"/>
        <d v="2020-12-03T00:00:00" u="1"/>
        <d v="2017-06-29T00:00:00" u="1"/>
        <d v="2017-07-25T00:00:00" u="1"/>
        <d v="2017-08-21T00:00:00" u="1"/>
        <d v="2017-09-17T00:00:00" u="1"/>
        <d v="2017-10-13T00:00:00" u="1"/>
        <d v="2017-11-09T00:00:00" u="1"/>
        <d v="2017-12-05T00:00:00" u="1"/>
        <d v="2020-12-05T00:00:00" u="1"/>
        <d v="2017-07-27T00:00:00" u="1"/>
        <d v="2017-08-23T00:00:00" u="1"/>
        <d v="2017-09-19T00:00:00" u="1"/>
        <d v="2017-10-15T00:00:00" u="1"/>
        <d v="2017-11-11T00:00:00" u="1"/>
        <d v="2017-12-07T00:00:00" u="1"/>
        <d v="2017-07-29T00:00:00" u="1"/>
        <d v="2017-08-25T00:00:00" u="1"/>
        <d v="2017-09-21T00:00:00" u="1"/>
        <d v="2017-10-17T00:00:00" u="1"/>
        <d v="2017-11-13T00:00:00" u="1"/>
        <d v="2017-12-09T00:00:00" u="1"/>
        <d v="2017-07-31T00:00:00" u="1"/>
        <d v="2017-08-27T00:00:00" u="1"/>
        <d v="2017-09-23T00:00:00" u="1"/>
        <d v="2017-10-19T00:00:00" u="1"/>
        <d v="2017-11-15T00:00:00" u="1"/>
        <d v="2017-12-11T00:00:00" u="1"/>
        <d v="2017-08-29T00:00:00" u="1"/>
        <d v="2017-09-25T00:00:00" u="1"/>
        <d v="2017-10-21T00:00:00" u="1"/>
        <d v="2017-11-17T00:00:00" u="1"/>
        <d v="2017-12-13T00:00:00" u="1"/>
        <d v="2017-08-31T00:00:00" u="1"/>
        <d v="2017-09-27T00:00:00" u="1"/>
        <d v="2017-10-23T00:00:00" u="1"/>
        <d v="2017-11-19T00:00:00" u="1"/>
        <d v="2017-12-15T00:00:00" u="1"/>
      </sharedItems>
    </cacheField>
    <cacheField name="Année18" numFmtId="0">
      <sharedItems containsNonDate="0" containsString="0" containsBlank="1" containsNumber="1" containsInteger="1" minValue="2020" maxValue="2020" count="2">
        <m/>
        <n v="2020" u="1"/>
      </sharedItems>
    </cacheField>
    <cacheField name="Mois18" numFmtId="0">
      <sharedItems containsNonDate="0" containsString="0" containsBlank="1" containsNumber="1" containsInteger="1" minValue="1" maxValue="5" count="6">
        <m/>
        <n v="5" u="1"/>
        <n v="2" u="1"/>
        <n v="1" u="1"/>
        <n v="3" u="1"/>
        <n v="4" u="1"/>
      </sharedItems>
    </cacheField>
    <cacheField name="Pluie 1h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m/>
    <m/>
    <m/>
    <m/>
    <m/>
    <m/>
    <m/>
    <m/>
    <x v="0"/>
    <m/>
    <m/>
    <x v="0"/>
    <m/>
    <m/>
    <m/>
    <m/>
    <m/>
    <m/>
    <m/>
    <m/>
    <m/>
    <m/>
    <m/>
    <m/>
    <m/>
    <m/>
    <m/>
    <m/>
    <m/>
    <m/>
    <m/>
    <m/>
    <m/>
    <m/>
    <m/>
    <m/>
    <x v="0"/>
    <x v="0"/>
    <x v="0"/>
    <x v="0"/>
    <x v="0"/>
    <x v="0"/>
    <x v="0"/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K3:S5" firstHeaderRow="1" firstDataRow="2" firstDataCol="2"/>
  <pivotFields count="46"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sortType="ascending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m="1" x="2"/>
        <item m="1"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8">
        <item m="1" x="3"/>
        <item m="1" x="7"/>
        <item m="1" x="4"/>
        <item m="1" x="2"/>
        <item m="1" x="5"/>
        <item m="1" x="6"/>
        <item m="1"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37"/>
    <field x="38"/>
  </rowFields>
  <rowItems count="1">
    <i>
      <x v="2"/>
      <x v="7"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Moyenne de Temp Out" fld="2" subtotal="average" baseField="33" baseItem="366"/>
    <dataField name="Min de Bar  " fld="16" subtotal="min" baseField="34" baseItem="366"/>
    <dataField name="Moyenne de Bar  " fld="16" subtotal="average" baseField="34" baseItem="366"/>
    <dataField name="Max de Bar  " fld="16" subtotal="max" baseField="34" baseItem="366"/>
    <dataField name="Moyenne de Wind Speed" fld="7" subtotal="average" baseField="33" baseItem="366"/>
    <dataField name="Max de Wind Speed" fld="7" subtotal="max" baseField="33" baseItem="366"/>
    <dataField name="Max de Hi Speed" fld="10" subtotal="max" baseField="33" baseItem="366"/>
  </dataFields>
  <formats count="1">
    <format dxfId="62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1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H5" firstHeaderRow="1" firstDataRow="2" firstDataCol="1"/>
  <pivotFields count="46"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7873">
        <item m="1" x="772"/>
        <item m="1" x="4083"/>
        <item m="1" x="6554"/>
        <item m="1" x="353"/>
        <item m="1" x="2636"/>
        <item m="1" x="4716"/>
        <item m="1" x="4087"/>
        <item m="1" x="6558"/>
        <item m="1" x="358"/>
        <item m="1" x="2640"/>
        <item m="1" x="4721"/>
        <item m="1" x="4091"/>
        <item m="1" x="6562"/>
        <item m="1" x="363"/>
        <item m="1" x="2644"/>
        <item m="1" x="4726"/>
        <item m="1" x="4095"/>
        <item m="1" x="6566"/>
        <item m="1" x="369"/>
        <item m="1" x="2650"/>
        <item m="1" x="4734"/>
        <item m="1" x="4100"/>
        <item m="1" x="6571"/>
        <item m="1" x="376"/>
        <item m="1" x="2656"/>
        <item m="1" x="4743"/>
        <item m="1" x="4104"/>
        <item m="1" x="6575"/>
        <item m="1" x="382"/>
        <item m="1" x="2662"/>
        <item m="1" x="4752"/>
        <item m="1" x="4108"/>
        <item m="1" x="6579"/>
        <item m="1" x="389"/>
        <item m="1" x="2669"/>
        <item m="1" x="4762"/>
        <item m="1" x="4112"/>
        <item m="1" x="6583"/>
        <item m="1" x="395"/>
        <item m="1" x="2675"/>
        <item m="1" x="4771"/>
        <item m="1" x="4116"/>
        <item m="1" x="6587"/>
        <item m="1" x="401"/>
        <item m="1" x="2681"/>
        <item m="1" x="4781"/>
        <item m="1" x="4120"/>
        <item m="1" x="6591"/>
        <item m="1" x="407"/>
        <item m="1" x="2687"/>
        <item m="1" x="4790"/>
        <item m="1" x="4124"/>
        <item m="1" x="6595"/>
        <item m="1" x="413"/>
        <item m="1" x="2693"/>
        <item m="1" x="4799"/>
        <item m="1" x="4128"/>
        <item m="1" x="6599"/>
        <item m="1" x="419"/>
        <item m="1" x="2699"/>
        <item m="1" x="4808"/>
        <item m="1" x="4132"/>
        <item m="1" x="6603"/>
        <item m="1" x="425"/>
        <item m="1" x="2705"/>
        <item m="1" x="4817"/>
        <item m="1" x="4136"/>
        <item m="1" x="6607"/>
        <item m="1" x="431"/>
        <item m="1" x="2711"/>
        <item m="1" x="4826"/>
        <item m="1" x="4140"/>
        <item m="1" x="6611"/>
        <item m="1" x="437"/>
        <item m="1" x="2717"/>
        <item m="1" x="4835"/>
        <item m="1" x="4144"/>
        <item m="1" x="6615"/>
        <item m="1" x="443"/>
        <item m="1" x="2723"/>
        <item m="1" x="4844"/>
        <item m="1" x="4148"/>
        <item m="1" x="6619"/>
        <item m="1" x="449"/>
        <item m="1" x="2729"/>
        <item m="1" x="4853"/>
        <item m="1" x="4152"/>
        <item m="1" x="6623"/>
        <item m="1" x="455"/>
        <item m="1" x="2735"/>
        <item m="1" x="4862"/>
        <item m="1" x="4157"/>
        <item m="1" x="6627"/>
        <item m="1" x="461"/>
        <item m="1" x="2741"/>
        <item m="1" x="4871"/>
        <item m="1" x="4161"/>
        <item m="1" x="6631"/>
        <item m="1" x="467"/>
        <item m="1" x="2747"/>
        <item m="1" x="4880"/>
        <item m="1" x="4166"/>
        <item m="1" x="6636"/>
        <item m="1" x="473"/>
        <item m="1" x="2753"/>
        <item m="1" x="4889"/>
        <item m="1" x="4168"/>
        <item m="1" x="6640"/>
        <item m="1" x="479"/>
        <item m="1" x="2759"/>
        <item m="1" x="4898"/>
        <item m="1" x="4171"/>
        <item m="1" x="6645"/>
        <item m="1" x="486"/>
        <item m="1" x="2765"/>
        <item m="1" x="4907"/>
        <item m="1" x="4172"/>
        <item m="1" x="6648"/>
        <item m="1" x="490"/>
        <item m="1" x="2771"/>
        <item m="1" x="4916"/>
        <item m="1" x="183"/>
        <item m="1" x="2385"/>
        <item m="1" x="4401"/>
        <item m="1" x="6910"/>
        <item m="1" x="187"/>
        <item m="1" x="2389"/>
        <item m="1" x="4406"/>
        <item m="1" x="6914"/>
        <item m="1" x="191"/>
        <item m="1" x="2393"/>
        <item m="1" x="4411"/>
        <item m="1" x="6918"/>
        <item m="1" x="195"/>
        <item m="1" x="2397"/>
        <item m="1" x="4417"/>
        <item m="1" x="6924"/>
        <item m="1" x="200"/>
        <item m="1" x="2402"/>
        <item m="1" x="4424"/>
        <item m="1" x="6930"/>
        <item m="1" x="204"/>
        <item m="1" x="2406"/>
        <item m="1" x="4430"/>
        <item m="1" x="6937"/>
        <item m="1" x="208"/>
        <item m="1" x="2410"/>
        <item m="1" x="4437"/>
        <item m="1" x="6944"/>
        <item m="1" x="212"/>
        <item m="1" x="2414"/>
        <item m="1" x="4443"/>
        <item m="1" x="6951"/>
        <item m="1" x="216"/>
        <item m="1" x="2418"/>
        <item m="1" x="4449"/>
        <item m="1" x="6959"/>
        <item m="1" x="220"/>
        <item m="1" x="2422"/>
        <item m="1" x="4455"/>
        <item m="1" x="6966"/>
        <item m="1" x="224"/>
        <item m="1" x="2426"/>
        <item m="1" x="4461"/>
        <item m="1" x="6973"/>
        <item m="1" x="228"/>
        <item m="1" x="2430"/>
        <item m="1" x="4467"/>
        <item m="1" x="6980"/>
        <item m="1" x="232"/>
        <item m="1" x="2434"/>
        <item m="1" x="4473"/>
        <item m="1" x="6987"/>
        <item m="1" x="236"/>
        <item m="1" x="2438"/>
        <item m="1" x="4479"/>
        <item m="1" x="6994"/>
        <item m="1" x="240"/>
        <item m="1" x="2442"/>
        <item m="1" x="4485"/>
        <item m="1" x="7001"/>
        <item m="1" x="244"/>
        <item m="1" x="2446"/>
        <item m="1" x="4491"/>
        <item m="1" x="7008"/>
        <item m="1" x="248"/>
        <item m="1" x="2450"/>
        <item m="1" x="4497"/>
        <item m="1" x="7015"/>
        <item m="1" x="252"/>
        <item m="1" x="2454"/>
        <item m="1" x="4503"/>
        <item m="1" x="7022"/>
        <item m="1" x="257"/>
        <item m="1" x="2458"/>
        <item m="1" x="4509"/>
        <item m="1" x="7029"/>
        <item m="1" x="261"/>
        <item m="1" x="2462"/>
        <item m="1" x="4515"/>
        <item m="1" x="7036"/>
        <item m="1" x="266"/>
        <item m="1" x="2467"/>
        <item m="1" x="4521"/>
        <item m="1" x="7043"/>
        <item m="1" x="269"/>
        <item m="1" x="2471"/>
        <item m="1" x="4527"/>
        <item m="1" x="7050"/>
        <item m="1" x="272"/>
        <item m="1" x="2476"/>
        <item m="1" x="4534"/>
        <item m="1" x="7057"/>
        <item m="1" x="273"/>
        <item m="1" x="2479"/>
        <item m="1" x="4538"/>
        <item m="1" x="7064"/>
        <item m="1" x="4183"/>
        <item m="1" x="6658"/>
        <item m="1" x="496"/>
        <item m="1" x="2786"/>
        <item m="1" x="4187"/>
        <item m="1" x="6662"/>
        <item m="1" x="499"/>
        <item m="1" x="2790"/>
        <item m="1" x="4191"/>
        <item m="1" x="6666"/>
        <item m="1" x="502"/>
        <item m="1" x="2794"/>
        <item m="1" x="4195"/>
        <item m="1" x="6671"/>
        <item m="1" x="507"/>
        <item m="1" x="2801"/>
        <item m="1" x="4200"/>
        <item m="1" x="6676"/>
        <item m="1" x="513"/>
        <item m="1" x="2808"/>
        <item m="1" x="4204"/>
        <item m="1" x="6681"/>
        <item m="1" x="518"/>
        <item m="1" x="2816"/>
        <item m="1" x="4208"/>
        <item m="1" x="6687"/>
        <item m="1" x="524"/>
        <item m="1" x="2824"/>
        <item m="1" x="4212"/>
        <item m="1" x="6692"/>
        <item m="1" x="529"/>
        <item m="1" x="2832"/>
        <item m="1" x="4216"/>
        <item m="1" x="6697"/>
        <item m="1" x="534"/>
        <item m="1" x="2841"/>
        <item m="1" x="4220"/>
        <item m="1" x="6702"/>
        <item m="1" x="539"/>
        <item m="1" x="2849"/>
        <item m="1" x="4224"/>
        <item m="1" x="6707"/>
        <item m="1" x="544"/>
        <item m="1" x="2857"/>
        <item m="1" x="4228"/>
        <item m="1" x="6712"/>
        <item m="1" x="549"/>
        <item m="1" x="2865"/>
        <item m="1" x="4232"/>
        <item m="1" x="6717"/>
        <item m="1" x="554"/>
        <item m="1" x="2873"/>
        <item m="1" x="4236"/>
        <item m="1" x="6722"/>
        <item m="1" x="559"/>
        <item m="1" x="2881"/>
        <item m="1" x="4240"/>
        <item m="1" x="6727"/>
        <item m="1" x="564"/>
        <item m="1" x="2889"/>
        <item m="1" x="4244"/>
        <item m="1" x="6732"/>
        <item m="1" x="569"/>
        <item m="1" x="2897"/>
        <item m="1" x="4248"/>
        <item m="1" x="6737"/>
        <item m="1" x="574"/>
        <item m="1" x="2905"/>
        <item m="1" x="4252"/>
        <item m="1" x="6742"/>
        <item m="1" x="579"/>
        <item m="1" x="2913"/>
        <item m="1" x="4256"/>
        <item m="1" x="6747"/>
        <item m="1" x="584"/>
        <item m="1" x="2921"/>
        <item m="1" x="4260"/>
        <item m="1" x="6752"/>
        <item m="1" x="589"/>
        <item m="1" x="2929"/>
        <item m="1" x="4265"/>
        <item m="1" x="6758"/>
        <item m="1" x="594"/>
        <item m="1" x="2937"/>
        <item m="1" x="4267"/>
        <item m="1" x="6763"/>
        <item m="1" x="599"/>
        <item m="1" x="2945"/>
        <item m="1" x="4270"/>
        <item m="1" x="6769"/>
        <item m="1" x="605"/>
        <item m="1" x="2953"/>
        <item m="1" x="4271"/>
        <item m="1" x="6773"/>
        <item m="1" x="610"/>
        <item m="1" x="2961"/>
        <item m="1" x="276"/>
        <item m="1" x="2489"/>
        <item m="1" x="4544"/>
        <item m="1" x="279"/>
        <item m="1" x="2494"/>
        <item m="1" x="4548"/>
        <item m="1" x="282"/>
        <item m="1" x="2499"/>
        <item m="1" x="4552"/>
        <item m="1" x="285"/>
        <item m="1" x="2505"/>
        <item m="1" x="4558"/>
        <item m="1" x="289"/>
        <item m="1" x="2511"/>
        <item m="1" x="4565"/>
        <item m="1" x="292"/>
        <item m="1" x="2517"/>
        <item m="1" x="4572"/>
        <item m="1" x="295"/>
        <item m="1" x="2524"/>
        <item m="1" x="4580"/>
        <item m="1" x="298"/>
        <item m="1" x="2530"/>
        <item m="1" x="4587"/>
        <item m="1" x="301"/>
        <item m="1" x="2536"/>
        <item m="1" x="4595"/>
        <item m="1" x="304"/>
        <item m="1" x="2542"/>
        <item m="1" x="4602"/>
        <item m="1" x="307"/>
        <item m="1" x="2548"/>
        <item m="1" x="4609"/>
        <item m="1" x="310"/>
        <item m="1" x="2554"/>
        <item m="1" x="4616"/>
        <item m="1" x="313"/>
        <item m="1" x="2560"/>
        <item m="1" x="4623"/>
        <item m="1" x="316"/>
        <item m="1" x="2566"/>
        <item m="1" x="4630"/>
        <item m="1" x="319"/>
        <item m="1" x="2572"/>
        <item m="1" x="4637"/>
        <item m="1" x="322"/>
        <item m="1" x="2578"/>
        <item m="1" x="4644"/>
        <item m="1" x="325"/>
        <item m="1" x="2584"/>
        <item m="1" x="4651"/>
        <item m="1" x="328"/>
        <item m="1" x="2590"/>
        <item m="1" x="4658"/>
        <item m="1" x="331"/>
        <item m="1" x="2596"/>
        <item m="1" x="4665"/>
        <item m="1" x="334"/>
        <item m="1" x="2602"/>
        <item m="1" x="4672"/>
        <item m="1" x="338"/>
        <item m="1" x="2608"/>
        <item m="1" x="4679"/>
        <item m="1" x="341"/>
        <item m="1" x="2614"/>
        <item m="1" x="4686"/>
        <item m="1" x="345"/>
        <item m="1" x="2621"/>
        <item m="1" x="4694"/>
        <item m="1" x="347"/>
        <item m="1" x="2625"/>
        <item m="1" x="4701"/>
        <item m="1" x="4276"/>
        <item m="1" x="6783"/>
        <item m="1" x="619"/>
        <item m="1" x="4280"/>
        <item m="1" x="6786"/>
        <item m="1" x="623"/>
        <item m="1" x="4284"/>
        <item m="1" x="6789"/>
        <item m="1" x="627"/>
        <item m="1" x="4289"/>
        <item m="1" x="6794"/>
        <item m="1" x="634"/>
        <item m="1" x="4295"/>
        <item m="1" x="6799"/>
        <item m="1" x="642"/>
        <item m="1" x="4300"/>
        <item m="1" x="6804"/>
        <item m="1" x="650"/>
        <item m="1" x="4306"/>
        <item m="1" x="6810"/>
        <item m="1" x="659"/>
        <item m="1" x="4311"/>
        <item m="1" x="6815"/>
        <item m="1" x="667"/>
        <item m="1" x="4316"/>
        <item m="1" x="6820"/>
        <item m="1" x="676"/>
        <item m="1" x="4321"/>
        <item m="1" x="6825"/>
        <item m="1" x="684"/>
        <item m="1" x="4326"/>
        <item m="1" x="6830"/>
        <item m="1" x="692"/>
        <item m="1" x="4331"/>
        <item m="1" x="6835"/>
        <item m="1" x="700"/>
        <item m="1" x="4336"/>
        <item m="1" x="6840"/>
        <item m="1" x="708"/>
        <item m="1" x="4341"/>
        <item m="1" x="6845"/>
        <item m="1" x="716"/>
        <item m="1" x="4346"/>
        <item m="1" x="6850"/>
        <item m="1" x="724"/>
        <item m="1" x="4351"/>
        <item m="1" x="6855"/>
        <item m="1" x="732"/>
        <item m="1" x="4356"/>
        <item m="1" x="6860"/>
        <item m="1" x="740"/>
        <item m="1" x="4361"/>
        <item m="1" x="6865"/>
        <item m="1" x="748"/>
        <item m="1" x="4366"/>
        <item m="1" x="6870"/>
        <item m="1" x="756"/>
        <item m="1" x="4371"/>
        <item m="1" x="6875"/>
        <item m="1" x="764"/>
        <item m="1" x="4377"/>
        <item m="1" x="6880"/>
        <item m="1" x="773"/>
        <item m="1" x="4382"/>
        <item m="1" x="6885"/>
        <item m="1" x="781"/>
        <item m="1" x="4388"/>
        <item m="1" x="6891"/>
        <item m="1" x="790"/>
        <item m="1" x="4392"/>
        <item m="1" x="6896"/>
        <item m="1" x="798"/>
        <item m="1" x="354"/>
        <item m="1" x="2637"/>
        <item m="1" x="4717"/>
        <item m="1" x="359"/>
        <item m="1" x="2641"/>
        <item m="1" x="4722"/>
        <item m="1" x="364"/>
        <item m="1" x="2645"/>
        <item m="1" x="4727"/>
        <item m="1" x="370"/>
        <item m="1" x="2651"/>
        <item m="1" x="4735"/>
        <item m="1" x="377"/>
        <item m="1" x="2657"/>
        <item m="1" x="4744"/>
        <item m="1" x="383"/>
        <item m="1" x="2663"/>
        <item m="1" x="4753"/>
        <item m="1" x="390"/>
        <item m="1" x="2670"/>
        <item m="1" x="4763"/>
        <item m="1" x="396"/>
        <item m="1" x="2676"/>
        <item m="1" x="4772"/>
        <item m="1" x="402"/>
        <item m="1" x="2682"/>
        <item m="1" x="4782"/>
        <item m="1" x="408"/>
        <item m="1" x="2688"/>
        <item m="1" x="4791"/>
        <item m="1" x="414"/>
        <item m="1" x="2694"/>
        <item m="1" x="4800"/>
        <item m="1" x="420"/>
        <item m="1" x="2700"/>
        <item m="1" x="4809"/>
        <item m="1" x="426"/>
        <item m="1" x="2706"/>
        <item m="1" x="4818"/>
        <item m="1" x="432"/>
        <item m="1" x="2712"/>
        <item m="1" x="4827"/>
        <item m="1" x="438"/>
        <item m="1" x="2718"/>
        <item m="1" x="4836"/>
        <item m="1" x="444"/>
        <item m="1" x="2724"/>
        <item m="1" x="4845"/>
        <item m="1" x="450"/>
        <item m="1" x="2730"/>
        <item m="1" x="4854"/>
        <item m="1" x="456"/>
        <item m="1" x="2736"/>
        <item m="1" x="4863"/>
        <item m="1" x="462"/>
        <item m="1" x="2742"/>
        <item m="1" x="4872"/>
        <item m="1" x="468"/>
        <item m="1" x="2748"/>
        <item m="1" x="4881"/>
        <item m="1" x="474"/>
        <item m="1" x="2754"/>
        <item m="1" x="4890"/>
        <item m="1" x="480"/>
        <item m="1" x="2760"/>
        <item m="1" x="4899"/>
        <item m="1" x="487"/>
        <item m="1" x="2766"/>
        <item m="1" x="4908"/>
        <item m="1" x="491"/>
        <item m="1" x="2772"/>
        <item m="1" x="4917"/>
        <item m="1" x="4402"/>
        <item m="1" x="6911"/>
        <item m="1" x="4407"/>
        <item m="1" x="6915"/>
        <item m="1" x="4412"/>
        <item m="1" x="6919"/>
        <item m="1" x="4418"/>
        <item m="1" x="6925"/>
        <item m="1" x="4425"/>
        <item m="1" x="6931"/>
        <item m="1" x="4431"/>
        <item m="1" x="6938"/>
        <item m="1" x="4438"/>
        <item m="1" x="6945"/>
        <item m="1" x="4444"/>
        <item m="1" x="6952"/>
        <item m="1" x="4450"/>
        <item m="1" x="6960"/>
        <item m="1" x="4456"/>
        <item m="1" x="6967"/>
        <item m="1" x="4462"/>
        <item m="1" x="6974"/>
        <item m="1" x="4468"/>
        <item m="1" x="6981"/>
        <item m="1" x="4474"/>
        <item m="1" x="6988"/>
        <item m="1" x="4480"/>
        <item m="1" x="6995"/>
        <item m="1" x="4486"/>
        <item m="1" x="7002"/>
        <item m="1" x="4492"/>
        <item m="1" x="7009"/>
        <item m="1" x="4498"/>
        <item m="1" x="7016"/>
        <item m="1" x="4504"/>
        <item m="1" x="7023"/>
        <item m="1" x="4510"/>
        <item m="1" x="7030"/>
        <item m="1" x="4516"/>
        <item m="1" x="7037"/>
        <item m="1" x="4522"/>
        <item m="1" x="7044"/>
        <item m="1" x="4528"/>
        <item m="1" x="7051"/>
        <item m="1" x="4535"/>
        <item m="1" x="7058"/>
        <item m="1" x="4539"/>
        <item m="1" x="7065"/>
        <item m="1" x="497"/>
        <item m="1" x="2787"/>
        <item m="1" x="500"/>
        <item m="1" x="2791"/>
        <item m="1" x="503"/>
        <item m="1" x="2795"/>
        <item m="1" x="508"/>
        <item m="1" x="2802"/>
        <item m="1" x="514"/>
        <item m="1" x="2809"/>
        <item m="1" x="519"/>
        <item m="1" x="2817"/>
        <item m="1" x="525"/>
        <item m="1" x="2825"/>
        <item m="1" x="530"/>
        <item m="1" x="2833"/>
        <item m="1" x="535"/>
        <item m="1" x="2842"/>
        <item m="1" x="540"/>
        <item m="1" x="2850"/>
        <item m="1" x="545"/>
        <item m="1" x="2858"/>
        <item m="1" x="550"/>
        <item m="1" x="2866"/>
        <item m="1" x="555"/>
        <item m="1" x="2874"/>
        <item m="1" x="560"/>
        <item m="1" x="2882"/>
        <item m="1" x="565"/>
        <item m="1" x="2890"/>
        <item m="1" x="570"/>
        <item m="1" x="2898"/>
        <item m="1" x="575"/>
        <item m="1" x="2906"/>
        <item m="1" x="580"/>
        <item m="1" x="2914"/>
        <item m="1" x="585"/>
        <item m="1" x="2922"/>
        <item m="1" x="590"/>
        <item m="1" x="2930"/>
        <item m="1" x="595"/>
        <item m="1" x="2938"/>
        <item m="1" x="600"/>
        <item m="1" x="2946"/>
        <item m="1" x="606"/>
        <item m="1" x="2954"/>
        <item m="1" x="611"/>
        <item m="1" x="2962"/>
        <item m="1" x="4545"/>
        <item m="1" x="4549"/>
        <item m="1" x="4553"/>
        <item m="1" x="4559"/>
        <item m="1" x="4566"/>
        <item m="1" x="4573"/>
        <item m="1" x="4581"/>
        <item m="1" x="4588"/>
        <item m="1" x="4596"/>
        <item m="1" x="4603"/>
        <item m="1" x="4610"/>
        <item m="1" x="4617"/>
        <item m="1" x="4624"/>
        <item m="1" x="4631"/>
        <item m="1" x="4638"/>
        <item m="1" x="4645"/>
        <item m="1" x="4652"/>
        <item m="1" x="4659"/>
        <item m="1" x="4666"/>
        <item m="1" x="4673"/>
        <item m="1" x="4680"/>
        <item m="1" x="4687"/>
        <item m="1" x="4695"/>
        <item m="1" x="4702"/>
        <item m="1" x="620"/>
        <item m="1" x="624"/>
        <item m="1" x="628"/>
        <item m="1" x="635"/>
        <item m="1" x="643"/>
        <item m="1" x="651"/>
        <item m="1" x="660"/>
        <item m="1" x="668"/>
        <item m="1" x="677"/>
        <item m="1" x="685"/>
        <item m="1" x="693"/>
        <item m="1" x="701"/>
        <item m="1" x="709"/>
        <item m="1" x="717"/>
        <item m="1" x="725"/>
        <item m="1" x="733"/>
        <item m="1" x="741"/>
        <item m="1" x="749"/>
        <item m="1" x="757"/>
        <item m="1" x="765"/>
        <item m="1" x="774"/>
        <item m="1" x="782"/>
        <item m="1" x="791"/>
        <item m="1" x="799"/>
        <item m="1" x="4718"/>
        <item m="1" x="4723"/>
        <item m="1" x="4728"/>
        <item m="1" x="4736"/>
        <item m="1" x="4745"/>
        <item m="1" x="4754"/>
        <item m="1" x="4764"/>
        <item m="1" x="4773"/>
        <item m="1" x="4783"/>
        <item m="1" x="4792"/>
        <item m="1" x="4801"/>
        <item m="1" x="4810"/>
        <item m="1" x="4819"/>
        <item m="1" x="4828"/>
        <item m="1" x="4837"/>
        <item m="1" x="4846"/>
        <item m="1" x="4855"/>
        <item m="1" x="4864"/>
        <item m="1" x="4873"/>
        <item m="1" x="4882"/>
        <item m="1" x="4891"/>
        <item m="1" x="4900"/>
        <item m="1" x="4909"/>
        <item m="1" x="4918"/>
        <item m="1" x="817"/>
        <item m="1" x="4935"/>
        <item m="1" x="941"/>
        <item m="1" x="5108"/>
        <item m="1" x="1138"/>
        <item m="1" x="5329"/>
        <item m="1" x="1264"/>
        <item m="1" x="5503"/>
        <item m="1" x="1462"/>
        <item m="1" x="5726"/>
        <item m="1" x="1566"/>
        <item m="1" x="5876"/>
        <item m="1" x="1739"/>
        <item m="1" x="6057"/>
        <item m="1" x="1820"/>
        <item m="1" x="6158"/>
        <item m="1" x="1941"/>
        <item m="1" x="6239"/>
        <item m="1" x="2025"/>
        <item m="1" x="6338"/>
        <item m="1" x="4285"/>
        <item m="1" x="6790"/>
        <item m="1" x="629"/>
        <item m="1" x="2984"/>
        <item m="1" x="5109"/>
        <item m="1" x="4290"/>
        <item m="1" x="6795"/>
        <item m="1" x="636"/>
        <item m="1" x="2988"/>
        <item m="1" x="5114"/>
        <item m="1" x="4296"/>
        <item m="1" x="6800"/>
        <item m="1" x="644"/>
        <item m="1" x="2992"/>
        <item m="1" x="5120"/>
        <item m="1" x="4301"/>
        <item m="1" x="6805"/>
        <item m="1" x="652"/>
        <item m="1" x="2998"/>
        <item m="1" x="5128"/>
        <item m="1" x="4307"/>
        <item m="1" x="6811"/>
        <item m="1" x="661"/>
        <item m="1" x="3004"/>
        <item m="1" x="5137"/>
        <item m="1" x="4312"/>
        <item m="1" x="6816"/>
        <item m="1" x="669"/>
        <item m="1" x="3010"/>
        <item m="1" x="5146"/>
        <item m="1" x="4317"/>
        <item m="1" x="6821"/>
        <item m="1" x="678"/>
        <item m="1" x="3017"/>
        <item m="1" x="5156"/>
        <item m="1" x="4322"/>
        <item m="1" x="6826"/>
        <item m="1" x="686"/>
        <item m="1" x="3023"/>
        <item m="1" x="5165"/>
        <item m="1" x="4327"/>
        <item m="1" x="6831"/>
        <item m="1" x="694"/>
        <item m="1" x="3029"/>
        <item m="1" x="5175"/>
        <item m="1" x="4332"/>
        <item m="1" x="6836"/>
        <item m="1" x="702"/>
        <item m="1" x="3035"/>
        <item m="1" x="5184"/>
        <item m="1" x="4337"/>
        <item m="1" x="6841"/>
        <item m="1" x="710"/>
        <item m="1" x="3041"/>
        <item m="1" x="5193"/>
        <item m="1" x="4342"/>
        <item m="1" x="6846"/>
        <item m="1" x="718"/>
        <item m="1" x="3047"/>
        <item m="1" x="5202"/>
        <item m="1" x="4347"/>
        <item m="1" x="6851"/>
        <item m="1" x="726"/>
        <item m="1" x="3053"/>
        <item m="1" x="5211"/>
        <item m="1" x="4352"/>
        <item m="1" x="6856"/>
        <item m="1" x="734"/>
        <item m="1" x="3059"/>
        <item m="1" x="5220"/>
        <item m="1" x="4357"/>
        <item m="1" x="6861"/>
        <item m="1" x="742"/>
        <item m="1" x="3065"/>
        <item m="1" x="5229"/>
        <item m="1" x="4362"/>
        <item m="1" x="6866"/>
        <item m="1" x="750"/>
        <item m="1" x="3071"/>
        <item m="1" x="5238"/>
        <item m="1" x="4367"/>
        <item m="1" x="6871"/>
        <item m="1" x="758"/>
        <item m="1" x="3077"/>
        <item m="1" x="5247"/>
        <item m="1" x="4372"/>
        <item m="1" x="6876"/>
        <item m="1" x="766"/>
        <item m="1" x="3083"/>
        <item m="1" x="5256"/>
        <item m="1" x="4378"/>
        <item m="1" x="6881"/>
        <item m="1" x="775"/>
        <item m="1" x="3089"/>
        <item m="1" x="5265"/>
        <item m="1" x="4383"/>
        <item m="1" x="6886"/>
        <item m="1" x="783"/>
        <item m="1" x="3095"/>
        <item m="1" x="5274"/>
        <item m="1" x="4389"/>
        <item m="1" x="6892"/>
        <item m="1" x="792"/>
        <item m="1" x="3101"/>
        <item m="1" x="5283"/>
        <item m="1" x="4393"/>
        <item m="1" x="6897"/>
        <item m="1" x="800"/>
        <item m="1" x="3107"/>
        <item m="1" x="5292"/>
        <item m="1" x="4395"/>
        <item m="1" x="6902"/>
        <item m="1" x="807"/>
        <item m="1" x="3114"/>
        <item m="1" x="5301"/>
        <item m="1" x="4396"/>
        <item m="1" x="6905"/>
        <item m="1" x="811"/>
        <item m="1" x="3120"/>
        <item m="1" x="5310"/>
        <item m="1" x="365"/>
        <item m="1" x="2646"/>
        <item m="1" x="4729"/>
        <item m="1" x="7210"/>
        <item m="1" x="371"/>
        <item m="1" x="2652"/>
        <item m="1" x="4737"/>
        <item m="1" x="7214"/>
        <item m="1" x="378"/>
        <item m="1" x="2658"/>
        <item m="1" x="4746"/>
        <item m="1" x="7218"/>
        <item m="1" x="384"/>
        <item m="1" x="2664"/>
        <item m="1" x="4755"/>
        <item m="1" x="7224"/>
        <item m="1" x="391"/>
        <item m="1" x="2671"/>
        <item m="1" x="4765"/>
        <item m="1" x="7230"/>
        <item m="1" x="397"/>
        <item m="1" x="2677"/>
        <item m="1" x="4774"/>
        <item m="1" x="7237"/>
        <item m="1" x="403"/>
        <item m="1" x="2683"/>
        <item m="1" x="4784"/>
        <item m="1" x="7244"/>
        <item m="1" x="409"/>
        <item m="1" x="2689"/>
        <item m="1" x="4793"/>
        <item m="1" x="7251"/>
        <item m="1" x="415"/>
        <item m="1" x="2695"/>
        <item m="1" x="4802"/>
        <item m="1" x="7259"/>
        <item m="1" x="421"/>
        <item m="1" x="2701"/>
        <item m="1" x="4811"/>
        <item m="1" x="7266"/>
        <item m="1" x="427"/>
        <item m="1" x="2707"/>
        <item m="1" x="4820"/>
        <item m="1" x="7273"/>
        <item m="1" x="433"/>
        <item m="1" x="2713"/>
        <item m="1" x="4829"/>
        <item m="1" x="7280"/>
        <item m="1" x="439"/>
        <item m="1" x="2719"/>
        <item m="1" x="4838"/>
        <item m="1" x="7287"/>
        <item m="1" x="445"/>
        <item m="1" x="2725"/>
        <item m="1" x="4847"/>
        <item m="1" x="7294"/>
        <item m="1" x="451"/>
        <item m="1" x="2731"/>
        <item m="1" x="4856"/>
        <item m="1" x="7301"/>
        <item m="1" x="457"/>
        <item m="1" x="2737"/>
        <item m="1" x="4865"/>
        <item m="1" x="7308"/>
        <item m="1" x="463"/>
        <item m="1" x="2743"/>
        <item m="1" x="4874"/>
        <item m="1" x="7315"/>
        <item m="1" x="469"/>
        <item m="1" x="2749"/>
        <item m="1" x="4883"/>
        <item m="1" x="7322"/>
        <item m="1" x="475"/>
        <item m="1" x="2755"/>
        <item m="1" x="4892"/>
        <item m="1" x="7329"/>
        <item m="1" x="481"/>
        <item m="1" x="2761"/>
        <item m="1" x="4901"/>
        <item m="1" x="7336"/>
        <item m="1" x="488"/>
        <item m="1" x="2767"/>
        <item m="1" x="4910"/>
        <item m="1" x="7343"/>
        <item m="1" x="492"/>
        <item m="1" x="2773"/>
        <item m="1" x="4919"/>
        <item m="1" x="7350"/>
        <item m="1" x="494"/>
        <item m="1" x="2778"/>
        <item m="1" x="4925"/>
        <item m="1" x="7358"/>
        <item m="1" x="495"/>
        <item m="1" x="2781"/>
        <item m="1" x="4929"/>
        <item m="1" x="7365"/>
        <item m="1" x="4413"/>
        <item m="1" x="6920"/>
        <item m="1" x="818"/>
        <item m="1" x="3134"/>
        <item m="1" x="4419"/>
        <item m="1" x="6926"/>
        <item m="1" x="821"/>
        <item m="1" x="3138"/>
        <item m="1" x="4426"/>
        <item m="1" x="6932"/>
        <item m="1" x="825"/>
        <item m="1" x="3142"/>
        <item m="1" x="4432"/>
        <item m="1" x="6939"/>
        <item m="1" x="830"/>
        <item m="1" x="3149"/>
        <item m="1" x="4439"/>
        <item m="1" x="6946"/>
        <item m="1" x="836"/>
        <item m="1" x="3156"/>
        <item m="1" x="4445"/>
        <item m="1" x="6953"/>
        <item m="1" x="841"/>
        <item m="1" x="3164"/>
        <item m="1" x="4451"/>
        <item m="1" x="6961"/>
        <item m="1" x="847"/>
        <item m="1" x="3172"/>
        <item m="1" x="4457"/>
        <item m="1" x="6968"/>
        <item m="1" x="852"/>
        <item m="1" x="3180"/>
        <item m="1" x="4463"/>
        <item m="1" x="6975"/>
        <item m="1" x="857"/>
        <item m="1" x="3189"/>
        <item m="1" x="4469"/>
        <item m="1" x="6982"/>
        <item m="1" x="862"/>
        <item m="1" x="3197"/>
        <item m="1" x="4475"/>
        <item m="1" x="6989"/>
        <item m="1" x="867"/>
        <item m="1" x="3205"/>
        <item m="1" x="4481"/>
        <item m="1" x="6996"/>
        <item m="1" x="872"/>
        <item m="1" x="3213"/>
        <item m="1" x="4487"/>
        <item m="1" x="7003"/>
        <item m="1" x="877"/>
        <item m="1" x="3221"/>
        <item m="1" x="4493"/>
        <item m="1" x="7010"/>
        <item m="1" x="882"/>
        <item m="1" x="3229"/>
        <item m="1" x="4499"/>
        <item m="1" x="7017"/>
        <item m="1" x="887"/>
        <item m="1" x="3237"/>
        <item m="1" x="4505"/>
        <item m="1" x="7024"/>
        <item m="1" x="892"/>
        <item m="1" x="3245"/>
        <item m="1" x="4511"/>
        <item m="1" x="7031"/>
        <item m="1" x="897"/>
        <item m="1" x="3253"/>
        <item m="1" x="4517"/>
        <item m="1" x="7038"/>
        <item m="1" x="902"/>
        <item m="1" x="3261"/>
        <item m="1" x="4523"/>
        <item m="1" x="7045"/>
        <item m="1" x="907"/>
        <item m="1" x="3269"/>
        <item m="1" x="4529"/>
        <item m="1" x="7052"/>
        <item m="1" x="912"/>
        <item m="1" x="3277"/>
        <item m="1" x="4536"/>
        <item m="1" x="7059"/>
        <item m="1" x="917"/>
        <item m="1" x="3285"/>
        <item m="1" x="4540"/>
        <item m="1" x="7066"/>
        <item m="1" x="922"/>
        <item m="1" x="3293"/>
        <item m="1" x="4542"/>
        <item m="1" x="7072"/>
        <item m="1" x="927"/>
        <item m="1" x="3301"/>
        <item m="1" x="4543"/>
        <item m="1" x="7075"/>
        <item m="1" x="932"/>
        <item m="1" x="3309"/>
        <item m="1" x="504"/>
        <item m="1" x="2796"/>
        <item m="1" x="4936"/>
        <item m="1" x="509"/>
        <item m="1" x="2803"/>
        <item m="1" x="4940"/>
        <item m="1" x="515"/>
        <item m="1" x="2810"/>
        <item m="1" x="4945"/>
        <item m="1" x="520"/>
        <item m="1" x="2818"/>
        <item m="1" x="4951"/>
        <item m="1" x="526"/>
        <item m="1" x="2826"/>
        <item m="1" x="4958"/>
        <item m="1" x="531"/>
        <item m="1" x="2834"/>
        <item m="1" x="4965"/>
        <item m="1" x="536"/>
        <item m="1" x="2843"/>
        <item m="1" x="4973"/>
        <item m="1" x="541"/>
        <item m="1" x="2851"/>
        <item m="1" x="4980"/>
        <item m="1" x="546"/>
        <item m="1" x="2859"/>
        <item m="1" x="4988"/>
        <item m="1" x="551"/>
        <item m="1" x="2867"/>
        <item m="1" x="4995"/>
        <item m="1" x="556"/>
        <item m="1" x="2875"/>
        <item m="1" x="5002"/>
        <item m="1" x="561"/>
        <item m="1" x="2883"/>
        <item m="1" x="5009"/>
        <item m="1" x="566"/>
        <item m="1" x="2891"/>
        <item m="1" x="5016"/>
        <item m="1" x="571"/>
        <item m="1" x="2899"/>
        <item m="1" x="5023"/>
        <item m="1" x="576"/>
        <item m="1" x="2907"/>
        <item m="1" x="5030"/>
        <item m="1" x="581"/>
        <item m="1" x="2915"/>
        <item m="1" x="5037"/>
        <item m="1" x="586"/>
        <item m="1" x="2923"/>
        <item m="1" x="5044"/>
        <item m="1" x="591"/>
        <item m="1" x="2931"/>
        <item m="1" x="5051"/>
        <item m="1" x="596"/>
        <item m="1" x="2939"/>
        <item m="1" x="5058"/>
        <item m="1" x="601"/>
        <item m="1" x="2947"/>
        <item m="1" x="5065"/>
        <item m="1" x="607"/>
        <item m="1" x="2955"/>
        <item m="1" x="5072"/>
        <item m="1" x="612"/>
        <item m="1" x="2963"/>
        <item m="1" x="5079"/>
        <item m="1" x="615"/>
        <item m="1" x="2970"/>
        <item m="1" x="5086"/>
        <item m="1" x="617"/>
        <item m="1" x="2974"/>
        <item m="1" x="5093"/>
        <item m="1" x="4554"/>
        <item m="1" x="7084"/>
        <item m="1" x="942"/>
        <item m="1" x="4560"/>
        <item m="1" x="7087"/>
        <item m="1" x="946"/>
        <item m="1" x="4567"/>
        <item m="1" x="7090"/>
        <item m="1" x="951"/>
        <item m="1" x="4574"/>
        <item m="1" x="7095"/>
        <item m="1" x="958"/>
        <item m="1" x="4582"/>
        <item m="1" x="7100"/>
        <item m="1" x="966"/>
        <item m="1" x="4589"/>
        <item m="1" x="7105"/>
        <item m="1" x="974"/>
        <item m="1" x="4597"/>
        <item m="1" x="7111"/>
        <item m="1" x="983"/>
        <item m="1" x="4604"/>
        <item m="1" x="7116"/>
        <item m="1" x="991"/>
        <item m="1" x="4611"/>
        <item m="1" x="7121"/>
        <item m="1" x="1000"/>
        <item m="1" x="4618"/>
        <item m="1" x="7126"/>
        <item m="1" x="1008"/>
        <item m="1" x="4625"/>
        <item m="1" x="7131"/>
        <item m="1" x="1016"/>
        <item m="1" x="4632"/>
        <item m="1" x="7136"/>
        <item m="1" x="1024"/>
        <item m="1" x="4639"/>
        <item m="1" x="7141"/>
        <item m="1" x="1032"/>
        <item m="1" x="4646"/>
        <item m="1" x="7146"/>
        <item m="1" x="1040"/>
        <item m="1" x="4653"/>
        <item m="1" x="7151"/>
        <item m="1" x="1048"/>
        <item m="1" x="4660"/>
        <item m="1" x="7156"/>
        <item m="1" x="1056"/>
        <item m="1" x="4667"/>
        <item m="1" x="7161"/>
        <item m="1" x="1064"/>
        <item m="1" x="4674"/>
        <item m="1" x="7166"/>
        <item m="1" x="1072"/>
        <item m="1" x="4681"/>
        <item m="1" x="7171"/>
        <item m="1" x="1080"/>
        <item m="1" x="4688"/>
        <item m="1" x="7176"/>
        <item m="1" x="1088"/>
        <item m="1" x="4696"/>
        <item m="1" x="7181"/>
        <item m="1" x="1096"/>
        <item m="1" x="4703"/>
        <item m="1" x="7186"/>
        <item m="1" x="1104"/>
        <item m="1" x="4708"/>
        <item m="1" x="7192"/>
        <item m="1" x="1112"/>
        <item m="1" x="4711"/>
        <item m="1" x="7197"/>
        <item m="1" x="1120"/>
        <item m="1" x="630"/>
        <item m="1" x="2985"/>
        <item m="1" x="5110"/>
        <item m="1" x="637"/>
        <item m="1" x="2989"/>
        <item m="1" x="5115"/>
        <item m="1" x="645"/>
        <item m="1" x="2993"/>
        <item m="1" x="5121"/>
        <item m="1" x="653"/>
        <item m="1" x="2999"/>
        <item m="1" x="5129"/>
        <item m="1" x="662"/>
        <item m="1" x="3005"/>
        <item m="1" x="5138"/>
        <item m="1" x="670"/>
        <item m="1" x="3011"/>
        <item m="1" x="5147"/>
        <item m="1" x="679"/>
        <item m="1" x="3018"/>
        <item m="1" x="5157"/>
        <item m="1" x="687"/>
        <item m="1" x="3024"/>
        <item m="1" x="5166"/>
        <item m="1" x="695"/>
        <item m="1" x="3030"/>
        <item m="1" x="5176"/>
        <item m="1" x="703"/>
        <item m="1" x="3036"/>
        <item m="1" x="5185"/>
        <item m="1" x="711"/>
        <item m="1" x="3042"/>
        <item m="1" x="5194"/>
        <item m="1" x="719"/>
        <item m="1" x="3048"/>
        <item m="1" x="5203"/>
        <item m="1" x="727"/>
        <item m="1" x="3054"/>
        <item m="1" x="5212"/>
        <item m="1" x="735"/>
        <item m="1" x="3060"/>
        <item m="1" x="5221"/>
        <item m="1" x="743"/>
        <item m="1" x="3066"/>
        <item m="1" x="5230"/>
        <item m="1" x="751"/>
        <item m="1" x="3072"/>
        <item m="1" x="5239"/>
        <item m="1" x="759"/>
        <item m="1" x="3078"/>
        <item m="1" x="5248"/>
        <item m="1" x="767"/>
        <item m="1" x="3084"/>
        <item m="1" x="5257"/>
        <item m="1" x="776"/>
        <item m="1" x="3090"/>
        <item m="1" x="5266"/>
        <item m="1" x="784"/>
        <item m="1" x="3096"/>
        <item m="1" x="5275"/>
        <item m="1" x="793"/>
        <item m="1" x="3102"/>
        <item m="1" x="5284"/>
        <item m="1" x="801"/>
        <item m="1" x="3108"/>
        <item m="1" x="5293"/>
        <item m="1" x="808"/>
        <item m="1" x="3115"/>
        <item m="1" x="5302"/>
        <item m="1" x="812"/>
        <item m="1" x="3121"/>
        <item m="1" x="5311"/>
        <item m="1" x="4730"/>
        <item m="1" x="7211"/>
        <item m="1" x="4738"/>
        <item m="1" x="7215"/>
        <item m="1" x="4747"/>
        <item m="1" x="7219"/>
        <item m="1" x="4756"/>
        <item m="1" x="7225"/>
        <item m="1" x="4766"/>
        <item m="1" x="7231"/>
        <item m="1" x="4775"/>
        <item m="1" x="7238"/>
        <item m="1" x="4785"/>
        <item m="1" x="7245"/>
        <item m="1" x="4794"/>
        <item m="1" x="7252"/>
        <item m="1" x="4803"/>
        <item m="1" x="7260"/>
        <item m="1" x="4812"/>
        <item m="1" x="7267"/>
        <item m="1" x="4821"/>
        <item m="1" x="7274"/>
        <item m="1" x="4830"/>
        <item m="1" x="7281"/>
        <item m="1" x="4839"/>
        <item m="1" x="7288"/>
        <item m="1" x="4848"/>
        <item m="1" x="7295"/>
        <item m="1" x="4857"/>
        <item m="1" x="7302"/>
        <item m="1" x="4866"/>
        <item m="1" x="7309"/>
        <item m="1" x="4875"/>
        <item m="1" x="7316"/>
        <item m="1" x="4884"/>
        <item m="1" x="7323"/>
        <item m="1" x="4893"/>
        <item m="1" x="7330"/>
        <item m="1" x="4902"/>
        <item m="1" x="7337"/>
        <item m="1" x="4911"/>
        <item m="1" x="7344"/>
        <item m="1" x="4920"/>
        <item m="1" x="7351"/>
        <item m="1" x="4926"/>
        <item m="1" x="7359"/>
        <item m="1" x="4930"/>
        <item m="1" x="7366"/>
        <item m="1" x="819"/>
        <item m="1" x="3135"/>
        <item m="1" x="822"/>
        <item m="1" x="3139"/>
        <item m="1" x="826"/>
        <item m="1" x="3143"/>
        <item m="1" x="831"/>
        <item m="1" x="3150"/>
        <item m="1" x="837"/>
        <item m="1" x="3157"/>
        <item m="1" x="842"/>
        <item m="1" x="3165"/>
        <item m="1" x="848"/>
        <item m="1" x="3173"/>
        <item m="1" x="853"/>
        <item m="1" x="3181"/>
        <item m="1" x="858"/>
        <item m="1" x="3190"/>
        <item m="1" x="863"/>
        <item m="1" x="3198"/>
        <item m="1" x="868"/>
        <item m="1" x="3206"/>
        <item m="1" x="873"/>
        <item m="1" x="3214"/>
        <item m="1" x="878"/>
        <item m="1" x="3222"/>
        <item m="1" x="883"/>
        <item m="1" x="3230"/>
        <item m="1" x="888"/>
        <item m="1" x="3238"/>
        <item m="1" x="893"/>
        <item m="1" x="3246"/>
        <item m="1" x="898"/>
        <item m="1" x="3254"/>
        <item m="1" x="903"/>
        <item m="1" x="3262"/>
        <item m="1" x="908"/>
        <item m="1" x="3270"/>
        <item m="1" x="913"/>
        <item m="1" x="3278"/>
        <item m="1" x="918"/>
        <item m="1" x="3286"/>
        <item m="1" x="923"/>
        <item m="1" x="3294"/>
        <item m="1" x="928"/>
        <item m="1" x="3302"/>
        <item m="1" x="933"/>
        <item m="1" x="3310"/>
        <item m="1" x="4937"/>
        <item m="1" x="4941"/>
        <item m="1" x="4946"/>
        <item m="1" x="4952"/>
        <item m="1" x="4959"/>
        <item m="1" x="4966"/>
        <item m="1" x="4974"/>
        <item m="1" x="4981"/>
        <item m="1" x="4989"/>
        <item m="1" x="4996"/>
        <item m="1" x="5003"/>
        <item m="1" x="5010"/>
        <item m="1" x="5017"/>
        <item m="1" x="5024"/>
        <item m="1" x="5031"/>
        <item m="1" x="5038"/>
        <item m="1" x="5045"/>
        <item m="1" x="5052"/>
        <item m="1" x="5059"/>
        <item m="1" x="5066"/>
        <item m="1" x="5073"/>
        <item m="1" x="5080"/>
        <item m="1" x="5087"/>
        <item m="1" x="5094"/>
        <item m="1" x="943"/>
        <item m="1" x="947"/>
        <item m="1" x="952"/>
        <item m="1" x="959"/>
        <item m="1" x="967"/>
        <item m="1" x="975"/>
        <item m="1" x="984"/>
        <item m="1" x="992"/>
        <item m="1" x="1001"/>
        <item m="1" x="1009"/>
        <item m="1" x="1017"/>
        <item m="1" x="1025"/>
        <item m="1" x="1033"/>
        <item m="1" x="1041"/>
        <item m="1" x="1049"/>
        <item m="1" x="1057"/>
        <item m="1" x="1065"/>
        <item m="1" x="1073"/>
        <item m="1" x="1081"/>
        <item m="1" x="1089"/>
        <item m="1" x="1097"/>
        <item m="1" x="1105"/>
        <item m="1" x="1113"/>
        <item m="1" x="1121"/>
        <item m="1" x="5111"/>
        <item m="1" x="5116"/>
        <item m="1" x="5122"/>
        <item m="1" x="5130"/>
        <item m="1" x="5139"/>
        <item m="1" x="5148"/>
        <item m="1" x="5158"/>
        <item m="1" x="5167"/>
        <item m="1" x="5177"/>
        <item m="1" x="5186"/>
        <item m="1" x="5195"/>
        <item m="1" x="5204"/>
        <item m="1" x="5213"/>
        <item m="1" x="5222"/>
        <item m="1" x="5231"/>
        <item m="1" x="5240"/>
        <item m="1" x="5249"/>
        <item m="1" x="5258"/>
        <item m="1" x="5267"/>
        <item m="1" x="5276"/>
        <item m="1" x="5285"/>
        <item m="1" x="5294"/>
        <item m="1" x="5303"/>
        <item m="1" x="5312"/>
        <item m="1" x="1139"/>
        <item m="1" x="5330"/>
        <item m="1" x="1265"/>
        <item m="1" x="5505"/>
        <item m="1" x="1464"/>
        <item m="1" x="5728"/>
        <item m="1" x="1568"/>
        <item m="1" x="5880"/>
        <item m="1" x="1744"/>
        <item m="1" x="6062"/>
        <item m="1" x="1825"/>
        <item m="1" x="6165"/>
        <item m="1" x="1950"/>
        <item m="1" x="6246"/>
        <item m="1" x="2032"/>
        <item m="1" x="6347"/>
        <item m="1" x="2153"/>
        <item m="1" x="4568"/>
        <item m="1" x="7091"/>
        <item m="1" x="953"/>
        <item m="1" x="3332"/>
        <item m="1" x="5507"/>
        <item m="1" x="4575"/>
        <item m="1" x="7096"/>
        <item m="1" x="960"/>
        <item m="1" x="3336"/>
        <item m="1" x="5512"/>
        <item m="1" x="4583"/>
        <item m="1" x="7101"/>
        <item m="1" x="968"/>
        <item m="1" x="3340"/>
        <item m="1" x="5518"/>
        <item m="1" x="4590"/>
        <item m="1" x="7106"/>
        <item m="1" x="976"/>
        <item m="1" x="3346"/>
        <item m="1" x="5526"/>
        <item m="1" x="4598"/>
        <item m="1" x="7112"/>
        <item m="1" x="985"/>
        <item m="1" x="3352"/>
        <item m="1" x="5535"/>
        <item m="1" x="4605"/>
        <item m="1" x="7117"/>
        <item m="1" x="993"/>
        <item m="1" x="3358"/>
        <item m="1" x="5544"/>
        <item m="1" x="4612"/>
        <item m="1" x="7122"/>
        <item m="1" x="1002"/>
        <item m="1" x="3365"/>
        <item m="1" x="5554"/>
        <item m="1" x="4619"/>
        <item m="1" x="7127"/>
        <item m="1" x="1010"/>
        <item m="1" x="3371"/>
        <item m="1" x="5563"/>
        <item m="1" x="4626"/>
        <item m="1" x="7132"/>
        <item m="1" x="1018"/>
        <item m="1" x="3377"/>
        <item m="1" x="5573"/>
        <item m="1" x="4633"/>
        <item m="1" x="7137"/>
        <item m="1" x="1026"/>
        <item m="1" x="3383"/>
        <item m="1" x="5582"/>
        <item m="1" x="4640"/>
        <item m="1" x="7142"/>
        <item m="1" x="1034"/>
        <item m="1" x="3389"/>
        <item m="1" x="5591"/>
        <item m="1" x="4647"/>
        <item m="1" x="7147"/>
        <item m="1" x="1042"/>
        <item m="1" x="3395"/>
        <item m="1" x="5600"/>
        <item m="1" x="4654"/>
        <item m="1" x="7152"/>
        <item m="1" x="1050"/>
        <item m="1" x="3401"/>
        <item m="1" x="5609"/>
        <item m="1" x="4661"/>
        <item m="1" x="7157"/>
        <item m="1" x="1058"/>
        <item m="1" x="3407"/>
        <item m="1" x="5618"/>
        <item m="1" x="4668"/>
        <item m="1" x="7162"/>
        <item m="1" x="1066"/>
        <item m="1" x="5627"/>
        <item m="1" x="4675"/>
        <item m="1" x="7167"/>
        <item m="1" x="1074"/>
        <item m="1" x="5636"/>
        <item m="1" x="4682"/>
        <item m="1" x="7172"/>
        <item m="1" x="1082"/>
        <item m="1" x="5645"/>
        <item m="1" x="4689"/>
        <item m="1" x="7177"/>
        <item m="1" x="1090"/>
        <item m="1" x="5654"/>
        <item m="1" x="4697"/>
        <item m="1" x="7182"/>
        <item m="1" x="1098"/>
        <item m="1" x="5663"/>
        <item m="1" x="4704"/>
        <item m="1" x="7187"/>
        <item m="1" x="1106"/>
        <item m="1" x="5672"/>
        <item m="1" x="4709"/>
        <item m="1" x="7193"/>
        <item m="1" x="1114"/>
        <item m="1" x="5681"/>
        <item m="1" x="4712"/>
        <item m="1" x="7198"/>
        <item m="1" x="1122"/>
        <item m="1" x="5690"/>
        <item m="1" x="4714"/>
        <item m="1" x="7203"/>
        <item m="1" x="1128"/>
        <item m="1" x="5699"/>
        <item m="1" x="4715"/>
        <item m="1" x="7205"/>
        <item m="1" x="1132"/>
        <item m="1" x="5708"/>
        <item m="1" x="646"/>
        <item m="1" x="2994"/>
        <item m="1" x="5123"/>
        <item m="1" x="7511"/>
        <item m="1" x="654"/>
        <item m="1" x="3000"/>
        <item m="1" x="5131"/>
        <item m="1" x="7515"/>
        <item m="1" x="663"/>
        <item m="1" x="3006"/>
        <item m="1" x="5140"/>
        <item m="1" x="7519"/>
        <item m="1" x="671"/>
        <item m="1" x="3012"/>
        <item m="1" x="5149"/>
        <item m="1" x="7525"/>
        <item m="1" x="680"/>
        <item m="1" x="3019"/>
        <item m="1" x="5159"/>
        <item m="1" x="7531"/>
        <item m="1" x="688"/>
        <item m="1" x="3025"/>
        <item m="1" x="5168"/>
        <item m="1" x="7537"/>
        <item m="1" x="696"/>
        <item m="1" x="3031"/>
        <item m="1" x="5178"/>
        <item m="1" x="7543"/>
        <item m="1" x="704"/>
        <item m="1" x="3037"/>
        <item m="1" x="5187"/>
        <item m="1" x="7549"/>
        <item m="1" x="712"/>
        <item m="1" x="3043"/>
        <item m="1" x="5196"/>
        <item m="1" x="7555"/>
        <item m="1" x="720"/>
        <item m="1" x="3049"/>
        <item m="1" x="5205"/>
        <item m="1" x="7561"/>
        <item m="1" x="728"/>
        <item m="1" x="3055"/>
        <item m="1" x="5214"/>
        <item m="1" x="7567"/>
        <item m="1" x="736"/>
        <item m="1" x="3061"/>
        <item m="1" x="5223"/>
        <item m="1" x="7573"/>
        <item m="1" x="744"/>
        <item m="1" x="3067"/>
        <item m="1" x="5232"/>
        <item m="1" x="7579"/>
        <item m="1" x="752"/>
        <item m="1" x="3073"/>
        <item m="1" x="5241"/>
        <item m="1" x="7585"/>
        <item m="1" x="760"/>
        <item m="1" x="3079"/>
        <item m="1" x="5250"/>
        <item m="1" x="7591"/>
        <item m="1" x="768"/>
        <item m="1" x="3085"/>
        <item m="1" x="5259"/>
        <item m="1" x="7597"/>
        <item m="1" x="777"/>
        <item m="1" x="3091"/>
        <item m="1" x="5268"/>
        <item m="1" x="7603"/>
        <item m="1" x="785"/>
        <item m="1" x="3097"/>
        <item m="1" x="5277"/>
        <item m="1" x="7609"/>
        <item m="1" x="794"/>
        <item m="1" x="3103"/>
        <item m="1" x="5286"/>
        <item m="1" x="7615"/>
        <item m="1" x="802"/>
        <item m="1" x="3109"/>
        <item m="1" x="5295"/>
        <item m="1" x="7621"/>
        <item m="1" x="809"/>
        <item m="1" x="3116"/>
        <item m="1" x="5304"/>
        <item m="1" x="7627"/>
        <item m="1" x="813"/>
        <item m="1" x="3122"/>
        <item m="1" x="5313"/>
        <item m="1" x="7633"/>
        <item m="1" x="815"/>
        <item m="1" x="3127"/>
        <item m="1" x="5319"/>
        <item m="1" x="7639"/>
        <item m="1" x="816"/>
        <item m="1" x="3129"/>
        <item m="1" x="5323"/>
        <item m="1" x="7645"/>
        <item m="1" x="4748"/>
        <item m="1" x="7220"/>
        <item m="1" x="1141"/>
        <item m="1" x="3441"/>
        <item m="1" x="4757"/>
        <item m="1" x="7226"/>
        <item m="1" x="1144"/>
        <item m="1" x="3445"/>
        <item m="1" x="4767"/>
        <item m="1" x="7232"/>
        <item m="1" x="1148"/>
        <item m="1" x="3449"/>
        <item m="1" x="4776"/>
        <item m="1" x="7239"/>
        <item m="1" x="1153"/>
        <item m="1" x="3456"/>
        <item m="1" x="4786"/>
        <item m="1" x="7246"/>
        <item m="1" x="1159"/>
        <item m="1" x="3463"/>
        <item m="1" x="4795"/>
        <item m="1" x="7253"/>
        <item m="1" x="1164"/>
        <item m="1" x="3470"/>
        <item m="1" x="4804"/>
        <item m="1" x="7261"/>
        <item m="1" x="1170"/>
        <item m="1" x="3477"/>
        <item m="1" x="4813"/>
        <item m="1" x="7268"/>
        <item m="1" x="1175"/>
        <item m="1" x="3484"/>
        <item m="1" x="4822"/>
        <item m="1" x="7275"/>
        <item m="1" x="1180"/>
        <item m="1" x="3491"/>
        <item m="1" x="4831"/>
        <item m="1" x="7282"/>
        <item m="1" x="1185"/>
        <item m="1" x="3498"/>
        <item m="1" x="4840"/>
        <item m="1" x="7289"/>
        <item m="1" x="1190"/>
        <item m="1" x="3505"/>
        <item m="1" x="4849"/>
        <item m="1" x="7296"/>
        <item m="1" x="1195"/>
        <item m="1" x="3512"/>
        <item m="1" x="4858"/>
        <item m="1" x="7303"/>
        <item m="1" x="1200"/>
        <item m="1" x="3519"/>
        <item m="1" x="4867"/>
        <item m="1" x="7310"/>
        <item m="1" x="1205"/>
        <item m="1" x="3526"/>
        <item m="1" x="4876"/>
        <item m="1" x="7317"/>
        <item m="1" x="1210"/>
        <item m="1" x="3533"/>
        <item m="1" x="4885"/>
        <item m="1" x="7324"/>
        <item m="1" x="1215"/>
        <item m="1" x="3540"/>
        <item m="1" x="4894"/>
        <item m="1" x="7331"/>
        <item m="1" x="1220"/>
        <item m="1" x="3547"/>
        <item m="1" x="4903"/>
        <item m="1" x="7338"/>
        <item m="1" x="1225"/>
        <item m="1" x="3554"/>
        <item m="1" x="4912"/>
        <item m="1" x="7345"/>
        <item m="1" x="1230"/>
        <item m="1" x="3561"/>
        <item m="1" x="4921"/>
        <item m="1" x="7352"/>
        <item m="1" x="1235"/>
        <item m="1" x="3568"/>
        <item m="1" x="4927"/>
        <item m="1" x="7360"/>
        <item m="1" x="1240"/>
        <item m="1" x="3575"/>
        <item m="1" x="4931"/>
        <item m="1" x="7367"/>
        <item m="1" x="1245"/>
        <item m="1" x="3582"/>
        <item m="1" x="4933"/>
        <item m="1" x="7373"/>
        <item m="1" x="1250"/>
        <item m="1" x="3589"/>
        <item m="1" x="4934"/>
        <item m="1" x="7377"/>
        <item m="1" x="1255"/>
        <item m="1" x="3596"/>
        <item m="1" x="827"/>
        <item m="1" x="3144"/>
        <item m="1" x="5332"/>
        <item m="1" x="832"/>
        <item m="1" x="3151"/>
        <item m="1" x="5336"/>
        <item m="1" x="838"/>
        <item m="1" x="3158"/>
        <item m="1" x="5341"/>
        <item m="1" x="843"/>
        <item m="1" x="3166"/>
        <item m="1" x="5347"/>
        <item m="1" x="849"/>
        <item m="1" x="3174"/>
        <item m="1" x="5354"/>
        <item m="1" x="854"/>
        <item m="1" x="3182"/>
        <item m="1" x="5361"/>
        <item m="1" x="859"/>
        <item m="1" x="3191"/>
        <item m="1" x="5369"/>
        <item m="1" x="864"/>
        <item m="1" x="3199"/>
        <item m="1" x="5376"/>
        <item m="1" x="869"/>
        <item m="1" x="3207"/>
        <item m="1" x="5384"/>
        <item m="1" x="874"/>
        <item m="1" x="3215"/>
        <item m="1" x="5391"/>
        <item m="1" x="879"/>
        <item m="1" x="3223"/>
        <item m="1" x="5398"/>
        <item m="1" x="884"/>
        <item m="1" x="3231"/>
        <item m="1" x="5405"/>
        <item m="1" x="889"/>
        <item m="1" x="3239"/>
        <item m="1" x="5412"/>
        <item m="1" x="894"/>
        <item m="1" x="3247"/>
        <item m="1" x="5419"/>
        <item m="1" x="899"/>
        <item m="1" x="3255"/>
        <item m="1" x="5426"/>
        <item m="1" x="904"/>
        <item m="1" x="3263"/>
        <item m="1" x="5433"/>
        <item m="1" x="909"/>
        <item m="1" x="3271"/>
        <item m="1" x="5440"/>
        <item m="1" x="914"/>
        <item m="1" x="3279"/>
        <item m="1" x="5447"/>
        <item m="1" x="919"/>
        <item m="1" x="3287"/>
        <item m="1" x="5454"/>
        <item m="1" x="924"/>
        <item m="1" x="3295"/>
        <item m="1" x="5461"/>
        <item m="1" x="929"/>
        <item m="1" x="3303"/>
        <item m="1" x="5468"/>
        <item m="1" x="934"/>
        <item m="1" x="3311"/>
        <item m="1" x="5475"/>
        <item m="1" x="937"/>
        <item m="1" x="3318"/>
        <item m="1" x="5482"/>
        <item m="1" x="939"/>
        <item m="1" x="3322"/>
        <item m="1" x="5489"/>
        <item m="1" x="4947"/>
        <item m="1" x="7385"/>
        <item m="1" x="1267"/>
        <item m="1" x="4953"/>
        <item m="1" x="7388"/>
        <item m="1" x="1271"/>
        <item m="1" x="4960"/>
        <item m="1" x="7391"/>
        <item m="1" x="1276"/>
        <item m="1" x="4967"/>
        <item m="1" x="7396"/>
        <item m="1" x="1283"/>
        <item m="1" x="4975"/>
        <item m="1" x="7401"/>
        <item m="1" x="1291"/>
        <item m="1" x="4982"/>
        <item m="1" x="7406"/>
        <item m="1" x="1299"/>
        <item m="1" x="4990"/>
        <item m="1" x="7412"/>
        <item m="1" x="1308"/>
        <item m="1" x="4997"/>
        <item m="1" x="7417"/>
        <item m="1" x="1316"/>
        <item m="1" x="5004"/>
        <item m="1" x="7422"/>
        <item m="1" x="1325"/>
        <item m="1" x="5011"/>
        <item m="1" x="7427"/>
        <item m="1" x="1333"/>
        <item m="1" x="5018"/>
        <item m="1" x="7432"/>
        <item m="1" x="1341"/>
        <item m="1" x="5025"/>
        <item m="1" x="7437"/>
        <item m="1" x="1349"/>
        <item m="1" x="5032"/>
        <item m="1" x="7442"/>
        <item m="1" x="1357"/>
        <item m="1" x="5039"/>
        <item m="1" x="7447"/>
        <item m="1" x="1365"/>
        <item m="1" x="5046"/>
        <item m="1" x="7452"/>
        <item m="1" x="1373"/>
        <item m="1" x="5053"/>
        <item m="1" x="7457"/>
        <item m="1" x="1381"/>
        <item m="1" x="5060"/>
        <item m="1" x="7462"/>
        <item m="1" x="1389"/>
        <item m="1" x="5067"/>
        <item m="1" x="7467"/>
        <item m="1" x="1397"/>
        <item m="1" x="5074"/>
        <item m="1" x="7472"/>
        <item m="1" x="1405"/>
        <item m="1" x="5081"/>
        <item m="1" x="7477"/>
        <item m="1" x="1413"/>
        <item m="1" x="5088"/>
        <item m="1" x="7482"/>
        <item m="1" x="1421"/>
        <item m="1" x="5095"/>
        <item m="1" x="7487"/>
        <item m="1" x="1429"/>
        <item m="1" x="5100"/>
        <item m="1" x="7493"/>
        <item m="1" x="1437"/>
        <item m="1" x="5103"/>
        <item m="1" x="7498"/>
        <item m="1" x="1445"/>
        <item m="1" x="954"/>
        <item m="1" x="3333"/>
        <item m="1" x="5508"/>
        <item m="1" x="961"/>
        <item m="1" x="3337"/>
        <item m="1" x="5513"/>
        <item m="1" x="969"/>
        <item m="1" x="3341"/>
        <item m="1" x="5519"/>
        <item m="1" x="977"/>
        <item m="1" x="3347"/>
        <item m="1" x="5527"/>
        <item m="1" x="986"/>
        <item m="1" x="3353"/>
        <item m="1" x="5536"/>
        <item m="1" x="994"/>
        <item m="1" x="3359"/>
        <item m="1" x="5545"/>
        <item m="1" x="1003"/>
        <item m="1" x="3366"/>
        <item m="1" x="5555"/>
        <item m="1" x="1011"/>
        <item m="1" x="3372"/>
        <item m="1" x="5564"/>
        <item m="1" x="1019"/>
        <item m="1" x="3378"/>
        <item m="1" x="5574"/>
        <item m="1" x="1027"/>
        <item m="1" x="3384"/>
        <item m="1" x="5583"/>
        <item m="1" x="1035"/>
        <item m="1" x="3390"/>
        <item m="1" x="5592"/>
        <item m="1" x="1043"/>
        <item m="1" x="3396"/>
        <item m="1" x="5601"/>
        <item m="1" x="1051"/>
        <item m="1" x="3402"/>
        <item m="1" x="5610"/>
        <item m="1" x="1059"/>
        <item m="1" x="3408"/>
        <item m="1" x="5619"/>
        <item m="1" x="1067"/>
        <item m="1" x="5628"/>
        <item m="1" x="1075"/>
        <item m="1" x="5637"/>
        <item m="1" x="1083"/>
        <item m="1" x="5646"/>
        <item m="1" x="1091"/>
        <item m="1" x="5655"/>
        <item m="1" x="1099"/>
        <item m="1" x="5664"/>
        <item m="1" x="1107"/>
        <item m="1" x="5673"/>
        <item m="1" x="1115"/>
        <item m="1" x="5682"/>
        <item m="1" x="1123"/>
        <item m="1" x="5691"/>
        <item m="1" x="1129"/>
        <item m="1" x="5700"/>
        <item m="1" x="1133"/>
        <item m="1" x="5709"/>
        <item m="1" x="5124"/>
        <item m="1" x="7512"/>
        <item m="1" x="5132"/>
        <item m="1" x="7516"/>
        <item m="1" x="5141"/>
        <item m="1" x="7520"/>
        <item m="1" x="5150"/>
        <item m="1" x="7526"/>
        <item m="1" x="5160"/>
        <item m="1" x="7532"/>
        <item m="1" x="5169"/>
        <item m="1" x="7538"/>
        <item m="1" x="5179"/>
        <item m="1" x="7544"/>
        <item m="1" x="5188"/>
        <item m="1" x="7550"/>
        <item m="1" x="5197"/>
        <item m="1" x="7556"/>
        <item m="1" x="5206"/>
        <item m="1" x="7562"/>
        <item m="1" x="5215"/>
        <item m="1" x="7568"/>
        <item m="1" x="5224"/>
        <item m="1" x="7574"/>
        <item m="1" x="5233"/>
        <item m="1" x="7580"/>
        <item m="1" x="5242"/>
        <item m="1" x="7586"/>
        <item m="1" x="5251"/>
        <item m="1" x="7592"/>
        <item m="1" x="5260"/>
        <item m="1" x="7598"/>
        <item m="1" x="5269"/>
        <item m="1" x="7604"/>
        <item m="1" x="5278"/>
        <item m="1" x="7610"/>
        <item m="1" x="5287"/>
        <item m="1" x="7616"/>
        <item m="1" x="5296"/>
        <item m="1" x="7622"/>
        <item m="1" x="5305"/>
        <item m="1" x="7628"/>
        <item m="1" x="5314"/>
        <item m="1" x="7634"/>
        <item m="1" x="5320"/>
        <item m="1" x="7640"/>
        <item m="1" x="5324"/>
        <item m="1" x="7646"/>
        <item m="1" x="1142"/>
        <item m="1" x="3442"/>
        <item m="1" x="1145"/>
        <item m="1" x="3446"/>
        <item m="1" x="1149"/>
        <item m="1" x="3450"/>
        <item m="1" x="1154"/>
        <item m="1" x="3457"/>
        <item m="1" x="1160"/>
        <item m="1" x="3464"/>
        <item m="1" x="1165"/>
        <item m="1" x="3471"/>
        <item m="1" x="1171"/>
        <item m="1" x="3478"/>
        <item m="1" x="1176"/>
        <item m="1" x="3485"/>
        <item m="1" x="1181"/>
        <item m="1" x="3492"/>
        <item m="1" x="1186"/>
        <item m="1" x="3499"/>
        <item m="1" x="1191"/>
        <item m="1" x="3506"/>
        <item m="1" x="1196"/>
        <item m="1" x="3513"/>
        <item m="1" x="1201"/>
        <item m="1" x="3520"/>
        <item m="1" x="1206"/>
        <item m="1" x="3527"/>
        <item m="1" x="1211"/>
        <item m="1" x="3534"/>
        <item m="1" x="1216"/>
        <item m="1" x="3541"/>
        <item m="1" x="1221"/>
        <item m="1" x="3548"/>
        <item m="1" x="1226"/>
        <item m="1" x="3555"/>
        <item m="1" x="1231"/>
        <item m="1" x="3562"/>
        <item m="1" x="1236"/>
        <item m="1" x="3569"/>
        <item m="1" x="1241"/>
        <item m="1" x="3576"/>
        <item m="1" x="1246"/>
        <item m="1" x="3583"/>
        <item m="1" x="1251"/>
        <item m="1" x="3590"/>
        <item m="1" x="1256"/>
        <item m="1" x="3597"/>
        <item m="1" x="5333"/>
        <item m="1" x="5337"/>
        <item m="1" x="5342"/>
        <item m="1" x="5348"/>
        <item m="1" x="5355"/>
        <item m="1" x="5362"/>
        <item m="1" x="5370"/>
        <item m="1" x="5377"/>
        <item m="1" x="5385"/>
        <item m="1" x="5392"/>
        <item m="1" x="5399"/>
        <item m="1" x="5406"/>
        <item m="1" x="5413"/>
        <item m="1" x="5420"/>
        <item m="1" x="5427"/>
        <item m="1" x="5434"/>
        <item m="1" x="5441"/>
        <item m="1" x="5448"/>
        <item m="1" x="5455"/>
        <item m="1" x="5462"/>
        <item m="1" x="5469"/>
        <item m="1" x="5476"/>
        <item m="1" x="5483"/>
        <item m="1" x="5490"/>
        <item m="1" x="1268"/>
        <item m="1" x="1272"/>
        <item m="1" x="1277"/>
        <item m="1" x="1284"/>
        <item m="1" x="1292"/>
        <item m="1" x="1300"/>
        <item m="1" x="1309"/>
        <item m="1" x="1317"/>
        <item m="1" x="1326"/>
        <item m="1" x="1334"/>
        <item m="1" x="1342"/>
        <item m="1" x="1350"/>
        <item m="1" x="1358"/>
        <item m="1" x="1366"/>
        <item m="1" x="1374"/>
        <item m="1" x="1382"/>
        <item m="1" x="1390"/>
        <item m="1" x="1398"/>
        <item m="1" x="1406"/>
        <item m="1" x="1414"/>
        <item m="1" x="1422"/>
        <item m="1" x="1430"/>
        <item m="1" x="1438"/>
        <item m="1" x="1446"/>
        <item m="1" x="5509"/>
        <item m="1" x="5514"/>
        <item m="1" x="5520"/>
        <item m="1" x="5528"/>
        <item m="1" x="5537"/>
        <item m="1" x="5546"/>
        <item m="1" x="5556"/>
        <item m="1" x="5565"/>
        <item m="1" x="5575"/>
        <item m="1" x="5584"/>
        <item m="1" x="5593"/>
        <item m="1" x="5602"/>
        <item m="1" x="5611"/>
        <item m="1" x="5620"/>
        <item m="1" x="5629"/>
        <item m="1" x="5638"/>
        <item m="1" x="5647"/>
        <item m="1" x="5656"/>
        <item m="1" x="5665"/>
        <item m="1" x="5674"/>
        <item m="1" x="5683"/>
        <item m="1" x="5692"/>
        <item m="1" x="5701"/>
        <item m="1" x="5710"/>
        <item m="1" x="1466"/>
        <item m="1" x="5730"/>
        <item m="1" x="1570"/>
        <item m="1" x="5883"/>
        <item m="1" x="1747"/>
        <item m="1" x="6065"/>
        <item m="1" x="1828"/>
        <item m="1" x="6170"/>
        <item m="1" x="1956"/>
        <item m="1" x="6252"/>
        <item m="1" x="2038"/>
        <item m="1" x="6355"/>
        <item m="1" x="2162"/>
        <item m="1" x="6434"/>
        <item m="1" x="2242"/>
        <item m="1" x="6533"/>
        <item m="1" x="2361"/>
        <item m="1" x="6632"/>
        <item m="1" x="2463"/>
        <item m="1" x="6753"/>
        <item m="1" x="4961"/>
        <item m="1" x="7392"/>
        <item m="1" x="1278"/>
        <item m="1" x="5885"/>
        <item m="1" x="4968"/>
        <item m="1" x="7397"/>
        <item m="1" x="1285"/>
        <item m="1" x="5890"/>
        <item m="1" x="4976"/>
        <item m="1" x="7402"/>
        <item m="1" x="1293"/>
        <item m="1" x="5896"/>
        <item m="1" x="4983"/>
        <item m="1" x="7407"/>
        <item m="1" x="1301"/>
        <item m="1" x="5903"/>
        <item m="1" x="4991"/>
        <item m="1" x="7413"/>
        <item m="1" x="1310"/>
        <item m="1" x="5911"/>
        <item m="1" x="4998"/>
        <item m="1" x="7418"/>
        <item m="1" x="1318"/>
        <item m="1" x="5919"/>
        <item m="1" x="5005"/>
        <item m="1" x="7423"/>
        <item m="1" x="1327"/>
        <item m="1" x="5927"/>
        <item m="1" x="5012"/>
        <item m="1" x="7428"/>
        <item m="1" x="1335"/>
        <item m="1" x="5935"/>
        <item m="1" x="5019"/>
        <item m="1" x="7433"/>
        <item m="1" x="1343"/>
        <item m="1" x="5944"/>
        <item m="1" x="5026"/>
        <item m="1" x="7438"/>
        <item m="1" x="1351"/>
        <item m="1" x="5952"/>
        <item m="1" x="5033"/>
        <item m="1" x="7443"/>
        <item m="1" x="1359"/>
        <item m="1" x="5960"/>
        <item m="1" x="5040"/>
        <item m="1" x="7448"/>
        <item m="1" x="1367"/>
        <item m="1" x="5968"/>
        <item m="1" x="5047"/>
        <item m="1" x="7453"/>
        <item m="1" x="1375"/>
        <item m="1" x="5976"/>
        <item m="1" x="5054"/>
        <item m="1" x="7458"/>
        <item m="1" x="1383"/>
        <item m="1" x="5984"/>
        <item m="1" x="5061"/>
        <item m="1" x="7463"/>
        <item m="1" x="1391"/>
        <item m="1" x="5992"/>
        <item m="1" x="5068"/>
        <item m="1" x="7468"/>
        <item m="1" x="1399"/>
        <item m="1" x="6000"/>
        <item m="1" x="5075"/>
        <item m="1" x="7473"/>
        <item m="1" x="1407"/>
        <item m="1" x="6008"/>
        <item m="1" x="5082"/>
        <item m="1" x="7478"/>
        <item m="1" x="1415"/>
        <item m="1" x="6016"/>
        <item m="1" x="5089"/>
        <item m="1" x="7483"/>
        <item m="1" x="1423"/>
        <item m="1" x="6024"/>
        <item m="1" x="5096"/>
        <item m="1" x="7488"/>
        <item m="1" x="1431"/>
        <item m="1" x="6032"/>
        <item m="1" x="5101"/>
        <item m="1" x="7494"/>
        <item m="1" x="1439"/>
        <item m="1" x="6040"/>
        <item m="1" x="5104"/>
        <item m="1" x="7499"/>
        <item m="1" x="1447"/>
        <item m="1" x="5106"/>
        <item m="1" x="7504"/>
        <item m="1" x="1453"/>
        <item m="1" x="5107"/>
        <item m="1" x="7506"/>
        <item m="1" x="1457"/>
        <item m="1" x="970"/>
        <item m="1" x="3342"/>
        <item m="1" x="5521"/>
        <item m="1" x="7761"/>
        <item m="1" x="978"/>
        <item m="1" x="3348"/>
        <item m="1" x="5529"/>
        <item m="1" x="7765"/>
        <item m="1" x="987"/>
        <item m="1" x="3354"/>
        <item m="1" x="5538"/>
        <item m="1" x="7769"/>
        <item m="1" x="995"/>
        <item m="1" x="3360"/>
        <item m="1" x="5547"/>
        <item m="1" x="7774"/>
        <item m="1" x="1004"/>
        <item m="1" x="3367"/>
        <item m="1" x="5557"/>
        <item m="1" x="7779"/>
        <item m="1" x="1012"/>
        <item m="1" x="3373"/>
        <item m="1" x="5566"/>
        <item m="1" x="7784"/>
        <item m="1" x="1020"/>
        <item m="1" x="3379"/>
        <item m="1" x="5576"/>
        <item m="1" x="7789"/>
        <item m="1" x="1028"/>
        <item m="1" x="3385"/>
        <item m="1" x="5585"/>
        <item m="1" x="7794"/>
        <item m="1" x="1036"/>
        <item m="1" x="3391"/>
        <item m="1" x="5594"/>
        <item m="1" x="7799"/>
        <item m="1" x="1044"/>
        <item m="1" x="3397"/>
        <item m="1" x="5603"/>
        <item m="1" x="7804"/>
        <item m="1" x="1052"/>
        <item m="1" x="3403"/>
        <item m="1" x="5612"/>
        <item m="1" x="7809"/>
        <item m="1" x="1060"/>
        <item m="1" x="3409"/>
        <item m="1" x="5621"/>
        <item m="1" x="7814"/>
        <item m="1" x="1068"/>
        <item m="1" x="3411"/>
        <item m="1" x="5630"/>
        <item m="1" x="7819"/>
        <item m="1" x="1076"/>
        <item m="1" x="3413"/>
        <item m="1" x="5639"/>
        <item m="1" x="7824"/>
        <item m="1" x="1084"/>
        <item m="1" x="3415"/>
        <item m="1" x="5648"/>
        <item m="1" x="7829"/>
        <item m="1" x="1092"/>
        <item m="1" x="3417"/>
        <item m="1" x="5657"/>
        <item m="1" x="7834"/>
        <item m="1" x="1100"/>
        <item m="1" x="3419"/>
        <item m="1" x="5666"/>
        <item m="1" x="7839"/>
        <item m="1" x="1108"/>
        <item m="1" x="3421"/>
        <item m="1" x="5675"/>
        <item m="1" x="7844"/>
        <item m="1" x="1116"/>
        <item m="1" x="3423"/>
        <item m="1" x="5684"/>
        <item m="1" x="7849"/>
        <item m="1" x="1124"/>
        <item m="1" x="3425"/>
        <item m="1" x="5693"/>
        <item m="1" x="7854"/>
        <item m="1" x="1130"/>
        <item m="1" x="3428"/>
        <item m="1" x="5702"/>
        <item m="1" x="7859"/>
        <item m="1" x="1134"/>
        <item m="1" x="3430"/>
        <item m="1" x="5711"/>
        <item m="1" x="7864"/>
        <item m="1" x="1136"/>
        <item m="1" x="3433"/>
        <item m="1" x="5717"/>
        <item m="1" x="7870"/>
        <item m="1" x="1137"/>
        <item m="1" x="3436"/>
        <item m="1" x="5721"/>
        <item m="1" x="5142"/>
        <item m="1" x="7521"/>
        <item m="1" x="1468"/>
        <item m="1" x="3643"/>
        <item m="1" x="5151"/>
        <item m="1" x="7527"/>
        <item m="1" x="1471"/>
        <item m="1" x="3647"/>
        <item m="1" x="5161"/>
        <item m="1" x="7533"/>
        <item m="1" x="1475"/>
        <item m="1" x="3651"/>
        <item m="1" x="5170"/>
        <item m="1" x="7539"/>
        <item m="1" x="1479"/>
        <item m="1" x="3656"/>
        <item m="1" x="5180"/>
        <item m="1" x="7545"/>
        <item m="1" x="1484"/>
        <item m="1" x="3661"/>
        <item m="1" x="5189"/>
        <item m="1" x="7551"/>
        <item m="1" x="1488"/>
        <item m="1" x="3666"/>
        <item m="1" x="5198"/>
        <item m="1" x="7557"/>
        <item m="1" x="1493"/>
        <item m="1" x="3671"/>
        <item m="1" x="5207"/>
        <item m="1" x="7563"/>
        <item m="1" x="1497"/>
        <item m="1" x="3676"/>
        <item m="1" x="5216"/>
        <item m="1" x="7569"/>
        <item m="1" x="1501"/>
        <item m="1" x="3681"/>
        <item m="1" x="5225"/>
        <item m="1" x="7575"/>
        <item m="1" x="1505"/>
        <item m="1" x="3686"/>
        <item m="1" x="5234"/>
        <item m="1" x="7581"/>
        <item m="1" x="1509"/>
        <item m="1" x="3691"/>
        <item m="1" x="5243"/>
        <item m="1" x="7587"/>
        <item m="1" x="1513"/>
        <item m="1" x="3696"/>
        <item m="1" x="5252"/>
        <item m="1" x="7593"/>
        <item m="1" x="1517"/>
        <item m="1" x="3701"/>
        <item m="1" x="5261"/>
        <item m="1" x="7599"/>
        <item m="1" x="1521"/>
        <item m="1" x="3706"/>
        <item m="1" x="5270"/>
        <item m="1" x="7605"/>
        <item m="1" x="1525"/>
        <item m="1" x="3711"/>
        <item m="1" x="5279"/>
        <item m="1" x="7611"/>
        <item m="1" x="1529"/>
        <item m="1" x="3716"/>
        <item m="1" x="5288"/>
        <item m="1" x="7617"/>
        <item m="1" x="1533"/>
        <item m="1" x="3721"/>
        <item m="1" x="5297"/>
        <item m="1" x="7623"/>
        <item m="1" x="1537"/>
        <item m="1" x="3726"/>
        <item m="1" x="5306"/>
        <item m="1" x="7629"/>
        <item m="1" x="1541"/>
        <item m="1" x="3731"/>
        <item m="1" x="5315"/>
        <item m="1" x="7635"/>
        <item m="1" x="1545"/>
        <item m="1" x="3736"/>
        <item m="1" x="5321"/>
        <item m="1" x="7641"/>
        <item m="1" x="1549"/>
        <item m="1" x="3741"/>
        <item m="1" x="5325"/>
        <item m="1" x="7647"/>
        <item m="1" x="1553"/>
        <item m="1" x="3746"/>
        <item m="1" x="5327"/>
        <item m="1" x="7652"/>
        <item m="1" x="1557"/>
        <item m="1" x="3751"/>
        <item m="1" x="5328"/>
        <item m="1" x="7654"/>
        <item m="1" x="1561"/>
        <item m="1" x="3756"/>
        <item m="1" x="1150"/>
        <item m="1" x="3451"/>
        <item m="1" x="5732"/>
        <item m="1" x="1155"/>
        <item m="1" x="3458"/>
        <item m="1" x="5736"/>
        <item m="1" x="1161"/>
        <item m="1" x="3465"/>
        <item m="1" x="5741"/>
        <item m="1" x="1166"/>
        <item m="1" x="3472"/>
        <item m="1" x="5746"/>
        <item m="1" x="1172"/>
        <item m="1" x="3479"/>
        <item m="1" x="5752"/>
        <item m="1" x="1177"/>
        <item m="1" x="3486"/>
        <item m="1" x="5758"/>
        <item m="1" x="1182"/>
        <item m="1" x="3493"/>
        <item m="1" x="5765"/>
        <item m="1" x="1187"/>
        <item m="1" x="3500"/>
        <item m="1" x="5771"/>
        <item m="1" x="1192"/>
        <item m="1" x="3507"/>
        <item m="1" x="5778"/>
        <item m="1" x="1197"/>
        <item m="1" x="3514"/>
        <item m="1" x="5784"/>
        <item m="1" x="1202"/>
        <item m="1" x="3521"/>
        <item m="1" x="5790"/>
        <item m="1" x="1207"/>
        <item m="1" x="3528"/>
        <item m="1" x="5796"/>
        <item m="1" x="1212"/>
        <item m="1" x="3535"/>
        <item m="1" x="5802"/>
        <item m="1" x="1217"/>
        <item m="1" x="3542"/>
        <item m="1" x="5808"/>
        <item m="1" x="1222"/>
        <item m="1" x="3549"/>
        <item m="1" x="5814"/>
        <item m="1" x="1227"/>
        <item m="1" x="3556"/>
        <item m="1" x="5820"/>
        <item m="1" x="1232"/>
        <item m="1" x="3563"/>
        <item m="1" x="5826"/>
        <item m="1" x="1237"/>
        <item m="1" x="3570"/>
        <item m="1" x="5832"/>
        <item m="1" x="1242"/>
        <item m="1" x="3577"/>
        <item m="1" x="5838"/>
        <item m="1" x="1247"/>
        <item m="1" x="3584"/>
        <item m="1" x="5844"/>
        <item m="1" x="1252"/>
        <item m="1" x="3591"/>
        <item m="1" x="5850"/>
        <item m="1" x="1257"/>
        <item m="1" x="3598"/>
        <item m="1" x="5856"/>
        <item m="1" x="1260"/>
        <item m="1" x="3604"/>
        <item m="1" x="5862"/>
        <item m="1" x="1262"/>
        <item m="1" x="3607"/>
        <item m="1" x="5868"/>
        <item m="1" x="5343"/>
        <item m="1" x="7660"/>
        <item m="1" x="1572"/>
        <item m="1" x="5349"/>
        <item m="1" x="7663"/>
        <item m="1" x="1576"/>
        <item m="1" x="5356"/>
        <item m="1" x="7666"/>
        <item m="1" x="1581"/>
        <item m="1" x="5363"/>
        <item m="1" x="7670"/>
        <item m="1" x="1587"/>
        <item m="1" x="5371"/>
        <item m="1" x="7674"/>
        <item m="1" x="1594"/>
        <item m="1" x="5378"/>
        <item m="1" x="7678"/>
        <item m="1" x="1601"/>
        <item m="1" x="5386"/>
        <item m="1" x="7682"/>
        <item m="1" x="1609"/>
        <item m="1" x="5393"/>
        <item m="1" x="7686"/>
        <item m="1" x="1616"/>
        <item m="1" x="5400"/>
        <item m="1" x="7690"/>
        <item m="1" x="1624"/>
        <item m="1" x="5407"/>
        <item m="1" x="7694"/>
        <item m="1" x="1631"/>
        <item m="1" x="5414"/>
        <item m="1" x="7698"/>
        <item m="1" x="1638"/>
        <item m="1" x="5421"/>
        <item m="1" x="7702"/>
        <item m="1" x="1645"/>
        <item m="1" x="5428"/>
        <item m="1" x="7706"/>
        <item m="1" x="1652"/>
        <item m="1" x="5435"/>
        <item m="1" x="7710"/>
        <item m="1" x="1659"/>
        <item m="1" x="5442"/>
        <item m="1" x="7714"/>
        <item m="1" x="1666"/>
        <item m="1" x="5449"/>
        <item m="1" x="7718"/>
        <item m="1" x="1673"/>
        <item m="1" x="5456"/>
        <item m="1" x="7722"/>
        <item m="1" x="1680"/>
        <item m="1" x="5463"/>
        <item m="1" x="7726"/>
        <item m="1" x="1687"/>
        <item m="1" x="5470"/>
        <item m="1" x="7730"/>
        <item m="1" x="1694"/>
        <item m="1" x="5477"/>
        <item m="1" x="7734"/>
        <item m="1" x="1701"/>
        <item m="1" x="5484"/>
        <item m="1" x="7738"/>
        <item m="1" x="1708"/>
        <item m="1" x="5491"/>
        <item m="1" x="7742"/>
        <item m="1" x="1715"/>
        <item m="1" x="5496"/>
        <item m="1" x="7747"/>
        <item m="1" x="1722"/>
        <item m="1" x="5499"/>
        <item m="1" x="7751"/>
        <item m="1" x="1729"/>
        <item m="1" x="1279"/>
        <item m="1" x="5886"/>
        <item m="1" x="1286"/>
        <item m="1" x="5891"/>
        <item m="1" x="1294"/>
        <item m="1" x="5897"/>
        <item m="1" x="1302"/>
        <item m="1" x="5904"/>
        <item m="1" x="1311"/>
        <item m="1" x="5912"/>
        <item m="1" x="1319"/>
        <item m="1" x="5920"/>
        <item m="1" x="1328"/>
        <item m="1" x="5928"/>
        <item m="1" x="1336"/>
        <item m="1" x="5936"/>
        <item m="1" x="1344"/>
        <item m="1" x="5945"/>
        <item m="1" x="1352"/>
        <item m="1" x="5953"/>
        <item m="1" x="1360"/>
        <item m="1" x="5961"/>
        <item m="1" x="1368"/>
        <item m="1" x="5969"/>
        <item m="1" x="1376"/>
        <item m="1" x="5977"/>
        <item m="1" x="1384"/>
        <item m="1" x="5985"/>
        <item m="1" x="1392"/>
        <item m="1" x="5993"/>
        <item m="1" x="1400"/>
        <item m="1" x="6001"/>
        <item m="1" x="1408"/>
        <item m="1" x="6009"/>
        <item m="1" x="1416"/>
        <item m="1" x="6017"/>
        <item m="1" x="1424"/>
        <item m="1" x="6025"/>
        <item m="1" x="1432"/>
        <item m="1" x="6033"/>
        <item m="1" x="1440"/>
        <item m="1" x="6041"/>
        <item m="1" x="1448"/>
        <item m="1" x="1454"/>
        <item m="1" x="1458"/>
        <item m="1" x="5522"/>
        <item m="1" x="7762"/>
        <item m="1" x="5530"/>
        <item m="1" x="7766"/>
        <item m="1" x="5539"/>
        <item m="1" x="7770"/>
        <item m="1" x="5548"/>
        <item m="1" x="7775"/>
        <item m="1" x="5558"/>
        <item m="1" x="7780"/>
        <item m="1" x="5567"/>
        <item m="1" x="7785"/>
        <item m="1" x="5577"/>
        <item m="1" x="7790"/>
        <item m="1" x="5586"/>
        <item m="1" x="7795"/>
        <item m="1" x="5595"/>
        <item m="1" x="7800"/>
        <item m="1" x="5604"/>
        <item m="1" x="7805"/>
        <item m="1" x="5613"/>
        <item m="1" x="7810"/>
        <item m="1" x="5622"/>
        <item m="1" x="7815"/>
        <item m="1" x="5631"/>
        <item m="1" x="7820"/>
        <item m="1" x="5640"/>
        <item m="1" x="7825"/>
        <item m="1" x="5649"/>
        <item m="1" x="7830"/>
        <item m="1" x="5658"/>
        <item m="1" x="7835"/>
        <item m="1" x="5667"/>
        <item m="1" x="7840"/>
        <item m="1" x="5676"/>
        <item m="1" x="7845"/>
        <item m="1" x="5685"/>
        <item m="1" x="7850"/>
        <item m="1" x="5694"/>
        <item m="1" x="7855"/>
        <item m="1" x="5703"/>
        <item m="1" x="7860"/>
        <item m="1" x="5712"/>
        <item m="1" x="7865"/>
        <item m="1" x="5718"/>
        <item m="1" x="7871"/>
        <item m="1" x="5722"/>
        <item m="1" x="1469"/>
        <item m="1" x="3644"/>
        <item m="1" x="1472"/>
        <item m="1" x="3648"/>
        <item m="1" x="1476"/>
        <item m="1" x="3652"/>
        <item m="1" x="1480"/>
        <item m="1" x="3657"/>
        <item m="1" x="1485"/>
        <item m="1" x="3662"/>
        <item m="1" x="1489"/>
        <item m="1" x="3667"/>
        <item m="1" x="1494"/>
        <item m="1" x="3672"/>
        <item m="1" x="1498"/>
        <item m="1" x="3677"/>
        <item m="1" x="1502"/>
        <item m="1" x="3682"/>
        <item m="1" x="1506"/>
        <item m="1" x="3687"/>
        <item m="1" x="1510"/>
        <item m="1" x="3692"/>
        <item m="1" x="1514"/>
        <item m="1" x="3697"/>
        <item m="1" x="1518"/>
        <item m="1" x="3702"/>
        <item m="1" x="1522"/>
        <item m="1" x="3707"/>
        <item m="1" x="1526"/>
        <item m="1" x="3712"/>
        <item m="1" x="1530"/>
        <item m="1" x="3717"/>
        <item m="1" x="1534"/>
        <item m="1" x="3722"/>
        <item m="1" x="1538"/>
        <item m="1" x="3727"/>
        <item m="1" x="1542"/>
        <item m="1" x="3732"/>
        <item m="1" x="1546"/>
        <item m="1" x="3737"/>
        <item m="1" x="1550"/>
        <item m="1" x="3742"/>
        <item m="1" x="1554"/>
        <item m="1" x="3747"/>
        <item m="1" x="1558"/>
        <item m="1" x="3752"/>
        <item m="1" x="1562"/>
        <item m="1" x="3757"/>
        <item m="1" x="5733"/>
        <item m="1" x="5737"/>
        <item m="1" x="5742"/>
        <item m="1" x="5747"/>
        <item m="1" x="5753"/>
        <item m="1" x="5759"/>
        <item m="1" x="5766"/>
        <item m="1" x="5772"/>
        <item m="1" x="5779"/>
        <item m="1" x="5785"/>
        <item m="1" x="5791"/>
        <item m="1" x="5797"/>
        <item m="1" x="5803"/>
        <item m="1" x="5809"/>
        <item m="1" x="5815"/>
        <item m="1" x="5821"/>
        <item m="1" x="5827"/>
        <item m="1" x="5833"/>
        <item m="1" x="5839"/>
        <item m="1" x="5845"/>
        <item m="1" x="5851"/>
        <item m="1" x="5857"/>
        <item m="1" x="5863"/>
        <item m="1" x="5869"/>
        <item m="1" x="1573"/>
        <item m="1" x="1577"/>
        <item m="1" x="1582"/>
        <item m="1" x="1588"/>
        <item m="1" x="1595"/>
        <item m="1" x="1602"/>
        <item m="1" x="1610"/>
        <item m="1" x="1617"/>
        <item m="1" x="1625"/>
        <item m="1" x="1632"/>
        <item m="1" x="1639"/>
        <item m="1" x="1646"/>
        <item m="1" x="1653"/>
        <item m="1" x="1660"/>
        <item m="1" x="1667"/>
        <item m="1" x="1674"/>
        <item m="1" x="1681"/>
        <item m="1" x="1688"/>
        <item m="1" x="1695"/>
        <item m="1" x="1702"/>
        <item m="1" x="1709"/>
        <item m="1" x="1716"/>
        <item m="1" x="1723"/>
        <item m="1" x="1730"/>
        <item m="1" x="5887"/>
        <item m="1" x="5892"/>
        <item m="1" x="5898"/>
        <item m="1" x="5905"/>
        <item m="1" x="5913"/>
        <item m="1" x="5921"/>
        <item m="1" x="5929"/>
        <item m="1" x="5937"/>
        <item m="1" x="5946"/>
        <item m="1" x="5954"/>
        <item m="1" x="5962"/>
        <item m="1" x="5970"/>
        <item m="1" x="5978"/>
        <item m="1" x="5986"/>
        <item m="1" x="5994"/>
        <item m="1" x="6002"/>
        <item m="1" x="6010"/>
        <item m="1" x="6018"/>
        <item m="1" x="6026"/>
        <item m="1" x="6034"/>
        <item m="1" x="1749"/>
        <item m="1" x="6067"/>
        <item m="1" x="1830"/>
        <item m="1" x="6173"/>
        <item m="1" x="1959"/>
        <item m="1" x="6255"/>
        <item m="1" x="2041"/>
        <item m="1" x="6360"/>
        <item m="1" x="2168"/>
        <item m="1" x="6440"/>
        <item m="1" x="2247"/>
        <item m="1" x="6540"/>
        <item m="1" x="2370"/>
        <item m="1" x="6641"/>
        <item m="1" x="2472"/>
        <item m="1" x="6764"/>
        <item m="1" x="2615"/>
        <item m="1" x="6887"/>
        <item m="1" x="5357"/>
        <item m="1" x="7667"/>
        <item m="1" x="1583"/>
        <item m="1" x="3768"/>
        <item m="1" x="5364"/>
        <item m="1" x="7671"/>
        <item m="1" x="1589"/>
        <item m="1" x="3770"/>
        <item m="1" x="5372"/>
        <item m="1" x="7675"/>
        <item m="1" x="1596"/>
        <item m="1" x="3772"/>
        <item m="1" x="5379"/>
        <item m="1" x="7679"/>
        <item m="1" x="1603"/>
        <item m="1" x="3775"/>
        <item m="1" x="5387"/>
        <item m="1" x="7683"/>
        <item m="1" x="1611"/>
        <item m="1" x="3778"/>
        <item m="1" x="5394"/>
        <item m="1" x="7687"/>
        <item m="1" x="1618"/>
        <item m="1" x="3781"/>
        <item m="1" x="5401"/>
        <item m="1" x="7691"/>
        <item m="1" x="1626"/>
        <item m="1" x="3784"/>
        <item m="1" x="5408"/>
        <item m="1" x="7695"/>
        <item m="1" x="1633"/>
        <item m="1" x="3787"/>
        <item m="1" x="5415"/>
        <item m="1" x="7699"/>
        <item m="1" x="1640"/>
        <item m="1" x="3790"/>
        <item m="1" x="5422"/>
        <item m="1" x="7703"/>
        <item m="1" x="1647"/>
        <item m="1" x="3793"/>
        <item m="1" x="5429"/>
        <item m="1" x="7707"/>
        <item m="1" x="1654"/>
        <item m="1" x="3796"/>
        <item m="1" x="5436"/>
        <item m="1" x="7711"/>
        <item m="1" x="1661"/>
        <item m="1" x="3799"/>
        <item m="1" x="5443"/>
        <item m="1" x="7715"/>
        <item m="1" x="1668"/>
        <item m="1" x="3802"/>
        <item m="1" x="5450"/>
        <item m="1" x="7719"/>
        <item m="1" x="1675"/>
        <item m="1" x="3805"/>
        <item m="1" x="5457"/>
        <item m="1" x="7723"/>
        <item m="1" x="1682"/>
        <item m="1" x="3808"/>
        <item m="1" x="5464"/>
        <item m="1" x="7727"/>
        <item m="1" x="1689"/>
        <item m="1" x="3811"/>
        <item m="1" x="5471"/>
        <item m="1" x="7731"/>
        <item m="1" x="1696"/>
        <item m="1" x="3814"/>
        <item m="1" x="5478"/>
        <item m="1" x="7735"/>
        <item m="1" x="1703"/>
        <item m="1" x="3817"/>
        <item m="1" x="5485"/>
        <item m="1" x="7739"/>
        <item m="1" x="1710"/>
        <item m="1" x="3820"/>
        <item m="1" x="5492"/>
        <item m="1" x="7743"/>
        <item m="1" x="1717"/>
        <item m="1" x="3823"/>
        <item m="1" x="5497"/>
        <item m="1" x="7748"/>
        <item m="1" x="1724"/>
        <item m="1" x="3826"/>
        <item m="1" x="5500"/>
        <item m="1" x="7752"/>
        <item m="1" x="1731"/>
        <item m="1" x="3829"/>
        <item m="1" x="5502"/>
        <item m="1" x="7756"/>
        <item m="1" x="1736"/>
        <item m="1" x="3833"/>
        <item m="1" x="5504"/>
        <item m="1" x="7757"/>
        <item m="1" x="1740"/>
        <item m="1" x="3836"/>
        <item m="1" x="1295"/>
        <item m="1" x="3614"/>
        <item m="1" x="5899"/>
        <item m="1" x="1303"/>
        <item m="1" x="3615"/>
        <item m="1" x="5906"/>
        <item m="1" x="1312"/>
        <item m="1" x="3616"/>
        <item m="1" x="5914"/>
        <item m="1" x="1320"/>
        <item m="1" x="3617"/>
        <item m="1" x="5922"/>
        <item m="1" x="1329"/>
        <item m="1" x="3618"/>
        <item m="1" x="5930"/>
        <item m="1" x="1337"/>
        <item m="1" x="3619"/>
        <item m="1" x="5938"/>
        <item m="1" x="1345"/>
        <item m="1" x="3620"/>
        <item m="1" x="5947"/>
        <item m="1" x="1353"/>
        <item m="1" x="3621"/>
        <item m="1" x="5955"/>
        <item m="1" x="1361"/>
        <item m="1" x="3622"/>
        <item m="1" x="5963"/>
        <item m="1" x="1369"/>
        <item m="1" x="3623"/>
        <item m="1" x="5971"/>
        <item m="1" x="1377"/>
        <item m="1" x="3624"/>
        <item m="1" x="5979"/>
        <item m="1" x="1385"/>
        <item m="1" x="3625"/>
        <item m="1" x="5987"/>
        <item m="1" x="1393"/>
        <item m="1" x="3626"/>
        <item m="1" x="5995"/>
        <item m="1" x="1401"/>
        <item m="1" x="3627"/>
        <item m="1" x="6003"/>
        <item m="1" x="1409"/>
        <item m="1" x="3628"/>
        <item m="1" x="6011"/>
        <item m="1" x="1417"/>
        <item m="1" x="3629"/>
        <item m="1" x="6019"/>
        <item m="1" x="1425"/>
        <item m="1" x="3630"/>
        <item m="1" x="6027"/>
        <item m="1" x="1433"/>
        <item m="1" x="3631"/>
        <item m="1" x="6035"/>
        <item m="1" x="1441"/>
        <item m="1" x="3632"/>
        <item m="1" x="6042"/>
        <item m="1" x="1449"/>
        <item m="1" x="3633"/>
        <item m="1" x="6045"/>
        <item m="1" x="1455"/>
        <item m="1" x="3635"/>
        <item m="1" x="6048"/>
        <item m="1" x="1459"/>
        <item m="1" x="3636"/>
        <item m="1" x="6051"/>
        <item m="1" x="1461"/>
        <item m="1" x="3638"/>
        <item m="1" x="6054"/>
        <item m="1" x="1463"/>
        <item m="1" x="3639"/>
        <item m="1" x="6058"/>
        <item m="1" x="5540"/>
        <item m="1" x="7771"/>
        <item m="1" x="1751"/>
        <item m="1" x="3845"/>
        <item m="1" x="5549"/>
        <item m="1" x="7776"/>
        <item m="1" x="1753"/>
        <item m="1" x="3847"/>
        <item m="1" x="5559"/>
        <item m="1" x="7781"/>
        <item m="1" x="1756"/>
        <item m="1" x="3849"/>
        <item m="1" x="5568"/>
        <item m="1" x="7786"/>
        <item m="1" x="1759"/>
        <item m="1" x="3852"/>
        <item m="1" x="5578"/>
        <item m="1" x="7791"/>
        <item m="1" x="1762"/>
        <item m="1" x="3855"/>
        <item m="1" x="5587"/>
        <item m="1" x="7796"/>
        <item m="1" x="1765"/>
        <item m="1" x="3858"/>
        <item m="1" x="5596"/>
        <item m="1" x="7801"/>
        <item m="1" x="1769"/>
        <item m="1" x="3861"/>
        <item m="1" x="5605"/>
        <item m="1" x="7806"/>
        <item m="1" x="1772"/>
        <item m="1" x="3864"/>
        <item m="1" x="5614"/>
        <item m="1" x="7811"/>
        <item m="1" x="1775"/>
        <item m="1" x="3867"/>
        <item m="1" x="5623"/>
        <item m="1" x="7816"/>
        <item m="1" x="1778"/>
        <item m="1" x="3870"/>
        <item m="1" x="5632"/>
        <item m="1" x="7821"/>
        <item m="1" x="1781"/>
        <item m="1" x="3873"/>
        <item m="1" x="5641"/>
        <item m="1" x="7826"/>
        <item m="1" x="1784"/>
        <item m="1" x="3876"/>
        <item m="1" x="5650"/>
        <item m="1" x="7831"/>
        <item m="1" x="1787"/>
        <item m="1" x="3879"/>
        <item m="1" x="5659"/>
        <item m="1" x="7836"/>
        <item m="1" x="1790"/>
        <item m="1" x="3882"/>
        <item m="1" x="5668"/>
        <item m="1" x="7841"/>
        <item m="1" x="1793"/>
        <item m="1" x="3885"/>
        <item m="1" x="5677"/>
        <item m="1" x="7846"/>
        <item m="1" x="1796"/>
        <item m="1" x="3888"/>
        <item m="1" x="5686"/>
        <item m="1" x="7851"/>
        <item m="1" x="1799"/>
        <item m="1" x="3891"/>
        <item m="1" x="5695"/>
        <item m="1" x="7856"/>
        <item m="1" x="1802"/>
        <item m="1" x="3894"/>
        <item m="1" x="5704"/>
        <item m="1" x="7861"/>
        <item m="1" x="1805"/>
        <item m="1" x="3897"/>
        <item m="1" x="5713"/>
        <item m="1" x="7866"/>
        <item m="1" x="1808"/>
        <item m="1" x="3900"/>
        <item m="1" x="5719"/>
        <item m="1" x="7872"/>
        <item m="1" x="1811"/>
        <item m="1" x="3903"/>
        <item m="1" x="5723"/>
        <item m="1" x="1814"/>
        <item m="1" x="3906"/>
        <item m="1" x="5725"/>
        <item m="1" x="1817"/>
        <item m="1" x="3909"/>
        <item m="1" x="5727"/>
        <item m="1" x="1821"/>
        <item m="1" x="3912"/>
        <item m="1" x="1477"/>
        <item m="1" x="3653"/>
        <item m="1" x="6069"/>
        <item m="1" x="1481"/>
        <item m="1" x="3658"/>
        <item m="1" x="6071"/>
        <item m="1" x="1486"/>
        <item m="1" x="3663"/>
        <item m="1" x="6074"/>
        <item m="1" x="1490"/>
        <item m="1" x="3668"/>
        <item m="1" x="6077"/>
        <item m="1" x="1495"/>
        <item m="1" x="3673"/>
        <item m="1" x="6080"/>
        <item m="1" x="1499"/>
        <item m="1" x="3678"/>
        <item m="1" x="6084"/>
        <item m="1" x="1503"/>
        <item m="1" x="3683"/>
        <item m="1" x="6089"/>
        <item m="1" x="1507"/>
        <item m="1" x="3688"/>
        <item m="1" x="6093"/>
        <item m="1" x="1511"/>
        <item m="1" x="3693"/>
        <item m="1" x="6098"/>
        <item m="1" x="1515"/>
        <item m="1" x="3698"/>
        <item m="1" x="6102"/>
        <item m="1" x="1519"/>
        <item m="1" x="3703"/>
        <item m="1" x="6106"/>
        <item m="1" x="1523"/>
        <item m="1" x="3708"/>
        <item m="1" x="6110"/>
        <item m="1" x="1527"/>
        <item m="1" x="3713"/>
        <item m="1" x="6114"/>
        <item m="1" x="1531"/>
        <item m="1" x="3718"/>
        <item m="1" x="6118"/>
        <item m="1" x="1535"/>
        <item m="1" x="3723"/>
        <item m="1" x="6122"/>
        <item m="1" x="1539"/>
        <item m="1" x="3728"/>
        <item m="1" x="6126"/>
        <item m="1" x="1543"/>
        <item m="1" x="3733"/>
        <item m="1" x="6130"/>
        <item m="1" x="1547"/>
        <item m="1" x="3738"/>
        <item m="1" x="6134"/>
        <item m="1" x="1551"/>
        <item m="1" x="3743"/>
        <item m="1" x="6138"/>
        <item m="1" x="1555"/>
        <item m="1" x="3748"/>
        <item m="1" x="6142"/>
        <item m="1" x="1559"/>
        <item m="1" x="3753"/>
        <item m="1" x="6146"/>
        <item m="1" x="1563"/>
        <item m="1" x="3758"/>
        <item m="1" x="6150"/>
        <item m="1" x="1565"/>
        <item m="1" x="3762"/>
        <item m="1" x="6154"/>
        <item m="1" x="1567"/>
        <item m="1" x="3763"/>
        <item m="1" x="6159"/>
        <item m="1" x="5743"/>
        <item m="1" x="1832"/>
        <item m="1" x="5748"/>
        <item m="1" x="1834"/>
        <item m="1" x="5754"/>
        <item m="1" x="1837"/>
        <item m="1" x="5760"/>
        <item m="1" x="1841"/>
        <item m="1" x="5767"/>
        <item m="1" x="1845"/>
        <item m="1" x="5773"/>
        <item m="1" x="1850"/>
        <item m="1" x="5780"/>
        <item m="1" x="1855"/>
        <item m="1" x="5786"/>
        <item m="1" x="1860"/>
        <item m="1" x="5792"/>
        <item m="1" x="1866"/>
        <item m="1" x="5798"/>
        <item m="1" x="1871"/>
        <item m="1" x="5804"/>
        <item m="1" x="1876"/>
        <item m="1" x="5810"/>
        <item m="1" x="1881"/>
        <item m="1" x="5816"/>
        <item m="1" x="1886"/>
        <item m="1" x="5822"/>
        <item m="1" x="1891"/>
        <item m="1" x="5828"/>
        <item m="1" x="1896"/>
        <item m="1" x="5834"/>
        <item m="1" x="1901"/>
        <item m="1" x="5840"/>
        <item m="1" x="1906"/>
        <item m="1" x="5846"/>
        <item m="1" x="1911"/>
        <item m="1" x="5852"/>
        <item m="1" x="1916"/>
        <item m="1" x="5858"/>
        <item m="1" x="1921"/>
        <item m="1" x="5864"/>
        <item m="1" x="1926"/>
        <item m="1" x="5870"/>
        <item m="1" x="1931"/>
        <item m="1" x="5874"/>
        <item m="1" x="1936"/>
        <item m="1" x="5877"/>
        <item m="1" x="1942"/>
        <item m="1" x="1584"/>
        <item m="1" x="3769"/>
        <item m="1" x="1590"/>
        <item m="1" x="3771"/>
        <item m="1" x="1597"/>
        <item m="1" x="3773"/>
        <item m="1" x="1604"/>
        <item m="1" x="3776"/>
        <item m="1" x="1612"/>
        <item m="1" x="3779"/>
        <item m="1" x="1619"/>
        <item m="1" x="3782"/>
        <item m="1" x="1627"/>
        <item m="1" x="3785"/>
        <item m="1" x="1634"/>
        <item m="1" x="3788"/>
        <item m="1" x="1641"/>
        <item m="1" x="3791"/>
        <item m="1" x="1648"/>
        <item m="1" x="3794"/>
        <item m="1" x="1655"/>
        <item m="1" x="3797"/>
        <item m="1" x="1662"/>
        <item m="1" x="3800"/>
        <item m="1" x="1669"/>
        <item m="1" x="3803"/>
        <item m="1" x="1676"/>
        <item m="1" x="3806"/>
        <item m="1" x="1683"/>
        <item m="1" x="3809"/>
        <item m="1" x="1690"/>
        <item m="1" x="3812"/>
        <item m="1" x="1697"/>
        <item m="1" x="3815"/>
        <item m="1" x="1704"/>
        <item m="1" x="3818"/>
        <item m="1" x="1711"/>
        <item m="1" x="3821"/>
        <item m="1" x="1718"/>
        <item m="1" x="3824"/>
        <item m="1" x="1725"/>
        <item m="1" x="3827"/>
        <item m="1" x="1732"/>
        <item m="1" x="3830"/>
        <item m="1" x="1737"/>
        <item m="1" x="3834"/>
        <item m="1" x="1741"/>
        <item m="1" x="3837"/>
        <item m="1" x="5900"/>
        <item m="1" x="5907"/>
        <item m="1" x="5915"/>
        <item m="1" x="5923"/>
        <item m="1" x="5931"/>
        <item m="1" x="5939"/>
        <item m="1" x="5948"/>
        <item m="1" x="5956"/>
        <item m="1" x="5964"/>
        <item m="1" x="5972"/>
        <item m="1" x="5980"/>
        <item m="1" x="5988"/>
        <item m="1" x="5996"/>
        <item m="1" x="6004"/>
        <item m="1" x="6012"/>
        <item m="1" x="6020"/>
        <item m="1" x="6028"/>
        <item m="1" x="6036"/>
        <item m="1" x="6043"/>
        <item m="1" x="6046"/>
        <item m="1" x="6049"/>
        <item m="1" x="6052"/>
        <item m="1" x="6055"/>
        <item m="1" x="6059"/>
        <item m="1" x="1752"/>
        <item m="1" x="3846"/>
        <item m="1" x="1754"/>
        <item m="1" x="3848"/>
        <item m="1" x="1757"/>
        <item m="1" x="3850"/>
        <item m="1" x="1760"/>
        <item m="1" x="3853"/>
        <item m="1" x="1763"/>
        <item m="1" x="3856"/>
        <item m="1" x="1766"/>
        <item m="1" x="3859"/>
        <item m="1" x="1770"/>
        <item m="1" x="3862"/>
        <item m="1" x="1773"/>
        <item m="1" x="3865"/>
        <item m="1" x="1776"/>
        <item m="1" x="3868"/>
        <item m="1" x="1779"/>
        <item m="1" x="3871"/>
        <item m="1" x="1782"/>
        <item m="1" x="3874"/>
        <item m="1" x="1785"/>
        <item m="1" x="3877"/>
        <item m="1" x="1788"/>
        <item m="1" x="3880"/>
        <item m="1" x="1791"/>
        <item m="1" x="3883"/>
        <item m="1" x="1794"/>
        <item m="1" x="3886"/>
        <item m="1" x="1797"/>
        <item m="1" x="3889"/>
        <item m="1" x="1800"/>
        <item m="1" x="3892"/>
        <item m="1" x="1803"/>
        <item m="1" x="3895"/>
        <item m="1" x="1806"/>
        <item m="1" x="3898"/>
        <item m="1" x="1809"/>
        <item m="1" x="3901"/>
        <item m="1" x="1812"/>
        <item m="1" x="3904"/>
        <item m="1" x="1815"/>
        <item m="1" x="3907"/>
        <item m="1" x="1818"/>
        <item m="1" x="3910"/>
        <item m="1" x="1822"/>
        <item m="1" x="3913"/>
        <item m="1" x="6070"/>
        <item m="1" x="6072"/>
        <item m="1" x="6075"/>
        <item m="1" x="6078"/>
        <item m="1" x="6081"/>
        <item m="1" x="6085"/>
        <item m="1" x="6090"/>
        <item m="1" x="6094"/>
        <item m="1" x="6099"/>
        <item m="1" x="6103"/>
        <item m="1" x="6107"/>
        <item m="1" x="6111"/>
        <item m="1" x="6115"/>
        <item m="1" x="6119"/>
        <item m="1" x="6123"/>
        <item m="1" x="6127"/>
        <item m="1" x="6131"/>
        <item m="1" x="6135"/>
        <item m="1" x="6139"/>
        <item m="1" x="6143"/>
        <item m="1" x="6147"/>
        <item m="1" x="6151"/>
        <item m="1" x="6155"/>
        <item m="1" x="6160"/>
        <item m="1" x="1833"/>
        <item m="1" x="1835"/>
        <item m="1" x="1838"/>
        <item m="1" x="1842"/>
        <item m="1" x="1846"/>
        <item m="1" x="1851"/>
        <item m="1" x="1856"/>
        <item m="1" x="1861"/>
        <item m="1" x="1867"/>
        <item m="1" x="1872"/>
        <item m="1" x="1877"/>
        <item m="1" x="1882"/>
        <item m="1" x="1887"/>
        <item m="1" x="1892"/>
        <item m="1" x="1897"/>
        <item m="1" x="1902"/>
        <item m="1" x="1907"/>
        <item m="1" x="1912"/>
        <item m="1" x="1917"/>
        <item m="1" x="1922"/>
        <item m="1" x="1927"/>
        <item m="1" x="1932"/>
        <item m="1" x="1937"/>
        <item m="1" x="1943"/>
        <item m="1" x="6175"/>
        <item m="1" x="1961"/>
        <item m="1" x="6257"/>
        <item m="1" x="2043"/>
        <item m="1" x="6363"/>
        <item m="1" x="2171"/>
        <item m="1" x="6443"/>
        <item m="1" x="2250"/>
        <item m="1" x="6545"/>
        <item m="1" x="2376"/>
        <item m="1" x="6649"/>
        <item m="1" x="2480"/>
        <item m="1" x="6774"/>
        <item m="1" x="2626"/>
        <item m="1" x="6898"/>
        <item m="1" x="2774"/>
        <item m="1" x="7067"/>
        <item m="1" x="2964"/>
        <item m="1" x="7188"/>
        <item m="1" x="3110"/>
        <item m="1" x="7353"/>
        <item m="1" x="5755"/>
        <item m="1" x="1839"/>
        <item m="1" x="3921"/>
        <item m="1" x="5761"/>
        <item m="1" x="1843"/>
        <item m="1" x="3923"/>
        <item m="1" x="5768"/>
        <item m="1" x="1847"/>
        <item m="1" x="3925"/>
        <item m="1" x="5774"/>
        <item m="1" x="1852"/>
        <item m="1" x="3928"/>
        <item m="1" x="5781"/>
        <item m="1" x="1857"/>
        <item m="1" x="3931"/>
        <item m="1" x="5787"/>
        <item m="1" x="1862"/>
        <item m="1" x="3934"/>
        <item m="1" x="5793"/>
        <item m="1" x="1868"/>
        <item m="1" x="3937"/>
        <item m="1" x="5799"/>
        <item m="1" x="1873"/>
        <item m="1" x="3940"/>
        <item m="1" x="5805"/>
        <item m="1" x="1878"/>
        <item m="1" x="3943"/>
        <item m="1" x="5811"/>
        <item m="1" x="1883"/>
        <item m="1" x="3946"/>
        <item m="1" x="5817"/>
        <item m="1" x="1888"/>
        <item m="1" x="3949"/>
        <item m="1" x="5823"/>
        <item m="1" x="1893"/>
        <item m="1" x="3952"/>
        <item m="1" x="5829"/>
        <item m="1" x="1898"/>
        <item m="1" x="3955"/>
        <item m="1" x="5835"/>
        <item m="1" x="1903"/>
        <item m="1" x="3958"/>
        <item m="1" x="5841"/>
        <item m="1" x="1908"/>
        <item m="1" x="3961"/>
        <item m="1" x="5847"/>
        <item m="1" x="1913"/>
        <item m="1" x="3964"/>
        <item m="1" x="5853"/>
        <item m="1" x="1918"/>
        <item m="1" x="3967"/>
        <item m="1" x="5859"/>
        <item m="1" x="1923"/>
        <item m="1" x="3970"/>
        <item m="1" x="5865"/>
        <item m="1" x="1928"/>
        <item m="1" x="3973"/>
        <item m="1" x="5871"/>
        <item m="1" x="1933"/>
        <item m="1" x="3976"/>
        <item m="1" x="5875"/>
        <item m="1" x="1938"/>
        <item m="1" x="3979"/>
        <item m="1" x="5878"/>
        <item m="1" x="1944"/>
        <item m="1" x="3982"/>
        <item m="1" x="5879"/>
        <item m="1" x="1947"/>
        <item m="1" x="3986"/>
        <item m="1" x="5881"/>
        <item m="1" x="1951"/>
        <item m="1" x="3989"/>
        <item m="1" x="1598"/>
        <item m="1" x="3774"/>
        <item m="1" x="6177"/>
        <item m="1" x="47"/>
        <item m="1" x="1605"/>
        <item m="1" x="3777"/>
        <item m="1" x="6179"/>
        <item m="1" x="49"/>
        <item m="1" x="1613"/>
        <item m="1" x="3780"/>
        <item m="1" x="6181"/>
        <item m="1" x="51"/>
        <item m="1" x="1620"/>
        <item m="1" x="3783"/>
        <item m="1" x="6184"/>
        <item m="1" x="54"/>
        <item m="1" x="1628"/>
        <item m="1" x="3786"/>
        <item m="1" x="6187"/>
        <item m="1" x="57"/>
        <item m="1" x="1635"/>
        <item m="1" x="3789"/>
        <item m="1" x="6190"/>
        <item m="1" x="60"/>
        <item m="1" x="1642"/>
        <item m="1" x="3792"/>
        <item m="1" x="6194"/>
        <item m="1" x="63"/>
        <item m="1" x="1649"/>
        <item m="1" x="3795"/>
        <item m="1" x="6197"/>
        <item m="1" x="66"/>
        <item m="1" x="1656"/>
        <item m="1" x="3798"/>
        <item m="1" x="6200"/>
        <item m="1" x="69"/>
        <item m="1" x="1663"/>
        <item m="1" x="3801"/>
        <item m="1" x="6203"/>
        <item m="1" x="72"/>
        <item m="1" x="1670"/>
        <item m="1" x="3804"/>
        <item m="1" x="6206"/>
        <item m="1" x="75"/>
        <item m="1" x="1677"/>
        <item m="1" x="3807"/>
        <item m="1" x="6209"/>
        <item m="1" x="78"/>
        <item m="1" x="1684"/>
        <item m="1" x="3810"/>
        <item m="1" x="6212"/>
        <item m="1" x="81"/>
        <item m="1" x="1691"/>
        <item m="1" x="3813"/>
        <item m="1" x="6215"/>
        <item m="1" x="84"/>
        <item m="1" x="1698"/>
        <item m="1" x="3816"/>
        <item m="1" x="6218"/>
        <item m="1" x="87"/>
        <item m="1" x="1705"/>
        <item m="1" x="3819"/>
        <item m="1" x="6221"/>
        <item m="1" x="90"/>
        <item m="1" x="1712"/>
        <item m="1" x="3822"/>
        <item m="1" x="6224"/>
        <item m="1" x="93"/>
        <item m="1" x="1719"/>
        <item m="1" x="3825"/>
        <item m="1" x="6227"/>
        <item m="1" x="96"/>
        <item m="1" x="1726"/>
        <item m="1" x="3828"/>
        <item m="1" x="6230"/>
        <item m="1" x="99"/>
        <item m="1" x="1733"/>
        <item m="1" x="3831"/>
        <item m="1" x="6233"/>
        <item m="1" x="102"/>
        <item m="1" x="1738"/>
        <item m="1" x="3835"/>
        <item m="1" x="6236"/>
        <item m="1" x="105"/>
        <item m="1" x="1742"/>
        <item m="1" x="3838"/>
        <item m="1" x="6240"/>
        <item m="1" x="108"/>
        <item m="1" x="1743"/>
        <item m="1" x="3840"/>
        <item m="1" x="6243"/>
        <item m="1" x="111"/>
        <item m="1" x="1745"/>
        <item m="1" x="3841"/>
        <item m="1" x="6247"/>
        <item m="1" x="114"/>
        <item m="1" x="5916"/>
        <item m="1" x="1963"/>
        <item m="1" x="3998"/>
        <item m="1" x="5924"/>
        <item m="1" x="1965"/>
        <item m="1" x="4000"/>
        <item m="1" x="5932"/>
        <item m="1" x="1967"/>
        <item m="1" x="4002"/>
        <item m="1" x="5940"/>
        <item m="1" x="1970"/>
        <item m="1" x="4005"/>
        <item m="1" x="5949"/>
        <item m="1" x="1973"/>
        <item m="1" x="4008"/>
        <item m="1" x="5957"/>
        <item m="1" x="1976"/>
        <item m="1" x="4011"/>
        <item m="1" x="5965"/>
        <item m="1" x="1980"/>
        <item m="1" x="4014"/>
        <item m="1" x="5973"/>
        <item m="1" x="1983"/>
        <item m="1" x="4017"/>
        <item m="1" x="5981"/>
        <item m="1" x="1986"/>
        <item m="1" x="4020"/>
        <item m="1" x="5989"/>
        <item m="1" x="1989"/>
        <item m="1" x="4023"/>
        <item m="1" x="5997"/>
        <item m="1" x="1992"/>
        <item m="1" x="4026"/>
        <item m="1" x="6005"/>
        <item m="1" x="1995"/>
        <item m="1" x="4029"/>
        <item m="1" x="6013"/>
        <item m="1" x="1998"/>
        <item m="1" x="4032"/>
        <item m="1" x="6021"/>
        <item m="1" x="2001"/>
        <item m="1" x="4035"/>
        <item m="1" x="6029"/>
        <item m="1" x="2004"/>
        <item m="1" x="4038"/>
        <item m="1" x="6037"/>
        <item m="1" x="2007"/>
        <item m="1" x="4041"/>
        <item m="1" x="6044"/>
        <item m="1" x="2010"/>
        <item m="1" x="4044"/>
        <item m="1" x="6047"/>
        <item m="1" x="2013"/>
        <item m="1" x="4047"/>
        <item m="1" x="6050"/>
        <item m="1" x="2016"/>
        <item m="1" x="4050"/>
        <item m="1" x="6053"/>
        <item m="1" x="2019"/>
        <item m="1" x="4053"/>
        <item m="1" x="6056"/>
        <item m="1" x="2022"/>
        <item m="1" x="4056"/>
        <item m="1" x="6060"/>
        <item m="1" x="2026"/>
        <item m="1" x="4059"/>
        <item m="1" x="6061"/>
        <item m="1" x="2029"/>
        <item m="1" x="4062"/>
        <item m="1" x="6063"/>
        <item m="1" x="2033"/>
        <item m="1" x="4065"/>
        <item m="1" x="1758"/>
        <item m="1" x="3851"/>
        <item m="1" x="6259"/>
        <item m="1" x="1761"/>
        <item m="1" x="3854"/>
        <item m="1" x="6261"/>
        <item m="1" x="1764"/>
        <item m="1" x="3857"/>
        <item m="1" x="6263"/>
        <item m="1" x="1767"/>
        <item m="1" x="3860"/>
        <item m="1" x="6266"/>
        <item m="1" x="1771"/>
        <item m="1" x="3863"/>
        <item m="1" x="6269"/>
        <item m="1" x="1774"/>
        <item m="1" x="3866"/>
        <item m="1" x="6273"/>
        <item m="1" x="1777"/>
        <item m="1" x="3869"/>
        <item m="1" x="6277"/>
        <item m="1" x="1780"/>
        <item m="1" x="3872"/>
        <item m="1" x="6281"/>
        <item m="1" x="1783"/>
        <item m="1" x="3875"/>
        <item m="1" x="6286"/>
        <item m="1" x="1786"/>
        <item m="1" x="3878"/>
        <item m="1" x="6290"/>
        <item m="1" x="1789"/>
        <item m="1" x="3881"/>
        <item m="1" x="6294"/>
        <item m="1" x="1792"/>
        <item m="1" x="3884"/>
        <item m="1" x="6298"/>
        <item m="1" x="1795"/>
        <item m="1" x="3887"/>
        <item m="1" x="6302"/>
        <item m="1" x="1798"/>
        <item m="1" x="3890"/>
        <item m="1" x="6306"/>
        <item m="1" x="1801"/>
        <item m="1" x="3893"/>
        <item m="1" x="6310"/>
        <item m="1" x="1804"/>
        <item m="1" x="3896"/>
        <item m="1" x="6314"/>
        <item m="1" x="1807"/>
        <item m="1" x="3899"/>
        <item m="1" x="6318"/>
        <item m="1" x="1810"/>
        <item m="1" x="3902"/>
        <item m="1" x="6322"/>
        <item m="1" x="1813"/>
        <item m="1" x="3905"/>
        <item m="1" x="6326"/>
        <item m="1" x="1816"/>
        <item m="1" x="3908"/>
        <item m="1" x="6330"/>
        <item m="1" x="1819"/>
        <item m="1" x="3911"/>
        <item m="1" x="6334"/>
        <item m="1" x="1823"/>
        <item m="1" x="3914"/>
        <item m="1" x="6339"/>
        <item m="1" x="1824"/>
        <item m="1" x="3916"/>
        <item m="1" x="6343"/>
        <item m="1" x="1826"/>
        <item m="1" x="3917"/>
        <item m="1" x="6348"/>
        <item m="1" x="6076"/>
        <item m="1" x="2045"/>
        <item m="1" x="6079"/>
        <item m="1" x="2047"/>
        <item m="1" x="6082"/>
        <item m="1" x="2049"/>
        <item m="1" x="6086"/>
        <item m="1" x="2053"/>
        <item m="1" x="6091"/>
        <item m="1" x="1"/>
        <item m="1" x="2057"/>
        <item m="1" x="6095"/>
        <item m="1" x="3"/>
        <item m="1" x="2062"/>
        <item m="1" x="6100"/>
        <item m="1" x="5"/>
        <item m="1" x="2067"/>
        <item m="1" x="6104"/>
        <item m="1" x="7"/>
        <item m="1" x="2072"/>
        <item m="1" x="6108"/>
        <item m="1" x="9"/>
        <item m="1" x="2078"/>
        <item m="1" x="6112"/>
        <item m="1" x="11"/>
        <item m="1" x="2083"/>
        <item m="1" x="6116"/>
        <item m="1" x="13"/>
        <item m="1" x="2088"/>
        <item m="1" x="6120"/>
        <item m="1" x="15"/>
        <item m="1" x="2093"/>
        <item m="1" x="6124"/>
        <item m="1" x="17"/>
        <item m="1" x="2098"/>
        <item m="1" x="6128"/>
        <item m="1" x="19"/>
        <item m="1" x="2103"/>
        <item m="1" x="6132"/>
        <item m="1" x="21"/>
        <item m="1" x="2108"/>
        <item m="1" x="6136"/>
        <item m="1" x="23"/>
        <item m="1" x="2113"/>
        <item m="1" x="6140"/>
        <item m="1" x="25"/>
        <item m="1" x="2118"/>
        <item m="1" x="6144"/>
        <item m="1" x="27"/>
        <item m="1" x="2123"/>
        <item m="1" x="6148"/>
        <item m="1" x="29"/>
        <item m="1" x="2128"/>
        <item m="1" x="6152"/>
        <item m="1" x="31"/>
        <item m="1" x="2133"/>
        <item m="1" x="6156"/>
        <item m="1" x="33"/>
        <item m="1" x="2138"/>
        <item m="1" x="6161"/>
        <item m="1" x="35"/>
        <item m="1" x="2143"/>
        <item m="1" x="6163"/>
        <item m="1" x="38"/>
        <item m="1" x="2148"/>
        <item m="1" x="6166"/>
        <item m="1" x="40"/>
        <item m="1" x="2154"/>
        <item m="1" x="1840"/>
        <item m="1" x="3922"/>
        <item m="1" x="1844"/>
        <item m="1" x="3924"/>
        <item m="1" x="1848"/>
        <item m="1" x="3926"/>
        <item m="1" x="1853"/>
        <item m="1" x="3929"/>
        <item m="1" x="1858"/>
        <item m="1" x="3932"/>
        <item m="1" x="1863"/>
        <item m="1" x="3935"/>
        <item m="1" x="1869"/>
        <item m="1" x="3938"/>
        <item m="1" x="1874"/>
        <item m="1" x="3941"/>
        <item m="1" x="1879"/>
        <item m="1" x="3944"/>
        <item m="1" x="1884"/>
        <item m="1" x="3947"/>
        <item m="1" x="1889"/>
        <item m="1" x="3950"/>
        <item m="1" x="1894"/>
        <item m="1" x="3953"/>
        <item m="1" x="1899"/>
        <item m="1" x="3956"/>
        <item m="1" x="1904"/>
        <item m="1" x="3959"/>
        <item m="1" x="1909"/>
        <item m="1" x="3962"/>
        <item m="1" x="1914"/>
        <item m="1" x="3965"/>
        <item m="1" x="1919"/>
        <item m="1" x="3968"/>
        <item m="1" x="1924"/>
        <item m="1" x="3971"/>
        <item m="1" x="1929"/>
        <item m="1" x="3974"/>
        <item m="1" x="1934"/>
        <item m="1" x="3977"/>
        <item m="1" x="1939"/>
        <item m="1" x="3980"/>
        <item m="1" x="1945"/>
        <item m="1" x="3983"/>
        <item m="1" x="1948"/>
        <item m="1" x="3987"/>
        <item m="1" x="1952"/>
        <item m="1" x="3990"/>
        <item m="1" x="6178"/>
        <item m="1" x="48"/>
        <item m="1" x="6180"/>
        <item m="1" x="50"/>
        <item m="1" x="6182"/>
        <item m="1" x="52"/>
        <item m="1" x="6185"/>
        <item m="1" x="55"/>
        <item m="1" x="6188"/>
        <item m="1" x="58"/>
        <item m="1" x="6191"/>
        <item m="1" x="61"/>
        <item m="1" x="6195"/>
        <item m="1" x="64"/>
        <item m="1" x="6198"/>
        <item m="1" x="67"/>
        <item m="1" x="6201"/>
        <item m="1" x="70"/>
        <item m="1" x="6204"/>
        <item m="1" x="73"/>
        <item m="1" x="6207"/>
        <item m="1" x="76"/>
        <item m="1" x="6210"/>
        <item m="1" x="79"/>
        <item m="1" x="6213"/>
        <item m="1" x="82"/>
        <item m="1" x="6216"/>
        <item m="1" x="85"/>
        <item m="1" x="6219"/>
        <item m="1" x="88"/>
        <item m="1" x="6222"/>
        <item m="1" x="91"/>
        <item m="1" x="6225"/>
        <item m="1" x="94"/>
        <item m="1" x="6228"/>
        <item m="1" x="97"/>
        <item m="1" x="6231"/>
        <item m="1" x="100"/>
        <item m="1" x="6234"/>
        <item m="1" x="103"/>
        <item m="1" x="6237"/>
        <item m="1" x="106"/>
        <item m="1" x="6241"/>
        <item m="1" x="109"/>
        <item m="1" x="6244"/>
        <item m="1" x="112"/>
        <item m="1" x="6248"/>
        <item m="1" x="115"/>
        <item m="1" x="1964"/>
        <item m="1" x="3999"/>
        <item m="1" x="1966"/>
        <item m="1" x="4001"/>
        <item m="1" x="1968"/>
        <item m="1" x="4003"/>
        <item m="1" x="1971"/>
        <item m="1" x="4006"/>
        <item m="1" x="1974"/>
        <item m="1" x="4009"/>
        <item m="1" x="1977"/>
        <item m="1" x="4012"/>
        <item m="1" x="1981"/>
        <item m="1" x="4015"/>
        <item m="1" x="1984"/>
        <item m="1" x="4018"/>
        <item m="1" x="1987"/>
        <item m="1" x="4021"/>
        <item m="1" x="1990"/>
        <item m="1" x="4024"/>
        <item m="1" x="1993"/>
        <item m="1" x="4027"/>
        <item m="1" x="1996"/>
        <item m="1" x="4030"/>
        <item m="1" x="1999"/>
        <item m="1" x="4033"/>
        <item m="1" x="2002"/>
        <item m="1" x="4036"/>
        <item m="1" x="2005"/>
        <item m="1" x="4039"/>
        <item m="1" x="2008"/>
        <item m="1" x="4042"/>
        <item m="1" x="2011"/>
        <item m="1" x="4045"/>
        <item m="1" x="2014"/>
        <item m="1" x="4048"/>
        <item m="1" x="2017"/>
        <item m="1" x="4051"/>
        <item m="1" x="2020"/>
        <item m="1" x="4054"/>
        <item m="1" x="2023"/>
        <item m="1" x="4057"/>
        <item m="1" x="2027"/>
        <item m="1" x="4060"/>
        <item m="1" x="2030"/>
        <item m="1" x="4063"/>
        <item m="1" x="2034"/>
        <item m="1" x="4066"/>
        <item m="1" x="6260"/>
        <item m="1" x="6262"/>
        <item m="1" x="6264"/>
        <item m="1" x="6267"/>
        <item m="1" x="6270"/>
        <item m="1" x="6274"/>
        <item m="1" x="6278"/>
        <item m="1" x="6282"/>
        <item m="1" x="6287"/>
        <item m="1" x="6291"/>
        <item m="1" x="6295"/>
        <item m="1" x="6299"/>
        <item m="1" x="6303"/>
        <item m="1" x="6307"/>
        <item m="1" x="6311"/>
        <item m="1" x="6315"/>
        <item m="1" x="6319"/>
        <item m="1" x="6323"/>
        <item m="1" x="6327"/>
        <item m="1" x="6331"/>
        <item m="1" x="6335"/>
        <item m="1" x="6340"/>
        <item m="1" x="6344"/>
        <item m="1" x="6349"/>
        <item m="1" x="2046"/>
        <item m="1" x="2048"/>
        <item m="1" x="2050"/>
        <item m="1" x="2054"/>
        <item m="1" x="2058"/>
        <item m="1" x="2063"/>
        <item m="1" x="2068"/>
        <item m="1" x="2073"/>
        <item m="1" x="2079"/>
        <item m="1" x="2084"/>
        <item m="1" x="2089"/>
        <item m="1" x="2094"/>
        <item m="1" x="2099"/>
        <item m="1" x="2104"/>
        <item m="1" x="2109"/>
        <item m="1" x="2114"/>
        <item m="1" x="2119"/>
        <item m="1" x="2124"/>
        <item m="1" x="2129"/>
        <item m="1" x="2134"/>
        <item m="1" x="2139"/>
        <item m="1" x="2144"/>
        <item m="1" x="2149"/>
        <item m="1" x="2155"/>
        <item m="1" x="6365"/>
        <item m="1" x="2173"/>
        <item m="1" x="6445"/>
        <item m="1" x="2252"/>
        <item m="1" x="6548"/>
        <item m="1" x="2379"/>
        <item m="1" x="6652"/>
        <item m="1" x="2483"/>
        <item m="1" x="6779"/>
        <item m="1" x="2632"/>
        <item m="1" x="6906"/>
        <item m="1" x="2782"/>
        <item m="1" x="7076"/>
        <item m="1" x="2975"/>
        <item m="1" x="7199"/>
        <item m="1" x="3123"/>
        <item m="1" x="7368"/>
        <item m="1" x="3312"/>
        <item m="1" x="7489"/>
        <item m="1" x="3426"/>
        <item m="1" x="6083"/>
        <item m="1" x="2051"/>
        <item m="1" x="4073"/>
        <item m="1" x="6087"/>
        <item m="1" x="2055"/>
        <item m="1" x="4075"/>
        <item m="1" x="6092"/>
        <item m="1" x="2"/>
        <item m="1" x="2059"/>
        <item m="1" x="4077"/>
        <item m="1" x="6096"/>
        <item m="1" x="4"/>
        <item m="1" x="2064"/>
        <item m="1" x="4080"/>
        <item m="1" x="6101"/>
        <item m="1" x="6"/>
        <item m="1" x="2069"/>
        <item m="1" x="4084"/>
        <item m="1" x="6105"/>
        <item m="1" x="8"/>
        <item m="1" x="2074"/>
        <item m="1" x="4088"/>
        <item m="1" x="6109"/>
        <item m="1" x="10"/>
        <item m="1" x="2080"/>
        <item m="1" x="4092"/>
        <item m="1" x="6113"/>
        <item m="1" x="12"/>
        <item m="1" x="2085"/>
        <item m="1" x="4096"/>
        <item m="1" x="6117"/>
        <item m="1" x="14"/>
        <item m="1" x="2090"/>
        <item m="1" x="4101"/>
        <item m="1" x="6121"/>
        <item m="1" x="16"/>
        <item m="1" x="2095"/>
        <item m="1" x="4105"/>
        <item m="1" x="6125"/>
        <item m="1" x="18"/>
        <item m="1" x="2100"/>
        <item m="1" x="4109"/>
        <item m="1" x="6129"/>
        <item m="1" x="20"/>
        <item m="1" x="2105"/>
        <item m="1" x="4113"/>
        <item m="1" x="6133"/>
        <item m="1" x="22"/>
        <item m="1" x="2110"/>
        <item m="1" x="4117"/>
        <item m="1" x="6137"/>
        <item m="1" x="24"/>
        <item m="1" x="2115"/>
        <item m="1" x="4121"/>
        <item m="1" x="6141"/>
        <item m="1" x="26"/>
        <item m="1" x="2120"/>
        <item m="1" x="4125"/>
        <item m="1" x="6145"/>
        <item m="1" x="28"/>
        <item m="1" x="2125"/>
        <item m="1" x="4129"/>
        <item m="1" x="6149"/>
        <item m="1" x="30"/>
        <item m="1" x="2130"/>
        <item m="1" x="4133"/>
        <item m="1" x="6153"/>
        <item m="1" x="32"/>
        <item m="1" x="2135"/>
        <item m="1" x="4137"/>
        <item m="1" x="6157"/>
        <item m="1" x="34"/>
        <item m="1" x="2140"/>
        <item m="1" x="4141"/>
        <item m="1" x="6162"/>
        <item m="1" x="36"/>
        <item m="1" x="2145"/>
        <item m="1" x="4145"/>
        <item m="1" x="6164"/>
        <item m="1" x="39"/>
        <item m="1" x="2150"/>
        <item m="1" x="4149"/>
        <item m="1" x="6167"/>
        <item m="1" x="41"/>
        <item m="1" x="2156"/>
        <item m="1" x="4153"/>
        <item m="1" x="6168"/>
        <item m="1" x="43"/>
        <item m="1" x="2159"/>
        <item m="1" x="4158"/>
        <item m="1" x="6171"/>
        <item m="1" x="44"/>
        <item m="1" x="2163"/>
        <item m="1" x="4162"/>
        <item m="1" x="1849"/>
        <item m="1" x="3927"/>
        <item m="1" x="6366"/>
        <item m="1" x="173"/>
        <item m="1" x="1854"/>
        <item m="1" x="3930"/>
        <item m="1" x="6368"/>
        <item m="1" x="175"/>
        <item m="1" x="1859"/>
        <item m="1" x="3933"/>
        <item m="1" x="6370"/>
        <item m="1" x="177"/>
        <item m="1" x="1864"/>
        <item m="1" x="3936"/>
        <item m="1" x="6373"/>
        <item m="1" x="180"/>
        <item m="1" x="1870"/>
        <item m="1" x="3939"/>
        <item m="1" x="6376"/>
        <item m="1" x="184"/>
        <item m="1" x="1875"/>
        <item m="1" x="3942"/>
        <item m="1" x="6379"/>
        <item m="1" x="188"/>
        <item m="1" x="1880"/>
        <item m="1" x="3945"/>
        <item m="1" x="6383"/>
        <item m="1" x="192"/>
        <item m="1" x="1885"/>
        <item m="1" x="3948"/>
        <item m="1" x="6386"/>
        <item m="1" x="196"/>
        <item m="1" x="1890"/>
        <item m="1" x="3951"/>
        <item m="1" x="6389"/>
        <item m="1" x="201"/>
        <item m="1" x="1895"/>
        <item m="1" x="3954"/>
        <item m="1" x="6392"/>
        <item m="1" x="205"/>
        <item m="1" x="1900"/>
        <item m="1" x="3957"/>
        <item m="1" x="6395"/>
        <item m="1" x="209"/>
        <item m="1" x="1905"/>
        <item m="1" x="3960"/>
        <item m="1" x="6398"/>
        <item m="1" x="213"/>
        <item m="1" x="1910"/>
        <item m="1" x="3963"/>
        <item m="1" x="6401"/>
        <item m="1" x="217"/>
        <item m="1" x="1915"/>
        <item m="1" x="3966"/>
        <item m="1" x="6404"/>
        <item m="1" x="221"/>
        <item m="1" x="1920"/>
        <item m="1" x="3969"/>
        <item m="1" x="6407"/>
        <item m="1" x="225"/>
        <item m="1" x="1925"/>
        <item m="1" x="3972"/>
        <item m="1" x="6410"/>
        <item m="1" x="229"/>
        <item m="1" x="1930"/>
        <item m="1" x="3975"/>
        <item m="1" x="6413"/>
        <item m="1" x="233"/>
        <item m="1" x="1935"/>
        <item m="1" x="3978"/>
        <item m="1" x="6416"/>
        <item m="1" x="237"/>
        <item m="1" x="1940"/>
        <item m="1" x="3981"/>
        <item m="1" x="6419"/>
        <item m="1" x="241"/>
        <item m="1" x="1946"/>
        <item m="1" x="3984"/>
        <item m="1" x="6422"/>
        <item m="1" x="245"/>
        <item m="1" x="1949"/>
        <item m="1" x="3988"/>
        <item m="1" x="6425"/>
        <item m="1" x="249"/>
        <item m="1" x="1953"/>
        <item m="1" x="3991"/>
        <item m="1" x="6428"/>
        <item m="1" x="253"/>
        <item m="1" x="1954"/>
        <item m="1" x="3993"/>
        <item m="1" x="6431"/>
        <item m="1" x="258"/>
        <item m="1" x="1957"/>
        <item m="1" x="3995"/>
        <item m="1" x="6435"/>
        <item m="1" x="262"/>
        <item m="1" x="6183"/>
        <item m="1" x="53"/>
        <item m="1" x="2174"/>
        <item m="1" x="4173"/>
        <item m="1" x="6186"/>
        <item m="1" x="56"/>
        <item m="1" x="2176"/>
        <item m="1" x="4175"/>
        <item m="1" x="6189"/>
        <item m="1" x="59"/>
        <item m="1" x="2178"/>
        <item m="1" x="4177"/>
        <item m="1" x="6192"/>
        <item m="1" x="62"/>
        <item m="1" x="2181"/>
        <item m="1" x="4180"/>
        <item m="1" x="6196"/>
        <item m="1" x="65"/>
        <item m="1" x="2184"/>
        <item m="1" x="4184"/>
        <item m="1" x="6199"/>
        <item m="1" x="68"/>
        <item m="1" x="2187"/>
        <item m="1" x="4188"/>
        <item m="1" x="6202"/>
        <item m="1" x="71"/>
        <item m="1" x="2191"/>
        <item m="1" x="4192"/>
        <item m="1" x="6205"/>
        <item m="1" x="74"/>
        <item m="1" x="2194"/>
        <item m="1" x="4196"/>
        <item m="1" x="6208"/>
        <item m="1" x="77"/>
        <item m="1" x="2197"/>
        <item m="1" x="4201"/>
        <item m="1" x="6211"/>
        <item m="1" x="80"/>
        <item m="1" x="2200"/>
        <item m="1" x="4205"/>
        <item m="1" x="6214"/>
        <item m="1" x="83"/>
        <item m="1" x="2203"/>
        <item m="1" x="4209"/>
        <item m="1" x="6217"/>
        <item m="1" x="86"/>
        <item m="1" x="2206"/>
        <item m="1" x="4213"/>
        <item m="1" x="6220"/>
        <item m="1" x="89"/>
        <item m="1" x="2209"/>
        <item m="1" x="4217"/>
        <item m="1" x="6223"/>
        <item m="1" x="92"/>
        <item m="1" x="2212"/>
        <item m="1" x="4221"/>
        <item m="1" x="6226"/>
        <item m="1" x="95"/>
        <item m="1" x="2215"/>
        <item m="1" x="4225"/>
        <item m="1" x="6229"/>
        <item m="1" x="98"/>
        <item m="1" x="2218"/>
        <item m="1" x="4229"/>
        <item m="1" x="6232"/>
        <item m="1" x="101"/>
        <item m="1" x="2221"/>
        <item m="1" x="4233"/>
        <item m="1" x="6235"/>
        <item m="1" x="104"/>
        <item m="1" x="2224"/>
        <item m="1" x="4237"/>
        <item m="1" x="6238"/>
        <item m="1" x="107"/>
        <item m="1" x="2227"/>
        <item m="1" x="4241"/>
        <item m="1" x="6242"/>
        <item m="1" x="110"/>
        <item m="1" x="2230"/>
        <item m="1" x="4245"/>
        <item m="1" x="6245"/>
        <item m="1" x="113"/>
        <item m="1" x="2233"/>
        <item m="1" x="4249"/>
        <item m="1" x="6249"/>
        <item m="1" x="116"/>
        <item m="1" x="2236"/>
        <item m="1" x="4253"/>
        <item m="1" x="6250"/>
        <item m="1" x="118"/>
        <item m="1" x="2239"/>
        <item m="1" x="4257"/>
        <item m="1" x="6253"/>
        <item m="1" x="119"/>
        <item m="1" x="2243"/>
        <item m="1" x="4261"/>
        <item m="1" x="1969"/>
        <item m="1" x="4004"/>
        <item m="1" x="6446"/>
        <item m="1" x="1972"/>
        <item m="1" x="4007"/>
        <item m="1" x="6448"/>
        <item m="1" x="1975"/>
        <item m="1" x="4010"/>
        <item m="1" x="6450"/>
        <item m="1" x="1978"/>
        <item m="1" x="4013"/>
        <item m="1" x="6453"/>
        <item m="1" x="1982"/>
        <item m="1" x="4016"/>
        <item m="1" x="6456"/>
        <item m="1" x="1985"/>
        <item m="1" x="4019"/>
        <item m="1" x="6460"/>
        <item m="1" x="1988"/>
        <item m="1" x="4022"/>
        <item m="1" x="6464"/>
        <item m="1" x="1991"/>
        <item m="1" x="4025"/>
        <item m="1" x="6468"/>
        <item m="1" x="1994"/>
        <item m="1" x="4028"/>
        <item m="1" x="6473"/>
        <item m="1" x="1997"/>
        <item m="1" x="4031"/>
        <item m="1" x="6477"/>
        <item m="1" x="2000"/>
        <item m="1" x="4034"/>
        <item m="1" x="6481"/>
        <item m="1" x="2003"/>
        <item m="1" x="4037"/>
        <item m="1" x="6485"/>
        <item m="1" x="2006"/>
        <item m="1" x="4040"/>
        <item m="1" x="6489"/>
        <item m="1" x="2009"/>
        <item m="1" x="4043"/>
        <item m="1" x="6493"/>
        <item m="1" x="2012"/>
        <item m="1" x="4046"/>
        <item m="1" x="6497"/>
        <item m="1" x="2015"/>
        <item m="1" x="4049"/>
        <item m="1" x="6501"/>
        <item m="1" x="2018"/>
        <item m="1" x="4052"/>
        <item m="1" x="6505"/>
        <item m="1" x="2021"/>
        <item m="1" x="4055"/>
        <item m="1" x="6509"/>
        <item m="1" x="2024"/>
        <item m="1" x="4058"/>
        <item m="1" x="6513"/>
        <item m="1" x="2028"/>
        <item m="1" x="4061"/>
        <item m="1" x="6517"/>
        <item m="1" x="2031"/>
        <item m="1" x="4064"/>
        <item m="1" x="6521"/>
        <item m="1" x="2035"/>
        <item m="1" x="4067"/>
        <item m="1" x="6525"/>
        <item m="1" x="2036"/>
        <item m="1" x="4069"/>
        <item m="1" x="6529"/>
        <item m="1" x="2039"/>
        <item m="1" x="4070"/>
        <item m="1" x="6534"/>
        <item m="1" x="6265"/>
        <item m="1" x="122"/>
        <item m="1" x="2253"/>
        <item m="1" x="6268"/>
        <item m="1" x="123"/>
        <item m="1" x="2255"/>
        <item m="1" x="6271"/>
        <item m="1" x="124"/>
        <item m="1" x="2257"/>
        <item m="1" x="6275"/>
        <item m="1" x="126"/>
        <item m="1" x="2261"/>
        <item m="1" x="6279"/>
        <item m="1" x="128"/>
        <item m="1" x="2265"/>
        <item m="1" x="6283"/>
        <item m="1" x="130"/>
        <item m="1" x="2270"/>
        <item m="1" x="6288"/>
        <item m="1" x="132"/>
        <item m="1" x="2275"/>
        <item m="1" x="6292"/>
        <item m="1" x="134"/>
        <item m="1" x="2280"/>
        <item m="1" x="6296"/>
        <item m="1" x="136"/>
        <item m="1" x="2286"/>
        <item m="1" x="6300"/>
        <item m="1" x="138"/>
        <item m="1" x="2291"/>
        <item m="1" x="6304"/>
        <item m="1" x="140"/>
        <item m="1" x="2296"/>
        <item m="1" x="6308"/>
        <item m="1" x="142"/>
        <item m="1" x="2301"/>
        <item m="1" x="6312"/>
        <item m="1" x="144"/>
        <item m="1" x="2306"/>
        <item m="1" x="6316"/>
        <item m="1" x="146"/>
        <item m="1" x="2311"/>
        <item m="1" x="6320"/>
        <item m="1" x="148"/>
        <item m="1" x="2316"/>
        <item m="1" x="6324"/>
        <item m="1" x="150"/>
        <item m="1" x="2321"/>
        <item m="1" x="6328"/>
        <item m="1" x="152"/>
        <item m="1" x="2326"/>
        <item m="1" x="6332"/>
        <item m="1" x="154"/>
        <item m="1" x="2331"/>
        <item m="1" x="6336"/>
        <item m="1" x="156"/>
        <item m="1" x="2336"/>
        <item m="1" x="6341"/>
        <item m="1" x="158"/>
        <item m="1" x="2341"/>
        <item m="1" x="6345"/>
        <item m="1" x="160"/>
        <item m="1" x="2346"/>
        <item m="1" x="6350"/>
        <item m="1" x="162"/>
        <item m="1" x="2351"/>
        <item m="1" x="6352"/>
        <item m="1" x="165"/>
        <item m="1" x="2356"/>
        <item m="1" x="6356"/>
        <item m="1" x="167"/>
        <item m="1" x="2362"/>
        <item m="1" x="2052"/>
        <item m="1" x="4074"/>
        <item m="1" x="2056"/>
        <item m="1" x="4076"/>
        <item m="1" x="2060"/>
        <item m="1" x="4078"/>
        <item m="1" x="2065"/>
        <item m="1" x="4081"/>
        <item m="1" x="2070"/>
        <item m="1" x="4085"/>
        <item m="1" x="2075"/>
        <item m="1" x="4089"/>
        <item m="1" x="2081"/>
        <item m="1" x="4093"/>
        <item m="1" x="2086"/>
        <item m="1" x="4097"/>
        <item m="1" x="2091"/>
        <item m="1" x="4102"/>
        <item m="1" x="2096"/>
        <item m="1" x="4106"/>
        <item m="1" x="2101"/>
        <item m="1" x="4110"/>
        <item m="1" x="2106"/>
        <item m="1" x="4114"/>
        <item m="1" x="2111"/>
        <item m="1" x="4118"/>
        <item m="1" x="2116"/>
        <item m="1" x="4122"/>
        <item m="1" x="2121"/>
        <item m="1" x="4126"/>
        <item m="1" x="2126"/>
        <item m="1" x="4130"/>
        <item m="1" x="2131"/>
        <item m="1" x="4134"/>
        <item m="1" x="2136"/>
        <item m="1" x="4138"/>
        <item m="1" x="2141"/>
        <item m="1" x="4142"/>
        <item m="1" x="2146"/>
        <item m="1" x="4146"/>
        <item m="1" x="2151"/>
        <item m="1" x="4150"/>
        <item m="1" x="2157"/>
        <item m="1" x="4154"/>
        <item m="1" x="2160"/>
        <item m="1" x="4159"/>
        <item m="1" x="2164"/>
        <item m="1" x="4163"/>
        <item m="1" x="6367"/>
        <item m="1" x="174"/>
        <item m="1" x="6369"/>
        <item m="1" x="176"/>
        <item m="1" x="6371"/>
        <item m="1" x="178"/>
        <item m="1" x="6374"/>
        <item m="1" x="181"/>
        <item m="1" x="6377"/>
        <item m="1" x="185"/>
        <item m="1" x="6380"/>
        <item m="1" x="189"/>
        <item m="1" x="6384"/>
        <item m="1" x="193"/>
        <item m="1" x="6387"/>
        <item m="1" x="197"/>
        <item m="1" x="6390"/>
        <item m="1" x="202"/>
        <item m="1" x="6393"/>
        <item m="1" x="206"/>
        <item m="1" x="6396"/>
        <item m="1" x="210"/>
        <item m="1" x="6399"/>
        <item m="1" x="214"/>
        <item m="1" x="6402"/>
        <item m="1" x="218"/>
        <item m="1" x="6405"/>
        <item m="1" x="222"/>
        <item m="1" x="6408"/>
        <item m="1" x="226"/>
        <item m="1" x="6411"/>
        <item m="1" x="230"/>
        <item m="1" x="6414"/>
        <item m="1" x="234"/>
        <item m="1" x="6417"/>
        <item m="1" x="238"/>
        <item m="1" x="6420"/>
        <item m="1" x="242"/>
        <item m="1" x="6423"/>
        <item m="1" x="246"/>
        <item m="1" x="6426"/>
        <item m="1" x="250"/>
        <item m="1" x="6429"/>
        <item m="1" x="254"/>
        <item m="1" x="6432"/>
        <item m="1" x="259"/>
        <item m="1" x="6436"/>
        <item m="1" x="263"/>
        <item m="1" x="2175"/>
        <item m="1" x="4174"/>
        <item m="1" x="2177"/>
        <item m="1" x="4176"/>
        <item m="1" x="2179"/>
        <item m="1" x="4178"/>
        <item m="1" x="2182"/>
        <item m="1" x="4181"/>
        <item m="1" x="2185"/>
        <item m="1" x="4185"/>
        <item m="1" x="2188"/>
        <item m="1" x="4189"/>
        <item m="1" x="2192"/>
        <item m="1" x="4193"/>
        <item m="1" x="2195"/>
        <item m="1" x="4197"/>
        <item m="1" x="2198"/>
        <item m="1" x="4202"/>
        <item m="1" x="2201"/>
        <item m="1" x="4206"/>
        <item m="1" x="2204"/>
        <item m="1" x="4210"/>
        <item m="1" x="2207"/>
        <item m="1" x="4214"/>
        <item m="1" x="2210"/>
        <item m="1" x="4218"/>
        <item m="1" x="2213"/>
        <item m="1" x="4222"/>
        <item m="1" x="2216"/>
        <item m="1" x="4226"/>
        <item m="1" x="2219"/>
        <item m="1" x="4230"/>
        <item m="1" x="2222"/>
        <item m="1" x="4234"/>
        <item m="1" x="2225"/>
        <item m="1" x="4238"/>
        <item m="1" x="2228"/>
        <item m="1" x="4242"/>
        <item m="1" x="2231"/>
        <item m="1" x="4246"/>
        <item m="1" x="2234"/>
        <item m="1" x="4250"/>
        <item m="1" x="2237"/>
        <item m="1" x="4254"/>
        <item m="1" x="2240"/>
        <item m="1" x="4258"/>
        <item m="1" x="2244"/>
        <item m="1" x="4262"/>
        <item m="1" x="6447"/>
        <item m="1" x="6449"/>
        <item m="1" x="6451"/>
        <item m="1" x="6454"/>
        <item m="1" x="6457"/>
        <item m="1" x="6461"/>
        <item m="1" x="6465"/>
        <item m="1" x="6469"/>
        <item m="1" x="6474"/>
        <item m="1" x="6478"/>
        <item m="1" x="6482"/>
        <item m="1" x="6486"/>
        <item m="1" x="6490"/>
        <item m="1" x="6494"/>
        <item m="1" x="6498"/>
        <item m="1" x="6502"/>
        <item m="1" x="6506"/>
        <item m="1" x="6510"/>
        <item m="1" x="6514"/>
        <item m="1" x="6518"/>
        <item m="1" x="6522"/>
        <item m="1" x="6526"/>
        <item m="1" x="6530"/>
        <item m="1" x="6535"/>
        <item m="1" x="2254"/>
        <item m="1" x="2256"/>
        <item m="1" x="2258"/>
        <item m="1" x="2262"/>
        <item m="1" x="2266"/>
        <item m="1" x="2271"/>
        <item m="1" x="2276"/>
        <item m="1" x="2281"/>
        <item m="1" x="2287"/>
        <item m="1" x="2292"/>
        <item m="1" x="2297"/>
        <item m="1" x="2302"/>
        <item m="1" x="2307"/>
        <item m="1" x="2312"/>
        <item m="1" x="2317"/>
        <item m="1" x="2322"/>
        <item m="1" x="2327"/>
        <item m="1" x="2332"/>
        <item m="1" x="2337"/>
        <item m="1" x="2342"/>
        <item m="1" x="2347"/>
        <item m="1" x="2352"/>
        <item m="1" x="2357"/>
        <item m="1" x="2363"/>
        <item m="1" x="6549"/>
        <item m="1" x="2380"/>
        <item m="1" x="6653"/>
        <item m="1" x="2484"/>
        <item m="1" x="6781"/>
        <item m="1" x="2634"/>
        <item m="1" x="6908"/>
        <item m="1" x="2784"/>
        <item m="1" x="7080"/>
        <item m="1" x="2980"/>
        <item m="1" x="7206"/>
        <item m="1" x="3130"/>
        <item m="1" x="7378"/>
        <item m="1" x="3323"/>
        <item m="1" x="7500"/>
        <item m="1" x="3431"/>
        <item m="1" x="7648"/>
        <item m="1" x="3599"/>
        <item m="1" x="7744"/>
        <item m="1" x="3634"/>
        <item m="1" x="7867"/>
        <item m="1" x="6272"/>
        <item m="1" x="125"/>
        <item m="1" x="2259"/>
        <item m="1" x="4272"/>
        <item m="1" x="6276"/>
        <item m="1" x="127"/>
        <item m="1" x="2263"/>
        <item m="1" x="4274"/>
        <item m="1" x="6280"/>
        <item m="1" x="129"/>
        <item m="1" x="2267"/>
        <item m="1" x="4277"/>
        <item m="1" x="6284"/>
        <item m="1" x="131"/>
        <item m="1" x="2272"/>
        <item m="1" x="4281"/>
        <item m="1" x="6289"/>
        <item m="1" x="133"/>
        <item m="1" x="2277"/>
        <item m="1" x="4286"/>
        <item m="1" x="6293"/>
        <item m="1" x="135"/>
        <item m="1" x="2282"/>
        <item m="1" x="4291"/>
        <item m="1" x="6297"/>
        <item m="1" x="137"/>
        <item m="1" x="2288"/>
        <item m="1" x="4297"/>
        <item m="1" x="6301"/>
        <item m="1" x="139"/>
        <item m="1" x="2293"/>
        <item m="1" x="4302"/>
        <item m="1" x="6305"/>
        <item m="1" x="141"/>
        <item m="1" x="2298"/>
        <item m="1" x="4308"/>
        <item m="1" x="6309"/>
        <item m="1" x="143"/>
        <item m="1" x="2303"/>
        <item m="1" x="4313"/>
        <item m="1" x="6313"/>
        <item m="1" x="145"/>
        <item m="1" x="2308"/>
        <item m="1" x="4318"/>
        <item m="1" x="6317"/>
        <item m="1" x="147"/>
        <item m="1" x="2313"/>
        <item m="1" x="4323"/>
        <item m="1" x="6321"/>
        <item m="1" x="149"/>
        <item m="1" x="2318"/>
        <item m="1" x="4328"/>
        <item m="1" x="6325"/>
        <item m="1" x="151"/>
        <item m="1" x="2323"/>
        <item m="1" x="4333"/>
        <item m="1" x="6329"/>
        <item m="1" x="153"/>
        <item m="1" x="2328"/>
        <item m="1" x="4338"/>
        <item m="1" x="6333"/>
        <item m="1" x="155"/>
        <item m="1" x="2333"/>
        <item m="1" x="4343"/>
        <item m="1" x="6337"/>
        <item m="1" x="157"/>
        <item m="1" x="2338"/>
        <item m="1" x="4348"/>
        <item m="1" x="6342"/>
        <item m="1" x="159"/>
        <item m="1" x="2343"/>
        <item m="1" x="4353"/>
        <item m="1" x="6346"/>
        <item m="1" x="161"/>
        <item m="1" x="2348"/>
        <item m="1" x="4358"/>
        <item m="1" x="6351"/>
        <item m="1" x="163"/>
        <item m="1" x="2353"/>
        <item m="1" x="4363"/>
        <item m="1" x="6353"/>
        <item m="1" x="166"/>
        <item m="1" x="2358"/>
        <item m="1" x="4368"/>
        <item m="1" x="6357"/>
        <item m="1" x="168"/>
        <item m="1" x="2364"/>
        <item m="1" x="4373"/>
        <item m="1" x="6358"/>
        <item m="1" x="170"/>
        <item m="1" x="2367"/>
        <item m="1" x="4379"/>
        <item m="1" x="6361"/>
        <item m="1" x="171"/>
        <item m="1" x="2371"/>
        <item m="1" x="4384"/>
        <item m="1" x="2061"/>
        <item m="1" x="4079"/>
        <item m="1" x="6550"/>
        <item m="1" x="349"/>
        <item m="1" x="2066"/>
        <item m="1" x="4082"/>
        <item m="1" x="6552"/>
        <item m="1" x="351"/>
        <item m="1" x="2071"/>
        <item m="1" x="4086"/>
        <item m="1" x="6555"/>
        <item m="1" x="355"/>
        <item m="1" x="2076"/>
        <item m="1" x="4090"/>
        <item m="1" x="6559"/>
        <item m="1" x="360"/>
        <item m="1" x="2082"/>
        <item m="1" x="4094"/>
        <item m="1" x="6563"/>
        <item m="1" x="366"/>
        <item m="1" x="2087"/>
        <item m="1" x="4098"/>
        <item m="1" x="6567"/>
        <item m="1" x="372"/>
        <item m="1" x="2092"/>
        <item m="1" x="4103"/>
        <item m="1" x="6572"/>
        <item m="1" x="379"/>
        <item m="1" x="2097"/>
        <item m="1" x="4107"/>
        <item m="1" x="6576"/>
        <item m="1" x="385"/>
        <item m="1" x="2102"/>
        <item m="1" x="4111"/>
        <item m="1" x="6580"/>
        <item m="1" x="392"/>
        <item m="1" x="2107"/>
        <item m="1" x="4115"/>
        <item m="1" x="6584"/>
        <item m="1" x="398"/>
        <item m="1" x="2112"/>
        <item m="1" x="4119"/>
        <item m="1" x="6588"/>
        <item m="1" x="404"/>
        <item m="1" x="2117"/>
        <item m="1" x="4123"/>
        <item m="1" x="6592"/>
        <item m="1" x="410"/>
        <item m="1" x="2122"/>
        <item m="1" x="4127"/>
        <item m="1" x="6596"/>
        <item m="1" x="416"/>
        <item m="1" x="2127"/>
        <item m="1" x="4131"/>
        <item m="1" x="6600"/>
        <item m="1" x="422"/>
        <item m="1" x="2132"/>
        <item m="1" x="4135"/>
        <item m="1" x="6604"/>
        <item m="1" x="428"/>
        <item m="1" x="2137"/>
        <item m="1" x="4139"/>
        <item m="1" x="6608"/>
        <item m="1" x="434"/>
        <item m="1" x="2142"/>
        <item m="1" x="4143"/>
        <item m="1" x="6612"/>
        <item m="1" x="440"/>
        <item m="1" x="2147"/>
        <item m="1" x="4147"/>
        <item m="1" x="6616"/>
        <item m="1" x="446"/>
        <item m="1" x="2152"/>
        <item m="1" x="4151"/>
        <item m="1" x="6620"/>
        <item m="1" x="452"/>
        <item m="1" x="2158"/>
        <item m="1" x="4155"/>
        <item m="1" x="6624"/>
        <item m="1" x="458"/>
        <item m="1" x="2161"/>
        <item m="1" x="4160"/>
        <item m="1" x="6628"/>
        <item m="1" x="464"/>
        <item m="1" x="2165"/>
        <item m="1" x="4164"/>
        <item m="1" x="6633"/>
        <item m="1" x="470"/>
        <item m="1" x="2166"/>
        <item m="1" x="4167"/>
        <item m="1" x="6637"/>
        <item m="1" x="476"/>
        <item m="1" x="2169"/>
        <item m="1" x="4169"/>
        <item m="1" x="6642"/>
        <item m="1" x="482"/>
        <item m="1" x="6372"/>
        <item m="1" x="179"/>
        <item m="1" x="2381"/>
        <item m="1" x="4397"/>
        <item m="1" x="6375"/>
        <item m="1" x="182"/>
        <item m="1" x="2383"/>
        <item m="1" x="4399"/>
        <item m="1" x="6378"/>
        <item m="1" x="186"/>
        <item m="1" x="2386"/>
        <item m="1" x="4403"/>
        <item m="1" x="6381"/>
        <item m="1" x="190"/>
        <item m="1" x="2390"/>
        <item m="1" x="4408"/>
        <item m="1" x="6385"/>
        <item m="1" x="194"/>
        <item m="1" x="2394"/>
        <item m="1" x="4414"/>
        <item m="1" x="6388"/>
        <item m="1" x="198"/>
        <item m="1" x="2398"/>
        <item m="1" x="4420"/>
        <item m="1" x="6391"/>
        <item m="1" x="203"/>
        <item m="1" x="2403"/>
        <item m="1" x="4427"/>
        <item m="1" x="6394"/>
        <item m="1" x="207"/>
        <item m="1" x="2407"/>
        <item m="1" x="4433"/>
        <item m="1" x="6397"/>
        <item m="1" x="211"/>
        <item m="1" x="2411"/>
        <item m="1" x="4440"/>
        <item m="1" x="6400"/>
        <item m="1" x="215"/>
        <item m="1" x="2415"/>
        <item m="1" x="4446"/>
        <item m="1" x="6403"/>
        <item m="1" x="219"/>
        <item m="1" x="2419"/>
        <item m="1" x="4452"/>
        <item m="1" x="6406"/>
        <item m="1" x="223"/>
        <item m="1" x="2423"/>
        <item m="1" x="4458"/>
        <item m="1" x="6409"/>
        <item m="1" x="227"/>
        <item m="1" x="2427"/>
        <item m="1" x="4464"/>
        <item m="1" x="6412"/>
        <item m="1" x="231"/>
        <item m="1" x="2431"/>
        <item m="1" x="4470"/>
        <item m="1" x="6415"/>
        <item m="1" x="235"/>
        <item m="1" x="2435"/>
        <item m="1" x="4476"/>
        <item m="1" x="6418"/>
        <item m="1" x="239"/>
        <item m="1" x="2439"/>
        <item m="1" x="4482"/>
        <item m="1" x="6421"/>
        <item m="1" x="243"/>
        <item m="1" x="2443"/>
        <item m="1" x="4488"/>
        <item m="1" x="6424"/>
        <item m="1" x="247"/>
        <item m="1" x="2447"/>
        <item m="1" x="4494"/>
        <item m="1" x="6427"/>
        <item m="1" x="251"/>
        <item m="1" x="2451"/>
        <item m="1" x="4500"/>
        <item m="1" x="6430"/>
        <item m="1" x="255"/>
        <item m="1" x="2455"/>
        <item m="1" x="4506"/>
        <item m="1" x="6433"/>
        <item m="1" x="260"/>
        <item m="1" x="2459"/>
        <item m="1" x="4512"/>
        <item m="1" x="6437"/>
        <item m="1" x="264"/>
        <item m="1" x="2464"/>
        <item m="1" x="4518"/>
        <item m="1" x="6438"/>
        <item m="1" x="267"/>
        <item m="1" x="2468"/>
        <item m="1" x="4524"/>
        <item m="1" x="6441"/>
        <item m="1" x="270"/>
        <item m="1" x="2473"/>
        <item m="1" x="4530"/>
        <item m="1" x="2180"/>
        <item m="1" x="4179"/>
        <item m="1" x="6654"/>
        <item m="1" x="2183"/>
        <item m="1" x="4182"/>
        <item m="1" x="6656"/>
        <item m="1" x="2186"/>
        <item m="1" x="4186"/>
        <item m="1" x="6659"/>
        <item m="1" x="2189"/>
        <item m="1" x="4190"/>
        <item m="1" x="6663"/>
        <item m="1" x="2193"/>
        <item m="1" x="4194"/>
        <item m="1" x="6667"/>
        <item m="1" x="2196"/>
        <item m="1" x="4198"/>
        <item m="1" x="6672"/>
        <item m="1" x="2199"/>
        <item m="1" x="4203"/>
        <item m="1" x="6677"/>
        <item m="1" x="2202"/>
        <item m="1" x="4207"/>
        <item m="1" x="6682"/>
        <item m="1" x="2205"/>
        <item m="1" x="4211"/>
        <item m="1" x="6688"/>
        <item m="1" x="2208"/>
        <item m="1" x="4215"/>
        <item m="1" x="6693"/>
        <item m="1" x="2211"/>
        <item m="1" x="4219"/>
        <item m="1" x="6698"/>
        <item m="1" x="2214"/>
        <item m="1" x="4223"/>
        <item m="1" x="6703"/>
        <item m="1" x="2217"/>
        <item m="1" x="4227"/>
        <item m="1" x="6708"/>
        <item m="1" x="2220"/>
        <item m="1" x="4231"/>
        <item m="1" x="6713"/>
        <item m="1" x="2223"/>
        <item m="1" x="4235"/>
        <item m="1" x="6718"/>
        <item m="1" x="2226"/>
        <item m="1" x="4239"/>
        <item m="1" x="6723"/>
        <item m="1" x="2229"/>
        <item m="1" x="4243"/>
        <item m="1" x="6728"/>
        <item m="1" x="2232"/>
        <item m="1" x="4247"/>
        <item m="1" x="6733"/>
        <item m="1" x="2235"/>
        <item m="1" x="4251"/>
        <item m="1" x="6738"/>
        <item m="1" x="2238"/>
        <item m="1" x="4255"/>
        <item m="1" x="6743"/>
        <item m="1" x="2241"/>
        <item m="1" x="4259"/>
        <item m="1" x="6748"/>
        <item m="1" x="2245"/>
        <item m="1" x="4263"/>
        <item m="1" x="6754"/>
        <item m="1" x="2246"/>
        <item m="1" x="4266"/>
        <item m="1" x="6759"/>
        <item m="1" x="2248"/>
        <item m="1" x="4268"/>
        <item m="1" x="6765"/>
        <item m="1" x="6452"/>
        <item m="1" x="274"/>
        <item m="1" x="2485"/>
        <item m="1" x="6455"/>
        <item m="1" x="275"/>
        <item m="1" x="2487"/>
        <item m="1" x="6458"/>
        <item m="1" x="277"/>
        <item m="1" x="2490"/>
        <item m="1" x="6462"/>
        <item m="1" x="280"/>
        <item m="1" x="2495"/>
        <item m="1" x="6466"/>
        <item m="1" x="283"/>
        <item m="1" x="2500"/>
        <item m="1" x="6470"/>
        <item m="1" x="286"/>
        <item m="1" x="2506"/>
        <item m="1" x="6475"/>
        <item m="1" x="290"/>
        <item m="1" x="2512"/>
        <item m="1" x="6479"/>
        <item m="1" x="293"/>
        <item m="1" x="2518"/>
        <item m="1" x="6483"/>
        <item m="1" x="296"/>
        <item m="1" x="2525"/>
        <item m="1" x="6487"/>
        <item m="1" x="299"/>
        <item m="1" x="2531"/>
        <item m="1" x="6491"/>
        <item m="1" x="302"/>
        <item m="1" x="2537"/>
        <item m="1" x="6495"/>
        <item m="1" x="305"/>
        <item m="1" x="2543"/>
        <item m="1" x="6499"/>
        <item m="1" x="308"/>
        <item m="1" x="2549"/>
        <item m="1" x="6503"/>
        <item m="1" x="311"/>
        <item m="1" x="2555"/>
        <item m="1" x="6507"/>
        <item m="1" x="314"/>
        <item m="1" x="2561"/>
        <item m="1" x="6511"/>
        <item m="1" x="317"/>
        <item m="1" x="2567"/>
        <item m="1" x="6515"/>
        <item m="1" x="320"/>
        <item m="1" x="2573"/>
        <item m="1" x="6519"/>
        <item m="1" x="323"/>
        <item m="1" x="2579"/>
        <item m="1" x="6523"/>
        <item m="1" x="326"/>
        <item m="1" x="2585"/>
        <item m="1" x="6527"/>
        <item m="1" x="329"/>
        <item m="1" x="2591"/>
        <item m="1" x="6531"/>
        <item m="1" x="332"/>
        <item m="1" x="2597"/>
        <item m="1" x="6536"/>
        <item m="1" x="335"/>
        <item m="1" x="2603"/>
        <item m="1" x="6538"/>
        <item m="1" x="339"/>
        <item m="1" x="2609"/>
        <item m="1" x="6541"/>
        <item m="1" x="342"/>
        <item m="1" x="2616"/>
        <item m="1" x="2260"/>
        <item m="1" x="4273"/>
        <item m="1" x="2264"/>
        <item m="1" x="4275"/>
        <item m="1" x="2268"/>
        <item m="1" x="4278"/>
        <item m="1" x="2273"/>
        <item m="1" x="4282"/>
        <item m="1" x="2278"/>
        <item m="1" x="4287"/>
        <item m="1" x="2283"/>
        <item m="1" x="4292"/>
        <item m="1" x="2289"/>
        <item m="1" x="4298"/>
        <item m="1" x="2294"/>
        <item m="1" x="4303"/>
        <item m="1" x="2299"/>
        <item m="1" x="4309"/>
        <item m="1" x="2304"/>
        <item m="1" x="4314"/>
        <item m="1" x="2309"/>
        <item m="1" x="4319"/>
        <item m="1" x="2314"/>
        <item m="1" x="4324"/>
        <item m="1" x="2319"/>
        <item m="1" x="4329"/>
        <item m="1" x="2324"/>
        <item m="1" x="4334"/>
        <item m="1" x="2329"/>
        <item m="1" x="4339"/>
        <item m="1" x="2334"/>
        <item m="1" x="4344"/>
        <item m="1" x="2339"/>
        <item m="1" x="4349"/>
        <item m="1" x="2344"/>
        <item m="1" x="4354"/>
        <item m="1" x="2349"/>
        <item m="1" x="4359"/>
        <item m="1" x="2354"/>
        <item m="1" x="4364"/>
        <item m="1" x="2359"/>
        <item m="1" x="4369"/>
        <item m="1" x="2365"/>
        <item m="1" x="4374"/>
        <item m="1" x="2368"/>
        <item m="1" x="4380"/>
        <item m="1" x="2372"/>
        <item m="1" x="4385"/>
        <item m="1" x="6551"/>
        <item m="1" x="350"/>
        <item m="1" x="6553"/>
        <item m="1" x="352"/>
        <item m="1" x="6556"/>
        <item m="1" x="356"/>
        <item m="1" x="6560"/>
        <item m="1" x="361"/>
        <item m="1" x="6564"/>
        <item m="1" x="367"/>
        <item m="1" x="6568"/>
        <item m="1" x="373"/>
        <item m="1" x="6573"/>
        <item m="1" x="380"/>
        <item m="1" x="6577"/>
        <item m="1" x="386"/>
        <item m="1" x="6581"/>
        <item m="1" x="393"/>
        <item m="1" x="6585"/>
        <item m="1" x="399"/>
        <item m="1" x="6589"/>
        <item m="1" x="405"/>
        <item m="1" x="6593"/>
        <item m="1" x="411"/>
        <item m="1" x="6597"/>
        <item m="1" x="417"/>
        <item m="1" x="6601"/>
        <item m="1" x="423"/>
        <item m="1" x="6605"/>
        <item m="1" x="429"/>
        <item m="1" x="6609"/>
        <item m="1" x="435"/>
        <item m="1" x="6613"/>
        <item m="1" x="441"/>
        <item m="1" x="6617"/>
        <item m="1" x="447"/>
        <item m="1" x="6621"/>
        <item m="1" x="453"/>
        <item m="1" x="6625"/>
        <item m="1" x="459"/>
        <item m="1" x="6629"/>
        <item m="1" x="465"/>
        <item m="1" x="6634"/>
        <item m="1" x="471"/>
        <item m="1" x="6638"/>
        <item m="1" x="477"/>
        <item m="1" x="6643"/>
        <item m="1" x="483"/>
        <item m="1" x="2382"/>
        <item m="1" x="4398"/>
        <item m="1" x="2384"/>
        <item m="1" x="4400"/>
        <item m="1" x="2387"/>
        <item m="1" x="4404"/>
        <item m="1" x="2391"/>
        <item m="1" x="4409"/>
        <item m="1" x="2395"/>
        <item m="1" x="4415"/>
        <item m="1" x="2399"/>
        <item m="1" x="4421"/>
        <item m="1" x="2404"/>
        <item m="1" x="4428"/>
        <item m="1" x="2408"/>
        <item m="1" x="4434"/>
        <item m="1" x="2412"/>
        <item m="1" x="4441"/>
        <item m="1" x="2416"/>
        <item m="1" x="4447"/>
        <item m="1" x="2420"/>
        <item m="1" x="4453"/>
        <item m="1" x="2424"/>
        <item m="1" x="4459"/>
        <item m="1" x="2428"/>
        <item m="1" x="4465"/>
        <item m="1" x="2432"/>
        <item m="1" x="4471"/>
        <item m="1" x="2436"/>
        <item m="1" x="4477"/>
        <item m="1" x="2440"/>
        <item m="1" x="4483"/>
        <item m="1" x="2444"/>
        <item m="1" x="4489"/>
        <item m="1" x="2448"/>
        <item m="1" x="4495"/>
        <item m="1" x="2452"/>
        <item m="1" x="4501"/>
        <item m="1" x="2456"/>
        <item m="1" x="4507"/>
        <item m="1" x="2460"/>
        <item m="1" x="4513"/>
        <item m="1" x="2465"/>
        <item m="1" x="4519"/>
        <item m="1" x="2469"/>
        <item m="1" x="4525"/>
        <item m="1" x="2474"/>
        <item m="1" x="4531"/>
        <item m="1" x="6655"/>
        <item m="1" x="6657"/>
        <item m="1" x="6660"/>
        <item m="1" x="6664"/>
        <item m="1" x="6668"/>
        <item m="1" x="6673"/>
        <item m="1" x="6678"/>
        <item m="1" x="6683"/>
        <item m="1" x="6689"/>
        <item m="1" x="6694"/>
        <item m="1" x="6699"/>
        <item m="1" x="6704"/>
        <item m="1" x="6709"/>
        <item m="1" x="6714"/>
        <item m="1" x="6719"/>
        <item m="1" x="6724"/>
        <item m="1" x="6729"/>
        <item m="1" x="6734"/>
        <item m="1" x="6739"/>
        <item m="1" x="6744"/>
        <item m="1" x="6749"/>
        <item m="1" x="6755"/>
        <item m="1" x="6760"/>
        <item m="1" x="6766"/>
        <item m="1" x="2486"/>
        <item m="1" x="2488"/>
        <item m="1" x="2491"/>
        <item m="1" x="2496"/>
        <item m="1" x="2501"/>
        <item m="1" x="2507"/>
        <item m="1" x="2513"/>
        <item m="1" x="2519"/>
        <item m="1" x="2526"/>
        <item m="1" x="2532"/>
        <item m="1" x="2538"/>
        <item m="1" x="2544"/>
        <item m="1" x="2550"/>
        <item m="1" x="2556"/>
        <item m="1" x="2562"/>
        <item m="1" x="2568"/>
        <item m="1" x="2574"/>
        <item m="1" x="2580"/>
        <item m="1" x="2586"/>
        <item m="1" x="2592"/>
        <item m="1" x="2598"/>
        <item m="1" x="2604"/>
        <item m="1" x="2610"/>
        <item m="1" x="2617"/>
        <item m="1" x="6782"/>
        <item m="1" x="2635"/>
        <item m="1" x="6909"/>
        <item m="1" x="2785"/>
        <item m="1" x="7082"/>
        <item m="1" x="2982"/>
        <item m="1" x="7208"/>
        <item m="1" x="3132"/>
        <item m="1" x="3328"/>
        <item m="1" x="7507"/>
        <item m="1" x="3437"/>
        <item m="1" x="7655"/>
        <item m="1" x="3608"/>
        <item m="1" x="7753"/>
        <item m="1" x="3637"/>
        <item m="1" x="3759"/>
        <item m="1" x="3832"/>
        <item m="1" x="6459"/>
        <item m="1" x="278"/>
        <item m="1" x="2492"/>
        <item m="1" x="4546"/>
        <item m="1" x="6463"/>
        <item m="1" x="281"/>
        <item m="1" x="2497"/>
        <item m="1" x="4550"/>
        <item m="1" x="6467"/>
        <item m="1" x="284"/>
        <item m="1" x="2502"/>
        <item m="1" x="4555"/>
        <item m="1" x="6471"/>
        <item m="1" x="287"/>
        <item m="1" x="2508"/>
        <item m="1" x="4561"/>
        <item m="1" x="6476"/>
        <item m="1" x="291"/>
        <item m="1" x="2514"/>
        <item m="1" x="4569"/>
        <item m="1" x="6480"/>
        <item m="1" x="294"/>
        <item m="1" x="2520"/>
        <item m="1" x="4576"/>
        <item m="1" x="6484"/>
        <item m="1" x="297"/>
        <item m="1" x="2527"/>
        <item m="1" x="4584"/>
        <item m="1" x="6488"/>
        <item m="1" x="300"/>
        <item m="1" x="2533"/>
        <item m="1" x="4591"/>
        <item m="1" x="6492"/>
        <item m="1" x="303"/>
        <item m="1" x="2539"/>
        <item m="1" x="4599"/>
        <item m="1" x="6496"/>
        <item m="1" x="306"/>
        <item m="1" x="2545"/>
        <item m="1" x="4606"/>
        <item m="1" x="6500"/>
        <item m="1" x="309"/>
        <item m="1" x="2551"/>
        <item m="1" x="4613"/>
        <item m="1" x="6504"/>
        <item m="1" x="312"/>
        <item m="1" x="2557"/>
        <item m="1" x="4620"/>
        <item m="1" x="6508"/>
        <item m="1" x="315"/>
        <item m="1" x="2563"/>
        <item m="1" x="4627"/>
        <item m="1" x="6512"/>
        <item m="1" x="318"/>
        <item m="1" x="2569"/>
        <item m="1" x="4634"/>
        <item m="1" x="6516"/>
        <item m="1" x="321"/>
        <item m="1" x="2575"/>
        <item m="1" x="4641"/>
        <item m="1" x="6520"/>
        <item m="1" x="324"/>
        <item m="1" x="2581"/>
        <item m="1" x="4648"/>
        <item m="1" x="6524"/>
        <item m="1" x="327"/>
        <item m="1" x="2587"/>
        <item m="1" x="4655"/>
        <item m="1" x="6528"/>
        <item m="1" x="330"/>
        <item m="1" x="2593"/>
        <item m="1" x="4662"/>
        <item m="1" x="6532"/>
        <item m="1" x="333"/>
        <item m="1" x="2599"/>
        <item m="1" x="4669"/>
        <item m="1" x="6537"/>
        <item m="1" x="336"/>
        <item m="1" x="2605"/>
        <item m="1" x="4676"/>
        <item m="1" x="6539"/>
        <item m="1" x="340"/>
        <item m="1" x="2611"/>
        <item m="1" x="4683"/>
        <item m="1" x="6542"/>
        <item m="1" x="343"/>
        <item m="1" x="2618"/>
        <item m="1" x="4690"/>
        <item m="1" x="6543"/>
        <item m="1" x="346"/>
        <item m="1" x="2622"/>
        <item m="1" x="4698"/>
        <item m="1" x="6546"/>
        <item m="1" x="348"/>
        <item m="1" x="2627"/>
        <item m="1" x="4705"/>
        <item m="1" x="2269"/>
        <item m="1" x="4279"/>
        <item m="1" x="6784"/>
        <item m="1" x="621"/>
        <item m="1" x="2274"/>
        <item m="1" x="4283"/>
        <item m="1" x="6787"/>
        <item m="1" x="625"/>
        <item m="1" x="2279"/>
        <item m="1" x="4288"/>
        <item m="1" x="6791"/>
        <item m="1" x="631"/>
        <item m="1" x="2284"/>
        <item m="1" x="4293"/>
        <item m="1" x="6796"/>
        <item m="1" x="638"/>
        <item m="1" x="2290"/>
        <item m="1" x="4299"/>
        <item m="1" x="6801"/>
        <item m="1" x="647"/>
        <item m="1" x="2295"/>
        <item m="1" x="4304"/>
        <item m="1" x="6806"/>
        <item m="1" x="655"/>
        <item m="1" x="2300"/>
        <item m="1" x="4310"/>
        <item m="1" x="6812"/>
        <item m="1" x="664"/>
        <item m="1" x="2305"/>
        <item m="1" x="4315"/>
        <item m="1" x="6817"/>
        <item m="1" x="672"/>
        <item m="1" x="2310"/>
        <item m="1" x="4320"/>
        <item m="1" x="6822"/>
        <item m="1" x="681"/>
        <item m="1" x="2315"/>
        <item m="1" x="4325"/>
        <item m="1" x="6827"/>
        <item m="1" x="689"/>
        <item m="1" x="2320"/>
        <item m="1" x="4330"/>
        <item m="1" x="6832"/>
        <item m="1" x="697"/>
        <item m="1" x="2325"/>
        <item m="1" x="4335"/>
        <item m="1" x="6837"/>
        <item m="1" x="705"/>
        <item m="1" x="2330"/>
        <item m="1" x="4340"/>
        <item m="1" x="6842"/>
        <item m="1" x="713"/>
        <item m="1" x="2335"/>
        <item m="1" x="4345"/>
        <item m="1" x="6847"/>
        <item m="1" x="721"/>
        <item m="1" x="2340"/>
        <item m="1" x="4350"/>
        <item m="1" x="6852"/>
        <item m="1" x="729"/>
        <item m="1" x="2345"/>
        <item m="1" x="4355"/>
        <item m="1" x="6857"/>
        <item m="1" x="737"/>
        <item m="1" x="2350"/>
        <item m="1" x="4360"/>
        <item m="1" x="6862"/>
        <item m="1" x="745"/>
        <item m="1" x="2355"/>
        <item m="1" x="4365"/>
        <item m="1" x="6867"/>
        <item m="1" x="753"/>
        <item m="1" x="2360"/>
        <item m="1" x="4370"/>
        <item m="1" x="6872"/>
        <item m="1" x="761"/>
        <item m="1" x="2366"/>
        <item m="1" x="4375"/>
        <item m="1" x="6877"/>
        <item m="1" x="769"/>
        <item m="1" x="2369"/>
        <item m="1" x="4381"/>
        <item m="1" x="6882"/>
        <item m="1" x="778"/>
        <item m="1" x="2373"/>
        <item m="1" x="4386"/>
        <item m="1" x="6888"/>
        <item m="1" x="786"/>
        <item m="1" x="2374"/>
        <item m="1" x="4390"/>
        <item m="1" x="6893"/>
        <item m="1" x="795"/>
        <item m="1" x="2377"/>
        <item m="1" x="4394"/>
        <item m="1" x="6899"/>
        <item m="1" x="803"/>
        <item m="1" x="6557"/>
        <item m="1" x="357"/>
        <item m="1" x="2638"/>
        <item m="1" x="4719"/>
        <item m="1" x="6561"/>
        <item m="1" x="362"/>
        <item m="1" x="2642"/>
        <item m="1" x="4724"/>
        <item m="1" x="6565"/>
        <item m="1" x="368"/>
        <item m="1" x="2647"/>
        <item m="1" x="4731"/>
        <item m="1" x="6569"/>
        <item m="1" x="374"/>
        <item m="1" x="2653"/>
        <item m="1" x="4739"/>
        <item m="1" x="6574"/>
        <item m="1" x="381"/>
        <item m="1" x="2659"/>
        <item m="1" x="4749"/>
        <item m="1" x="6578"/>
        <item m="1" x="387"/>
        <item m="1" x="2665"/>
        <item m="1" x="4758"/>
        <item m="1" x="6582"/>
        <item m="1" x="394"/>
        <item m="1" x="2672"/>
        <item m="1" x="4768"/>
        <item m="1" x="6586"/>
        <item m="1" x="400"/>
        <item m="1" x="2678"/>
        <item m="1" x="4777"/>
        <item m="1" x="6590"/>
        <item m="1" x="406"/>
        <item m="1" x="2684"/>
        <item m="1" x="4787"/>
        <item m="1" x="6594"/>
        <item m="1" x="412"/>
        <item m="1" x="2690"/>
        <item m="1" x="4796"/>
        <item m="1" x="6598"/>
        <item m="1" x="418"/>
        <item m="1" x="2696"/>
        <item m="1" x="4805"/>
        <item m="1" x="6602"/>
        <item m="1" x="424"/>
        <item m="1" x="2702"/>
        <item m="1" x="4814"/>
        <item m="1" x="6606"/>
        <item m="1" x="430"/>
        <item m="1" x="2708"/>
        <item m="1" x="4823"/>
        <item m="1" x="6610"/>
        <item m="1" x="436"/>
        <item m="1" x="2714"/>
        <item m="1" x="4832"/>
        <item m="1" x="6614"/>
        <item m="1" x="442"/>
        <item m="1" x="2720"/>
        <item m="1" x="4841"/>
        <item m="1" x="6618"/>
        <item m="1" x="448"/>
        <item m="1" x="2726"/>
        <item m="1" x="4850"/>
        <item m="1" x="6622"/>
        <item m="1" x="454"/>
        <item m="1" x="2732"/>
        <item m="1" x="4859"/>
        <item m="1" x="6626"/>
        <item m="1" x="460"/>
        <item m="1" x="2738"/>
        <item m="1" x="4868"/>
        <item m="1" x="6630"/>
        <item m="1" x="466"/>
        <item m="1" x="2744"/>
        <item m="1" x="4877"/>
        <item m="1" x="6635"/>
        <item m="1" x="472"/>
        <item m="1" x="2750"/>
        <item m="1" x="4886"/>
        <item m="1" x="6639"/>
        <item m="1" x="478"/>
        <item m="1" x="2756"/>
        <item m="1" x="4895"/>
        <item m="1" x="6644"/>
        <item m="1" x="484"/>
        <item m="1" x="2762"/>
        <item m="1" x="4904"/>
        <item m="1" x="6646"/>
        <item m="1" x="489"/>
        <item m="1" x="2768"/>
        <item m="1" x="4913"/>
        <item m="1" x="6650"/>
        <item m="1" x="493"/>
        <item m="1" x="2775"/>
        <item m="1" x="4922"/>
        <item m="1" x="2388"/>
        <item m="1" x="4405"/>
        <item m="1" x="6912"/>
        <item m="1" x="2392"/>
        <item m="1" x="4410"/>
        <item m="1" x="6916"/>
        <item m="1" x="2396"/>
        <item m="1" x="4416"/>
        <item m="1" x="6921"/>
        <item m="1" x="2400"/>
        <item m="1" x="4422"/>
        <item m="1" x="6927"/>
        <item m="1" x="2405"/>
        <item m="1" x="4429"/>
        <item m="1" x="6933"/>
        <item m="1" x="2409"/>
        <item m="1" x="4435"/>
        <item m="1" x="6940"/>
        <item m="1" x="2413"/>
        <item m="1" x="4442"/>
        <item m="1" x="6947"/>
        <item m="1" x="2417"/>
        <item m="1" x="4448"/>
        <item m="1" x="6954"/>
        <item m="1" x="2421"/>
        <item m="1" x="4454"/>
        <item m="1" x="6962"/>
        <item m="1" x="2425"/>
        <item m="1" x="4460"/>
        <item m="1" x="6969"/>
        <item m="1" x="2429"/>
        <item m="1" x="4466"/>
        <item m="1" x="6976"/>
        <item m="1" x="2433"/>
        <item m="1" x="4472"/>
        <item m="1" x="6983"/>
        <item m="1" x="2437"/>
        <item m="1" x="4478"/>
        <item m="1" x="6990"/>
        <item m="1" x="2441"/>
        <item m="1" x="4484"/>
        <item m="1" x="6997"/>
        <item m="1" x="2445"/>
        <item m="1" x="4490"/>
        <item m="1" x="7004"/>
        <item m="1" x="2449"/>
        <item m="1" x="4496"/>
        <item m="1" x="7011"/>
        <item m="1" x="2453"/>
        <item m="1" x="4502"/>
        <item m="1" x="7018"/>
        <item m="1" x="2457"/>
        <item m="1" x="4508"/>
        <item m="1" x="7025"/>
        <item m="1" x="2461"/>
        <item m="1" x="4514"/>
        <item m="1" x="7032"/>
        <item m="1" x="2466"/>
        <item m="1" x="4520"/>
        <item m="1" x="7039"/>
        <item m="1" x="2470"/>
        <item m="1" x="4526"/>
        <item m="1" x="7046"/>
        <item m="1" x="2475"/>
        <item m="1" x="4532"/>
        <item m="1" x="7053"/>
        <item m="1" x="2477"/>
        <item m="1" x="4537"/>
        <item m="1" x="7060"/>
        <item m="1" x="2481"/>
        <item m="1" x="4541"/>
        <item m="1" x="7068"/>
        <item m="1" x="6661"/>
        <item m="1" x="498"/>
        <item m="1" x="2788"/>
        <item m="1" x="6665"/>
        <item m="1" x="501"/>
        <item m="1" x="2792"/>
        <item m="1" x="6669"/>
        <item m="1" x="505"/>
        <item m="1" x="2797"/>
        <item m="1" x="6674"/>
        <item m="1" x="510"/>
        <item m="1" x="2804"/>
        <item m="1" x="6679"/>
        <item m="1" x="516"/>
        <item m="1" x="2811"/>
        <item m="1" x="6684"/>
        <item m="1" x="521"/>
        <item m="1" x="2819"/>
        <item m="1" x="6690"/>
        <item m="1" x="527"/>
        <item m="1" x="2827"/>
        <item m="1" x="6695"/>
        <item m="1" x="532"/>
        <item m="1" x="2835"/>
        <item m="1" x="6700"/>
        <item m="1" x="537"/>
        <item m="1" x="2844"/>
        <item m="1" x="6705"/>
        <item m="1" x="542"/>
        <item m="1" x="2852"/>
        <item m="1" x="6710"/>
        <item m="1" x="547"/>
        <item m="1" x="2860"/>
        <item m="1" x="6715"/>
        <item m="1" x="552"/>
        <item m="1" x="2868"/>
        <item m="1" x="6720"/>
        <item m="1" x="557"/>
        <item m="1" x="2876"/>
        <item m="1" x="6725"/>
        <item m="1" x="562"/>
        <item m="1" x="2884"/>
        <item m="1" x="6730"/>
        <item m="1" x="567"/>
        <item m="1" x="2892"/>
        <item m="1" x="6735"/>
        <item m="1" x="572"/>
        <item m="1" x="2900"/>
        <item m="1" x="6740"/>
        <item m="1" x="577"/>
        <item m="1" x="2908"/>
        <item m="1" x="6745"/>
        <item m="1" x="582"/>
        <item m="1" x="2916"/>
        <item m="1" x="6750"/>
        <item m="1" x="587"/>
        <item m="1" x="2924"/>
        <item m="1" x="6756"/>
        <item m="1" x="592"/>
        <item m="1" x="2932"/>
        <item m="1" x="6761"/>
        <item m="1" x="597"/>
        <item m="1" x="2940"/>
        <item m="1" x="6767"/>
        <item m="1" x="602"/>
        <item m="1" x="2948"/>
        <item m="1" x="6770"/>
        <item m="1" x="608"/>
        <item m="1" x="2956"/>
        <item m="1" x="6775"/>
        <item m="1" x="613"/>
        <item m="1" x="2965"/>
        <item m="1" x="2493"/>
        <item m="1" x="4547"/>
        <item m="1" x="2498"/>
        <item m="1" x="4551"/>
        <item m="1" x="2503"/>
        <item m="1" x="4556"/>
        <item m="1" x="2509"/>
        <item m="1" x="4562"/>
        <item m="1" x="2515"/>
        <item m="1" x="4570"/>
        <item m="1" x="2521"/>
        <item m="1" x="4577"/>
        <item m="1" x="2528"/>
        <item m="1" x="4585"/>
        <item m="1" x="2534"/>
        <item m="1" x="4592"/>
        <item m="1" x="2540"/>
        <item m="1" x="4600"/>
        <item m="1" x="2546"/>
        <item m="1" x="4607"/>
        <item m="1" x="2552"/>
        <item m="1" x="4614"/>
        <item m="1" x="2558"/>
        <item m="1" x="4621"/>
        <item m="1" x="2564"/>
        <item m="1" x="4628"/>
        <item m="1" x="2570"/>
        <item m="1" x="4635"/>
        <item m="1" x="2576"/>
        <item m="1" x="4642"/>
        <item m="1" x="2582"/>
        <item m="1" x="4649"/>
        <item m="1" x="2588"/>
        <item m="1" x="4656"/>
        <item m="1" x="2594"/>
        <item m="1" x="4663"/>
        <item m="1" x="2600"/>
        <item m="1" x="4670"/>
        <item m="1" x="2606"/>
        <item m="1" x="4677"/>
        <item m="1" x="2612"/>
        <item m="1" x="4684"/>
        <item m="1" x="2619"/>
        <item m="1" x="4691"/>
        <item m="1" x="2623"/>
        <item m="1" x="4699"/>
        <item m="1" x="2628"/>
        <item m="1" x="4706"/>
        <item m="1" x="6785"/>
        <item m="1" x="622"/>
        <item m="1" x="6788"/>
        <item m="1" x="626"/>
        <item m="1" x="6792"/>
        <item m="1" x="632"/>
        <item m="1" x="6797"/>
        <item m="1" x="639"/>
        <item m="1" x="6802"/>
        <item m="1" x="648"/>
        <item m="1" x="6807"/>
        <item m="1" x="656"/>
        <item m="1" x="6813"/>
        <item m="1" x="665"/>
        <item m="1" x="6818"/>
        <item m="1" x="673"/>
        <item m="1" x="6823"/>
        <item m="1" x="682"/>
        <item m="1" x="6828"/>
        <item m="1" x="690"/>
        <item m="1" x="6833"/>
        <item m="1" x="698"/>
        <item m="1" x="6838"/>
        <item m="1" x="706"/>
        <item m="1" x="6843"/>
        <item m="1" x="714"/>
        <item m="1" x="6848"/>
        <item m="1" x="722"/>
        <item m="1" x="6853"/>
        <item m="1" x="730"/>
        <item m="1" x="6858"/>
        <item m="1" x="738"/>
        <item m="1" x="6863"/>
        <item m="1" x="746"/>
        <item m="1" x="6868"/>
        <item m="1" x="754"/>
        <item m="1" x="6873"/>
        <item m="1" x="762"/>
        <item m="1" x="6878"/>
        <item m="1" x="770"/>
        <item m="1" x="6883"/>
        <item m="1" x="779"/>
        <item m="1" x="6889"/>
        <item m="1" x="787"/>
        <item m="1" x="6894"/>
        <item m="1" x="796"/>
        <item m="1" x="6900"/>
        <item m="1" x="804"/>
        <item m="1" x="2639"/>
        <item m="1" x="4720"/>
        <item m="1" x="2643"/>
        <item m="1" x="4725"/>
        <item m="1" x="2648"/>
        <item m="1" x="4732"/>
        <item m="1" x="2654"/>
        <item m="1" x="4740"/>
        <item m="1" x="2660"/>
        <item m="1" x="4750"/>
        <item m="1" x="2666"/>
        <item m="1" x="4759"/>
        <item m="1" x="2673"/>
        <item m="1" x="4769"/>
        <item m="1" x="2679"/>
        <item m="1" x="4778"/>
        <item m="1" x="2685"/>
        <item m="1" x="4788"/>
        <item m="1" x="2691"/>
        <item m="1" x="4797"/>
        <item m="1" x="2697"/>
        <item m="1" x="4806"/>
        <item m="1" x="2703"/>
        <item m="1" x="4815"/>
        <item m="1" x="2709"/>
        <item m="1" x="4824"/>
        <item m="1" x="2715"/>
        <item m="1" x="4833"/>
        <item m="1" x="2721"/>
        <item m="1" x="4842"/>
        <item m="1" x="2727"/>
        <item m="1" x="4851"/>
        <item m="1" x="2733"/>
        <item m="1" x="4860"/>
        <item m="1" x="2739"/>
        <item m="1" x="4869"/>
        <item m="1" x="2745"/>
        <item m="1" x="4878"/>
        <item m="1" x="2751"/>
        <item m="1" x="4887"/>
        <item m="1" x="2757"/>
        <item m="1" x="4896"/>
        <item m="1" x="2763"/>
        <item m="1" x="4905"/>
        <item m="1" x="2769"/>
        <item m="1" x="4914"/>
        <item m="1" x="2776"/>
        <item m="1" x="4923"/>
        <item m="1" x="6913"/>
        <item m="1" x="6917"/>
        <item m="1" x="6922"/>
        <item m="1" x="6928"/>
        <item m="1" x="6934"/>
        <item m="1" x="6941"/>
        <item m="1" x="6948"/>
        <item m="1" x="6955"/>
        <item m="1" x="6963"/>
        <item m="1" x="6970"/>
        <item m="1" x="6977"/>
        <item m="1" x="6984"/>
        <item m="1" x="6991"/>
        <item m="1" x="6998"/>
        <item m="1" x="7005"/>
        <item m="1" x="7012"/>
        <item m="1" x="7019"/>
        <item m="1" x="7026"/>
        <item m="1" x="7033"/>
        <item m="1" x="7040"/>
        <item m="1" x="7047"/>
        <item m="1" x="7054"/>
        <item m="1" x="7061"/>
        <item m="1" x="7069"/>
        <item m="1" x="2789"/>
        <item m="1" x="2793"/>
        <item m="1" x="2798"/>
        <item m="1" x="2805"/>
        <item m="1" x="2812"/>
        <item m="1" x="2820"/>
        <item m="1" x="2828"/>
        <item m="1" x="2836"/>
        <item m="1" x="2845"/>
        <item m="1" x="2853"/>
        <item m="1" x="2861"/>
        <item m="1" x="2869"/>
        <item m="1" x="2877"/>
        <item m="1" x="2885"/>
        <item m="1" x="2893"/>
        <item m="1" x="2901"/>
        <item m="1" x="2909"/>
        <item m="1" x="2917"/>
        <item m="1" x="2925"/>
        <item m="1" x="2933"/>
        <item m="1" x="2941"/>
        <item m="1" x="2949"/>
        <item m="1" x="2957"/>
        <item m="1" x="2966"/>
        <item m="1" x="7083"/>
        <item m="1" x="2983"/>
        <item m="1" x="7209"/>
        <item m="1" x="3133"/>
        <item m="1" x="7383"/>
        <item m="1" x="3330"/>
        <item m="1" x="7509"/>
        <item m="1" x="3439"/>
        <item m="1" x="7657"/>
        <item m="1" x="3611"/>
        <item m="1" x="7758"/>
        <item m="1" x="3640"/>
        <item m="1" x="3764"/>
        <item m="1" x="3839"/>
        <item m="1" x="3915"/>
        <item m="1" x="37"/>
        <item m="1" x="3985"/>
        <item m="1" x="6670"/>
        <item m="1" x="506"/>
        <item m="1" x="2799"/>
        <item m="1" x="4938"/>
        <item m="1" x="6675"/>
        <item m="1" x="511"/>
        <item m="1" x="2806"/>
        <item m="1" x="4942"/>
        <item m="1" x="6680"/>
        <item m="1" x="517"/>
        <item m="1" x="2813"/>
        <item m="1" x="4948"/>
        <item m="1" x="6685"/>
        <item m="1" x="522"/>
        <item m="1" x="2821"/>
        <item m="1" x="4954"/>
        <item m="1" x="6691"/>
        <item m="1" x="528"/>
        <item m="1" x="2829"/>
        <item m="1" x="4962"/>
        <item m="1" x="6696"/>
        <item m="1" x="533"/>
        <item m="1" x="2837"/>
        <item m="1" x="4969"/>
        <item m="1" x="6701"/>
        <item m="1" x="538"/>
        <item m="1" x="2846"/>
        <item m="1" x="4977"/>
        <item m="1" x="6706"/>
        <item m="1" x="543"/>
        <item m="1" x="2854"/>
        <item m="1" x="4984"/>
        <item m="1" x="6711"/>
        <item m="1" x="548"/>
        <item m="1" x="2862"/>
        <item m="1" x="4992"/>
        <item m="1" x="6716"/>
        <item m="1" x="553"/>
        <item m="1" x="2870"/>
        <item m="1" x="4999"/>
        <item m="1" x="6721"/>
        <item m="1" x="558"/>
        <item m="1" x="2878"/>
        <item m="1" x="5006"/>
        <item m="1" x="6726"/>
        <item m="1" x="563"/>
        <item m="1" x="2886"/>
        <item m="1" x="5013"/>
        <item m="1" x="6731"/>
        <item m="1" x="568"/>
        <item m="1" x="2894"/>
        <item m="1" x="5020"/>
        <item m="1" x="6736"/>
        <item m="1" x="573"/>
        <item m="1" x="2902"/>
        <item m="1" x="5027"/>
        <item m="1" x="6741"/>
        <item m="1" x="578"/>
        <item m="1" x="2910"/>
        <item m="1" x="5034"/>
        <item m="1" x="6746"/>
        <item m="1" x="583"/>
        <item m="1" x="2918"/>
        <item m="1" x="5041"/>
        <item m="1" x="6751"/>
        <item m="1" x="588"/>
        <item m="1" x="2926"/>
        <item m="1" x="5048"/>
        <item m="1" x="6757"/>
        <item m="1" x="593"/>
        <item m="1" x="2934"/>
        <item m="1" x="5055"/>
        <item m="1" x="6762"/>
        <item m="1" x="598"/>
        <item m="1" x="2942"/>
        <item m="1" x="5062"/>
        <item m="1" x="6768"/>
        <item m="1" x="603"/>
        <item m="1" x="2950"/>
        <item m="1" x="5069"/>
        <item m="1" x="6771"/>
        <item m="1" x="609"/>
        <item m="1" x="2958"/>
        <item m="1" x="5076"/>
        <item m="1" x="6776"/>
        <item m="1" x="614"/>
        <item m="1" x="2967"/>
        <item m="1" x="5083"/>
        <item m="1" x="6777"/>
        <item m="1" x="616"/>
        <item m="1" x="2971"/>
        <item m="1" x="5090"/>
        <item m="1" x="6780"/>
        <item m="1" x="618"/>
        <item m="1" x="2976"/>
        <item m="1" x="5097"/>
        <item m="1" x="2504"/>
        <item m="1" x="4557"/>
        <item m="1" x="7085"/>
        <item m="1" x="944"/>
        <item m="1" x="2510"/>
        <item m="1" x="4563"/>
        <item m="1" x="7088"/>
        <item m="1" x="948"/>
        <item m="1" x="2516"/>
        <item m="1" x="4571"/>
        <item m="1" x="7092"/>
        <item m="1" x="955"/>
        <item m="1" x="2522"/>
        <item m="1" x="4578"/>
        <item m="1" x="7097"/>
        <item m="1" x="962"/>
        <item m="1" x="2529"/>
        <item m="1" x="4586"/>
        <item m="1" x="7102"/>
        <item m="1" x="971"/>
        <item m="1" x="2535"/>
        <item m="1" x="4593"/>
        <item m="1" x="7107"/>
        <item m="1" x="979"/>
        <item m="1" x="2541"/>
        <item m="1" x="4601"/>
        <item m="1" x="7113"/>
        <item m="1" x="988"/>
        <item m="1" x="2547"/>
        <item m="1" x="4608"/>
        <item m="1" x="7118"/>
        <item m="1" x="996"/>
        <item m="1" x="2553"/>
        <item m="1" x="4615"/>
        <item m="1" x="7123"/>
        <item m="1" x="1005"/>
        <item m="1" x="2559"/>
        <item m="1" x="4622"/>
        <item m="1" x="7128"/>
        <item m="1" x="1013"/>
        <item m="1" x="2565"/>
        <item m="1" x="4629"/>
        <item m="1" x="7133"/>
        <item m="1" x="1021"/>
        <item m="1" x="2571"/>
        <item m="1" x="4636"/>
        <item m="1" x="7138"/>
        <item m="1" x="1029"/>
        <item m="1" x="2577"/>
        <item m="1" x="4643"/>
        <item m="1" x="7143"/>
        <item m="1" x="1037"/>
        <item m="1" x="2583"/>
        <item m="1" x="4650"/>
        <item m="1" x="7148"/>
        <item m="1" x="1045"/>
        <item m="1" x="2589"/>
        <item m="1" x="4657"/>
        <item m="1" x="7153"/>
        <item m="1" x="1053"/>
        <item m="1" x="2595"/>
        <item m="1" x="4664"/>
        <item m="1" x="7158"/>
        <item m="1" x="1061"/>
        <item m="1" x="2601"/>
        <item m="1" x="4671"/>
        <item m="1" x="7163"/>
        <item m="1" x="1069"/>
        <item m="1" x="2607"/>
        <item m="1" x="4678"/>
        <item m="1" x="7168"/>
        <item m="1" x="1077"/>
        <item m="1" x="2613"/>
        <item m="1" x="4685"/>
        <item m="1" x="7173"/>
        <item m="1" x="1085"/>
        <item m="1" x="2620"/>
        <item m="1" x="4692"/>
        <item m="1" x="7178"/>
        <item m="1" x="1093"/>
        <item m="1" x="2624"/>
        <item m="1" x="4700"/>
        <item m="1" x="7183"/>
        <item m="1" x="1101"/>
        <item m="1" x="2629"/>
        <item m="1" x="4707"/>
        <item m="1" x="7189"/>
        <item m="1" x="1109"/>
        <item m="1" x="2630"/>
        <item m="1" x="4710"/>
        <item m="1" x="7194"/>
        <item m="1" x="1117"/>
        <item m="1" x="2633"/>
        <item m="1" x="4713"/>
        <item m="1" x="7200"/>
        <item m="1" x="1125"/>
        <item m="1" x="6793"/>
        <item m="1" x="633"/>
        <item m="1" x="2986"/>
        <item m="1" x="5112"/>
        <item m="1" x="6798"/>
        <item m="1" x="640"/>
        <item m="1" x="2990"/>
        <item m="1" x="5117"/>
        <item m="1" x="6803"/>
        <item m="1" x="649"/>
        <item m="1" x="2995"/>
        <item m="1" x="5125"/>
        <item m="1" x="6808"/>
        <item m="1" x="657"/>
        <item m="1" x="3001"/>
        <item m="1" x="5133"/>
        <item m="1" x="6814"/>
        <item m="1" x="666"/>
        <item m="1" x="3007"/>
        <item m="1" x="5143"/>
        <item m="1" x="6819"/>
        <item m="1" x="674"/>
        <item m="1" x="3013"/>
        <item m="1" x="5152"/>
        <item m="1" x="6824"/>
        <item m="1" x="683"/>
        <item m="1" x="3020"/>
        <item m="1" x="5162"/>
        <item m="1" x="6829"/>
        <item m="1" x="691"/>
        <item m="1" x="3026"/>
        <item m="1" x="5171"/>
        <item m="1" x="6834"/>
        <item m="1" x="699"/>
        <item m="1" x="3032"/>
        <item m="1" x="5181"/>
        <item m="1" x="6839"/>
        <item m="1" x="707"/>
        <item m="1" x="3038"/>
        <item m="1" x="5190"/>
        <item m="1" x="6844"/>
        <item m="1" x="715"/>
        <item m="1" x="3044"/>
        <item m="1" x="5199"/>
        <item m="1" x="6849"/>
        <item m="1" x="723"/>
        <item m="1" x="3050"/>
        <item m="1" x="5208"/>
        <item m="1" x="6854"/>
        <item m="1" x="731"/>
        <item m="1" x="3056"/>
        <item m="1" x="5217"/>
        <item m="1" x="6859"/>
        <item m="1" x="739"/>
        <item m="1" x="3062"/>
        <item m="1" x="5226"/>
        <item m="1" x="6864"/>
        <item m="1" x="747"/>
        <item m="1" x="3068"/>
        <item m="1" x="5235"/>
        <item m="1" x="6869"/>
        <item m="1" x="755"/>
        <item m="1" x="3074"/>
        <item m="1" x="5244"/>
        <item m="1" x="6874"/>
        <item m="1" x="763"/>
        <item m="1" x="3080"/>
        <item m="1" x="5253"/>
        <item m="1" x="6879"/>
        <item m="1" x="771"/>
        <item m="1" x="3086"/>
        <item m="1" x="5262"/>
        <item m="1" x="6884"/>
        <item m="1" x="780"/>
        <item m="1" x="3092"/>
        <item m="1" x="5271"/>
        <item m="1" x="6890"/>
        <item m="1" x="788"/>
        <item m="1" x="3098"/>
        <item m="1" x="5280"/>
        <item m="1" x="6895"/>
        <item m="1" x="797"/>
        <item m="1" x="3104"/>
        <item m="1" x="5289"/>
        <item m="1" x="6901"/>
        <item m="1" x="805"/>
        <item m="1" x="3111"/>
        <item m="1" x="5298"/>
        <item m="1" x="6903"/>
        <item m="1" x="810"/>
        <item m="1" x="3117"/>
        <item m="1" x="5307"/>
        <item m="1" x="6907"/>
        <item m="1" x="814"/>
        <item m="1" x="3124"/>
        <item m="1" x="5316"/>
        <item m="1" x="2649"/>
        <item m="1" x="4733"/>
        <item m="1" x="7212"/>
        <item m="1" x="2655"/>
        <item m="1" x="4741"/>
        <item m="1" x="7216"/>
        <item m="1" x="2661"/>
        <item m="1" x="4751"/>
        <item m="1" x="7221"/>
        <item m="1" x="2667"/>
        <item m="1" x="4760"/>
        <item m="1" x="7227"/>
        <item m="1" x="2674"/>
        <item m="1" x="4770"/>
        <item m="1" x="7233"/>
        <item m="1" x="2680"/>
        <item m="1" x="4779"/>
        <item m="1" x="7240"/>
        <item m="1" x="2686"/>
        <item m="1" x="4789"/>
        <item m="1" x="7247"/>
        <item m="1" x="2692"/>
        <item m="1" x="4798"/>
        <item m="1" x="7254"/>
        <item m="1" x="2698"/>
        <item m="1" x="4807"/>
        <item m="1" x="7262"/>
        <item m="1" x="2704"/>
        <item m="1" x="4816"/>
        <item m="1" x="7269"/>
        <item m="1" x="2710"/>
        <item m="1" x="4825"/>
        <item m="1" x="7276"/>
        <item m="1" x="2716"/>
        <item m="1" x="4834"/>
        <item m="1" x="7283"/>
        <item m="1" x="2722"/>
        <item m="1" x="4843"/>
        <item m="1" x="7290"/>
        <item m="1" x="2728"/>
        <item m="1" x="4852"/>
        <item m="1" x="7297"/>
        <item m="1" x="2734"/>
        <item m="1" x="4861"/>
        <item m="1" x="7304"/>
        <item m="1" x="2740"/>
        <item m="1" x="4870"/>
        <item m="1" x="7311"/>
        <item m="1" x="2746"/>
        <item m="1" x="4879"/>
        <item m="1" x="7318"/>
        <item m="1" x="2752"/>
        <item m="1" x="4888"/>
        <item m="1" x="7325"/>
        <item m="1" x="2758"/>
        <item m="1" x="4897"/>
        <item m="1" x="7332"/>
        <item m="1" x="2764"/>
        <item m="1" x="4906"/>
        <item m="1" x="7339"/>
        <item m="1" x="2770"/>
        <item m="1" x="4915"/>
        <item m="1" x="7346"/>
        <item m="1" x="2777"/>
        <item m="1" x="4924"/>
        <item m="1" x="7354"/>
        <item m="1" x="2779"/>
        <item m="1" x="4928"/>
        <item m="1" x="7361"/>
        <item m="1" x="2783"/>
        <item m="1" x="4932"/>
        <item m="1" x="7369"/>
        <item m="1" x="6923"/>
        <item m="1" x="820"/>
        <item m="1" x="3136"/>
        <item m="1" x="6929"/>
        <item m="1" x="823"/>
        <item m="1" x="3140"/>
        <item m="1" x="6935"/>
        <item m="1" x="828"/>
        <item m="1" x="3145"/>
        <item m="1" x="6942"/>
        <item m="1" x="833"/>
        <item m="1" x="3152"/>
        <item m="1" x="6949"/>
        <item m="1" x="839"/>
        <item m="1" x="3159"/>
        <item m="1" x="6956"/>
        <item m="1" x="844"/>
        <item m="1" x="3167"/>
        <item m="1" x="6964"/>
        <item m="1" x="850"/>
        <item m="1" x="3175"/>
        <item m="1" x="6971"/>
        <item m="1" x="855"/>
        <item m="1" x="3183"/>
        <item m="1" x="6978"/>
        <item m="1" x="860"/>
        <item m="1" x="3192"/>
        <item m="1" x="6985"/>
        <item m="1" x="865"/>
        <item m="1" x="3200"/>
        <item m="1" x="6992"/>
        <item m="1" x="870"/>
        <item m="1" x="3208"/>
        <item m="1" x="6999"/>
        <item m="1" x="875"/>
        <item m="1" x="3216"/>
        <item m="1" x="7006"/>
        <item m="1" x="880"/>
        <item m="1" x="3224"/>
        <item m="1" x="7013"/>
        <item m="1" x="885"/>
        <item m="1" x="3232"/>
        <item m="1" x="7020"/>
        <item m="1" x="890"/>
        <item m="1" x="3240"/>
        <item m="1" x="7027"/>
        <item m="1" x="895"/>
        <item m="1" x="3248"/>
        <item m="1" x="7034"/>
        <item m="1" x="900"/>
        <item m="1" x="3256"/>
        <item m="1" x="7041"/>
        <item m="1" x="905"/>
        <item m="1" x="3264"/>
        <item m="1" x="7048"/>
        <item m="1" x="910"/>
        <item m="1" x="3272"/>
        <item m="1" x="7055"/>
        <item m="1" x="915"/>
        <item m="1" x="3280"/>
        <item m="1" x="7062"/>
        <item m="1" x="920"/>
        <item m="1" x="3288"/>
        <item m="1" x="7070"/>
        <item m="1" x="925"/>
        <item m="1" x="3296"/>
        <item m="1" x="7073"/>
        <item m="1" x="930"/>
        <item m="1" x="3304"/>
        <item m="1" x="7077"/>
        <item m="1" x="935"/>
        <item m="1" x="3313"/>
        <item m="1" x="2800"/>
        <item m="1" x="4939"/>
        <item m="1" x="2807"/>
        <item m="1" x="4943"/>
        <item m="1" x="2814"/>
        <item m="1" x="4949"/>
        <item m="1" x="2822"/>
        <item m="1" x="4955"/>
        <item m="1" x="2830"/>
        <item m="1" x="4963"/>
        <item m="1" x="2838"/>
        <item m="1" x="4970"/>
        <item m="1" x="2847"/>
        <item m="1" x="4978"/>
        <item m="1" x="2855"/>
        <item m="1" x="4985"/>
        <item m="1" x="2863"/>
        <item m="1" x="4993"/>
        <item m="1" x="2871"/>
        <item m="1" x="5000"/>
        <item m="1" x="2879"/>
        <item m="1" x="5007"/>
        <item m="1" x="2887"/>
        <item m="1" x="5014"/>
        <item m="1" x="2895"/>
        <item m="1" x="5021"/>
        <item m="1" x="2903"/>
        <item m="1" x="5028"/>
        <item m="1" x="2911"/>
        <item m="1" x="5035"/>
        <item m="1" x="2919"/>
        <item m="1" x="5042"/>
        <item m="1" x="2927"/>
        <item m="1" x="5049"/>
        <item m="1" x="2935"/>
        <item m="1" x="5056"/>
        <item m="1" x="2943"/>
        <item m="1" x="5063"/>
        <item m="1" x="2951"/>
        <item m="1" x="5070"/>
        <item m="1" x="2959"/>
        <item m="1" x="5077"/>
        <item m="1" x="2968"/>
        <item m="1" x="5084"/>
        <item m="1" x="2972"/>
        <item m="1" x="5091"/>
        <item m="1" x="2977"/>
        <item m="1" x="5098"/>
        <item m="1" x="7086"/>
        <item m="1" x="945"/>
        <item m="1" x="7089"/>
        <item m="1" x="949"/>
        <item m="1" x="7093"/>
        <item m="1" x="956"/>
        <item m="1" x="7098"/>
        <item m="1" x="963"/>
        <item m="1" x="7103"/>
        <item m="1" x="972"/>
        <item m="1" x="7108"/>
        <item m="1" x="980"/>
        <item m="1" x="7114"/>
        <item m="1" x="989"/>
        <item m="1" x="7119"/>
        <item m="1" x="997"/>
        <item m="1" x="7124"/>
        <item m="1" x="1006"/>
        <item m="1" x="7129"/>
        <item m="1" x="1014"/>
        <item m="1" x="7134"/>
        <item m="1" x="1022"/>
        <item m="1" x="7139"/>
        <item m="1" x="1030"/>
        <item m="1" x="7144"/>
        <item m="1" x="1038"/>
        <item m="1" x="7149"/>
        <item m="1" x="1046"/>
        <item m="1" x="7154"/>
        <item m="1" x="1054"/>
        <item m="1" x="7159"/>
        <item m="1" x="1062"/>
        <item m="1" x="7164"/>
        <item m="1" x="1070"/>
        <item m="1" x="7169"/>
        <item m="1" x="1078"/>
        <item m="1" x="7174"/>
        <item m="1" x="1086"/>
        <item m="1" x="7179"/>
        <item m="1" x="1094"/>
        <item m="1" x="7184"/>
        <item m="1" x="1102"/>
        <item m="1" x="7190"/>
        <item m="1" x="1110"/>
        <item m="1" x="7195"/>
        <item m="1" x="1118"/>
        <item m="1" x="7201"/>
        <item m="1" x="1126"/>
        <item m="1" x="2987"/>
        <item m="1" x="5113"/>
        <item m="1" x="2991"/>
        <item m="1" x="5118"/>
        <item m="1" x="2996"/>
        <item m="1" x="5126"/>
        <item m="1" x="3002"/>
        <item m="1" x="5134"/>
        <item m="1" x="3008"/>
        <item m="1" x="5144"/>
        <item m="1" x="3014"/>
        <item m="1" x="5153"/>
        <item m="1" x="3021"/>
        <item m="1" x="5163"/>
        <item m="1" x="3027"/>
        <item m="1" x="5172"/>
        <item m="1" x="3033"/>
        <item m="1" x="5182"/>
        <item m="1" x="3039"/>
        <item m="1" x="5191"/>
        <item m="1" x="3045"/>
        <item m="1" x="5200"/>
        <item m="1" x="3051"/>
        <item m="1" x="5209"/>
        <item m="1" x="3057"/>
        <item m="1" x="5218"/>
        <item m="1" x="3063"/>
        <item m="1" x="5227"/>
        <item m="1" x="3069"/>
        <item m="1" x="5236"/>
        <item m="1" x="3075"/>
        <item m="1" x="5245"/>
        <item m="1" x="3081"/>
        <item m="1" x="5254"/>
        <item m="1" x="3087"/>
        <item m="1" x="5263"/>
        <item m="1" x="3093"/>
        <item m="1" x="5272"/>
        <item m="1" x="3099"/>
        <item m="1" x="5281"/>
        <item m="1" x="3105"/>
        <item m="1" x="5290"/>
        <item m="1" x="3112"/>
        <item m="1" x="5299"/>
        <item m="1" x="3118"/>
        <item m="1" x="5308"/>
        <item m="1" x="3125"/>
        <item m="1" x="5317"/>
        <item m="1" x="7213"/>
        <item m="1" x="7217"/>
        <item m="1" x="7222"/>
        <item m="1" x="7228"/>
        <item m="1" x="7234"/>
        <item m="1" x="7241"/>
        <item m="1" x="7248"/>
        <item m="1" x="7255"/>
        <item m="1" x="7263"/>
        <item m="1" x="7270"/>
        <item m="1" x="7277"/>
        <item m="1" x="7284"/>
        <item m="1" x="7291"/>
        <item m="1" x="7298"/>
        <item m="1" x="7305"/>
        <item m="1" x="7312"/>
        <item m="1" x="7319"/>
        <item m="1" x="7326"/>
        <item m="1" x="7333"/>
        <item m="1" x="7340"/>
        <item m="1" x="7347"/>
        <item m="1" x="7355"/>
        <item m="1" x="7362"/>
        <item m="1" x="7370"/>
        <item m="1" x="3137"/>
        <item m="1" x="3141"/>
        <item m="1" x="3146"/>
        <item m="1" x="3153"/>
        <item m="1" x="3160"/>
        <item m="1" x="3168"/>
        <item m="1" x="3176"/>
        <item m="1" x="3184"/>
        <item m="1" x="3193"/>
        <item m="1" x="3201"/>
        <item m="1" x="3209"/>
        <item m="1" x="3217"/>
        <item m="1" x="3225"/>
        <item m="1" x="3233"/>
        <item m="1" x="3241"/>
        <item m="1" x="3249"/>
        <item m="1" x="3257"/>
        <item m="1" x="3265"/>
        <item m="1" x="3273"/>
        <item m="1" x="3281"/>
        <item m="1" x="3289"/>
        <item m="1" x="3297"/>
        <item m="1" x="3305"/>
        <item m="1" x="3314"/>
        <item m="1" x="7384"/>
        <item m="1" x="3331"/>
        <item m="1" x="7510"/>
        <item m="1" x="3440"/>
        <item m="1" x="7658"/>
        <item m="1" x="3612"/>
        <item m="1" x="7759"/>
        <item m="1" x="3641"/>
        <item m="1" x="3765"/>
        <item m="1" x="3842"/>
        <item m="1" x="3918"/>
        <item m="1" x="42"/>
        <item m="1" x="3992"/>
        <item m="1" x="117"/>
        <item m="1" x="4068"/>
        <item m="1" x="164"/>
        <item m="1" x="4156"/>
        <item m="1" x="256"/>
        <item m="1" x="6936"/>
        <item m="1" x="829"/>
        <item m="1" x="3147"/>
        <item m="1" x="5334"/>
        <item m="1" x="6943"/>
        <item m="1" x="834"/>
        <item m="1" x="3154"/>
        <item m="1" x="5338"/>
        <item m="1" x="6950"/>
        <item m="1" x="840"/>
        <item m="1" x="3161"/>
        <item m="1" x="5344"/>
        <item m="1" x="6957"/>
        <item m="1" x="845"/>
        <item m="1" x="3169"/>
        <item m="1" x="5350"/>
        <item m="1" x="6965"/>
        <item m="1" x="851"/>
        <item m="1" x="3177"/>
        <item m="1" x="5358"/>
        <item m="1" x="6972"/>
        <item m="1" x="856"/>
        <item m="1" x="3185"/>
        <item m="1" x="5365"/>
        <item m="1" x="6979"/>
        <item m="1" x="861"/>
        <item m="1" x="3194"/>
        <item m="1" x="5373"/>
        <item m="1" x="6986"/>
        <item m="1" x="866"/>
        <item m="1" x="3202"/>
        <item m="1" x="5380"/>
        <item m="1" x="6993"/>
        <item m="1" x="871"/>
        <item m="1" x="3210"/>
        <item m="1" x="5388"/>
        <item m="1" x="7000"/>
        <item m="1" x="876"/>
        <item m="1" x="3218"/>
        <item m="1" x="5395"/>
        <item m="1" x="7007"/>
        <item m="1" x="881"/>
        <item m="1" x="3226"/>
        <item m="1" x="5402"/>
        <item m="1" x="7014"/>
        <item m="1" x="886"/>
        <item m="1" x="3234"/>
        <item m="1" x="5409"/>
        <item m="1" x="7021"/>
        <item m="1" x="891"/>
        <item m="1" x="3242"/>
        <item m="1" x="5416"/>
        <item m="1" x="7028"/>
        <item m="1" x="896"/>
        <item m="1" x="3250"/>
        <item m="1" x="5423"/>
        <item m="1" x="7035"/>
        <item m="1" x="901"/>
        <item m="1" x="3258"/>
        <item m="1" x="5430"/>
        <item m="1" x="7042"/>
        <item m="1" x="906"/>
        <item m="1" x="3266"/>
        <item m="1" x="5437"/>
        <item m="1" x="7049"/>
        <item m="1" x="911"/>
        <item m="1" x="3274"/>
        <item m="1" x="5444"/>
        <item m="1" x="7056"/>
        <item m="1" x="916"/>
        <item m="1" x="3282"/>
        <item m="1" x="5451"/>
        <item m="1" x="7063"/>
        <item m="1" x="921"/>
        <item m="1" x="3290"/>
        <item m="1" x="5458"/>
        <item m="1" x="7071"/>
        <item m="1" x="926"/>
        <item m="1" x="3298"/>
        <item m="1" x="5465"/>
        <item m="1" x="7074"/>
        <item m="1" x="931"/>
        <item m="1" x="3306"/>
        <item m="1" x="5472"/>
        <item m="1" x="7078"/>
        <item m="1" x="936"/>
        <item m="1" x="3315"/>
        <item m="1" x="5479"/>
        <item m="1" x="7079"/>
        <item m="1" x="938"/>
        <item m="1" x="3319"/>
        <item m="1" x="5486"/>
        <item m="1" x="7081"/>
        <item m="1" x="940"/>
        <item m="1" x="3324"/>
        <item m="1" x="5493"/>
        <item m="1" x="2815"/>
        <item m="1" x="4950"/>
        <item m="1" x="7386"/>
        <item m="1" x="1269"/>
        <item m="1" x="2823"/>
        <item m="1" x="4956"/>
        <item m="1" x="7389"/>
        <item m="1" x="1273"/>
        <item m="1" x="2831"/>
        <item m="1" x="4964"/>
        <item m="1" x="7393"/>
        <item m="1" x="1280"/>
        <item m="1" x="2839"/>
        <item m="1" x="4971"/>
        <item m="1" x="7398"/>
        <item m="1" x="1287"/>
        <item m="1" x="2848"/>
        <item m="1" x="4979"/>
        <item m="1" x="7403"/>
        <item m="1" x="1296"/>
        <item m="1" x="2856"/>
        <item m="1" x="4986"/>
        <item m="1" x="7408"/>
        <item m="1" x="1304"/>
        <item m="1" x="2864"/>
        <item m="1" x="4994"/>
        <item m="1" x="7414"/>
        <item m="1" x="1313"/>
        <item m="1" x="2872"/>
        <item m="1" x="5001"/>
        <item m="1" x="7419"/>
        <item m="1" x="1321"/>
        <item m="1" x="2880"/>
        <item m="1" x="5008"/>
        <item m="1" x="7424"/>
        <item m="1" x="1330"/>
        <item m="1" x="2888"/>
        <item m="1" x="5015"/>
        <item m="1" x="7429"/>
        <item m="1" x="1338"/>
        <item m="1" x="2896"/>
        <item m="1" x="5022"/>
        <item m="1" x="7434"/>
        <item m="1" x="1346"/>
        <item m="1" x="2904"/>
        <item m="1" x="5029"/>
        <item m="1" x="7439"/>
        <item m="1" x="1354"/>
        <item m="1" x="2912"/>
        <item m="1" x="5036"/>
        <item m="1" x="7444"/>
        <item m="1" x="1362"/>
        <item m="1" x="2920"/>
        <item m="1" x="5043"/>
        <item m="1" x="7449"/>
        <item m="1" x="1370"/>
        <item m="1" x="2928"/>
        <item m="1" x="5050"/>
        <item m="1" x="7454"/>
        <item m="1" x="1378"/>
        <item m="1" x="2936"/>
        <item m="1" x="5057"/>
        <item m="1" x="7459"/>
        <item m="1" x="1386"/>
        <item m="1" x="2944"/>
        <item m="1" x="5064"/>
        <item m="1" x="7464"/>
        <item m="1" x="1394"/>
        <item m="1" x="2952"/>
        <item m="1" x="5071"/>
        <item m="1" x="7469"/>
        <item m="1" x="1402"/>
        <item m="1" x="2960"/>
        <item m="1" x="5078"/>
        <item m="1" x="7474"/>
        <item m="1" x="1410"/>
        <item m="1" x="2969"/>
        <item m="1" x="5085"/>
        <item m="1" x="7479"/>
        <item m="1" x="1418"/>
        <item m="1" x="2973"/>
        <item m="1" x="5092"/>
        <item m="1" x="7484"/>
        <item m="1" x="1426"/>
        <item m="1" x="2978"/>
        <item m="1" x="5099"/>
        <item m="1" x="7490"/>
        <item m="1" x="1434"/>
        <item m="1" x="2979"/>
        <item m="1" x="5102"/>
        <item m="1" x="7495"/>
        <item m="1" x="1442"/>
        <item m="1" x="2981"/>
        <item m="1" x="5105"/>
        <item m="1" x="7501"/>
        <item m="1" x="1450"/>
        <item m="1" x="7094"/>
        <item m="1" x="957"/>
        <item m="1" x="3334"/>
        <item m="1" x="5510"/>
        <item m="1" x="7099"/>
        <item m="1" x="964"/>
        <item m="1" x="3338"/>
        <item m="1" x="5515"/>
        <item m="1" x="7104"/>
        <item m="1" x="973"/>
        <item m="1" x="3343"/>
        <item m="1" x="5523"/>
        <item m="1" x="7109"/>
        <item m="1" x="981"/>
        <item m="1" x="3349"/>
        <item m="1" x="5531"/>
        <item m="1" x="7115"/>
        <item m="1" x="990"/>
        <item m="1" x="3355"/>
        <item m="1" x="5541"/>
        <item m="1" x="7120"/>
        <item m="1" x="998"/>
        <item m="1" x="3361"/>
        <item m="1" x="5550"/>
        <item m="1" x="7125"/>
        <item m="1" x="1007"/>
        <item m="1" x="3368"/>
        <item m="1" x="5560"/>
        <item m="1" x="7130"/>
        <item m="1" x="1015"/>
        <item m="1" x="3374"/>
        <item m="1" x="5569"/>
        <item m="1" x="7135"/>
        <item m="1" x="1023"/>
        <item m="1" x="3380"/>
        <item m="1" x="5579"/>
        <item m="1" x="7140"/>
        <item m="1" x="1031"/>
        <item m="1" x="3386"/>
        <item m="1" x="5588"/>
        <item m="1" x="7145"/>
        <item m="1" x="1039"/>
        <item m="1" x="3392"/>
        <item m="1" x="5597"/>
        <item m="1" x="7150"/>
        <item m="1" x="1047"/>
        <item m="1" x="3398"/>
        <item m="1" x="5606"/>
        <item m="1" x="7155"/>
        <item m="1" x="1055"/>
        <item m="1" x="3404"/>
        <item m="1" x="5615"/>
        <item m="1" x="7160"/>
        <item m="1" x="1063"/>
        <item m="1" x="5624"/>
        <item m="1" x="7165"/>
        <item m="1" x="1071"/>
        <item m="1" x="5633"/>
        <item m="1" x="7170"/>
        <item m="1" x="1079"/>
        <item m="1" x="5642"/>
        <item m="1" x="7175"/>
        <item m="1" x="1087"/>
        <item m="1" x="5651"/>
        <item m="1" x="7180"/>
        <item m="1" x="1095"/>
        <item m="1" x="5660"/>
        <item m="1" x="7185"/>
        <item m="1" x="1103"/>
        <item m="1" x="5669"/>
        <item m="1" x="7191"/>
        <item m="1" x="1111"/>
        <item m="1" x="5678"/>
        <item m="1" x="7196"/>
        <item m="1" x="1119"/>
        <item m="1" x="5687"/>
        <item m="1" x="7202"/>
        <item m="1" x="1127"/>
        <item m="1" x="5696"/>
        <item m="1" x="7204"/>
        <item m="1" x="1131"/>
        <item m="1" x="5705"/>
        <item m="1" x="7207"/>
        <item m="1" x="1135"/>
        <item m="1" x="5714"/>
        <item m="1" x="2997"/>
        <item m="1" x="5127"/>
        <item m="1" x="7513"/>
        <item m="1" x="3003"/>
        <item m="1" x="5135"/>
        <item m="1" x="7517"/>
        <item m="1" x="3009"/>
        <item m="1" x="5145"/>
        <item m="1" x="7522"/>
        <item m="1" x="3015"/>
        <item m="1" x="5154"/>
        <item m="1" x="7528"/>
        <item m="1" x="3022"/>
        <item m="1" x="5164"/>
        <item m="1" x="7534"/>
        <item m="1" x="3028"/>
        <item m="1" x="5173"/>
        <item m="1" x="7540"/>
        <item m="1" x="3034"/>
        <item m="1" x="5183"/>
        <item m="1" x="7546"/>
        <item m="1" x="3040"/>
        <item m="1" x="5192"/>
        <item m="1" x="7552"/>
        <item m="1" x="3046"/>
        <item m="1" x="5201"/>
        <item m="1" x="7558"/>
        <item m="1" x="3052"/>
        <item m="1" x="5210"/>
        <item m="1" x="7564"/>
        <item m="1" x="3058"/>
        <item m="1" x="5219"/>
        <item m="1" x="7570"/>
        <item m="1" x="3064"/>
        <item m="1" x="5228"/>
        <item m="1" x="7576"/>
        <item m="1" x="3070"/>
        <item m="1" x="5237"/>
        <item m="1" x="7582"/>
        <item m="1" x="3076"/>
        <item m="1" x="5246"/>
        <item m="1" x="7588"/>
        <item m="1" x="3082"/>
        <item m="1" x="5255"/>
        <item m="1" x="7594"/>
        <item m="1" x="3088"/>
        <item m="1" x="5264"/>
        <item m="1" x="7600"/>
        <item m="1" x="3094"/>
        <item m="1" x="5273"/>
        <item m="1" x="7606"/>
        <item m="1" x="3100"/>
        <item m="1" x="5282"/>
        <item m="1" x="7612"/>
        <item m="1" x="3106"/>
        <item m="1" x="5291"/>
        <item m="1" x="7618"/>
        <item m="1" x="3113"/>
        <item m="1" x="5300"/>
        <item m="1" x="7624"/>
        <item m="1" x="3119"/>
        <item m="1" x="5309"/>
        <item m="1" x="7630"/>
        <item m="1" x="3126"/>
        <item m="1" x="5318"/>
        <item m="1" x="7636"/>
        <item m="1" x="3128"/>
        <item m="1" x="5322"/>
        <item m="1" x="7642"/>
        <item m="1" x="3131"/>
        <item m="1" x="5326"/>
        <item m="1" x="7649"/>
        <item m="1" x="7223"/>
        <item m="1" x="1143"/>
        <item m="1" x="3443"/>
        <item m="1" x="7229"/>
        <item m="1" x="1146"/>
        <item m="1" x="3447"/>
        <item m="1" x="7235"/>
        <item m="1" x="1151"/>
        <item m="1" x="3452"/>
        <item m="1" x="7242"/>
        <item m="1" x="1156"/>
        <item m="1" x="3459"/>
        <item m="1" x="7249"/>
        <item m="1" x="1162"/>
        <item m="1" x="3466"/>
        <item m="1" x="7256"/>
        <item m="1" x="1167"/>
        <item m="1" x="3473"/>
        <item m="1" x="7264"/>
        <item m="1" x="1173"/>
        <item m="1" x="3480"/>
        <item m="1" x="7271"/>
        <item m="1" x="1178"/>
        <item m="1" x="3487"/>
        <item m="1" x="7278"/>
        <item m="1" x="1183"/>
        <item m="1" x="3494"/>
        <item m="1" x="7285"/>
        <item m="1" x="1188"/>
        <item m="1" x="3501"/>
        <item m="1" x="7292"/>
        <item m="1" x="1193"/>
        <item m="1" x="3508"/>
        <item m="1" x="7299"/>
        <item m="1" x="1198"/>
        <item m="1" x="3515"/>
        <item m="1" x="7306"/>
        <item m="1" x="1203"/>
        <item m="1" x="3522"/>
        <item m="1" x="7313"/>
        <item m="1" x="1208"/>
        <item m="1" x="3529"/>
        <item m="1" x="7320"/>
        <item m="1" x="1213"/>
        <item m="1" x="3536"/>
        <item m="1" x="7327"/>
        <item m="1" x="1218"/>
        <item m="1" x="3543"/>
        <item m="1" x="7334"/>
        <item m="1" x="1223"/>
        <item m="1" x="3550"/>
        <item m="1" x="7341"/>
        <item m="1" x="1228"/>
        <item m="1" x="3557"/>
        <item m="1" x="7348"/>
        <item m="1" x="1233"/>
        <item m="1" x="3564"/>
        <item m="1" x="7356"/>
        <item m="1" x="1238"/>
        <item m="1" x="3571"/>
        <item m="1" x="7363"/>
        <item m="1" x="1243"/>
        <item m="1" x="3578"/>
        <item m="1" x="7371"/>
        <item m="1" x="1248"/>
        <item m="1" x="3585"/>
        <item m="1" x="7374"/>
        <item m="1" x="1253"/>
        <item m="1" x="3592"/>
        <item m="1" x="7379"/>
        <item m="1" x="1258"/>
        <item m="1" x="3600"/>
        <item m="1" x="3148"/>
        <item m="1" x="5335"/>
        <item m="1" x="3155"/>
        <item m="1" x="5339"/>
        <item m="1" x="3162"/>
        <item m="1" x="5345"/>
        <item m="1" x="3170"/>
        <item m="1" x="5351"/>
        <item m="1" x="3178"/>
        <item m="1" x="5359"/>
        <item m="1" x="3186"/>
        <item m="1" x="5366"/>
        <item m="1" x="3195"/>
        <item m="1" x="5374"/>
        <item m="1" x="3203"/>
        <item m="1" x="5381"/>
        <item m="1" x="3211"/>
        <item m="1" x="5389"/>
        <item m="1" x="3219"/>
        <item m="1" x="5396"/>
        <item m="1" x="3227"/>
        <item m="1" x="5403"/>
        <item m="1" x="3235"/>
        <item m="1" x="5410"/>
        <item m="1" x="3243"/>
        <item m="1" x="5417"/>
        <item m="1" x="3251"/>
        <item m="1" x="5424"/>
        <item m="1" x="3259"/>
        <item m="1" x="5431"/>
        <item m="1" x="3267"/>
        <item m="1" x="5438"/>
        <item m="1" x="3275"/>
        <item m="1" x="5445"/>
        <item m="1" x="3283"/>
        <item m="1" x="5452"/>
        <item m="1" x="3291"/>
        <item m="1" x="5459"/>
        <item m="1" x="3299"/>
        <item m="1" x="5466"/>
        <item m="1" x="3307"/>
        <item m="1" x="5473"/>
        <item m="1" x="3316"/>
        <item m="1" x="5480"/>
        <item m="1" x="3320"/>
        <item m="1" x="5487"/>
        <item m="1" x="3325"/>
        <item m="1" x="5494"/>
        <item m="1" x="7387"/>
        <item m="1" x="1270"/>
        <item m="1" x="7390"/>
        <item m="1" x="1274"/>
        <item m="1" x="7394"/>
        <item m="1" x="1281"/>
        <item m="1" x="7399"/>
        <item m="1" x="1288"/>
        <item m="1" x="7404"/>
        <item m="1" x="1297"/>
        <item m="1" x="7409"/>
        <item m="1" x="1305"/>
        <item m="1" x="7415"/>
        <item m="1" x="1314"/>
        <item m="1" x="7420"/>
        <item m="1" x="1322"/>
        <item m="1" x="7425"/>
        <item m="1" x="1331"/>
        <item m="1" x="7430"/>
        <item m="1" x="1339"/>
        <item m="1" x="7435"/>
        <item m="1" x="1347"/>
        <item m="1" x="7440"/>
        <item m="1" x="1355"/>
        <item m="1" x="7445"/>
        <item m="1" x="1363"/>
        <item m="1" x="7450"/>
        <item m="1" x="1371"/>
        <item m="1" x="7455"/>
        <item m="1" x="1379"/>
        <item m="1" x="7460"/>
        <item m="1" x="1387"/>
        <item m="1" x="7465"/>
        <item m="1" x="1395"/>
        <item m="1" x="7470"/>
        <item m="1" x="1403"/>
        <item m="1" x="7475"/>
        <item m="1" x="1411"/>
        <item m="1" x="7480"/>
        <item m="1" x="1419"/>
        <item m="1" x="7485"/>
        <item m="1" x="1427"/>
        <item m="1" x="7491"/>
        <item m="1" x="1435"/>
        <item m="1" x="7496"/>
        <item m="1" x="1443"/>
        <item m="1" x="7502"/>
        <item m="1" x="1451"/>
        <item m="1" x="3335"/>
        <item m="1" x="5511"/>
        <item m="1" x="3339"/>
        <item m="1" x="5516"/>
        <item m="1" x="3344"/>
        <item m="1" x="5524"/>
        <item m="1" x="3350"/>
        <item m="1" x="5532"/>
        <item m="1" x="3356"/>
        <item m="1" x="5542"/>
        <item m="1" x="3362"/>
        <item m="1" x="5551"/>
        <item m="1" x="3369"/>
        <item m="1" x="5561"/>
        <item m="1" x="3375"/>
        <item m="1" x="5570"/>
        <item m="1" x="3381"/>
        <item m="1" x="5580"/>
        <item m="1" x="3387"/>
        <item m="1" x="5589"/>
        <item m="1" x="3393"/>
        <item m="1" x="5598"/>
        <item m="1" x="3399"/>
        <item m="1" x="5607"/>
        <item m="1" x="3405"/>
        <item m="1" x="5616"/>
        <item m="1" x="5625"/>
        <item m="1" x="5634"/>
        <item m="1" x="5643"/>
        <item m="1" x="5652"/>
        <item m="1" x="5661"/>
        <item m="1" x="5670"/>
        <item m="1" x="5679"/>
        <item m="1" x="5688"/>
        <item m="1" x="5697"/>
        <item m="1" x="5706"/>
        <item m="1" x="5715"/>
        <item m="1" x="7514"/>
        <item m="1" x="7518"/>
        <item m="1" x="7523"/>
        <item m="1" x="7529"/>
        <item m="1" x="7535"/>
        <item m="1" x="7541"/>
        <item m="1" x="7547"/>
        <item m="1" x="7553"/>
        <item m="1" x="7559"/>
        <item m="1" x="7565"/>
        <item m="1" x="7571"/>
        <item m="1" x="7577"/>
        <item m="1" x="7583"/>
        <item m="1" x="7589"/>
        <item m="1" x="7595"/>
        <item m="1" x="7601"/>
        <item m="1" x="7607"/>
        <item m="1" x="7613"/>
        <item m="1" x="7619"/>
        <item m="1" x="7625"/>
        <item m="1" x="7631"/>
        <item m="1" x="7637"/>
        <item m="1" x="7643"/>
        <item m="1" x="7650"/>
        <item m="1" x="3444"/>
        <item m="1" x="3448"/>
        <item m="1" x="3453"/>
        <item m="1" x="3460"/>
        <item m="1" x="3467"/>
        <item m="1" x="3474"/>
        <item m="1" x="3481"/>
        <item m="1" x="3488"/>
        <item m="1" x="3495"/>
        <item m="1" x="3502"/>
        <item m="1" x="3509"/>
        <item m="1" x="3516"/>
        <item m="1" x="3523"/>
        <item m="1" x="3530"/>
        <item m="1" x="3537"/>
        <item m="1" x="3544"/>
        <item m="1" x="3551"/>
        <item m="1" x="3558"/>
        <item m="1" x="3565"/>
        <item m="1" x="3572"/>
        <item m="1" x="3579"/>
        <item m="1" x="3586"/>
        <item m="1" x="3593"/>
        <item m="1" x="3601"/>
        <item m="1" x="7659"/>
        <item m="1" x="3613"/>
        <item m="1" x="7760"/>
        <item m="1" x="3642"/>
        <item m="1" x="3766"/>
        <item m="1" x="3843"/>
        <item m="1" x="3919"/>
        <item m="1" x="45"/>
        <item m="1" x="3996"/>
        <item m="1" x="120"/>
        <item m="1" x="4071"/>
        <item m="1" x="169"/>
        <item m="1" x="4165"/>
        <item m="1" x="265"/>
        <item m="1" x="4264"/>
        <item m="1" x="337"/>
        <item m="1" x="4376"/>
        <item m="1" x="7236"/>
        <item m="1" x="1152"/>
        <item m="1" x="3454"/>
        <item m="1" x="5734"/>
        <item m="1" x="7243"/>
        <item m="1" x="1157"/>
        <item m="1" x="3461"/>
        <item m="1" x="5738"/>
        <item m="1" x="7250"/>
        <item m="1" x="1163"/>
        <item m="1" x="3468"/>
        <item m="1" x="5744"/>
        <item m="1" x="7257"/>
        <item m="1" x="1168"/>
        <item m="1" x="3475"/>
        <item m="1" x="5749"/>
        <item m="1" x="7265"/>
        <item m="1" x="1174"/>
        <item m="1" x="3482"/>
        <item m="1" x="5756"/>
        <item m="1" x="7272"/>
        <item m="1" x="1179"/>
        <item m="1" x="3489"/>
        <item m="1" x="5762"/>
        <item m="1" x="7279"/>
        <item m="1" x="1184"/>
        <item m="1" x="3496"/>
        <item m="1" x="5769"/>
        <item m="1" x="7286"/>
        <item m="1" x="1189"/>
        <item m="1" x="3503"/>
        <item m="1" x="5775"/>
        <item m="1" x="7293"/>
        <item m="1" x="1194"/>
        <item m="1" x="3510"/>
        <item m="1" x="5782"/>
        <item m="1" x="7300"/>
        <item m="1" x="1199"/>
        <item m="1" x="3517"/>
        <item m="1" x="5788"/>
        <item m="1" x="7307"/>
        <item m="1" x="1204"/>
        <item m="1" x="3524"/>
        <item m="1" x="5794"/>
        <item m="1" x="7314"/>
        <item m="1" x="1209"/>
        <item m="1" x="3531"/>
        <item m="1" x="5800"/>
        <item m="1" x="7321"/>
        <item m="1" x="1214"/>
        <item m="1" x="3538"/>
        <item m="1" x="5806"/>
        <item m="1" x="7328"/>
        <item m="1" x="1219"/>
        <item m="1" x="3545"/>
        <item m="1" x="5812"/>
        <item m="1" x="7335"/>
        <item m="1" x="1224"/>
        <item m="1" x="3552"/>
        <item m="1" x="5818"/>
        <item m="1" x="7342"/>
        <item m="1" x="1229"/>
        <item m="1" x="3559"/>
        <item m="1" x="5824"/>
        <item m="1" x="7349"/>
        <item m="1" x="1234"/>
        <item m="1" x="3566"/>
        <item m="1" x="5830"/>
        <item m="1" x="7357"/>
        <item m="1" x="1239"/>
        <item m="1" x="3573"/>
        <item m="1" x="5836"/>
        <item m="1" x="7364"/>
        <item m="1" x="1244"/>
        <item m="1" x="3580"/>
        <item m="1" x="5842"/>
        <item m="1" x="7372"/>
        <item m="1" x="1249"/>
        <item m="1" x="3587"/>
        <item m="1" x="5848"/>
        <item m="1" x="7375"/>
        <item m="1" x="1254"/>
        <item m="1" x="3594"/>
        <item m="1" x="5854"/>
        <item m="1" x="7380"/>
        <item m="1" x="1259"/>
        <item m="1" x="3602"/>
        <item m="1" x="5860"/>
        <item m="1" x="7381"/>
        <item m="1" x="1261"/>
        <item m="1" x="3605"/>
        <item m="1" x="5866"/>
        <item m="1" x="7382"/>
        <item m="1" x="1263"/>
        <item m="1" x="3609"/>
        <item m="1" x="5872"/>
        <item m="1" x="3163"/>
        <item m="1" x="5346"/>
        <item m="1" x="7661"/>
        <item m="1" x="1574"/>
        <item m="1" x="3171"/>
        <item m="1" x="5352"/>
        <item m="1" x="7664"/>
        <item m="1" x="1578"/>
        <item m="1" x="3179"/>
        <item m="1" x="5360"/>
        <item m="1" x="7668"/>
        <item m="1" x="1585"/>
        <item m="1" x="3187"/>
        <item m="1" x="5367"/>
        <item m="1" x="7672"/>
        <item m="1" x="1591"/>
        <item m="1" x="3196"/>
        <item m="1" x="5375"/>
        <item m="1" x="7676"/>
        <item m="1" x="1599"/>
        <item m="1" x="3204"/>
        <item m="1" x="5382"/>
        <item m="1" x="7680"/>
        <item m="1" x="1606"/>
        <item m="1" x="3212"/>
        <item m="1" x="5390"/>
        <item m="1" x="7684"/>
        <item m="1" x="1614"/>
        <item m="1" x="3220"/>
        <item m="1" x="5397"/>
        <item m="1" x="7688"/>
        <item m="1" x="1621"/>
        <item m="1" x="3228"/>
        <item m="1" x="5404"/>
        <item m="1" x="7692"/>
        <item m="1" x="1629"/>
        <item m="1" x="3236"/>
        <item m="1" x="5411"/>
        <item m="1" x="7696"/>
        <item m="1" x="1636"/>
        <item m="1" x="3244"/>
        <item m="1" x="5418"/>
        <item m="1" x="7700"/>
        <item m="1" x="1643"/>
        <item m="1" x="3252"/>
        <item m="1" x="5425"/>
        <item m="1" x="7704"/>
        <item m="1" x="1650"/>
        <item m="1" x="3260"/>
        <item m="1" x="5432"/>
        <item m="1" x="7708"/>
        <item m="1" x="1657"/>
        <item m="1" x="3268"/>
        <item m="1" x="5439"/>
        <item m="1" x="7712"/>
        <item m="1" x="1664"/>
        <item m="1" x="3276"/>
        <item m="1" x="5446"/>
        <item m="1" x="7716"/>
        <item m="1" x="1671"/>
        <item m="1" x="3284"/>
        <item m="1" x="5453"/>
        <item m="1" x="7720"/>
        <item m="1" x="1678"/>
        <item m="1" x="3292"/>
        <item m="1" x="5460"/>
        <item m="1" x="7724"/>
        <item m="1" x="1685"/>
        <item m="1" x="3300"/>
        <item m="1" x="5467"/>
        <item m="1" x="7728"/>
        <item m="1" x="1692"/>
        <item m="1" x="3308"/>
        <item m="1" x="5474"/>
        <item m="1" x="7732"/>
        <item m="1" x="1699"/>
        <item m="1" x="3317"/>
        <item m="1" x="5481"/>
        <item m="1" x="7736"/>
        <item m="1" x="1706"/>
        <item m="1" x="3321"/>
        <item m="1" x="5488"/>
        <item m="1" x="7740"/>
        <item m="1" x="1713"/>
        <item m="1" x="3326"/>
        <item m="1" x="5495"/>
        <item m="1" x="7745"/>
        <item m="1" x="1720"/>
        <item m="1" x="3327"/>
        <item m="1" x="5498"/>
        <item m="1" x="7749"/>
        <item m="1" x="1727"/>
        <item m="1" x="3329"/>
        <item m="1" x="5501"/>
        <item m="1" x="7754"/>
        <item m="1" x="1734"/>
        <item m="1" x="7395"/>
        <item m="1" x="1282"/>
        <item m="1" x="5888"/>
        <item m="1" x="7400"/>
        <item m="1" x="1289"/>
        <item m="1" x="5893"/>
        <item m="1" x="7405"/>
        <item m="1" x="1298"/>
        <item m="1" x="5901"/>
        <item m="1" x="7410"/>
        <item m="1" x="1306"/>
        <item m="1" x="5908"/>
        <item m="1" x="7416"/>
        <item m="1" x="1315"/>
        <item m="1" x="5917"/>
        <item m="1" x="7421"/>
        <item m="1" x="1323"/>
        <item m="1" x="5925"/>
        <item m="1" x="7426"/>
        <item m="1" x="1332"/>
        <item m="1" x="5933"/>
        <item m="1" x="7431"/>
        <item m="1" x="1340"/>
        <item m="1" x="5941"/>
        <item m="1" x="7436"/>
        <item m="1" x="1348"/>
        <item m="1" x="5950"/>
        <item m="1" x="7441"/>
        <item m="1" x="1356"/>
        <item m="1" x="5958"/>
        <item m="1" x="7446"/>
        <item m="1" x="1364"/>
        <item m="1" x="5966"/>
        <item m="1" x="7451"/>
        <item m="1" x="1372"/>
        <item m="1" x="5974"/>
        <item m="1" x="7456"/>
        <item m="1" x="1380"/>
        <item m="1" x="5982"/>
        <item m="1" x="7461"/>
        <item m="1" x="1388"/>
        <item m="1" x="5990"/>
        <item m="1" x="7466"/>
        <item m="1" x="1396"/>
        <item m="1" x="5998"/>
        <item m="1" x="7471"/>
        <item m="1" x="1404"/>
        <item m="1" x="6006"/>
        <item m="1" x="7476"/>
        <item m="1" x="1412"/>
        <item m="1" x="6014"/>
        <item m="1" x="7481"/>
        <item m="1" x="1420"/>
        <item m="1" x="6022"/>
        <item m="1" x="7486"/>
        <item m="1" x="1428"/>
        <item m="1" x="6030"/>
        <item m="1" x="7492"/>
        <item m="1" x="1436"/>
        <item m="1" x="6038"/>
        <item m="1" x="7497"/>
        <item m="1" x="1444"/>
        <item m="1" x="7503"/>
        <item m="1" x="1452"/>
        <item m="1" x="7505"/>
        <item m="1" x="1456"/>
        <item m="1" x="7508"/>
        <item m="1" x="1460"/>
        <item m="1" x="3345"/>
        <item m="1" x="5525"/>
        <item m="1" x="7763"/>
        <item m="1" x="3351"/>
        <item m="1" x="5533"/>
        <item m="1" x="7767"/>
        <item m="1" x="3357"/>
        <item m="1" x="5543"/>
        <item m="1" x="7772"/>
        <item m="1" x="3363"/>
        <item m="1" x="5552"/>
        <item m="1" x="7777"/>
        <item m="1" x="3370"/>
        <item m="1" x="5562"/>
        <item m="1" x="7782"/>
        <item m="1" x="3376"/>
        <item m="1" x="5571"/>
        <item m="1" x="7787"/>
        <item m="1" x="3382"/>
        <item m="1" x="5581"/>
        <item m="1" x="7792"/>
        <item m="1" x="3388"/>
        <item m="1" x="5590"/>
        <item m="1" x="7797"/>
        <item m="1" x="3394"/>
        <item m="1" x="5599"/>
        <item m="1" x="7802"/>
        <item m="1" x="3400"/>
        <item m="1" x="5608"/>
        <item m="1" x="7807"/>
        <item m="1" x="3406"/>
        <item m="1" x="5617"/>
        <item m="1" x="7812"/>
        <item m="1" x="3410"/>
        <item m="1" x="5626"/>
        <item m="1" x="7817"/>
        <item m="1" x="3412"/>
        <item m="1" x="5635"/>
        <item m="1" x="7822"/>
        <item m="1" x="3414"/>
        <item m="1" x="5644"/>
        <item m="1" x="7827"/>
        <item m="1" x="3416"/>
        <item m="1" x="5653"/>
        <item m="1" x="7832"/>
        <item m="1" x="3418"/>
        <item m="1" x="5662"/>
        <item m="1" x="7837"/>
        <item m="1" x="3420"/>
        <item m="1" x="5671"/>
        <item m="1" x="7842"/>
        <item m="1" x="3422"/>
        <item m="1" x="5680"/>
        <item m="1" x="7847"/>
        <item m="1" x="3424"/>
        <item m="1" x="5689"/>
        <item m="1" x="7852"/>
        <item m="1" x="3427"/>
        <item m="1" x="5698"/>
        <item m="1" x="7857"/>
        <item m="1" x="3429"/>
        <item m="1" x="5707"/>
        <item m="1" x="7862"/>
        <item m="1" x="3432"/>
        <item m="1" x="5716"/>
        <item m="1" x="7868"/>
        <item m="1" x="3434"/>
        <item m="1" x="5720"/>
        <item m="1" x="3438"/>
        <item m="1" x="5724"/>
        <item m="1" x="7524"/>
        <item m="1" x="1470"/>
        <item m="1" x="3645"/>
        <item m="1" x="7530"/>
        <item m="1" x="1473"/>
        <item m="1" x="3649"/>
        <item m="1" x="7536"/>
        <item m="1" x="1478"/>
        <item m="1" x="3654"/>
        <item m="1" x="7542"/>
        <item m="1" x="1482"/>
        <item m="1" x="3659"/>
        <item m="1" x="7548"/>
        <item m="1" x="1487"/>
        <item m="1" x="3664"/>
        <item m="1" x="7554"/>
        <item m="1" x="1491"/>
        <item m="1" x="3669"/>
        <item m="1" x="7560"/>
        <item m="1" x="1496"/>
        <item m="1" x="3674"/>
        <item m="1" x="7566"/>
        <item m="1" x="1500"/>
        <item m="1" x="3679"/>
        <item m="1" x="7572"/>
        <item m="1" x="1504"/>
        <item m="1" x="3684"/>
        <item m="1" x="7578"/>
        <item m="1" x="1508"/>
        <item m="1" x="3689"/>
        <item m="1" x="7584"/>
        <item m="1" x="1512"/>
        <item m="1" x="3694"/>
        <item m="1" x="7590"/>
        <item m="1" x="1516"/>
        <item m="1" x="3699"/>
        <item m="1" x="7596"/>
        <item m="1" x="1520"/>
        <item m="1" x="3704"/>
        <item m="1" x="7602"/>
        <item m="1" x="1524"/>
        <item m="1" x="3709"/>
        <item m="1" x="7608"/>
        <item m="1" x="1528"/>
        <item m="1" x="3714"/>
        <item m="1" x="7614"/>
        <item m="1" x="1532"/>
        <item m="1" x="3719"/>
        <item m="1" x="7620"/>
        <item m="1" x="1536"/>
        <item m="1" x="3724"/>
        <item m="1" x="7626"/>
        <item m="1" x="1540"/>
        <item m="1" x="3729"/>
        <item m="1" x="7632"/>
        <item m="1" x="1544"/>
        <item m="1" x="3734"/>
        <item m="1" x="7638"/>
        <item m="1" x="1548"/>
        <item m="1" x="3739"/>
        <item m="1" x="7644"/>
        <item m="1" x="1552"/>
        <item m="1" x="3744"/>
        <item m="1" x="7651"/>
        <item m="1" x="1556"/>
        <item m="1" x="3749"/>
        <item m="1" x="7653"/>
        <item m="1" x="1560"/>
        <item m="1" x="3754"/>
        <item m="1" x="7656"/>
        <item m="1" x="1564"/>
        <item m="1" x="3760"/>
        <item m="1" x="3455"/>
        <item m="1" x="5735"/>
        <item m="1" x="3462"/>
        <item m="1" x="5739"/>
        <item m="1" x="3469"/>
        <item m="1" x="5745"/>
        <item m="1" x="3476"/>
        <item m="1" x="5750"/>
        <item m="1" x="3483"/>
        <item m="1" x="5757"/>
        <item m="1" x="3490"/>
        <item m="1" x="5763"/>
        <item m="1" x="3497"/>
        <item m="1" x="5770"/>
        <item m="1" x="3504"/>
        <item m="1" x="5776"/>
        <item m="1" x="3511"/>
        <item m="1" x="5783"/>
        <item m="1" x="3518"/>
        <item m="1" x="5789"/>
        <item m="1" x="3525"/>
        <item m="1" x="5795"/>
        <item m="1" x="3532"/>
        <item m="1" x="5801"/>
        <item m="1" x="3539"/>
        <item m="1" x="5807"/>
        <item m="1" x="3546"/>
        <item m="1" x="5813"/>
        <item m="1" x="3553"/>
        <item m="1" x="5819"/>
        <item m="1" x="3560"/>
        <item m="1" x="5825"/>
        <item m="1" x="3567"/>
        <item m="1" x="5831"/>
        <item m="1" x="3574"/>
        <item m="1" x="5837"/>
        <item m="1" x="3581"/>
        <item m="1" x="5843"/>
        <item m="1" x="3588"/>
        <item m="1" x="5849"/>
        <item m="1" x="3595"/>
        <item m="1" x="5855"/>
        <item m="1" x="3603"/>
        <item m="1" x="5861"/>
        <item m="1" x="3606"/>
        <item m="1" x="5867"/>
        <item m="1" x="3610"/>
        <item m="1" x="5873"/>
        <item m="1" x="7662"/>
        <item m="1" x="1575"/>
        <item m="1" x="7665"/>
        <item m="1" x="1579"/>
        <item m="1" x="7669"/>
        <item m="1" x="1586"/>
        <item m="1" x="7673"/>
        <item m="1" x="1592"/>
        <item m="1" x="7677"/>
        <item m="1" x="1600"/>
        <item m="1" x="7681"/>
        <item m="1" x="1607"/>
        <item m="1" x="7685"/>
        <item m="1" x="1615"/>
        <item m="1" x="7689"/>
        <item m="1" x="1622"/>
        <item m="1" x="7693"/>
        <item m="1" x="1630"/>
        <item m="1" x="7697"/>
        <item m="1" x="1637"/>
        <item m="1" x="7701"/>
        <item m="1" x="1644"/>
        <item m="1" x="7705"/>
        <item m="1" x="1651"/>
        <item m="1" x="7709"/>
        <item m="1" x="1658"/>
        <item m="1" x="7713"/>
        <item m="1" x="1665"/>
        <item m="1" x="7717"/>
        <item m="1" x="1672"/>
        <item m="1" x="7721"/>
        <item m="1" x="1679"/>
        <item m="1" x="7725"/>
        <item m="1" x="1686"/>
        <item m="1" x="7729"/>
        <item m="1" x="1693"/>
        <item m="1" x="7733"/>
        <item m="1" x="1700"/>
        <item m="1" x="7737"/>
        <item m="1" x="1707"/>
        <item m="1" x="7741"/>
        <item m="1" x="1714"/>
        <item m="1" x="7746"/>
        <item m="1" x="1721"/>
        <item m="1" x="7750"/>
        <item m="1" x="1728"/>
        <item m="1" x="7755"/>
        <item m="1" x="1735"/>
        <item m="1" x="5889"/>
        <item m="1" x="5894"/>
        <item m="1" x="5902"/>
        <item m="1" x="5909"/>
        <item m="1" x="5918"/>
        <item m="1" x="5926"/>
        <item m="1" x="5934"/>
        <item m="1" x="5942"/>
        <item m="1" x="5951"/>
        <item m="1" x="5959"/>
        <item m="1" x="5967"/>
        <item m="1" x="5975"/>
        <item m="1" x="5983"/>
        <item m="1" x="5991"/>
        <item m="1" x="5999"/>
        <item m="1" x="6007"/>
        <item m="1" x="6015"/>
        <item m="1" x="6023"/>
        <item m="1" x="6031"/>
        <item m="1" x="6039"/>
        <item m="1" x="7764"/>
        <item m="1" x="7768"/>
        <item m="1" x="7773"/>
        <item m="1" x="7778"/>
        <item m="1" x="7783"/>
        <item m="1" x="7788"/>
        <item m="1" x="7793"/>
        <item m="1" x="7798"/>
        <item m="1" x="7803"/>
        <item m="1" x="7808"/>
        <item m="1" x="7813"/>
        <item m="1" x="7818"/>
        <item m="1" x="7823"/>
        <item m="1" x="7828"/>
        <item m="1" x="7833"/>
        <item m="1" x="7838"/>
        <item m="1" x="7843"/>
        <item m="1" x="7848"/>
        <item m="1" x="7853"/>
        <item m="1" x="7858"/>
        <item m="1" x="7863"/>
        <item m="1" x="7869"/>
        <item m="1" x="3646"/>
        <item m="1" x="3650"/>
        <item m="1" x="3655"/>
        <item m="1" x="3660"/>
        <item m="1" x="3665"/>
        <item m="1" x="3670"/>
        <item m="1" x="3675"/>
        <item m="1" x="3680"/>
        <item m="1" x="3685"/>
        <item m="1" x="3690"/>
        <item m="1" x="3695"/>
        <item m="1" x="3700"/>
        <item m="1" x="3705"/>
        <item m="1" x="3710"/>
        <item m="1" x="3715"/>
        <item m="1" x="3720"/>
        <item m="1" x="3725"/>
        <item m="1" x="3730"/>
        <item m="1" x="3735"/>
        <item m="1" x="3740"/>
        <item m="1" x="3745"/>
        <item m="1" x="3750"/>
        <item m="1" x="3755"/>
        <item m="1" x="3761"/>
        <item m="1" x="3767"/>
        <item m="1" x="3844"/>
        <item m="1" x="3920"/>
        <item m="1" x="46"/>
        <item m="1" x="3997"/>
        <item m="1" x="121"/>
        <item m="1" x="4072"/>
        <item m="1" x="172"/>
        <item m="1" x="4170"/>
        <item m="1" x="271"/>
        <item m="1" x="4269"/>
        <item m="1" x="344"/>
        <item m="1" x="4387"/>
        <item m="1" x="485"/>
        <item m="1" x="4533"/>
        <item m="1" x="604"/>
        <item m="1" x="4693"/>
        <item m="1" x="789"/>
        <item m="1" x="806"/>
        <item m="1" x="4099"/>
        <item m="1" x="199"/>
        <item m="1" x="4199"/>
        <item m="1" x="288"/>
        <item m="1" x="4294"/>
        <item m="1" x="375"/>
        <item m="1" x="4423"/>
        <item m="1" x="512"/>
        <item m="1" x="4564"/>
        <item m="1" x="641"/>
        <item m="1" x="4742"/>
        <item m="1" x="824"/>
        <item m="1" x="4944"/>
        <item m="1" x="950"/>
        <item m="1" x="5119"/>
        <item m="1" x="1140"/>
        <item m="1" x="5331"/>
        <item m="1" x="1266"/>
        <item m="1" x="5506"/>
        <item m="1" x="1465"/>
        <item m="1" x="5729"/>
        <item m="1" x="1569"/>
        <item m="1" x="5882"/>
        <item m="1" x="1746"/>
        <item m="1" x="6064"/>
        <item m="1" x="1827"/>
        <item m="1" x="6169"/>
        <item m="1" x="1955"/>
        <item m="1" x="6251"/>
        <item m="1" x="2037"/>
        <item m="1" x="6354"/>
        <item m="1" x="4305"/>
        <item m="1" x="388"/>
        <item m="1" x="4436"/>
        <item m="1" x="523"/>
        <item m="1" x="4579"/>
        <item m="1" x="658"/>
        <item m="1" x="4761"/>
        <item m="1" x="835"/>
        <item m="1" x="4957"/>
        <item m="1" x="965"/>
        <item m="1" x="5136"/>
        <item m="1" x="1147"/>
        <item m="1" x="5340"/>
        <item m="1" x="1275"/>
        <item m="1" x="5517"/>
        <item m="1" x="1467"/>
        <item m="1" x="5731"/>
        <item m="1" x="1571"/>
        <item m="1" x="5884"/>
        <item m="1" x="1748"/>
        <item m="1" x="6066"/>
        <item m="1" x="1829"/>
        <item m="1" x="6172"/>
        <item m="1" x="1958"/>
        <item m="1" x="6254"/>
        <item m="1" x="2040"/>
        <item m="1" x="6359"/>
        <item m="1" x="2167"/>
        <item m="1" x="6439"/>
        <item m="1" x="4594"/>
        <item m="1" x="675"/>
        <item m="1" x="4780"/>
        <item m="1" x="846"/>
        <item m="1" x="4972"/>
        <item m="1" x="982"/>
        <item m="1" x="5155"/>
        <item m="1" x="1158"/>
        <item m="1" x="5353"/>
        <item m="1" x="1290"/>
        <item m="1" x="5534"/>
        <item m="1" x="1474"/>
        <item m="1" x="5740"/>
        <item m="1" x="1580"/>
        <item m="1" x="5895"/>
        <item m="1" x="1750"/>
        <item m="1" x="6068"/>
        <item m="1" x="1831"/>
        <item m="1" x="6174"/>
        <item m="1" x="1960"/>
        <item m="1" x="6256"/>
        <item m="1" x="2042"/>
        <item m="1" x="6362"/>
        <item m="1" x="2170"/>
        <item m="1" x="6442"/>
        <item m="1" x="2249"/>
        <item m="1" x="6544"/>
        <item m="1" x="2375"/>
        <item m="1" x="6647"/>
        <item m="1" x="2478"/>
        <item m="1" x="6772"/>
        <item m="1" x="4987"/>
        <item m="1" x="999"/>
        <item m="1" x="5174"/>
        <item m="1" x="1169"/>
        <item m="1" x="5368"/>
        <item m="1" x="1307"/>
        <item m="1" x="5553"/>
        <item m="1" x="1483"/>
        <item m="1" x="5751"/>
        <item m="1" x="1593"/>
        <item m="1" x="5910"/>
        <item m="1" x="1755"/>
        <item m="1" x="6073"/>
        <item m="1" x="1836"/>
        <item m="1" x="6176"/>
        <item m="1" x="1962"/>
        <item m="1" x="6258"/>
        <item m="1" x="2044"/>
        <item m="1" x="6364"/>
        <item m="1" x="2172"/>
        <item m="1" x="6444"/>
        <item m="1" x="2251"/>
        <item m="1" x="6547"/>
        <item m="1" x="2378"/>
        <item m="1" x="6651"/>
        <item m="1" x="2482"/>
        <item m="1" x="6778"/>
        <item m="1" x="2631"/>
        <item m="1" x="6904"/>
        <item m="1" x="2780"/>
        <item m="1" x="5383"/>
        <item m="1" x="1324"/>
        <item m="1" x="5572"/>
        <item m="1" x="1492"/>
        <item m="1" x="5764"/>
        <item m="1" x="1608"/>
        <item m="1" x="7376"/>
        <item m="1" x="5777"/>
        <item m="1" x="1623"/>
        <item m="1" x="5943"/>
        <item m="1" x="1768"/>
        <item m="1" x="6088"/>
        <item m="1" x="3435"/>
        <item m="1" x="6097"/>
        <item m="1" x="1865"/>
        <item m="1" x="6193"/>
        <item m="1" x="1979"/>
        <item m="1" x="6285"/>
        <item m="1" x="2077"/>
        <item m="1" x="6382"/>
        <item m="1" x="2190"/>
        <item m="1" x="6472"/>
        <item m="1" x="2285"/>
        <item m="1" x="6570"/>
        <item m="1" x="2401"/>
        <item m="1" x="3994"/>
        <item m="1" x="6686"/>
        <item m="1" x="2523"/>
        <item m="1" x="6809"/>
        <item m="1" x="2668"/>
        <item m="1" x="268"/>
        <item m="1" x="6958"/>
        <item m="1" x="2840"/>
        <item m="1" x="7110"/>
        <item m="1" x="3016"/>
        <item m="1" x="4391"/>
        <item m="1" x="7258"/>
        <item m="1" x="3188"/>
        <item m="1" x="7411"/>
        <item m="1" x="3364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6"/>
  </rowFields>
  <rowItems count="1">
    <i>
      <x v="7872"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Moyenne de Temp Out" fld="2" subtotal="average" baseField="33" baseItem="366"/>
    <dataField name="Min de Bar  " fld="16" subtotal="min" baseField="34" baseItem="366"/>
    <dataField name="Moyenne de Bar  " fld="16" subtotal="average" baseField="34" baseItem="366"/>
    <dataField name="Max de Bar  " fld="16" subtotal="max" baseField="34" baseItem="366"/>
    <dataField name="Moyenne de Wind Speed" fld="7" subtotal="average" baseField="33" baseItem="366"/>
    <dataField name="Max de Wind Speed" fld="7" subtotal="max" baseField="33" baseItem="366"/>
    <dataField name="Max de Hi Speed" fld="10" subtotal="max" baseField="33" baseItem="366"/>
  </dataFields>
  <formats count="12">
    <format dxfId="105">
      <pivotArea outline="0" collapsedLevelsAreSubtotals="1" fieldPosition="0"/>
    </format>
    <format dxfId="104">
      <pivotArea dataOnly="0" labelOnly="1" outline="0" fieldPosition="0">
        <references count="1">
          <reference field="36" count="50">
            <x v="1"/>
            <x v="121"/>
            <x v="217"/>
            <x v="313"/>
            <x v="385"/>
            <x v="457"/>
            <x v="529"/>
            <x v="577"/>
            <x v="625"/>
            <x v="649"/>
            <x v="673"/>
            <x v="697"/>
            <x v="698"/>
            <x v="699"/>
            <x v="700"/>
            <x v="701"/>
            <x v="702"/>
            <x v="703"/>
            <x v="704"/>
            <x v="705"/>
            <x v="706"/>
            <x v="707"/>
            <x v="708"/>
            <x v="709"/>
            <x v="710"/>
            <x v="711"/>
            <x v="712"/>
            <x v="713"/>
            <x v="714"/>
            <x v="715"/>
            <x v="716"/>
            <x v="717"/>
            <x v="837"/>
            <x v="933"/>
            <x v="1029"/>
            <x v="1101"/>
            <x v="1173"/>
            <x v="1245"/>
            <x v="1293"/>
            <x v="1341"/>
            <x v="1365"/>
            <x v="1389"/>
            <x v="1413"/>
            <x v="1414"/>
            <x v="1415"/>
            <x v="1416"/>
            <x v="1417"/>
            <x v="1418"/>
            <x v="1419"/>
            <x v="1420"/>
          </reference>
        </references>
      </pivotArea>
    </format>
    <format dxfId="103">
      <pivotArea dataOnly="0" labelOnly="1" outline="0" fieldPosition="0">
        <references count="1">
          <reference field="36" count="50">
            <x v="1421"/>
            <x v="1422"/>
            <x v="1423"/>
            <x v="1424"/>
            <x v="1425"/>
            <x v="1426"/>
            <x v="1427"/>
            <x v="1428"/>
            <x v="1429"/>
            <x v="1430"/>
            <x v="1540"/>
            <x v="1636"/>
            <x v="1732"/>
            <x v="1804"/>
            <x v="1876"/>
            <x v="1938"/>
            <x v="1986"/>
            <x v="2034"/>
            <x v="2058"/>
            <x v="2082"/>
            <x v="2106"/>
            <x v="2107"/>
            <x v="2108"/>
            <x v="2109"/>
            <x v="2110"/>
            <x v="2111"/>
            <x v="2112"/>
            <x v="2113"/>
            <x v="2114"/>
            <x v="2115"/>
            <x v="2116"/>
            <x v="2117"/>
            <x v="2118"/>
            <x v="2119"/>
            <x v="2120"/>
            <x v="2121"/>
            <x v="2122"/>
            <x v="2123"/>
            <x v="2124"/>
            <x v="2125"/>
            <x v="2126"/>
            <x v="2219"/>
            <x v="2314"/>
            <x v="2410"/>
            <x v="2482"/>
            <x v="2554"/>
            <x v="2599"/>
            <x v="2646"/>
            <x v="2694"/>
            <x v="2718"/>
          </reference>
        </references>
      </pivotArea>
    </format>
    <format dxfId="102">
      <pivotArea dataOnly="0" labelOnly="1" outline="0" fieldPosition="0">
        <references count="1">
          <reference field="36" count="49">
            <x v="2742"/>
            <x v="2762"/>
            <x v="2763"/>
            <x v="2764"/>
            <x v="2765"/>
            <x v="2766"/>
            <x v="2767"/>
            <x v="2768"/>
            <x v="2769"/>
            <x v="2770"/>
            <x v="2771"/>
            <x v="2772"/>
            <x v="2773"/>
            <x v="2774"/>
            <x v="2775"/>
            <x v="2776"/>
            <x v="2777"/>
            <x v="2778"/>
            <x v="2779"/>
            <x v="2780"/>
            <x v="2876"/>
            <x v="2948"/>
            <x v="3041"/>
            <x v="3113"/>
            <x v="3161"/>
            <x v="3209"/>
            <x v="3233"/>
            <x v="3281"/>
            <x v="3305"/>
            <x v="3329"/>
            <x v="3330"/>
            <x v="3331"/>
            <x v="3332"/>
            <x v="3333"/>
            <x v="3334"/>
            <x v="3335"/>
            <x v="3336"/>
            <x v="3337"/>
            <x v="3338"/>
            <x v="3339"/>
            <x v="3340"/>
            <x v="3341"/>
            <x v="3342"/>
            <x v="3343"/>
            <x v="3344"/>
            <x v="3345"/>
            <x v="3346"/>
            <x v="3347"/>
            <x v="3348"/>
          </reference>
        </references>
      </pivotArea>
    </format>
    <format dxfId="101">
      <pivotArea dataOnly="0" labelOnly="1" outline="0" fieldPosition="0">
        <references count="1">
          <reference field="36" count="50">
            <x v="3349"/>
            <x v="3350"/>
            <x v="3422"/>
            <x v="3518"/>
            <x v="3590"/>
            <x v="3662"/>
            <x v="3730"/>
            <x v="3778"/>
            <x v="3826"/>
            <x v="3874"/>
            <x v="3898"/>
            <x v="3922"/>
            <x v="3923"/>
            <x v="3924"/>
            <x v="3925"/>
            <x v="3926"/>
            <x v="3927"/>
            <x v="3928"/>
            <x v="3929"/>
            <x v="3930"/>
            <x v="3931"/>
            <x v="3932"/>
            <x v="3933"/>
            <x v="3934"/>
            <x v="3935"/>
            <x v="3936"/>
            <x v="3937"/>
            <x v="3938"/>
            <x v="3939"/>
            <x v="3940"/>
            <x v="3941"/>
            <x v="3942"/>
            <x v="4036"/>
            <x v="4132"/>
            <x v="4228"/>
            <x v="4300"/>
            <x v="4372"/>
            <x v="4420"/>
            <x v="4468"/>
            <x v="4516"/>
            <x v="4540"/>
            <x v="4564"/>
            <x v="4565"/>
            <x v="4566"/>
            <x v="4567"/>
            <x v="4568"/>
            <x v="4569"/>
            <x v="4570"/>
            <x v="4571"/>
            <x v="4572"/>
          </reference>
        </references>
      </pivotArea>
    </format>
    <format dxfId="100">
      <pivotArea dataOnly="0" labelOnly="1" outline="0" fieldPosition="0">
        <references count="1">
          <reference field="36" count="46">
            <x v="4573"/>
            <x v="4574"/>
            <x v="4575"/>
            <x v="4576"/>
            <x v="4577"/>
            <x v="4578"/>
            <x v="4579"/>
            <x v="4580"/>
            <x v="4581"/>
            <x v="4582"/>
            <x v="4583"/>
            <x v="4584"/>
            <x v="4585"/>
            <x v="4681"/>
            <x v="4777"/>
            <x v="4873"/>
            <x v="4945"/>
            <x v="5017"/>
            <x v="5065"/>
            <x v="5113"/>
            <x v="5161"/>
            <x v="5185"/>
            <x v="5209"/>
            <x v="5210"/>
            <x v="5211"/>
            <x v="5212"/>
            <x v="5213"/>
            <x v="5214"/>
            <x v="5215"/>
            <x v="5216"/>
            <x v="5217"/>
            <x v="5218"/>
            <x v="5219"/>
            <x v="5220"/>
            <x v="5221"/>
            <x v="5222"/>
            <x v="5223"/>
            <x v="5224"/>
            <x v="5225"/>
            <x v="5226"/>
            <x v="5322"/>
            <x v="5418"/>
            <x v="5514"/>
            <x v="5586"/>
            <x v="5658"/>
            <x v="5706"/>
          </reference>
        </references>
      </pivotArea>
    </format>
    <format dxfId="99">
      <pivotArea dataOnly="0" labelOnly="1" outline="0" fieldPosition="0">
        <references count="1">
          <reference field="36" count="44">
            <x v="5754"/>
            <x v="5802"/>
            <x v="5826"/>
            <x v="5850"/>
            <x v="5851"/>
            <x v="5852"/>
            <x v="5853"/>
            <x v="5854"/>
            <x v="5855"/>
            <x v="5856"/>
            <x v="5857"/>
            <x v="5858"/>
            <x v="5859"/>
            <x v="5860"/>
            <x v="5861"/>
            <x v="5862"/>
            <x v="5863"/>
            <x v="5864"/>
            <x v="5865"/>
            <x v="5866"/>
            <x v="5867"/>
            <x v="5963"/>
            <x v="6059"/>
            <x v="6155"/>
            <x v="6227"/>
            <x v="6299"/>
            <x v="6347"/>
            <x v="6395"/>
            <x v="6443"/>
            <x v="6467"/>
            <x v="6491"/>
            <x v="6492"/>
            <x v="6493"/>
            <x v="6494"/>
            <x v="6495"/>
            <x v="6496"/>
            <x v="6497"/>
            <x v="6498"/>
            <x v="6499"/>
            <x v="6500"/>
            <x v="6501"/>
            <x v="6502"/>
            <x v="6503"/>
            <x v="6504"/>
          </reference>
        </references>
      </pivotArea>
    </format>
    <format dxfId="98">
      <pivotArea dataOnly="0" labelOnly="1" outline="0" fieldPosition="0">
        <references count="1">
          <reference field="36" count="43">
            <x v="6505"/>
            <x v="6506"/>
            <x v="6507"/>
            <x v="6508"/>
            <x v="6509"/>
            <x v="6605"/>
            <x v="6701"/>
            <x v="6786"/>
            <x v="6858"/>
            <x v="6930"/>
            <x v="6978"/>
            <x v="7026"/>
            <x v="7063"/>
            <x v="7087"/>
            <x v="7111"/>
            <x v="7112"/>
            <x v="7113"/>
            <x v="7114"/>
            <x v="7115"/>
            <x v="7116"/>
            <x v="7117"/>
            <x v="7118"/>
            <x v="7119"/>
            <x v="7120"/>
            <x v="7121"/>
            <x v="7122"/>
            <x v="7123"/>
            <x v="7124"/>
            <x v="7125"/>
            <x v="7126"/>
            <x v="7127"/>
            <x v="7128"/>
            <x v="7224"/>
            <x v="7320"/>
            <x v="7388"/>
            <x v="7458"/>
            <x v="7530"/>
            <x v="7578"/>
            <x v="7646"/>
            <x v="7668"/>
            <x v="7692"/>
            <x v="7693"/>
            <x v="7694"/>
          </reference>
        </references>
      </pivotArea>
    </format>
    <format dxfId="97">
      <pivotArea dataOnly="0" labelOnly="1" outline="0" fieldPosition="0">
        <references count="1">
          <reference field="36" count="16">
            <x v="0"/>
            <x v="7695"/>
            <x v="7696"/>
            <x v="7697"/>
            <x v="7698"/>
            <x v="7699"/>
            <x v="7700"/>
            <x v="7701"/>
            <x v="7702"/>
            <x v="7703"/>
            <x v="7704"/>
            <x v="7705"/>
            <x v="7706"/>
            <x v="7707"/>
            <x v="7708"/>
            <x v="7709"/>
          </reference>
        </references>
      </pivotArea>
    </format>
    <format dxfId="96">
      <pivotArea dataOnly="0" labelOnly="1" outline="0" fieldPosition="0">
        <references count="1">
          <reference field="36" count="50">
            <x v="7710"/>
            <x v="7711"/>
            <x v="7712"/>
            <x v="7713"/>
            <x v="7714"/>
            <x v="7715"/>
            <x v="7716"/>
            <x v="7717"/>
            <x v="7718"/>
            <x v="7719"/>
            <x v="7720"/>
            <x v="7721"/>
            <x v="7722"/>
            <x v="7723"/>
            <x v="7724"/>
            <x v="7725"/>
            <x v="7726"/>
            <x v="7727"/>
            <x v="7728"/>
            <x v="7729"/>
            <x v="7730"/>
            <x v="7731"/>
            <x v="7732"/>
            <x v="7733"/>
            <x v="7734"/>
            <x v="7735"/>
            <x v="7736"/>
            <x v="7737"/>
            <x v="7738"/>
            <x v="7739"/>
            <x v="7740"/>
            <x v="7741"/>
            <x v="7742"/>
            <x v="7743"/>
            <x v="7744"/>
            <x v="7745"/>
            <x v="7746"/>
            <x v="7747"/>
            <x v="7748"/>
            <x v="7749"/>
            <x v="7750"/>
            <x v="7751"/>
            <x v="7752"/>
            <x v="7753"/>
            <x v="7754"/>
            <x v="7755"/>
            <x v="7756"/>
            <x v="7757"/>
            <x v="7758"/>
            <x v="7759"/>
          </reference>
        </references>
      </pivotArea>
    </format>
    <format dxfId="95">
      <pivotArea dataOnly="0" labelOnly="1" outline="0" fieldPosition="0">
        <references count="1">
          <reference field="36" count="50">
            <x v="7760"/>
            <x v="7761"/>
            <x v="7762"/>
            <x v="7763"/>
            <x v="7764"/>
            <x v="7765"/>
            <x v="7766"/>
            <x v="7767"/>
            <x v="7768"/>
            <x v="7769"/>
            <x v="7770"/>
            <x v="7771"/>
            <x v="7772"/>
            <x v="7773"/>
            <x v="7774"/>
            <x v="7775"/>
            <x v="7776"/>
            <x v="7777"/>
            <x v="7778"/>
            <x v="7779"/>
            <x v="7780"/>
            <x v="7781"/>
            <x v="7782"/>
            <x v="7783"/>
            <x v="7784"/>
            <x v="7785"/>
            <x v="7786"/>
            <x v="7787"/>
            <x v="7788"/>
            <x v="7789"/>
            <x v="7790"/>
            <x v="7791"/>
            <x v="7792"/>
            <x v="7793"/>
            <x v="7794"/>
            <x v="7795"/>
            <x v="7796"/>
            <x v="7797"/>
            <x v="7798"/>
            <x v="7799"/>
            <x v="7800"/>
            <x v="7801"/>
            <x v="7802"/>
            <x v="7803"/>
            <x v="7804"/>
            <x v="7805"/>
            <x v="7806"/>
            <x v="7807"/>
            <x v="7808"/>
            <x v="7809"/>
          </reference>
        </references>
      </pivotArea>
    </format>
    <format dxfId="94">
      <pivotArea dataOnly="0" labelOnly="1" outline="0" fieldPosition="0">
        <references count="1">
          <reference field="36" count="28">
            <x v="7810"/>
            <x v="7811"/>
            <x v="7812"/>
            <x v="7813"/>
            <x v="7814"/>
            <x v="7815"/>
            <x v="7816"/>
            <x v="7817"/>
            <x v="7818"/>
            <x v="7819"/>
            <x v="7820"/>
            <x v="7821"/>
            <x v="7822"/>
            <x v="7823"/>
            <x v="7824"/>
            <x v="7825"/>
            <x v="7826"/>
            <x v="7827"/>
            <x v="7828"/>
            <x v="7829"/>
            <x v="7830"/>
            <x v="7831"/>
            <x v="7832"/>
            <x v="7833"/>
            <x v="7834"/>
            <x v="7835"/>
            <x v="7836"/>
            <x v="783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3.xml><?xml version="1.0" encoding="utf-8"?>
<pivotTableDefinition xmlns="http://schemas.openxmlformats.org/spreadsheetml/2006/main" name="Tableau croisé dynamique6" cacheId="11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H3:M5" firstHeaderRow="1" firstDataRow="2" firstDataCol="2"/>
  <pivotFields count="46"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sortType="ascending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m="1" x="2"/>
        <item m="1"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7">
        <item m="1" x="3"/>
        <item m="1" x="2"/>
        <item m="1" x="4"/>
        <item m="1" x="5"/>
        <item m="1" x="1"/>
        <item m="1" x="6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40"/>
    <field x="41"/>
  </rowFields>
  <rowItems count="1">
    <i>
      <x v="2"/>
      <x v="6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Max de Hi Temp" fld="3" subtotal="max" baseField="34" baseItem="366"/>
    <dataField name="Somme de Rain" fld="17" baseField="0" baseItem="0"/>
    <dataField name="Max de Pluie 1h" fld="45" subtotal="max" baseField="34" baseItem="366"/>
    <dataField name="Max de Rain Rate" fld="18" subtotal="max" baseField="37" baseItem="494"/>
  </dataFields>
  <formats count="1">
    <format dxfId="52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11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E5" firstHeaderRow="1" firstDataRow="2" firstDataCol="1"/>
  <pivotFields count="46"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531">
        <item m="1" x="37"/>
        <item m="1" x="270"/>
        <item m="1" x="11"/>
        <item m="1" x="275"/>
        <item m="1" x="17"/>
        <item m="1" x="279"/>
        <item m="1" x="21"/>
        <item m="1" x="286"/>
        <item m="1" x="26"/>
        <item m="1" x="291"/>
        <item m="1" x="31"/>
        <item m="1" x="298"/>
        <item m="1" x="40"/>
        <item m="1" x="304"/>
        <item m="1" x="46"/>
        <item m="1" x="312"/>
        <item m="1" x="54"/>
        <item m="1" x="320"/>
        <item m="1" x="62"/>
        <item m="1" x="330"/>
        <item m="1" x="72"/>
        <item m="1" x="340"/>
        <item m="1" x="82"/>
        <item m="1" x="352"/>
        <item m="1" x="94"/>
        <item m="1" x="363"/>
        <item m="1" x="105"/>
        <item m="1" x="376"/>
        <item m="1" x="117"/>
        <item m="1" x="388"/>
        <item m="1" x="129"/>
        <item m="1" x="401"/>
        <item m="1" x="280"/>
        <item m="1" x="22"/>
        <item m="1" x="287"/>
        <item m="1" x="27"/>
        <item m="1" x="292"/>
        <item m="1" x="32"/>
        <item m="1" x="299"/>
        <item m="1" x="41"/>
        <item m="1" x="305"/>
        <item m="1" x="47"/>
        <item m="1" x="313"/>
        <item m="1" x="55"/>
        <item m="1" x="321"/>
        <item m="1" x="63"/>
        <item m="1" x="331"/>
        <item m="1" x="73"/>
        <item m="1" x="341"/>
        <item m="1" x="83"/>
        <item m="1" x="353"/>
        <item m="1" x="95"/>
        <item m="1" x="364"/>
        <item m="1" x="106"/>
        <item m="1" x="377"/>
        <item m="1" x="118"/>
        <item m="1" x="389"/>
        <item m="1" x="130"/>
        <item m="1" x="402"/>
        <item m="1" x="142"/>
        <item m="1" x="294"/>
        <item m="1" x="34"/>
        <item m="1" x="301"/>
        <item m="1" x="43"/>
        <item m="1" x="307"/>
        <item m="1" x="49"/>
        <item m="1" x="315"/>
        <item m="1" x="57"/>
        <item m="1" x="323"/>
        <item m="1" x="65"/>
        <item m="1" x="333"/>
        <item m="1" x="75"/>
        <item m="1" x="343"/>
        <item m="1" x="85"/>
        <item m="1" x="355"/>
        <item m="1" x="97"/>
        <item m="1" x="366"/>
        <item m="1" x="108"/>
        <item m="1" x="379"/>
        <item m="1" x="120"/>
        <item m="1" x="391"/>
        <item m="1" x="132"/>
        <item m="1" x="404"/>
        <item m="1" x="143"/>
        <item m="1" x="414"/>
        <item m="1" x="153"/>
        <item m="1" x="425"/>
        <item m="1" x="163"/>
        <item m="1" x="435"/>
        <item m="1" x="173"/>
        <item m="1" x="446"/>
        <item m="1" x="309"/>
        <item m="1" x="51"/>
        <item m="1" x="317"/>
        <item m="1" x="59"/>
        <item m="1" x="325"/>
        <item m="1" x="67"/>
        <item m="1" x="335"/>
        <item m="1" x="77"/>
        <item m="1" x="345"/>
        <item m="1" x="87"/>
        <item m="1" x="357"/>
        <item m="1" x="99"/>
        <item m="1" x="368"/>
        <item m="1" x="110"/>
        <item m="1" x="381"/>
        <item m="1" x="122"/>
        <item m="1" x="393"/>
        <item m="1" x="134"/>
        <item m="1" x="406"/>
        <item m="1" x="145"/>
        <item m="1" x="416"/>
        <item m="1" x="154"/>
        <item m="1" x="426"/>
        <item m="1" x="164"/>
        <item m="1" x="436"/>
        <item m="1" x="174"/>
        <item m="1" x="447"/>
        <item m="1" x="184"/>
        <item m="1" x="457"/>
        <item m="1" x="193"/>
        <item m="1" x="327"/>
        <item m="1" x="69"/>
        <item m="1" x="337"/>
        <item m="1" x="79"/>
        <item m="1" x="347"/>
        <item m="1" x="89"/>
        <item m="1" x="359"/>
        <item m="1" x="101"/>
        <item m="1" x="370"/>
        <item m="1" x="112"/>
        <item m="1" x="383"/>
        <item m="1" x="124"/>
        <item m="1" x="395"/>
        <item m="1" x="136"/>
        <item m="1" x="408"/>
        <item m="1" x="147"/>
        <item m="1" x="418"/>
        <item m="1" x="156"/>
        <item m="1" x="428"/>
        <item m="1" x="166"/>
        <item m="1" x="438"/>
        <item m="1" x="176"/>
        <item m="1" x="449"/>
        <item m="1" x="185"/>
        <item m="1" x="458"/>
        <item m="1" x="194"/>
        <item m="1" x="467"/>
        <item m="1" x="203"/>
        <item m="1" x="475"/>
        <item m="1" x="211"/>
        <item m="1" x="484"/>
        <item m="1" x="349"/>
        <item m="1" x="91"/>
        <item m="1" x="361"/>
        <item m="1" x="103"/>
        <item m="1" x="372"/>
        <item m="1" x="114"/>
        <item m="1" x="385"/>
        <item m="1" x="126"/>
        <item m="1" x="397"/>
        <item m="1" x="138"/>
        <item m="1" x="410"/>
        <item m="1" x="149"/>
        <item m="1" x="420"/>
        <item m="1" x="158"/>
        <item m="1" x="430"/>
        <item m="1" x="168"/>
        <item m="1" x="440"/>
        <item m="1" x="178"/>
        <item m="1" x="451"/>
        <item m="1" x="187"/>
        <item m="1" x="460"/>
        <item m="1" x="196"/>
        <item m="1" x="468"/>
        <item m="1" x="204"/>
        <item m="1" x="476"/>
        <item m="1" x="212"/>
        <item m="1" x="485"/>
        <item m="1" x="220"/>
        <item m="1" x="494"/>
        <item m="1" x="228"/>
        <item m="1" x="373"/>
        <item m="1" x="115"/>
        <item m="1" x="386"/>
        <item m="1" x="127"/>
        <item m="1" x="398"/>
        <item m="1" x="139"/>
        <item m="1" x="411"/>
        <item m="1" x="150"/>
        <item m="1" x="421"/>
        <item m="1" x="159"/>
        <item m="1" x="431"/>
        <item m="1" x="169"/>
        <item m="1" x="441"/>
        <item m="1" x="179"/>
        <item m="1" x="452"/>
        <item m="1" x="188"/>
        <item m="1" x="461"/>
        <item m="1" x="197"/>
        <item m="1" x="469"/>
        <item m="1" x="205"/>
        <item m="1" x="477"/>
        <item m="1" x="213"/>
        <item m="1" x="487"/>
        <item m="1" x="221"/>
        <item m="1" x="495"/>
        <item m="1" x="229"/>
        <item m="1" x="501"/>
        <item m="1" x="236"/>
        <item m="1" x="507"/>
        <item m="1" x="242"/>
        <item m="1" x="513"/>
        <item m="1" x="399"/>
        <item m="1" x="140"/>
        <item m="1" x="412"/>
        <item m="1" x="151"/>
        <item m="1" x="422"/>
        <item m="1" x="160"/>
        <item m="1" x="432"/>
        <item m="1" x="170"/>
        <item m="1" x="442"/>
        <item m="1" x="180"/>
        <item m="1" x="453"/>
        <item m="1" x="189"/>
        <item m="1" x="462"/>
        <item m="1" x="198"/>
        <item m="1" x="470"/>
        <item m="1" x="206"/>
        <item m="1" x="478"/>
        <item m="1" x="214"/>
        <item m="1" x="488"/>
        <item m="1" x="222"/>
        <item m="1" x="496"/>
        <item m="1" x="231"/>
        <item m="1" x="502"/>
        <item m="1" x="237"/>
        <item m="1" x="508"/>
        <item m="1" x="243"/>
        <item m="1" x="514"/>
        <item m="1" x="248"/>
        <item m="1" x="520"/>
        <item m="1" x="253"/>
        <item m="1" x="525"/>
        <item m="1" x="423"/>
        <item m="1" x="161"/>
        <item m="1" x="433"/>
        <item m="1" x="171"/>
        <item m="1" x="443"/>
        <item m="1" x="181"/>
        <item m="1" x="454"/>
        <item m="1" x="190"/>
        <item m="1" x="463"/>
        <item m="1" x="199"/>
        <item m="1" x="471"/>
        <item m="1" x="207"/>
        <item m="1" x="479"/>
        <item m="1" x="215"/>
        <item m="1" x="489"/>
        <item m="1" x="223"/>
        <item m="1" x="497"/>
        <item m="1" x="232"/>
        <item m="1" x="503"/>
        <item m="1" x="238"/>
        <item m="1" x="509"/>
        <item m="1" x="244"/>
        <item m="1" x="516"/>
        <item m="1" x="249"/>
        <item m="1" x="521"/>
        <item m="1" x="254"/>
        <item m="1" x="526"/>
        <item m="1" x="258"/>
        <item m="1" x="1"/>
        <item m="1" x="262"/>
        <item m="1" x="444"/>
        <item m="1" x="182"/>
        <item m="1" x="455"/>
        <item m="1" x="191"/>
        <item m="1" x="464"/>
        <item m="1" x="200"/>
        <item m="1" x="472"/>
        <item m="1" x="208"/>
        <item m="1" x="480"/>
        <item m="1" x="216"/>
        <item m="1" x="490"/>
        <item m="1" x="224"/>
        <item m="1" x="498"/>
        <item m="1" x="233"/>
        <item m="1" x="504"/>
        <item m="1" x="239"/>
        <item m="1" x="510"/>
        <item m="1" x="245"/>
        <item m="1" x="517"/>
        <item m="1" x="250"/>
        <item m="1" x="522"/>
        <item m="1" x="255"/>
        <item m="1" x="528"/>
        <item m="1" x="259"/>
        <item m="1" x="2"/>
        <item m="1" x="263"/>
        <item m="1" x="5"/>
        <item m="1" x="267"/>
        <item m="1" x="8"/>
        <item m="1" x="272"/>
        <item m="1" x="13"/>
        <item m="1" x="465"/>
        <item m="1" x="201"/>
        <item m="1" x="473"/>
        <item m="1" x="209"/>
        <item m="1" x="481"/>
        <item m="1" x="217"/>
        <item m="1" x="491"/>
        <item m="1" x="225"/>
        <item m="1" x="499"/>
        <item m="1" x="234"/>
        <item m="1" x="505"/>
        <item m="1" x="240"/>
        <item m="1" x="511"/>
        <item m="1" x="246"/>
        <item m="1" x="518"/>
        <item m="1" x="251"/>
        <item m="1" x="523"/>
        <item m="1" x="256"/>
        <item m="1" x="529"/>
        <item m="1" x="260"/>
        <item m="1" x="3"/>
        <item m="1" x="265"/>
        <item m="1" x="6"/>
        <item m="1" x="268"/>
        <item m="1" x="9"/>
        <item m="1" x="273"/>
        <item m="1" x="14"/>
        <item m="1" x="277"/>
        <item m="1" x="19"/>
        <item m="1" x="283"/>
        <item m="1" x="482"/>
        <item m="1" x="218"/>
        <item m="1" x="492"/>
        <item m="1" x="226"/>
        <item m="1" x="500"/>
        <item m="1" x="235"/>
        <item m="1" x="506"/>
        <item m="1" x="241"/>
        <item m="1" x="512"/>
        <item m="1" x="247"/>
        <item m="1" x="519"/>
        <item m="1" x="252"/>
        <item m="1" x="524"/>
        <item m="1" x="257"/>
        <item m="1" x="530"/>
        <item m="1" x="261"/>
        <item m="1" x="4"/>
        <item m="1" x="266"/>
        <item m="1" x="7"/>
        <item m="1" x="269"/>
        <item m="1" x="10"/>
        <item m="1" x="274"/>
        <item m="1" x="16"/>
        <item m="1" x="278"/>
        <item m="1" x="20"/>
        <item m="1" x="284"/>
        <item m="1" x="25"/>
        <item m="1" x="290"/>
        <item m="1" x="30"/>
        <item m="1" x="297"/>
        <item m="1" x="38"/>
        <item m="1" x="39"/>
        <item m="1" x="271"/>
        <item m="1" x="12"/>
        <item m="1" x="276"/>
        <item m="1" x="18"/>
        <item m="1" x="281"/>
        <item m="1" x="23"/>
        <item m="1" x="288"/>
        <item m="1" x="28"/>
        <item m="1" x="293"/>
        <item m="1" x="33"/>
        <item m="1" x="300"/>
        <item m="1" x="42"/>
        <item m="1" x="306"/>
        <item m="1" x="48"/>
        <item m="1" x="314"/>
        <item m="1" x="56"/>
        <item m="1" x="322"/>
        <item m="1" x="64"/>
        <item m="1" x="332"/>
        <item m="1" x="74"/>
        <item m="1" x="342"/>
        <item m="1" x="84"/>
        <item m="1" x="354"/>
        <item m="1" x="96"/>
        <item m="1" x="365"/>
        <item m="1" x="107"/>
        <item m="1" x="378"/>
        <item m="1" x="119"/>
        <item m="1" x="390"/>
        <item m="1" x="131"/>
        <item m="1" x="403"/>
        <item m="1" x="282"/>
        <item m="1" x="24"/>
        <item m="1" x="289"/>
        <item m="1" x="29"/>
        <item m="1" x="295"/>
        <item m="1" x="35"/>
        <item m="1" x="302"/>
        <item m="1" x="44"/>
        <item m="1" x="308"/>
        <item m="1" x="50"/>
        <item m="1" x="316"/>
        <item m="1" x="58"/>
        <item m="1" x="324"/>
        <item m="1" x="66"/>
        <item m="1" x="334"/>
        <item m="1" x="76"/>
        <item m="1" x="344"/>
        <item m="1" x="86"/>
        <item m="1" x="356"/>
        <item m="1" x="98"/>
        <item m="1" x="367"/>
        <item m="1" x="109"/>
        <item m="1" x="380"/>
        <item m="1" x="121"/>
        <item m="1" x="392"/>
        <item m="1" x="133"/>
        <item m="1" x="405"/>
        <item m="1" x="144"/>
        <item m="1" x="415"/>
        <item m="1" x="296"/>
        <item m="1" x="36"/>
        <item m="1" x="303"/>
        <item m="1" x="45"/>
        <item m="1" x="310"/>
        <item m="1" x="52"/>
        <item m="1" x="318"/>
        <item m="1" x="60"/>
        <item m="1" x="326"/>
        <item m="1" x="68"/>
        <item m="1" x="336"/>
        <item m="1" x="78"/>
        <item m="1" x="346"/>
        <item m="1" x="88"/>
        <item m="1" x="358"/>
        <item m="1" x="100"/>
        <item m="1" x="369"/>
        <item m="1" x="111"/>
        <item m="1" x="382"/>
        <item m="1" x="123"/>
        <item m="1" x="394"/>
        <item m="1" x="135"/>
        <item m="1" x="407"/>
        <item m="1" x="146"/>
        <item m="1" x="417"/>
        <item m="1" x="155"/>
        <item m="1" x="427"/>
        <item m="1" x="165"/>
        <item m="1" x="437"/>
        <item m="1" x="175"/>
        <item m="1" x="448"/>
        <item m="1" x="311"/>
        <item m="1" x="53"/>
        <item m="1" x="319"/>
        <item m="1" x="61"/>
        <item m="1" x="328"/>
        <item m="1" x="70"/>
        <item m="1" x="338"/>
        <item m="1" x="80"/>
        <item m="1" x="348"/>
        <item m="1" x="90"/>
        <item m="1" x="360"/>
        <item m="1" x="102"/>
        <item m="1" x="371"/>
        <item m="1" x="113"/>
        <item m="1" x="384"/>
        <item m="1" x="125"/>
        <item m="1" x="396"/>
        <item m="1" x="137"/>
        <item m="1" x="409"/>
        <item m="1" x="148"/>
        <item m="1" x="419"/>
        <item m="1" x="157"/>
        <item m="1" x="429"/>
        <item m="1" x="167"/>
        <item m="1" x="439"/>
        <item m="1" x="177"/>
        <item m="1" x="450"/>
        <item m="1" x="186"/>
        <item m="1" x="459"/>
        <item m="1" x="195"/>
        <item m="1" x="329"/>
        <item m="1" x="71"/>
        <item m="1" x="339"/>
        <item m="1" x="81"/>
        <item m="1" x="350"/>
        <item m="1" x="92"/>
        <item m="1" x="486"/>
        <item m="1" x="351"/>
        <item m="1" x="93"/>
        <item m="1" x="362"/>
        <item m="1" x="104"/>
        <item m="1" x="374"/>
        <item m="1" x="230"/>
        <item m="1" x="375"/>
        <item m="1" x="116"/>
        <item m="1" x="387"/>
        <item m="1" x="128"/>
        <item m="1" x="515"/>
        <item m="1" x="400"/>
        <item m="1" x="141"/>
        <item m="1" x="413"/>
        <item m="1" x="152"/>
        <item m="1" x="527"/>
        <item m="1" x="424"/>
        <item m="1" x="162"/>
        <item m="1" x="434"/>
        <item m="1" x="172"/>
        <item m="1" x="264"/>
        <item m="1" x="445"/>
        <item m="1" x="183"/>
        <item m="1" x="456"/>
        <item m="1" x="192"/>
        <item m="1" x="15"/>
        <item m="1" x="466"/>
        <item m="1" x="202"/>
        <item m="1" x="474"/>
        <item m="1" x="210"/>
        <item m="1" x="285"/>
        <item m="1" x="483"/>
        <item m="1" x="219"/>
        <item m="1" x="493"/>
        <item m="1" x="227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9"/>
  </rowFields>
  <rowItems count="1">
    <i>
      <x v="530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Max de Hi Temp" fld="3" subtotal="max" baseField="34" baseItem="366"/>
    <dataField name="Somme de Rain" fld="17" baseField="0" baseItem="0"/>
    <dataField name="Max de Pluie 1h" fld="45" subtotal="max" baseField="34" baseItem="366"/>
    <dataField name="Max de Rain Rate" fld="18" subtotal="max" baseField="37" baseItem="494"/>
  </dataFields>
  <formats count="1">
    <format dxfId="93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5.xml><?xml version="1.0" encoding="utf-8"?>
<pivotTableDefinition xmlns="http://schemas.openxmlformats.org/spreadsheetml/2006/main" name="Tableau croisé dynamique4" cacheId="11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E3:G5" firstHeaderRow="2" firstDataRow="2" firstDataCol="2"/>
  <pivotFields count="46"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sortType="ascending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m="1"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m="1" x="3"/>
        <item m="1" x="2"/>
        <item m="1" x="4"/>
        <item m="1" x="5"/>
        <item m="1"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43"/>
    <field x="44"/>
  </rowFields>
  <rowItems count="1">
    <i>
      <x v="1"/>
      <x v="5"/>
    </i>
  </rowItems>
  <colItems count="1">
    <i/>
  </colItems>
  <dataFields count="1">
    <dataField name="Min de Low Temp" fld="4" subtotal="min" baseField="35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6.xml><?xml version="1.0" encoding="utf-8"?>
<pivotTableDefinition xmlns="http://schemas.openxmlformats.org/spreadsheetml/2006/main" name="Tableau croisé dynamique1" cacheId="11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B5" firstHeaderRow="2" firstDataRow="2" firstDataCol="1"/>
  <pivotFields count="46"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529">
        <item m="1" x="265"/>
        <item m="1" x="11"/>
        <item m="1" x="271"/>
        <item m="1" x="16"/>
        <item m="1" x="275"/>
        <item m="1" x="20"/>
        <item m="1" x="281"/>
        <item m="1" x="25"/>
        <item m="1" x="286"/>
        <item m="1" x="30"/>
        <item m="1" x="293"/>
        <item m="1" x="37"/>
        <item m="1" x="299"/>
        <item m="1" x="43"/>
        <item m="1" x="307"/>
        <item m="1" x="51"/>
        <item m="1" x="315"/>
        <item m="1" x="59"/>
        <item m="1" x="325"/>
        <item m="1" x="69"/>
        <item m="1" x="335"/>
        <item m="1" x="79"/>
        <item m="1" x="347"/>
        <item m="1" x="91"/>
        <item m="1" x="358"/>
        <item m="1" x="102"/>
        <item m="1" x="371"/>
        <item m="1" x="114"/>
        <item m="1" x="383"/>
        <item m="1" x="126"/>
        <item m="1" x="397"/>
        <item m="1" x="276"/>
        <item m="1" x="21"/>
        <item m="1" x="282"/>
        <item m="1" x="26"/>
        <item m="1" x="287"/>
        <item m="1" x="31"/>
        <item m="1" x="294"/>
        <item m="1" x="38"/>
        <item m="1" x="300"/>
        <item m="1" x="44"/>
        <item m="1" x="308"/>
        <item m="1" x="52"/>
        <item m="1" x="316"/>
        <item m="1" x="60"/>
        <item m="1" x="326"/>
        <item m="1" x="70"/>
        <item m="1" x="336"/>
        <item m="1" x="80"/>
        <item m="1" x="348"/>
        <item m="1" x="92"/>
        <item m="1" x="359"/>
        <item m="1" x="103"/>
        <item m="1" x="372"/>
        <item m="1" x="115"/>
        <item m="1" x="384"/>
        <item m="1" x="127"/>
        <item m="1" x="398"/>
        <item m="1" x="139"/>
        <item m="1" x="289"/>
        <item m="1" x="33"/>
        <item m="1" x="296"/>
        <item m="1" x="40"/>
        <item m="1" x="302"/>
        <item m="1" x="46"/>
        <item m="1" x="310"/>
        <item m="1" x="54"/>
        <item m="1" x="318"/>
        <item m="1" x="62"/>
        <item m="1" x="328"/>
        <item m="1" x="72"/>
        <item m="1" x="338"/>
        <item m="1" x="82"/>
        <item m="1" x="350"/>
        <item m="1" x="94"/>
        <item m="1" x="361"/>
        <item m="1" x="105"/>
        <item m="1" x="374"/>
        <item m="1" x="117"/>
        <item m="1" x="386"/>
        <item m="1" x="129"/>
        <item m="1" x="400"/>
        <item m="1" x="140"/>
        <item m="1" x="410"/>
        <item m="1" x="150"/>
        <item m="1" x="422"/>
        <item m="1" x="160"/>
        <item m="1" x="432"/>
        <item m="1" x="170"/>
        <item m="1" x="444"/>
        <item m="1" x="304"/>
        <item m="1" x="48"/>
        <item m="1" x="312"/>
        <item m="1" x="56"/>
        <item m="1" x="320"/>
        <item m="1" x="64"/>
        <item m="1" x="330"/>
        <item m="1" x="74"/>
        <item m="1" x="340"/>
        <item m="1" x="84"/>
        <item m="1" x="352"/>
        <item m="1" x="96"/>
        <item m="1" x="363"/>
        <item m="1" x="107"/>
        <item m="1" x="376"/>
        <item m="1" x="119"/>
        <item m="1" x="388"/>
        <item m="1" x="131"/>
        <item m="1" x="402"/>
        <item m="1" x="142"/>
        <item m="1" x="412"/>
        <item m="1" x="151"/>
        <item m="1" x="423"/>
        <item m="1" x="161"/>
        <item m="1" x="433"/>
        <item m="1" x="171"/>
        <item m="1" x="445"/>
        <item m="1" x="181"/>
        <item m="1" x="455"/>
        <item m="1" x="190"/>
        <item m="1" x="322"/>
        <item m="1" x="66"/>
        <item m="1" x="332"/>
        <item m="1" x="76"/>
        <item m="1" x="342"/>
        <item m="1" x="86"/>
        <item m="1" x="354"/>
        <item m="1" x="98"/>
        <item m="1" x="365"/>
        <item m="1" x="109"/>
        <item m="1" x="378"/>
        <item m="1" x="121"/>
        <item m="1" x="390"/>
        <item m="1" x="133"/>
        <item m="1" x="404"/>
        <item m="1" x="144"/>
        <item m="1" x="414"/>
        <item m="1" x="153"/>
        <item m="1" x="425"/>
        <item m="1" x="163"/>
        <item m="1" x="435"/>
        <item m="1" x="173"/>
        <item m="1" x="447"/>
        <item m="1" x="182"/>
        <item m="1" x="456"/>
        <item m="1" x="191"/>
        <item m="1" x="466"/>
        <item m="1" x="200"/>
        <item m="1" x="474"/>
        <item m="1" x="208"/>
        <item m="1" x="484"/>
        <item m="1" x="344"/>
        <item m="1" x="88"/>
        <item m="1" x="356"/>
        <item m="1" x="100"/>
        <item m="1" x="367"/>
        <item m="1" x="111"/>
        <item m="1" x="380"/>
        <item m="1" x="123"/>
        <item m="1" x="392"/>
        <item m="1" x="135"/>
        <item m="1" x="406"/>
        <item m="1" x="146"/>
        <item m="1" x="416"/>
        <item m="1" x="155"/>
        <item m="1" x="427"/>
        <item m="1" x="165"/>
        <item m="1" x="437"/>
        <item m="1" x="175"/>
        <item m="1" x="449"/>
        <item m="1" x="184"/>
        <item m="1" x="458"/>
        <item m="1" x="193"/>
        <item m="1" x="467"/>
        <item m="1" x="201"/>
        <item m="1" x="475"/>
        <item m="1" x="209"/>
        <item m="1" x="485"/>
        <item m="1" x="217"/>
        <item m="1" x="493"/>
        <item m="1" x="225"/>
        <item m="1" x="368"/>
        <item m="1" x="112"/>
        <item m="1" x="381"/>
        <item m="1" x="124"/>
        <item m="1" x="393"/>
        <item m="1" x="136"/>
        <item m="1" x="407"/>
        <item m="1" x="147"/>
        <item m="1" x="417"/>
        <item m="1" x="156"/>
        <item m="1" x="428"/>
        <item m="1" x="166"/>
        <item m="1" x="438"/>
        <item m="1" x="176"/>
        <item m="1" x="450"/>
        <item m="1" x="185"/>
        <item m="1" x="459"/>
        <item m="1" x="194"/>
        <item m="1" x="468"/>
        <item m="1" x="202"/>
        <item m="1" x="476"/>
        <item m="1" x="210"/>
        <item m="1" x="486"/>
        <item m="1" x="218"/>
        <item m="1" x="494"/>
        <item m="1" x="226"/>
        <item m="1" x="501"/>
        <item m="1" x="232"/>
        <item m="1" x="507"/>
        <item m="1" x="238"/>
        <item m="1" x="513"/>
        <item m="1" x="394"/>
        <item m="1" x="137"/>
        <item m="1" x="408"/>
        <item m="1" x="148"/>
        <item m="1" x="418"/>
        <item m="1" x="157"/>
        <item m="1" x="429"/>
        <item m="1" x="167"/>
        <item m="1" x="439"/>
        <item m="1" x="177"/>
        <item m="1" x="451"/>
        <item m="1" x="186"/>
        <item m="1" x="460"/>
        <item m="1" x="195"/>
        <item m="1" x="469"/>
        <item m="1" x="203"/>
        <item m="1" x="477"/>
        <item m="1" x="211"/>
        <item m="1" x="487"/>
        <item m="1" x="219"/>
        <item m="1" x="495"/>
        <item m="1" x="227"/>
        <item m="1" x="502"/>
        <item m="1" x="233"/>
        <item m="1" x="508"/>
        <item m="1" x="239"/>
        <item m="1" x="514"/>
        <item m="1" x="244"/>
        <item m="1" x="519"/>
        <item m="1" x="249"/>
        <item m="1" x="524"/>
        <item m="1" x="419"/>
        <item m="1" x="158"/>
        <item m="1" x="430"/>
        <item m="1" x="168"/>
        <item m="1" x="440"/>
        <item m="1" x="178"/>
        <item m="1" x="452"/>
        <item m="1" x="187"/>
        <item m="1" x="461"/>
        <item m="1" x="196"/>
        <item m="1" x="470"/>
        <item m="1" x="204"/>
        <item m="1" x="478"/>
        <item m="1" x="212"/>
        <item m="1" x="488"/>
        <item m="1" x="220"/>
        <item m="1" x="496"/>
        <item m="1" x="228"/>
        <item m="1" x="503"/>
        <item m="1" x="234"/>
        <item m="1" x="509"/>
        <item m="1" x="240"/>
        <item m="1" x="515"/>
        <item m="1" x="245"/>
        <item m="1" x="520"/>
        <item m="1" x="250"/>
        <item m="1" x="525"/>
        <item m="1" x="254"/>
        <item m="1" x="1"/>
        <item m="1" x="258"/>
        <item m="1" x="441"/>
        <item m="1" x="179"/>
        <item m="1" x="453"/>
        <item m="1" x="188"/>
        <item m="1" x="462"/>
        <item m="1" x="197"/>
        <item m="1" x="471"/>
        <item m="1" x="205"/>
        <item m="1" x="479"/>
        <item m="1" x="213"/>
        <item m="1" x="489"/>
        <item m="1" x="221"/>
        <item m="1" x="497"/>
        <item m="1" x="229"/>
        <item m="1" x="504"/>
        <item m="1" x="235"/>
        <item m="1" x="510"/>
        <item m="1" x="241"/>
        <item m="1" x="516"/>
        <item m="1" x="246"/>
        <item m="1" x="521"/>
        <item m="1" x="251"/>
        <item m="1" x="526"/>
        <item m="1" x="255"/>
        <item m="1" x="2"/>
        <item m="1" x="259"/>
        <item m="1" x="5"/>
        <item m="1" x="262"/>
        <item m="1" x="8"/>
        <item m="1" x="268"/>
        <item m="1" x="13"/>
        <item m="1" x="463"/>
        <item m="1" x="198"/>
        <item m="1" x="472"/>
        <item m="1" x="206"/>
        <item m="1" x="480"/>
        <item m="1" x="214"/>
        <item m="1" x="490"/>
        <item m="1" x="222"/>
        <item m="1" x="498"/>
        <item m="1" x="230"/>
        <item m="1" x="505"/>
        <item m="1" x="236"/>
        <item m="1" x="511"/>
        <item m="1" x="242"/>
        <item m="1" x="517"/>
        <item m="1" x="247"/>
        <item m="1" x="522"/>
        <item m="1" x="252"/>
        <item m="1" x="527"/>
        <item m="1" x="256"/>
        <item m="1" x="3"/>
        <item m="1" x="260"/>
        <item m="1" x="6"/>
        <item m="1" x="263"/>
        <item m="1" x="9"/>
        <item m="1" x="269"/>
        <item m="1" x="14"/>
        <item m="1" x="273"/>
        <item m="1" x="18"/>
        <item m="1" x="279"/>
        <item m="1" x="481"/>
        <item m="1" x="215"/>
        <item m="1" x="491"/>
        <item m="1" x="223"/>
        <item m="1" x="499"/>
        <item m="1" x="231"/>
        <item m="1" x="506"/>
        <item m="1" x="237"/>
        <item m="1" x="512"/>
        <item m="1" x="243"/>
        <item m="1" x="518"/>
        <item m="1" x="248"/>
        <item m="1" x="523"/>
        <item m="1" x="253"/>
        <item m="1" x="528"/>
        <item m="1" x="257"/>
        <item m="1" x="4"/>
        <item m="1" x="261"/>
        <item m="1" x="7"/>
        <item m="1" x="264"/>
        <item m="1" x="10"/>
        <item m="1" x="270"/>
        <item m="1" x="15"/>
        <item m="1" x="274"/>
        <item m="1" x="19"/>
        <item m="1" x="280"/>
        <item m="1" x="24"/>
        <item m="1" x="285"/>
        <item m="1" x="29"/>
        <item m="1" x="292"/>
        <item m="1" x="36"/>
        <item m="1" x="266"/>
        <item m="1" x="267"/>
        <item m="1" x="12"/>
        <item m="1" x="272"/>
        <item m="1" x="17"/>
        <item m="1" x="277"/>
        <item m="1" x="22"/>
        <item m="1" x="283"/>
        <item m="1" x="27"/>
        <item m="1" x="288"/>
        <item m="1" x="32"/>
        <item m="1" x="295"/>
        <item m="1" x="39"/>
        <item m="1" x="301"/>
        <item m="1" x="45"/>
        <item m="1" x="309"/>
        <item m="1" x="53"/>
        <item m="1" x="317"/>
        <item m="1" x="61"/>
        <item m="1" x="327"/>
        <item m="1" x="71"/>
        <item m="1" x="337"/>
        <item m="1" x="81"/>
        <item m="1" x="349"/>
        <item m="1" x="93"/>
        <item m="1" x="360"/>
        <item m="1" x="104"/>
        <item m="1" x="373"/>
        <item m="1" x="116"/>
        <item m="1" x="385"/>
        <item m="1" x="128"/>
        <item m="1" x="399"/>
        <item m="1" x="278"/>
        <item m="1" x="23"/>
        <item m="1" x="284"/>
        <item m="1" x="28"/>
        <item m="1" x="290"/>
        <item m="1" x="34"/>
        <item m="1" x="297"/>
        <item m="1" x="41"/>
        <item m="1" x="303"/>
        <item m="1" x="47"/>
        <item m="1" x="311"/>
        <item m="1" x="55"/>
        <item m="1" x="319"/>
        <item m="1" x="63"/>
        <item m="1" x="329"/>
        <item m="1" x="73"/>
        <item m="1" x="339"/>
        <item m="1" x="83"/>
        <item m="1" x="351"/>
        <item m="1" x="95"/>
        <item m="1" x="362"/>
        <item m="1" x="106"/>
        <item m="1" x="375"/>
        <item m="1" x="118"/>
        <item m="1" x="387"/>
        <item m="1" x="130"/>
        <item m="1" x="401"/>
        <item m="1" x="141"/>
        <item m="1" x="411"/>
        <item m="1" x="291"/>
        <item m="1" x="35"/>
        <item m="1" x="298"/>
        <item m="1" x="42"/>
        <item m="1" x="305"/>
        <item m="1" x="49"/>
        <item m="1" x="313"/>
        <item m="1" x="57"/>
        <item m="1" x="321"/>
        <item m="1" x="65"/>
        <item m="1" x="331"/>
        <item m="1" x="75"/>
        <item m="1" x="341"/>
        <item m="1" x="85"/>
        <item m="1" x="353"/>
        <item m="1" x="97"/>
        <item m="1" x="364"/>
        <item m="1" x="108"/>
        <item m="1" x="377"/>
        <item m="1" x="120"/>
        <item m="1" x="389"/>
        <item m="1" x="132"/>
        <item m="1" x="403"/>
        <item m="1" x="143"/>
        <item m="1" x="413"/>
        <item m="1" x="152"/>
        <item m="1" x="424"/>
        <item m="1" x="162"/>
        <item m="1" x="434"/>
        <item m="1" x="172"/>
        <item m="1" x="446"/>
        <item m="1" x="306"/>
        <item m="1" x="50"/>
        <item m="1" x="314"/>
        <item m="1" x="58"/>
        <item m="1" x="323"/>
        <item m="1" x="67"/>
        <item m="1" x="333"/>
        <item m="1" x="77"/>
        <item m="1" x="343"/>
        <item m="1" x="87"/>
        <item m="1" x="355"/>
        <item m="1" x="99"/>
        <item m="1" x="366"/>
        <item m="1" x="110"/>
        <item m="1" x="379"/>
        <item m="1" x="122"/>
        <item m="1" x="391"/>
        <item m="1" x="134"/>
        <item m="1" x="405"/>
        <item m="1" x="145"/>
        <item m="1" x="415"/>
        <item m="1" x="154"/>
        <item m="1" x="426"/>
        <item m="1" x="164"/>
        <item m="1" x="436"/>
        <item m="1" x="174"/>
        <item m="1" x="448"/>
        <item m="1" x="183"/>
        <item m="1" x="457"/>
        <item m="1" x="192"/>
        <item m="1" x="324"/>
        <item m="1" x="68"/>
        <item m="1" x="334"/>
        <item m="1" x="78"/>
        <item m="1" x="345"/>
        <item m="1" x="89"/>
        <item m="1" x="346"/>
        <item m="1" x="90"/>
        <item m="1" x="357"/>
        <item m="1" x="101"/>
        <item m="1" x="369"/>
        <item m="1" x="370"/>
        <item m="1" x="113"/>
        <item m="1" x="382"/>
        <item m="1" x="125"/>
        <item m="1" x="395"/>
        <item m="1" x="396"/>
        <item m="1" x="138"/>
        <item m="1" x="409"/>
        <item m="1" x="149"/>
        <item m="1" x="420"/>
        <item m="1" x="421"/>
        <item m="1" x="159"/>
        <item m="1" x="431"/>
        <item m="1" x="169"/>
        <item m="1" x="442"/>
        <item m="1" x="443"/>
        <item m="1" x="180"/>
        <item m="1" x="454"/>
        <item m="1" x="189"/>
        <item m="1" x="464"/>
        <item m="1" x="465"/>
        <item m="1" x="199"/>
        <item m="1" x="473"/>
        <item m="1" x="207"/>
        <item m="1" x="482"/>
        <item m="1" x="483"/>
        <item m="1" x="216"/>
        <item m="1" x="492"/>
        <item m="1" x="224"/>
        <item m="1" x="500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42"/>
  </rowFields>
  <rowItems count="1">
    <i>
      <x v="528"/>
    </i>
  </rowItems>
  <colItems count="1">
    <i/>
  </colItems>
  <dataFields count="1">
    <dataField name="Min de Low Temp" fld="4" subtotal="min" baseField="35" baseItem="1"/>
  </dataFields>
  <formats count="6">
    <format dxfId="92">
      <pivotArea dataOnly="0" labelOnly="1" outline="0" fieldPosition="0">
        <references count="1">
          <reference field="42" count="50">
            <x v="366"/>
            <x v="367"/>
            <x v="368"/>
            <x v="378"/>
            <x v="379"/>
            <x v="380"/>
            <x v="381"/>
            <x v="382"/>
            <x v="383"/>
            <x v="384"/>
            <x v="385"/>
            <x v="386"/>
            <x v="387"/>
            <x v="388"/>
            <x v="389"/>
            <x v="390"/>
            <x v="391"/>
            <x v="392"/>
            <x v="393"/>
            <x v="394"/>
            <x v="395"/>
            <x v="396"/>
            <x v="397"/>
            <x v="398"/>
            <x v="399"/>
            <x v="426"/>
            <x v="427"/>
            <x v="428"/>
            <x v="457"/>
            <x v="458"/>
            <x v="459"/>
            <x v="487"/>
            <x v="488"/>
            <x v="489"/>
            <x v="493"/>
            <x v="494"/>
            <x v="495"/>
            <x v="498"/>
            <x v="499"/>
            <x v="500"/>
            <x v="503"/>
            <x v="504"/>
            <x v="508"/>
            <x v="509"/>
            <x v="513"/>
            <x v="514"/>
            <x v="518"/>
            <x v="519"/>
            <x v="523"/>
            <x v="524"/>
          </reference>
        </references>
      </pivotArea>
    </format>
    <format dxfId="91">
      <pivotArea dataOnly="0" labelOnly="1" outline="0" fieldPosition="0">
        <references count="1">
          <reference field="42" count="50">
            <x v="369"/>
            <x v="400"/>
            <x v="409"/>
            <x v="410"/>
            <x v="411"/>
            <x v="412"/>
            <x v="413"/>
            <x v="414"/>
            <x v="415"/>
            <x v="416"/>
            <x v="417"/>
            <x v="418"/>
            <x v="419"/>
            <x v="420"/>
            <x v="421"/>
            <x v="422"/>
            <x v="423"/>
            <x v="424"/>
            <x v="425"/>
            <x v="429"/>
            <x v="438"/>
            <x v="439"/>
            <x v="440"/>
            <x v="441"/>
            <x v="442"/>
            <x v="443"/>
            <x v="444"/>
            <x v="445"/>
            <x v="446"/>
            <x v="447"/>
            <x v="448"/>
            <x v="449"/>
            <x v="450"/>
            <x v="451"/>
            <x v="452"/>
            <x v="453"/>
            <x v="460"/>
            <x v="490"/>
            <x v="496"/>
            <x v="501"/>
            <x v="505"/>
            <x v="506"/>
            <x v="510"/>
            <x v="511"/>
            <x v="515"/>
            <x v="516"/>
            <x v="520"/>
            <x v="521"/>
            <x v="525"/>
            <x v="526"/>
          </reference>
        </references>
      </pivotArea>
    </format>
    <format dxfId="90">
      <pivotArea dataOnly="0" labelOnly="1" outline="0" fieldPosition="0">
        <references count="1">
          <reference field="42" count="38">
            <x v="370"/>
            <x v="371"/>
            <x v="401"/>
            <x v="402"/>
            <x v="430"/>
            <x v="431"/>
            <x v="454"/>
            <x v="455"/>
            <x v="456"/>
            <x v="461"/>
            <x v="462"/>
            <x v="469"/>
            <x v="470"/>
            <x v="471"/>
            <x v="472"/>
            <x v="473"/>
            <x v="474"/>
            <x v="475"/>
            <x v="476"/>
            <x v="477"/>
            <x v="478"/>
            <x v="479"/>
            <x v="480"/>
            <x v="481"/>
            <x v="482"/>
            <x v="483"/>
            <x v="484"/>
            <x v="485"/>
            <x v="486"/>
            <x v="491"/>
            <x v="492"/>
            <x v="497"/>
            <x v="502"/>
            <x v="507"/>
            <x v="512"/>
            <x v="517"/>
            <x v="522"/>
            <x v="527"/>
          </reference>
        </references>
      </pivotArea>
    </format>
    <format dxfId="89">
      <pivotArea dataOnly="0" labelOnly="1" outline="0" fieldPosition="0">
        <references count="1">
          <reference field="42" count="50">
            <x v="366"/>
            <x v="367"/>
            <x v="368"/>
            <x v="369"/>
            <x v="370"/>
            <x v="371"/>
            <x v="372"/>
            <x v="373"/>
            <x v="374"/>
            <x v="375"/>
            <x v="376"/>
            <x v="377"/>
            <x v="378"/>
            <x v="379"/>
            <x v="380"/>
            <x v="381"/>
            <x v="382"/>
            <x v="383"/>
            <x v="384"/>
            <x v="385"/>
            <x v="386"/>
            <x v="387"/>
            <x v="388"/>
            <x v="389"/>
            <x v="390"/>
            <x v="391"/>
            <x v="392"/>
            <x v="393"/>
            <x v="394"/>
            <x v="395"/>
            <x v="396"/>
            <x v="397"/>
            <x v="398"/>
            <x v="399"/>
            <x v="400"/>
            <x v="401"/>
            <x v="402"/>
            <x v="403"/>
            <x v="404"/>
            <x v="405"/>
            <x v="406"/>
            <x v="407"/>
            <x v="408"/>
            <x v="409"/>
            <x v="410"/>
            <x v="411"/>
            <x v="412"/>
            <x v="413"/>
            <x v="414"/>
            <x v="415"/>
          </reference>
        </references>
      </pivotArea>
    </format>
    <format dxfId="88">
      <pivotArea dataOnly="0" labelOnly="1" outline="0" fieldPosition="0">
        <references count="1">
          <reference field="42" count="50">
            <x v="416"/>
            <x v="417"/>
            <x v="418"/>
            <x v="419"/>
            <x v="420"/>
            <x v="421"/>
            <x v="422"/>
            <x v="423"/>
            <x v="424"/>
            <x v="425"/>
            <x v="426"/>
            <x v="427"/>
            <x v="428"/>
            <x v="429"/>
            <x v="430"/>
            <x v="431"/>
            <x v="432"/>
            <x v="433"/>
            <x v="434"/>
            <x v="435"/>
            <x v="436"/>
            <x v="437"/>
            <x v="438"/>
            <x v="439"/>
            <x v="440"/>
            <x v="441"/>
            <x v="442"/>
            <x v="443"/>
            <x v="444"/>
            <x v="445"/>
            <x v="446"/>
            <x v="447"/>
            <x v="448"/>
            <x v="449"/>
            <x v="450"/>
            <x v="451"/>
            <x v="452"/>
            <x v="453"/>
            <x v="454"/>
            <x v="455"/>
            <x v="456"/>
            <x v="457"/>
            <x v="458"/>
            <x v="459"/>
            <x v="460"/>
            <x v="461"/>
            <x v="462"/>
            <x v="463"/>
            <x v="464"/>
            <x v="465"/>
          </reference>
        </references>
      </pivotArea>
    </format>
    <format dxfId="87">
      <pivotArea dataOnly="0" labelOnly="1" outline="0" fieldPosition="0">
        <references count="1">
          <reference field="42" count="27">
            <x v="466"/>
            <x v="467"/>
            <x v="468"/>
            <x v="469"/>
            <x v="470"/>
            <x v="471"/>
            <x v="472"/>
            <x v="473"/>
            <x v="474"/>
            <x v="475"/>
            <x v="476"/>
            <x v="477"/>
            <x v="478"/>
            <x v="479"/>
            <x v="480"/>
            <x v="481"/>
            <x v="482"/>
            <x v="483"/>
            <x v="484"/>
            <x v="485"/>
            <x v="486"/>
            <x v="487"/>
            <x v="488"/>
            <x v="489"/>
            <x v="490"/>
            <x v="491"/>
            <x v="49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7.xml><?xml version="1.0" encoding="utf-8"?>
<pivotTableDefinition xmlns="http://schemas.openxmlformats.org/spreadsheetml/2006/main" name="Tableau croisé dynamique1" cacheId="11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C5" firstHeaderRow="1" firstDataRow="2" firstDataCol="1"/>
  <pivotFields count="46"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Col" dataField="1" compact="0" outline="0" showAll="0">
      <items count="19">
        <item m="1" x="17"/>
        <item m="1" x="10"/>
        <item m="1" x="16"/>
        <item m="1" x="13"/>
        <item m="1" x="4"/>
        <item m="1" x="7"/>
        <item m="1" x="1"/>
        <item m="1" x="5"/>
        <item m="1" x="2"/>
        <item m="1" x="14"/>
        <item m="1" x="8"/>
        <item m="1" x="9"/>
        <item m="1" x="11"/>
        <item m="1" x="15"/>
        <item m="1" x="6"/>
        <item m="1" x="3"/>
        <item m="1" x="12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7873">
        <item m="1" x="772"/>
        <item m="1" x="4083"/>
        <item m="1" x="6554"/>
        <item m="1" x="353"/>
        <item m="1" x="2636"/>
        <item m="1" x="4716"/>
        <item m="1" x="4087"/>
        <item m="1" x="6558"/>
        <item m="1" x="358"/>
        <item m="1" x="2640"/>
        <item m="1" x="4721"/>
        <item m="1" x="4091"/>
        <item m="1" x="6562"/>
        <item m="1" x="363"/>
        <item m="1" x="2644"/>
        <item m="1" x="4726"/>
        <item m="1" x="4095"/>
        <item m="1" x="6566"/>
        <item m="1" x="369"/>
        <item m="1" x="2650"/>
        <item m="1" x="4734"/>
        <item m="1" x="4100"/>
        <item m="1" x="6571"/>
        <item m="1" x="376"/>
        <item m="1" x="2656"/>
        <item m="1" x="4743"/>
        <item m="1" x="4104"/>
        <item m="1" x="6575"/>
        <item m="1" x="382"/>
        <item m="1" x="2662"/>
        <item m="1" x="4752"/>
        <item m="1" x="4108"/>
        <item m="1" x="6579"/>
        <item m="1" x="389"/>
        <item m="1" x="2669"/>
        <item m="1" x="4762"/>
        <item m="1" x="4112"/>
        <item m="1" x="6583"/>
        <item m="1" x="395"/>
        <item m="1" x="2675"/>
        <item m="1" x="4771"/>
        <item m="1" x="4116"/>
        <item m="1" x="6587"/>
        <item m="1" x="401"/>
        <item m="1" x="2681"/>
        <item m="1" x="4781"/>
        <item m="1" x="4120"/>
        <item m="1" x="6591"/>
        <item m="1" x="407"/>
        <item m="1" x="2687"/>
        <item m="1" x="4790"/>
        <item m="1" x="4124"/>
        <item m="1" x="6595"/>
        <item m="1" x="413"/>
        <item m="1" x="2693"/>
        <item m="1" x="4799"/>
        <item m="1" x="4128"/>
        <item m="1" x="6599"/>
        <item m="1" x="419"/>
        <item m="1" x="2699"/>
        <item m="1" x="4808"/>
        <item m="1" x="4132"/>
        <item m="1" x="6603"/>
        <item m="1" x="425"/>
        <item m="1" x="2705"/>
        <item m="1" x="4817"/>
        <item m="1" x="4136"/>
        <item m="1" x="6607"/>
        <item m="1" x="431"/>
        <item m="1" x="2711"/>
        <item m="1" x="4826"/>
        <item m="1" x="4140"/>
        <item m="1" x="6611"/>
        <item m="1" x="437"/>
        <item m="1" x="2717"/>
        <item m="1" x="4835"/>
        <item m="1" x="4144"/>
        <item m="1" x="6615"/>
        <item m="1" x="443"/>
        <item m="1" x="2723"/>
        <item m="1" x="4844"/>
        <item m="1" x="4148"/>
        <item m="1" x="6619"/>
        <item m="1" x="449"/>
        <item m="1" x="2729"/>
        <item m="1" x="4853"/>
        <item m="1" x="4152"/>
        <item m="1" x="6623"/>
        <item m="1" x="455"/>
        <item m="1" x="2735"/>
        <item m="1" x="4862"/>
        <item m="1" x="4157"/>
        <item m="1" x="6627"/>
        <item m="1" x="461"/>
        <item m="1" x="2741"/>
        <item m="1" x="4871"/>
        <item m="1" x="4161"/>
        <item m="1" x="6631"/>
        <item m="1" x="467"/>
        <item m="1" x="2747"/>
        <item m="1" x="4880"/>
        <item m="1" x="4166"/>
        <item m="1" x="6636"/>
        <item m="1" x="473"/>
        <item m="1" x="2753"/>
        <item m="1" x="4889"/>
        <item m="1" x="4168"/>
        <item m="1" x="6640"/>
        <item m="1" x="479"/>
        <item m="1" x="2759"/>
        <item m="1" x="4898"/>
        <item m="1" x="4171"/>
        <item m="1" x="6645"/>
        <item m="1" x="486"/>
        <item m="1" x="2765"/>
        <item m="1" x="4907"/>
        <item m="1" x="4172"/>
        <item m="1" x="6648"/>
        <item m="1" x="490"/>
        <item m="1" x="2771"/>
        <item m="1" x="4916"/>
        <item m="1" x="183"/>
        <item m="1" x="2385"/>
        <item m="1" x="4401"/>
        <item m="1" x="6910"/>
        <item m="1" x="187"/>
        <item m="1" x="2389"/>
        <item m="1" x="4406"/>
        <item m="1" x="6914"/>
        <item m="1" x="191"/>
        <item m="1" x="2393"/>
        <item m="1" x="4411"/>
        <item m="1" x="6918"/>
        <item m="1" x="195"/>
        <item m="1" x="2397"/>
        <item m="1" x="4417"/>
        <item m="1" x="6924"/>
        <item m="1" x="200"/>
        <item m="1" x="2402"/>
        <item m="1" x="4424"/>
        <item m="1" x="6930"/>
        <item m="1" x="204"/>
        <item m="1" x="2406"/>
        <item m="1" x="4430"/>
        <item m="1" x="6937"/>
        <item m="1" x="208"/>
        <item m="1" x="2410"/>
        <item m="1" x="4437"/>
        <item m="1" x="6944"/>
        <item m="1" x="212"/>
        <item m="1" x="2414"/>
        <item m="1" x="4443"/>
        <item m="1" x="6951"/>
        <item m="1" x="216"/>
        <item m="1" x="2418"/>
        <item m="1" x="4449"/>
        <item m="1" x="6959"/>
        <item m="1" x="220"/>
        <item m="1" x="2422"/>
        <item m="1" x="4455"/>
        <item m="1" x="6966"/>
        <item m="1" x="224"/>
        <item m="1" x="2426"/>
        <item m="1" x="4461"/>
        <item m="1" x="6973"/>
        <item m="1" x="228"/>
        <item m="1" x="2430"/>
        <item m="1" x="4467"/>
        <item m="1" x="6980"/>
        <item m="1" x="232"/>
        <item m="1" x="2434"/>
        <item m="1" x="4473"/>
        <item m="1" x="6987"/>
        <item m="1" x="236"/>
        <item m="1" x="2438"/>
        <item m="1" x="4479"/>
        <item m="1" x="6994"/>
        <item m="1" x="240"/>
        <item m="1" x="2442"/>
        <item m="1" x="4485"/>
        <item m="1" x="7001"/>
        <item m="1" x="244"/>
        <item m="1" x="2446"/>
        <item m="1" x="4491"/>
        <item m="1" x="7008"/>
        <item m="1" x="248"/>
        <item m="1" x="2450"/>
        <item m="1" x="4497"/>
        <item m="1" x="7015"/>
        <item m="1" x="252"/>
        <item m="1" x="2454"/>
        <item m="1" x="4503"/>
        <item m="1" x="7022"/>
        <item m="1" x="257"/>
        <item m="1" x="2458"/>
        <item m="1" x="4509"/>
        <item m="1" x="7029"/>
        <item m="1" x="261"/>
        <item m="1" x="2462"/>
        <item m="1" x="4515"/>
        <item m="1" x="7036"/>
        <item m="1" x="266"/>
        <item m="1" x="2467"/>
        <item m="1" x="4521"/>
        <item m="1" x="7043"/>
        <item m="1" x="269"/>
        <item m="1" x="2471"/>
        <item m="1" x="4527"/>
        <item m="1" x="7050"/>
        <item m="1" x="272"/>
        <item m="1" x="2476"/>
        <item m="1" x="4534"/>
        <item m="1" x="7057"/>
        <item m="1" x="273"/>
        <item m="1" x="2479"/>
        <item m="1" x="4538"/>
        <item m="1" x="7064"/>
        <item m="1" x="4183"/>
        <item m="1" x="6658"/>
        <item m="1" x="496"/>
        <item m="1" x="2786"/>
        <item m="1" x="4187"/>
        <item m="1" x="6662"/>
        <item m="1" x="499"/>
        <item m="1" x="2790"/>
        <item m="1" x="4191"/>
        <item m="1" x="6666"/>
        <item m="1" x="502"/>
        <item m="1" x="2794"/>
        <item m="1" x="4195"/>
        <item m="1" x="6671"/>
        <item m="1" x="507"/>
        <item m="1" x="2801"/>
        <item m="1" x="4200"/>
        <item m="1" x="6676"/>
        <item m="1" x="513"/>
        <item m="1" x="2808"/>
        <item m="1" x="4204"/>
        <item m="1" x="6681"/>
        <item m="1" x="518"/>
        <item m="1" x="2816"/>
        <item m="1" x="4208"/>
        <item m="1" x="6687"/>
        <item m="1" x="524"/>
        <item m="1" x="2824"/>
        <item m="1" x="4212"/>
        <item m="1" x="6692"/>
        <item m="1" x="529"/>
        <item m="1" x="2832"/>
        <item m="1" x="4216"/>
        <item m="1" x="6697"/>
        <item m="1" x="534"/>
        <item m="1" x="2841"/>
        <item m="1" x="4220"/>
        <item m="1" x="6702"/>
        <item m="1" x="539"/>
        <item m="1" x="2849"/>
        <item m="1" x="4224"/>
        <item m="1" x="6707"/>
        <item m="1" x="544"/>
        <item m="1" x="2857"/>
        <item m="1" x="4228"/>
        <item m="1" x="6712"/>
        <item m="1" x="549"/>
        <item m="1" x="2865"/>
        <item m="1" x="4232"/>
        <item m="1" x="6717"/>
        <item m="1" x="554"/>
        <item m="1" x="2873"/>
        <item m="1" x="4236"/>
        <item m="1" x="6722"/>
        <item m="1" x="559"/>
        <item m="1" x="2881"/>
        <item m="1" x="4240"/>
        <item m="1" x="6727"/>
        <item m="1" x="564"/>
        <item m="1" x="2889"/>
        <item m="1" x="4244"/>
        <item m="1" x="6732"/>
        <item m="1" x="569"/>
        <item m="1" x="2897"/>
        <item m="1" x="4248"/>
        <item m="1" x="6737"/>
        <item m="1" x="574"/>
        <item m="1" x="2905"/>
        <item m="1" x="4252"/>
        <item m="1" x="6742"/>
        <item m="1" x="579"/>
        <item m="1" x="2913"/>
        <item m="1" x="4256"/>
        <item m="1" x="6747"/>
        <item m="1" x="584"/>
        <item m="1" x="2921"/>
        <item m="1" x="4260"/>
        <item m="1" x="6752"/>
        <item m="1" x="589"/>
        <item m="1" x="2929"/>
        <item m="1" x="4265"/>
        <item m="1" x="6758"/>
        <item m="1" x="594"/>
        <item m="1" x="2937"/>
        <item m="1" x="4267"/>
        <item m="1" x="6763"/>
        <item m="1" x="599"/>
        <item m="1" x="2945"/>
        <item m="1" x="4270"/>
        <item m="1" x="6769"/>
        <item m="1" x="605"/>
        <item m="1" x="2953"/>
        <item m="1" x="4271"/>
        <item m="1" x="6773"/>
        <item m="1" x="610"/>
        <item m="1" x="2961"/>
        <item m="1" x="276"/>
        <item m="1" x="2489"/>
        <item m="1" x="4544"/>
        <item m="1" x="279"/>
        <item m="1" x="2494"/>
        <item m="1" x="4548"/>
        <item m="1" x="282"/>
        <item m="1" x="2499"/>
        <item m="1" x="4552"/>
        <item m="1" x="285"/>
        <item m="1" x="2505"/>
        <item m="1" x="4558"/>
        <item m="1" x="289"/>
        <item m="1" x="2511"/>
        <item m="1" x="4565"/>
        <item m="1" x="292"/>
        <item m="1" x="2517"/>
        <item m="1" x="4572"/>
        <item m="1" x="295"/>
        <item m="1" x="2524"/>
        <item m="1" x="4580"/>
        <item m="1" x="298"/>
        <item m="1" x="2530"/>
        <item m="1" x="4587"/>
        <item m="1" x="301"/>
        <item m="1" x="2536"/>
        <item m="1" x="4595"/>
        <item m="1" x="304"/>
        <item m="1" x="2542"/>
        <item m="1" x="4602"/>
        <item m="1" x="307"/>
        <item m="1" x="2548"/>
        <item m="1" x="4609"/>
        <item m="1" x="310"/>
        <item m="1" x="2554"/>
        <item m="1" x="4616"/>
        <item m="1" x="313"/>
        <item m="1" x="2560"/>
        <item m="1" x="4623"/>
        <item m="1" x="316"/>
        <item m="1" x="2566"/>
        <item m="1" x="4630"/>
        <item m="1" x="319"/>
        <item m="1" x="2572"/>
        <item m="1" x="4637"/>
        <item m="1" x="322"/>
        <item m="1" x="2578"/>
        <item m="1" x="4644"/>
        <item m="1" x="325"/>
        <item m="1" x="2584"/>
        <item m="1" x="4651"/>
        <item m="1" x="328"/>
        <item m="1" x="2590"/>
        <item m="1" x="4658"/>
        <item m="1" x="331"/>
        <item m="1" x="2596"/>
        <item m="1" x="4665"/>
        <item m="1" x="334"/>
        <item m="1" x="2602"/>
        <item m="1" x="4672"/>
        <item m="1" x="338"/>
        <item m="1" x="2608"/>
        <item m="1" x="4679"/>
        <item m="1" x="341"/>
        <item m="1" x="2614"/>
        <item m="1" x="4686"/>
        <item m="1" x="345"/>
        <item m="1" x="2621"/>
        <item m="1" x="4694"/>
        <item m="1" x="347"/>
        <item m="1" x="2625"/>
        <item m="1" x="4701"/>
        <item m="1" x="4276"/>
        <item m="1" x="6783"/>
        <item m="1" x="619"/>
        <item m="1" x="4280"/>
        <item m="1" x="6786"/>
        <item m="1" x="623"/>
        <item m="1" x="4284"/>
        <item m="1" x="6789"/>
        <item m="1" x="627"/>
        <item m="1" x="4289"/>
        <item m="1" x="6794"/>
        <item m="1" x="634"/>
        <item m="1" x="4295"/>
        <item m="1" x="6799"/>
        <item m="1" x="642"/>
        <item m="1" x="4300"/>
        <item m="1" x="6804"/>
        <item m="1" x="650"/>
        <item m="1" x="4306"/>
        <item m="1" x="6810"/>
        <item m="1" x="659"/>
        <item m="1" x="4311"/>
        <item m="1" x="6815"/>
        <item m="1" x="667"/>
        <item m="1" x="4316"/>
        <item m="1" x="6820"/>
        <item m="1" x="676"/>
        <item m="1" x="4321"/>
        <item m="1" x="6825"/>
        <item m="1" x="684"/>
        <item m="1" x="4326"/>
        <item m="1" x="6830"/>
        <item m="1" x="692"/>
        <item m="1" x="4331"/>
        <item m="1" x="6835"/>
        <item m="1" x="700"/>
        <item m="1" x="4336"/>
        <item m="1" x="6840"/>
        <item m="1" x="708"/>
        <item m="1" x="4341"/>
        <item m="1" x="6845"/>
        <item m="1" x="716"/>
        <item m="1" x="4346"/>
        <item m="1" x="6850"/>
        <item m="1" x="724"/>
        <item m="1" x="4351"/>
        <item m="1" x="6855"/>
        <item m="1" x="732"/>
        <item m="1" x="4356"/>
        <item m="1" x="6860"/>
        <item m="1" x="740"/>
        <item m="1" x="4361"/>
        <item m="1" x="6865"/>
        <item m="1" x="748"/>
        <item m="1" x="4366"/>
        <item m="1" x="6870"/>
        <item m="1" x="756"/>
        <item m="1" x="4371"/>
        <item m="1" x="6875"/>
        <item m="1" x="764"/>
        <item m="1" x="4377"/>
        <item m="1" x="6880"/>
        <item m="1" x="773"/>
        <item m="1" x="4382"/>
        <item m="1" x="6885"/>
        <item m="1" x="781"/>
        <item m="1" x="4388"/>
        <item m="1" x="6891"/>
        <item m="1" x="790"/>
        <item m="1" x="4392"/>
        <item m="1" x="6896"/>
        <item m="1" x="798"/>
        <item m="1" x="354"/>
        <item m="1" x="2637"/>
        <item m="1" x="4717"/>
        <item m="1" x="359"/>
        <item m="1" x="2641"/>
        <item m="1" x="4722"/>
        <item m="1" x="364"/>
        <item m="1" x="2645"/>
        <item m="1" x="4727"/>
        <item m="1" x="370"/>
        <item m="1" x="2651"/>
        <item m="1" x="4735"/>
        <item m="1" x="377"/>
        <item m="1" x="2657"/>
        <item m="1" x="4744"/>
        <item m="1" x="383"/>
        <item m="1" x="2663"/>
        <item m="1" x="4753"/>
        <item m="1" x="390"/>
        <item m="1" x="2670"/>
        <item m="1" x="4763"/>
        <item m="1" x="396"/>
        <item m="1" x="2676"/>
        <item m="1" x="4772"/>
        <item m="1" x="402"/>
        <item m="1" x="2682"/>
        <item m="1" x="4782"/>
        <item m="1" x="408"/>
        <item m="1" x="2688"/>
        <item m="1" x="4791"/>
        <item m="1" x="414"/>
        <item m="1" x="2694"/>
        <item m="1" x="4800"/>
        <item m="1" x="420"/>
        <item m="1" x="2700"/>
        <item m="1" x="4809"/>
        <item m="1" x="426"/>
        <item m="1" x="2706"/>
        <item m="1" x="4818"/>
        <item m="1" x="432"/>
        <item m="1" x="2712"/>
        <item m="1" x="4827"/>
        <item m="1" x="438"/>
        <item m="1" x="2718"/>
        <item m="1" x="4836"/>
        <item m="1" x="444"/>
        <item m="1" x="2724"/>
        <item m="1" x="4845"/>
        <item m="1" x="450"/>
        <item m="1" x="2730"/>
        <item m="1" x="4854"/>
        <item m="1" x="456"/>
        <item m="1" x="2736"/>
        <item m="1" x="4863"/>
        <item m="1" x="462"/>
        <item m="1" x="2742"/>
        <item m="1" x="4872"/>
        <item m="1" x="468"/>
        <item m="1" x="2748"/>
        <item m="1" x="4881"/>
        <item m="1" x="474"/>
        <item m="1" x="2754"/>
        <item m="1" x="4890"/>
        <item m="1" x="480"/>
        <item m="1" x="2760"/>
        <item m="1" x="4899"/>
        <item m="1" x="487"/>
        <item m="1" x="2766"/>
        <item m="1" x="4908"/>
        <item m="1" x="491"/>
        <item m="1" x="2772"/>
        <item m="1" x="4917"/>
        <item m="1" x="4402"/>
        <item m="1" x="6911"/>
        <item m="1" x="4407"/>
        <item m="1" x="6915"/>
        <item m="1" x="4412"/>
        <item m="1" x="6919"/>
        <item m="1" x="4418"/>
        <item m="1" x="6925"/>
        <item m="1" x="4425"/>
        <item m="1" x="6931"/>
        <item m="1" x="4431"/>
        <item m="1" x="6938"/>
        <item m="1" x="4438"/>
        <item m="1" x="6945"/>
        <item m="1" x="4444"/>
        <item m="1" x="6952"/>
        <item m="1" x="4450"/>
        <item m="1" x="6960"/>
        <item m="1" x="4456"/>
        <item m="1" x="6967"/>
        <item m="1" x="4462"/>
        <item m="1" x="6974"/>
        <item m="1" x="4468"/>
        <item m="1" x="6981"/>
        <item m="1" x="4474"/>
        <item m="1" x="6988"/>
        <item m="1" x="4480"/>
        <item m="1" x="6995"/>
        <item m="1" x="4486"/>
        <item m="1" x="7002"/>
        <item m="1" x="4492"/>
        <item m="1" x="7009"/>
        <item m="1" x="4498"/>
        <item m="1" x="7016"/>
        <item m="1" x="4504"/>
        <item m="1" x="7023"/>
        <item m="1" x="4510"/>
        <item m="1" x="7030"/>
        <item m="1" x="4516"/>
        <item m="1" x="7037"/>
        <item m="1" x="4522"/>
        <item m="1" x="7044"/>
        <item m="1" x="4528"/>
        <item m="1" x="7051"/>
        <item m="1" x="4535"/>
        <item m="1" x="7058"/>
        <item m="1" x="4539"/>
        <item m="1" x="7065"/>
        <item m="1" x="497"/>
        <item m="1" x="2787"/>
        <item m="1" x="500"/>
        <item m="1" x="2791"/>
        <item m="1" x="503"/>
        <item m="1" x="2795"/>
        <item m="1" x="508"/>
        <item m="1" x="2802"/>
        <item m="1" x="514"/>
        <item m="1" x="2809"/>
        <item m="1" x="519"/>
        <item m="1" x="2817"/>
        <item m="1" x="525"/>
        <item m="1" x="2825"/>
        <item m="1" x="530"/>
        <item m="1" x="2833"/>
        <item m="1" x="535"/>
        <item m="1" x="2842"/>
        <item m="1" x="540"/>
        <item m="1" x="2850"/>
        <item m="1" x="545"/>
        <item m="1" x="2858"/>
        <item m="1" x="550"/>
        <item m="1" x="2866"/>
        <item m="1" x="555"/>
        <item m="1" x="2874"/>
        <item m="1" x="560"/>
        <item m="1" x="2882"/>
        <item m="1" x="565"/>
        <item m="1" x="2890"/>
        <item m="1" x="570"/>
        <item m="1" x="2898"/>
        <item m="1" x="575"/>
        <item m="1" x="2906"/>
        <item m="1" x="580"/>
        <item m="1" x="2914"/>
        <item m="1" x="585"/>
        <item m="1" x="2922"/>
        <item m="1" x="590"/>
        <item m="1" x="2930"/>
        <item m="1" x="595"/>
        <item m="1" x="2938"/>
        <item m="1" x="600"/>
        <item m="1" x="2946"/>
        <item m="1" x="606"/>
        <item m="1" x="2954"/>
        <item m="1" x="611"/>
        <item m="1" x="2962"/>
        <item m="1" x="4545"/>
        <item m="1" x="4549"/>
        <item m="1" x="4553"/>
        <item m="1" x="4559"/>
        <item m="1" x="4566"/>
        <item m="1" x="4573"/>
        <item m="1" x="4581"/>
        <item m="1" x="4588"/>
        <item m="1" x="4596"/>
        <item m="1" x="4603"/>
        <item m="1" x="4610"/>
        <item m="1" x="4617"/>
        <item m="1" x="4624"/>
        <item m="1" x="4631"/>
        <item m="1" x="4638"/>
        <item m="1" x="4645"/>
        <item m="1" x="4652"/>
        <item m="1" x="4659"/>
        <item m="1" x="4666"/>
        <item m="1" x="4673"/>
        <item m="1" x="4680"/>
        <item m="1" x="4687"/>
        <item m="1" x="4695"/>
        <item m="1" x="4702"/>
        <item m="1" x="620"/>
        <item m="1" x="624"/>
        <item m="1" x="628"/>
        <item m="1" x="635"/>
        <item m="1" x="643"/>
        <item m="1" x="651"/>
        <item m="1" x="660"/>
        <item m="1" x="668"/>
        <item m="1" x="677"/>
        <item m="1" x="685"/>
        <item m="1" x="693"/>
        <item m="1" x="701"/>
        <item m="1" x="709"/>
        <item m="1" x="717"/>
        <item m="1" x="725"/>
        <item m="1" x="733"/>
        <item m="1" x="741"/>
        <item m="1" x="749"/>
        <item m="1" x="757"/>
        <item m="1" x="765"/>
        <item m="1" x="774"/>
        <item m="1" x="782"/>
        <item m="1" x="791"/>
        <item m="1" x="799"/>
        <item m="1" x="4718"/>
        <item m="1" x="4723"/>
        <item m="1" x="4728"/>
        <item m="1" x="4736"/>
        <item m="1" x="4745"/>
        <item m="1" x="4754"/>
        <item m="1" x="4764"/>
        <item m="1" x="4773"/>
        <item m="1" x="4783"/>
        <item m="1" x="4792"/>
        <item m="1" x="4801"/>
        <item m="1" x="4810"/>
        <item m="1" x="4819"/>
        <item m="1" x="4828"/>
        <item m="1" x="4837"/>
        <item m="1" x="4846"/>
        <item m="1" x="4855"/>
        <item m="1" x="4864"/>
        <item m="1" x="4873"/>
        <item m="1" x="4882"/>
        <item m="1" x="4891"/>
        <item m="1" x="4900"/>
        <item m="1" x="4909"/>
        <item m="1" x="4918"/>
        <item m="1" x="817"/>
        <item m="1" x="4935"/>
        <item m="1" x="941"/>
        <item m="1" x="5108"/>
        <item m="1" x="1138"/>
        <item m="1" x="5329"/>
        <item m="1" x="1264"/>
        <item m="1" x="5503"/>
        <item m="1" x="1462"/>
        <item m="1" x="5726"/>
        <item m="1" x="1566"/>
        <item m="1" x="5876"/>
        <item m="1" x="1739"/>
        <item m="1" x="6057"/>
        <item m="1" x="1820"/>
        <item m="1" x="6158"/>
        <item m="1" x="1941"/>
        <item m="1" x="6239"/>
        <item m="1" x="2025"/>
        <item m="1" x="6338"/>
        <item m="1" x="4285"/>
        <item m="1" x="6790"/>
        <item m="1" x="629"/>
        <item m="1" x="2984"/>
        <item m="1" x="5109"/>
        <item m="1" x="4290"/>
        <item m="1" x="6795"/>
        <item m="1" x="636"/>
        <item m="1" x="2988"/>
        <item m="1" x="5114"/>
        <item m="1" x="4296"/>
        <item m="1" x="6800"/>
        <item m="1" x="644"/>
        <item m="1" x="2992"/>
        <item m="1" x="5120"/>
        <item m="1" x="4301"/>
        <item m="1" x="6805"/>
        <item m="1" x="652"/>
        <item m="1" x="2998"/>
        <item m="1" x="5128"/>
        <item m="1" x="4307"/>
        <item m="1" x="6811"/>
        <item m="1" x="661"/>
        <item m="1" x="3004"/>
        <item m="1" x="5137"/>
        <item m="1" x="4312"/>
        <item m="1" x="6816"/>
        <item m="1" x="669"/>
        <item m="1" x="3010"/>
        <item m="1" x="5146"/>
        <item m="1" x="4317"/>
        <item m="1" x="6821"/>
        <item m="1" x="678"/>
        <item m="1" x="3017"/>
        <item m="1" x="5156"/>
        <item m="1" x="4322"/>
        <item m="1" x="6826"/>
        <item m="1" x="686"/>
        <item m="1" x="3023"/>
        <item m="1" x="5165"/>
        <item m="1" x="4327"/>
        <item m="1" x="6831"/>
        <item m="1" x="694"/>
        <item m="1" x="3029"/>
        <item m="1" x="5175"/>
        <item m="1" x="4332"/>
        <item m="1" x="6836"/>
        <item m="1" x="702"/>
        <item m="1" x="3035"/>
        <item m="1" x="5184"/>
        <item m="1" x="4337"/>
        <item m="1" x="6841"/>
        <item m="1" x="710"/>
        <item m="1" x="3041"/>
        <item m="1" x="5193"/>
        <item m="1" x="4342"/>
        <item m="1" x="6846"/>
        <item m="1" x="718"/>
        <item m="1" x="3047"/>
        <item m="1" x="5202"/>
        <item m="1" x="4347"/>
        <item m="1" x="6851"/>
        <item m="1" x="726"/>
        <item m="1" x="3053"/>
        <item m="1" x="5211"/>
        <item m="1" x="4352"/>
        <item m="1" x="6856"/>
        <item m="1" x="734"/>
        <item m="1" x="3059"/>
        <item m="1" x="5220"/>
        <item m="1" x="4357"/>
        <item m="1" x="6861"/>
        <item m="1" x="742"/>
        <item m="1" x="3065"/>
        <item m="1" x="5229"/>
        <item m="1" x="4362"/>
        <item m="1" x="6866"/>
        <item m="1" x="750"/>
        <item m="1" x="3071"/>
        <item m="1" x="5238"/>
        <item m="1" x="4367"/>
        <item m="1" x="6871"/>
        <item m="1" x="758"/>
        <item m="1" x="3077"/>
        <item m="1" x="5247"/>
        <item m="1" x="4372"/>
        <item m="1" x="6876"/>
        <item m="1" x="766"/>
        <item m="1" x="3083"/>
        <item m="1" x="5256"/>
        <item m="1" x="4378"/>
        <item m="1" x="6881"/>
        <item m="1" x="775"/>
        <item m="1" x="3089"/>
        <item m="1" x="5265"/>
        <item m="1" x="4383"/>
        <item m="1" x="6886"/>
        <item m="1" x="783"/>
        <item m="1" x="3095"/>
        <item m="1" x="5274"/>
        <item m="1" x="4389"/>
        <item m="1" x="6892"/>
        <item m="1" x="792"/>
        <item m="1" x="3101"/>
        <item m="1" x="5283"/>
        <item m="1" x="4393"/>
        <item m="1" x="6897"/>
        <item m="1" x="800"/>
        <item m="1" x="3107"/>
        <item m="1" x="5292"/>
        <item m="1" x="4395"/>
        <item m="1" x="6902"/>
        <item m="1" x="807"/>
        <item m="1" x="3114"/>
        <item m="1" x="5301"/>
        <item m="1" x="4396"/>
        <item m="1" x="6905"/>
        <item m="1" x="811"/>
        <item m="1" x="3120"/>
        <item m="1" x="5310"/>
        <item m="1" x="365"/>
        <item m="1" x="2646"/>
        <item m="1" x="4729"/>
        <item m="1" x="7210"/>
        <item m="1" x="371"/>
        <item m="1" x="2652"/>
        <item m="1" x="4737"/>
        <item m="1" x="7214"/>
        <item m="1" x="378"/>
        <item m="1" x="2658"/>
        <item m="1" x="4746"/>
        <item m="1" x="7218"/>
        <item m="1" x="384"/>
        <item m="1" x="2664"/>
        <item m="1" x="4755"/>
        <item m="1" x="7224"/>
        <item m="1" x="391"/>
        <item m="1" x="2671"/>
        <item m="1" x="4765"/>
        <item m="1" x="7230"/>
        <item m="1" x="397"/>
        <item m="1" x="2677"/>
        <item m="1" x="4774"/>
        <item m="1" x="7237"/>
        <item m="1" x="403"/>
        <item m="1" x="2683"/>
        <item m="1" x="4784"/>
        <item m="1" x="7244"/>
        <item m="1" x="409"/>
        <item m="1" x="2689"/>
        <item m="1" x="4793"/>
        <item m="1" x="7251"/>
        <item m="1" x="415"/>
        <item m="1" x="2695"/>
        <item m="1" x="4802"/>
        <item m="1" x="7259"/>
        <item m="1" x="421"/>
        <item m="1" x="2701"/>
        <item m="1" x="4811"/>
        <item m="1" x="7266"/>
        <item m="1" x="427"/>
        <item m="1" x="2707"/>
        <item m="1" x="4820"/>
        <item m="1" x="7273"/>
        <item m="1" x="433"/>
        <item m="1" x="2713"/>
        <item m="1" x="4829"/>
        <item m="1" x="7280"/>
        <item m="1" x="439"/>
        <item m="1" x="2719"/>
        <item m="1" x="4838"/>
        <item m="1" x="7287"/>
        <item m="1" x="445"/>
        <item m="1" x="2725"/>
        <item m="1" x="4847"/>
        <item m="1" x="7294"/>
        <item m="1" x="451"/>
        <item m="1" x="2731"/>
        <item m="1" x="4856"/>
        <item m="1" x="7301"/>
        <item m="1" x="457"/>
        <item m="1" x="2737"/>
        <item m="1" x="4865"/>
        <item m="1" x="7308"/>
        <item m="1" x="463"/>
        <item m="1" x="2743"/>
        <item m="1" x="4874"/>
        <item m="1" x="7315"/>
        <item m="1" x="469"/>
        <item m="1" x="2749"/>
        <item m="1" x="4883"/>
        <item m="1" x="7322"/>
        <item m="1" x="475"/>
        <item m="1" x="2755"/>
        <item m="1" x="4892"/>
        <item m="1" x="7329"/>
        <item m="1" x="481"/>
        <item m="1" x="2761"/>
        <item m="1" x="4901"/>
        <item m="1" x="7336"/>
        <item m="1" x="488"/>
        <item m="1" x="2767"/>
        <item m="1" x="4910"/>
        <item m="1" x="7343"/>
        <item m="1" x="492"/>
        <item m="1" x="2773"/>
        <item m="1" x="4919"/>
        <item m="1" x="7350"/>
        <item m="1" x="494"/>
        <item m="1" x="2778"/>
        <item m="1" x="4925"/>
        <item m="1" x="7358"/>
        <item m="1" x="495"/>
        <item m="1" x="2781"/>
        <item m="1" x="4929"/>
        <item m="1" x="7365"/>
        <item m="1" x="4413"/>
        <item m="1" x="6920"/>
        <item m="1" x="818"/>
        <item m="1" x="3134"/>
        <item m="1" x="4419"/>
        <item m="1" x="6926"/>
        <item m="1" x="821"/>
        <item m="1" x="3138"/>
        <item m="1" x="4426"/>
        <item m="1" x="6932"/>
        <item m="1" x="825"/>
        <item m="1" x="3142"/>
        <item m="1" x="4432"/>
        <item m="1" x="6939"/>
        <item m="1" x="830"/>
        <item m="1" x="3149"/>
        <item m="1" x="4439"/>
        <item m="1" x="6946"/>
        <item m="1" x="836"/>
        <item m="1" x="3156"/>
        <item m="1" x="4445"/>
        <item m="1" x="6953"/>
        <item m="1" x="841"/>
        <item m="1" x="3164"/>
        <item m="1" x="4451"/>
        <item m="1" x="6961"/>
        <item m="1" x="847"/>
        <item m="1" x="3172"/>
        <item m="1" x="4457"/>
        <item m="1" x="6968"/>
        <item m="1" x="852"/>
        <item m="1" x="3180"/>
        <item m="1" x="4463"/>
        <item m="1" x="6975"/>
        <item m="1" x="857"/>
        <item m="1" x="3189"/>
        <item m="1" x="4469"/>
        <item m="1" x="6982"/>
        <item m="1" x="862"/>
        <item m="1" x="3197"/>
        <item m="1" x="4475"/>
        <item m="1" x="6989"/>
        <item m="1" x="867"/>
        <item m="1" x="3205"/>
        <item m="1" x="4481"/>
        <item m="1" x="6996"/>
        <item m="1" x="872"/>
        <item m="1" x="3213"/>
        <item m="1" x="4487"/>
        <item m="1" x="7003"/>
        <item m="1" x="877"/>
        <item m="1" x="3221"/>
        <item m="1" x="4493"/>
        <item m="1" x="7010"/>
        <item m="1" x="882"/>
        <item m="1" x="3229"/>
        <item m="1" x="4499"/>
        <item m="1" x="7017"/>
        <item m="1" x="887"/>
        <item m="1" x="3237"/>
        <item m="1" x="4505"/>
        <item m="1" x="7024"/>
        <item m="1" x="892"/>
        <item m="1" x="3245"/>
        <item m="1" x="4511"/>
        <item m="1" x="7031"/>
        <item m="1" x="897"/>
        <item m="1" x="3253"/>
        <item m="1" x="4517"/>
        <item m="1" x="7038"/>
        <item m="1" x="902"/>
        <item m="1" x="3261"/>
        <item m="1" x="4523"/>
        <item m="1" x="7045"/>
        <item m="1" x="907"/>
        <item m="1" x="3269"/>
        <item m="1" x="4529"/>
        <item m="1" x="7052"/>
        <item m="1" x="912"/>
        <item m="1" x="3277"/>
        <item m="1" x="4536"/>
        <item m="1" x="7059"/>
        <item m="1" x="917"/>
        <item m="1" x="3285"/>
        <item m="1" x="4540"/>
        <item m="1" x="7066"/>
        <item m="1" x="922"/>
        <item m="1" x="3293"/>
        <item m="1" x="4542"/>
        <item m="1" x="7072"/>
        <item m="1" x="927"/>
        <item m="1" x="3301"/>
        <item m="1" x="4543"/>
        <item m="1" x="7075"/>
        <item m="1" x="932"/>
        <item m="1" x="3309"/>
        <item m="1" x="504"/>
        <item m="1" x="2796"/>
        <item m="1" x="4936"/>
        <item m="1" x="509"/>
        <item m="1" x="2803"/>
        <item m="1" x="4940"/>
        <item m="1" x="515"/>
        <item m="1" x="2810"/>
        <item m="1" x="4945"/>
        <item m="1" x="520"/>
        <item m="1" x="2818"/>
        <item m="1" x="4951"/>
        <item m="1" x="526"/>
        <item m="1" x="2826"/>
        <item m="1" x="4958"/>
        <item m="1" x="531"/>
        <item m="1" x="2834"/>
        <item m="1" x="4965"/>
        <item m="1" x="536"/>
        <item m="1" x="2843"/>
        <item m="1" x="4973"/>
        <item m="1" x="541"/>
        <item m="1" x="2851"/>
        <item m="1" x="4980"/>
        <item m="1" x="546"/>
        <item m="1" x="2859"/>
        <item m="1" x="4988"/>
        <item m="1" x="551"/>
        <item m="1" x="2867"/>
        <item m="1" x="4995"/>
        <item m="1" x="556"/>
        <item m="1" x="2875"/>
        <item m="1" x="5002"/>
        <item m="1" x="561"/>
        <item m="1" x="2883"/>
        <item m="1" x="5009"/>
        <item m="1" x="566"/>
        <item m="1" x="2891"/>
        <item m="1" x="5016"/>
        <item m="1" x="571"/>
        <item m="1" x="2899"/>
        <item m="1" x="5023"/>
        <item m="1" x="576"/>
        <item m="1" x="2907"/>
        <item m="1" x="5030"/>
        <item m="1" x="581"/>
        <item m="1" x="2915"/>
        <item m="1" x="5037"/>
        <item m="1" x="586"/>
        <item m="1" x="2923"/>
        <item m="1" x="5044"/>
        <item m="1" x="591"/>
        <item m="1" x="2931"/>
        <item m="1" x="5051"/>
        <item m="1" x="596"/>
        <item m="1" x="2939"/>
        <item m="1" x="5058"/>
        <item m="1" x="601"/>
        <item m="1" x="2947"/>
        <item m="1" x="5065"/>
        <item m="1" x="607"/>
        <item m="1" x="2955"/>
        <item m="1" x="5072"/>
        <item m="1" x="612"/>
        <item m="1" x="2963"/>
        <item m="1" x="5079"/>
        <item m="1" x="615"/>
        <item m="1" x="2970"/>
        <item m="1" x="5086"/>
        <item m="1" x="617"/>
        <item m="1" x="2974"/>
        <item m="1" x="5093"/>
        <item m="1" x="4554"/>
        <item m="1" x="7084"/>
        <item m="1" x="942"/>
        <item m="1" x="4560"/>
        <item m="1" x="7087"/>
        <item m="1" x="946"/>
        <item m="1" x="4567"/>
        <item m="1" x="7090"/>
        <item m="1" x="951"/>
        <item m="1" x="4574"/>
        <item m="1" x="7095"/>
        <item m="1" x="958"/>
        <item m="1" x="4582"/>
        <item m="1" x="7100"/>
        <item m="1" x="966"/>
        <item m="1" x="4589"/>
        <item m="1" x="7105"/>
        <item m="1" x="974"/>
        <item m="1" x="4597"/>
        <item m="1" x="7111"/>
        <item m="1" x="983"/>
        <item m="1" x="4604"/>
        <item m="1" x="7116"/>
        <item m="1" x="991"/>
        <item m="1" x="4611"/>
        <item m="1" x="7121"/>
        <item m="1" x="1000"/>
        <item m="1" x="4618"/>
        <item m="1" x="7126"/>
        <item m="1" x="1008"/>
        <item m="1" x="4625"/>
        <item m="1" x="7131"/>
        <item m="1" x="1016"/>
        <item m="1" x="4632"/>
        <item m="1" x="7136"/>
        <item m="1" x="1024"/>
        <item m="1" x="4639"/>
        <item m="1" x="7141"/>
        <item m="1" x="1032"/>
        <item m="1" x="4646"/>
        <item m="1" x="7146"/>
        <item m="1" x="1040"/>
        <item m="1" x="4653"/>
        <item m="1" x="7151"/>
        <item m="1" x="1048"/>
        <item m="1" x="4660"/>
        <item m="1" x="7156"/>
        <item m="1" x="1056"/>
        <item m="1" x="4667"/>
        <item m="1" x="7161"/>
        <item m="1" x="1064"/>
        <item m="1" x="4674"/>
        <item m="1" x="7166"/>
        <item m="1" x="1072"/>
        <item m="1" x="4681"/>
        <item m="1" x="7171"/>
        <item m="1" x="1080"/>
        <item m="1" x="4688"/>
        <item m="1" x="7176"/>
        <item m="1" x="1088"/>
        <item m="1" x="4696"/>
        <item m="1" x="7181"/>
        <item m="1" x="1096"/>
        <item m="1" x="4703"/>
        <item m="1" x="7186"/>
        <item m="1" x="1104"/>
        <item m="1" x="4708"/>
        <item m="1" x="7192"/>
        <item m="1" x="1112"/>
        <item m="1" x="4711"/>
        <item m="1" x="7197"/>
        <item m="1" x="1120"/>
        <item m="1" x="630"/>
        <item m="1" x="2985"/>
        <item m="1" x="5110"/>
        <item m="1" x="637"/>
        <item m="1" x="2989"/>
        <item m="1" x="5115"/>
        <item m="1" x="645"/>
        <item m="1" x="2993"/>
        <item m="1" x="5121"/>
        <item m="1" x="653"/>
        <item m="1" x="2999"/>
        <item m="1" x="5129"/>
        <item m="1" x="662"/>
        <item m="1" x="3005"/>
        <item m="1" x="5138"/>
        <item m="1" x="670"/>
        <item m="1" x="3011"/>
        <item m="1" x="5147"/>
        <item m="1" x="679"/>
        <item m="1" x="3018"/>
        <item m="1" x="5157"/>
        <item m="1" x="687"/>
        <item m="1" x="3024"/>
        <item m="1" x="5166"/>
        <item m="1" x="695"/>
        <item m="1" x="3030"/>
        <item m="1" x="5176"/>
        <item m="1" x="703"/>
        <item m="1" x="3036"/>
        <item m="1" x="5185"/>
        <item m="1" x="711"/>
        <item m="1" x="3042"/>
        <item m="1" x="5194"/>
        <item m="1" x="719"/>
        <item m="1" x="3048"/>
        <item m="1" x="5203"/>
        <item m="1" x="727"/>
        <item m="1" x="3054"/>
        <item m="1" x="5212"/>
        <item m="1" x="735"/>
        <item m="1" x="3060"/>
        <item m="1" x="5221"/>
        <item m="1" x="743"/>
        <item m="1" x="3066"/>
        <item m="1" x="5230"/>
        <item m="1" x="751"/>
        <item m="1" x="3072"/>
        <item m="1" x="5239"/>
        <item m="1" x="759"/>
        <item m="1" x="3078"/>
        <item m="1" x="5248"/>
        <item m="1" x="767"/>
        <item m="1" x="3084"/>
        <item m="1" x="5257"/>
        <item m="1" x="776"/>
        <item m="1" x="3090"/>
        <item m="1" x="5266"/>
        <item m="1" x="784"/>
        <item m="1" x="3096"/>
        <item m="1" x="5275"/>
        <item m="1" x="793"/>
        <item m="1" x="3102"/>
        <item m="1" x="5284"/>
        <item m="1" x="801"/>
        <item m="1" x="3108"/>
        <item m="1" x="5293"/>
        <item m="1" x="808"/>
        <item m="1" x="3115"/>
        <item m="1" x="5302"/>
        <item m="1" x="812"/>
        <item m="1" x="3121"/>
        <item m="1" x="5311"/>
        <item m="1" x="4730"/>
        <item m="1" x="7211"/>
        <item m="1" x="4738"/>
        <item m="1" x="7215"/>
        <item m="1" x="4747"/>
        <item m="1" x="7219"/>
        <item m="1" x="4756"/>
        <item m="1" x="7225"/>
        <item m="1" x="4766"/>
        <item m="1" x="7231"/>
        <item m="1" x="4775"/>
        <item m="1" x="7238"/>
        <item m="1" x="4785"/>
        <item m="1" x="7245"/>
        <item m="1" x="4794"/>
        <item m="1" x="7252"/>
        <item m="1" x="4803"/>
        <item m="1" x="7260"/>
        <item m="1" x="4812"/>
        <item m="1" x="7267"/>
        <item m="1" x="4821"/>
        <item m="1" x="7274"/>
        <item m="1" x="4830"/>
        <item m="1" x="7281"/>
        <item m="1" x="4839"/>
        <item m="1" x="7288"/>
        <item m="1" x="4848"/>
        <item m="1" x="7295"/>
        <item m="1" x="4857"/>
        <item m="1" x="7302"/>
        <item m="1" x="4866"/>
        <item m="1" x="7309"/>
        <item m="1" x="4875"/>
        <item m="1" x="7316"/>
        <item m="1" x="4884"/>
        <item m="1" x="7323"/>
        <item m="1" x="4893"/>
        <item m="1" x="7330"/>
        <item m="1" x="4902"/>
        <item m="1" x="7337"/>
        <item m="1" x="4911"/>
        <item m="1" x="7344"/>
        <item m="1" x="4920"/>
        <item m="1" x="7351"/>
        <item m="1" x="4926"/>
        <item m="1" x="7359"/>
        <item m="1" x="4930"/>
        <item m="1" x="7366"/>
        <item m="1" x="819"/>
        <item m="1" x="3135"/>
        <item m="1" x="822"/>
        <item m="1" x="3139"/>
        <item m="1" x="826"/>
        <item m="1" x="3143"/>
        <item m="1" x="831"/>
        <item m="1" x="3150"/>
        <item m="1" x="837"/>
        <item m="1" x="3157"/>
        <item m="1" x="842"/>
        <item m="1" x="3165"/>
        <item m="1" x="848"/>
        <item m="1" x="3173"/>
        <item m="1" x="853"/>
        <item m="1" x="3181"/>
        <item m="1" x="858"/>
        <item m="1" x="3190"/>
        <item m="1" x="863"/>
        <item m="1" x="3198"/>
        <item m="1" x="868"/>
        <item m="1" x="3206"/>
        <item m="1" x="873"/>
        <item m="1" x="3214"/>
        <item m="1" x="878"/>
        <item m="1" x="3222"/>
        <item m="1" x="883"/>
        <item m="1" x="3230"/>
        <item m="1" x="888"/>
        <item m="1" x="3238"/>
        <item m="1" x="893"/>
        <item m="1" x="3246"/>
        <item m="1" x="898"/>
        <item m="1" x="3254"/>
        <item m="1" x="903"/>
        <item m="1" x="3262"/>
        <item m="1" x="908"/>
        <item m="1" x="3270"/>
        <item m="1" x="913"/>
        <item m="1" x="3278"/>
        <item m="1" x="918"/>
        <item m="1" x="3286"/>
        <item m="1" x="923"/>
        <item m="1" x="3294"/>
        <item m="1" x="928"/>
        <item m="1" x="3302"/>
        <item m="1" x="933"/>
        <item m="1" x="3310"/>
        <item m="1" x="4937"/>
        <item m="1" x="4941"/>
        <item m="1" x="4946"/>
        <item m="1" x="4952"/>
        <item m="1" x="4959"/>
        <item m="1" x="4966"/>
        <item m="1" x="4974"/>
        <item m="1" x="4981"/>
        <item m="1" x="4989"/>
        <item m="1" x="4996"/>
        <item m="1" x="5003"/>
        <item m="1" x="5010"/>
        <item m="1" x="5017"/>
        <item m="1" x="5024"/>
        <item m="1" x="5031"/>
        <item m="1" x="5038"/>
        <item m="1" x="5045"/>
        <item m="1" x="5052"/>
        <item m="1" x="5059"/>
        <item m="1" x="5066"/>
        <item m="1" x="5073"/>
        <item m="1" x="5080"/>
        <item m="1" x="5087"/>
        <item m="1" x="5094"/>
        <item m="1" x="943"/>
        <item m="1" x="947"/>
        <item m="1" x="952"/>
        <item m="1" x="959"/>
        <item m="1" x="967"/>
        <item m="1" x="975"/>
        <item m="1" x="984"/>
        <item m="1" x="992"/>
        <item m="1" x="1001"/>
        <item m="1" x="1009"/>
        <item m="1" x="1017"/>
        <item m="1" x="1025"/>
        <item m="1" x="1033"/>
        <item m="1" x="1041"/>
        <item m="1" x="1049"/>
        <item m="1" x="1057"/>
        <item m="1" x="1065"/>
        <item m="1" x="1073"/>
        <item m="1" x="1081"/>
        <item m="1" x="1089"/>
        <item m="1" x="1097"/>
        <item m="1" x="1105"/>
        <item m="1" x="1113"/>
        <item m="1" x="1121"/>
        <item m="1" x="5111"/>
        <item m="1" x="5116"/>
        <item m="1" x="5122"/>
        <item m="1" x="5130"/>
        <item m="1" x="5139"/>
        <item m="1" x="5148"/>
        <item m="1" x="5158"/>
        <item m="1" x="5167"/>
        <item m="1" x="5177"/>
        <item m="1" x="5186"/>
        <item m="1" x="5195"/>
        <item m="1" x="5204"/>
        <item m="1" x="5213"/>
        <item m="1" x="5222"/>
        <item m="1" x="5231"/>
        <item m="1" x="5240"/>
        <item m="1" x="5249"/>
        <item m="1" x="5258"/>
        <item m="1" x="5267"/>
        <item m="1" x="5276"/>
        <item m="1" x="5285"/>
        <item m="1" x="5294"/>
        <item m="1" x="5303"/>
        <item m="1" x="5312"/>
        <item m="1" x="1139"/>
        <item m="1" x="5330"/>
        <item m="1" x="1265"/>
        <item m="1" x="5505"/>
        <item m="1" x="1464"/>
        <item m="1" x="5728"/>
        <item m="1" x="1568"/>
        <item m="1" x="5880"/>
        <item m="1" x="1744"/>
        <item m="1" x="6062"/>
        <item m="1" x="1825"/>
        <item m="1" x="6165"/>
        <item m="1" x="1950"/>
        <item m="1" x="6246"/>
        <item m="1" x="2032"/>
        <item m="1" x="6347"/>
        <item m="1" x="2153"/>
        <item m="1" x="4568"/>
        <item m="1" x="7091"/>
        <item m="1" x="953"/>
        <item m="1" x="3332"/>
        <item m="1" x="5507"/>
        <item m="1" x="4575"/>
        <item m="1" x="7096"/>
        <item m="1" x="960"/>
        <item m="1" x="3336"/>
        <item m="1" x="5512"/>
        <item m="1" x="4583"/>
        <item m="1" x="7101"/>
        <item m="1" x="968"/>
        <item m="1" x="3340"/>
        <item m="1" x="5518"/>
        <item m="1" x="4590"/>
        <item m="1" x="7106"/>
        <item m="1" x="976"/>
        <item m="1" x="3346"/>
        <item m="1" x="5526"/>
        <item m="1" x="4598"/>
        <item m="1" x="7112"/>
        <item m="1" x="985"/>
        <item m="1" x="3352"/>
        <item m="1" x="5535"/>
        <item m="1" x="4605"/>
        <item m="1" x="7117"/>
        <item m="1" x="993"/>
        <item m="1" x="3358"/>
        <item m="1" x="5544"/>
        <item m="1" x="4612"/>
        <item m="1" x="7122"/>
        <item m="1" x="1002"/>
        <item m="1" x="3365"/>
        <item m="1" x="5554"/>
        <item m="1" x="4619"/>
        <item m="1" x="7127"/>
        <item m="1" x="1010"/>
        <item m="1" x="3371"/>
        <item m="1" x="5563"/>
        <item m="1" x="4626"/>
        <item m="1" x="7132"/>
        <item m="1" x="1018"/>
        <item m="1" x="3377"/>
        <item m="1" x="5573"/>
        <item m="1" x="4633"/>
        <item m="1" x="7137"/>
        <item m="1" x="1026"/>
        <item m="1" x="3383"/>
        <item m="1" x="5582"/>
        <item m="1" x="4640"/>
        <item m="1" x="7142"/>
        <item m="1" x="1034"/>
        <item m="1" x="3389"/>
        <item m="1" x="5591"/>
        <item m="1" x="4647"/>
        <item m="1" x="7147"/>
        <item m="1" x="1042"/>
        <item m="1" x="3395"/>
        <item m="1" x="5600"/>
        <item m="1" x="4654"/>
        <item m="1" x="7152"/>
        <item m="1" x="1050"/>
        <item m="1" x="3401"/>
        <item m="1" x="5609"/>
        <item m="1" x="4661"/>
        <item m="1" x="7157"/>
        <item m="1" x="1058"/>
        <item m="1" x="3407"/>
        <item m="1" x="5618"/>
        <item m="1" x="4668"/>
        <item m="1" x="7162"/>
        <item m="1" x="1066"/>
        <item m="1" x="5627"/>
        <item m="1" x="4675"/>
        <item m="1" x="7167"/>
        <item m="1" x="1074"/>
        <item m="1" x="5636"/>
        <item m="1" x="4682"/>
        <item m="1" x="7172"/>
        <item m="1" x="1082"/>
        <item m="1" x="5645"/>
        <item m="1" x="4689"/>
        <item m="1" x="7177"/>
        <item m="1" x="1090"/>
        <item m="1" x="5654"/>
        <item m="1" x="4697"/>
        <item m="1" x="7182"/>
        <item m="1" x="1098"/>
        <item m="1" x="5663"/>
        <item m="1" x="4704"/>
        <item m="1" x="7187"/>
        <item m="1" x="1106"/>
        <item m="1" x="5672"/>
        <item m="1" x="4709"/>
        <item m="1" x="7193"/>
        <item m="1" x="1114"/>
        <item m="1" x="5681"/>
        <item m="1" x="4712"/>
        <item m="1" x="7198"/>
        <item m="1" x="1122"/>
        <item m="1" x="5690"/>
        <item m="1" x="4714"/>
        <item m="1" x="7203"/>
        <item m="1" x="1128"/>
        <item m="1" x="5699"/>
        <item m="1" x="4715"/>
        <item m="1" x="7205"/>
        <item m="1" x="1132"/>
        <item m="1" x="5708"/>
        <item m="1" x="646"/>
        <item m="1" x="2994"/>
        <item m="1" x="5123"/>
        <item m="1" x="7511"/>
        <item m="1" x="654"/>
        <item m="1" x="3000"/>
        <item m="1" x="5131"/>
        <item m="1" x="7515"/>
        <item m="1" x="663"/>
        <item m="1" x="3006"/>
        <item m="1" x="5140"/>
        <item m="1" x="7519"/>
        <item m="1" x="671"/>
        <item m="1" x="3012"/>
        <item m="1" x="5149"/>
        <item m="1" x="7525"/>
        <item m="1" x="680"/>
        <item m="1" x="3019"/>
        <item m="1" x="5159"/>
        <item m="1" x="7531"/>
        <item m="1" x="688"/>
        <item m="1" x="3025"/>
        <item m="1" x="5168"/>
        <item m="1" x="7537"/>
        <item m="1" x="696"/>
        <item m="1" x="3031"/>
        <item m="1" x="5178"/>
        <item m="1" x="7543"/>
        <item m="1" x="704"/>
        <item m="1" x="3037"/>
        <item m="1" x="5187"/>
        <item m="1" x="7549"/>
        <item m="1" x="712"/>
        <item m="1" x="3043"/>
        <item m="1" x="5196"/>
        <item m="1" x="7555"/>
        <item m="1" x="720"/>
        <item m="1" x="3049"/>
        <item m="1" x="5205"/>
        <item m="1" x="7561"/>
        <item m="1" x="728"/>
        <item m="1" x="3055"/>
        <item m="1" x="5214"/>
        <item m="1" x="7567"/>
        <item m="1" x="736"/>
        <item m="1" x="3061"/>
        <item m="1" x="5223"/>
        <item m="1" x="7573"/>
        <item m="1" x="744"/>
        <item m="1" x="3067"/>
        <item m="1" x="5232"/>
        <item m="1" x="7579"/>
        <item m="1" x="752"/>
        <item m="1" x="3073"/>
        <item m="1" x="5241"/>
        <item m="1" x="7585"/>
        <item m="1" x="760"/>
        <item m="1" x="3079"/>
        <item m="1" x="5250"/>
        <item m="1" x="7591"/>
        <item m="1" x="768"/>
        <item m="1" x="3085"/>
        <item m="1" x="5259"/>
        <item m="1" x="7597"/>
        <item m="1" x="777"/>
        <item m="1" x="3091"/>
        <item m="1" x="5268"/>
        <item m="1" x="7603"/>
        <item m="1" x="785"/>
        <item m="1" x="3097"/>
        <item m="1" x="5277"/>
        <item m="1" x="7609"/>
        <item m="1" x="794"/>
        <item m="1" x="3103"/>
        <item m="1" x="5286"/>
        <item m="1" x="7615"/>
        <item m="1" x="802"/>
        <item m="1" x="3109"/>
        <item m="1" x="5295"/>
        <item m="1" x="7621"/>
        <item m="1" x="809"/>
        <item m="1" x="3116"/>
        <item m="1" x="5304"/>
        <item m="1" x="7627"/>
        <item m="1" x="813"/>
        <item m="1" x="3122"/>
        <item m="1" x="5313"/>
        <item m="1" x="7633"/>
        <item m="1" x="815"/>
        <item m="1" x="3127"/>
        <item m="1" x="5319"/>
        <item m="1" x="7639"/>
        <item m="1" x="816"/>
        <item m="1" x="3129"/>
        <item m="1" x="5323"/>
        <item m="1" x="7645"/>
        <item m="1" x="4748"/>
        <item m="1" x="7220"/>
        <item m="1" x="1141"/>
        <item m="1" x="3441"/>
        <item m="1" x="4757"/>
        <item m="1" x="7226"/>
        <item m="1" x="1144"/>
        <item m="1" x="3445"/>
        <item m="1" x="4767"/>
        <item m="1" x="7232"/>
        <item m="1" x="1148"/>
        <item m="1" x="3449"/>
        <item m="1" x="4776"/>
        <item m="1" x="7239"/>
        <item m="1" x="1153"/>
        <item m="1" x="3456"/>
        <item m="1" x="4786"/>
        <item m="1" x="7246"/>
        <item m="1" x="1159"/>
        <item m="1" x="3463"/>
        <item m="1" x="4795"/>
        <item m="1" x="7253"/>
        <item m="1" x="1164"/>
        <item m="1" x="3470"/>
        <item m="1" x="4804"/>
        <item m="1" x="7261"/>
        <item m="1" x="1170"/>
        <item m="1" x="3477"/>
        <item m="1" x="4813"/>
        <item m="1" x="7268"/>
        <item m="1" x="1175"/>
        <item m="1" x="3484"/>
        <item m="1" x="4822"/>
        <item m="1" x="7275"/>
        <item m="1" x="1180"/>
        <item m="1" x="3491"/>
        <item m="1" x="4831"/>
        <item m="1" x="7282"/>
        <item m="1" x="1185"/>
        <item m="1" x="3498"/>
        <item m="1" x="4840"/>
        <item m="1" x="7289"/>
        <item m="1" x="1190"/>
        <item m="1" x="3505"/>
        <item m="1" x="4849"/>
        <item m="1" x="7296"/>
        <item m="1" x="1195"/>
        <item m="1" x="3512"/>
        <item m="1" x="4858"/>
        <item m="1" x="7303"/>
        <item m="1" x="1200"/>
        <item m="1" x="3519"/>
        <item m="1" x="4867"/>
        <item m="1" x="7310"/>
        <item m="1" x="1205"/>
        <item m="1" x="3526"/>
        <item m="1" x="4876"/>
        <item m="1" x="7317"/>
        <item m="1" x="1210"/>
        <item m="1" x="3533"/>
        <item m="1" x="4885"/>
        <item m="1" x="7324"/>
        <item m="1" x="1215"/>
        <item m="1" x="3540"/>
        <item m="1" x="4894"/>
        <item m="1" x="7331"/>
        <item m="1" x="1220"/>
        <item m="1" x="3547"/>
        <item m="1" x="4903"/>
        <item m="1" x="7338"/>
        <item m="1" x="1225"/>
        <item m="1" x="3554"/>
        <item m="1" x="4912"/>
        <item m="1" x="7345"/>
        <item m="1" x="1230"/>
        <item m="1" x="3561"/>
        <item m="1" x="4921"/>
        <item m="1" x="7352"/>
        <item m="1" x="1235"/>
        <item m="1" x="3568"/>
        <item m="1" x="4927"/>
        <item m="1" x="7360"/>
        <item m="1" x="1240"/>
        <item m="1" x="3575"/>
        <item m="1" x="4931"/>
        <item m="1" x="7367"/>
        <item m="1" x="1245"/>
        <item m="1" x="3582"/>
        <item m="1" x="4933"/>
        <item m="1" x="7373"/>
        <item m="1" x="1250"/>
        <item m="1" x="3589"/>
        <item m="1" x="4934"/>
        <item m="1" x="7377"/>
        <item m="1" x="1255"/>
        <item m="1" x="3596"/>
        <item m="1" x="827"/>
        <item m="1" x="3144"/>
        <item m="1" x="5332"/>
        <item m="1" x="832"/>
        <item m="1" x="3151"/>
        <item m="1" x="5336"/>
        <item m="1" x="838"/>
        <item m="1" x="3158"/>
        <item m="1" x="5341"/>
        <item m="1" x="843"/>
        <item m="1" x="3166"/>
        <item m="1" x="5347"/>
        <item m="1" x="849"/>
        <item m="1" x="3174"/>
        <item m="1" x="5354"/>
        <item m="1" x="854"/>
        <item m="1" x="3182"/>
        <item m="1" x="5361"/>
        <item m="1" x="859"/>
        <item m="1" x="3191"/>
        <item m="1" x="5369"/>
        <item m="1" x="864"/>
        <item m="1" x="3199"/>
        <item m="1" x="5376"/>
        <item m="1" x="869"/>
        <item m="1" x="3207"/>
        <item m="1" x="5384"/>
        <item m="1" x="874"/>
        <item m="1" x="3215"/>
        <item m="1" x="5391"/>
        <item m="1" x="879"/>
        <item m="1" x="3223"/>
        <item m="1" x="5398"/>
        <item m="1" x="884"/>
        <item m="1" x="3231"/>
        <item m="1" x="5405"/>
        <item m="1" x="889"/>
        <item m="1" x="3239"/>
        <item m="1" x="5412"/>
        <item m="1" x="894"/>
        <item m="1" x="3247"/>
        <item m="1" x="5419"/>
        <item m="1" x="899"/>
        <item m="1" x="3255"/>
        <item m="1" x="5426"/>
        <item m="1" x="904"/>
        <item m="1" x="3263"/>
        <item m="1" x="5433"/>
        <item m="1" x="909"/>
        <item m="1" x="3271"/>
        <item m="1" x="5440"/>
        <item m="1" x="914"/>
        <item m="1" x="3279"/>
        <item m="1" x="5447"/>
        <item m="1" x="919"/>
        <item m="1" x="3287"/>
        <item m="1" x="5454"/>
        <item m="1" x="924"/>
        <item m="1" x="3295"/>
        <item m="1" x="5461"/>
        <item m="1" x="929"/>
        <item m="1" x="3303"/>
        <item m="1" x="5468"/>
        <item m="1" x="934"/>
        <item m="1" x="3311"/>
        <item m="1" x="5475"/>
        <item m="1" x="937"/>
        <item m="1" x="3318"/>
        <item m="1" x="5482"/>
        <item m="1" x="939"/>
        <item m="1" x="3322"/>
        <item m="1" x="5489"/>
        <item m="1" x="4947"/>
        <item m="1" x="7385"/>
        <item m="1" x="1267"/>
        <item m="1" x="4953"/>
        <item m="1" x="7388"/>
        <item m="1" x="1271"/>
        <item m="1" x="4960"/>
        <item m="1" x="7391"/>
        <item m="1" x="1276"/>
        <item m="1" x="4967"/>
        <item m="1" x="7396"/>
        <item m="1" x="1283"/>
        <item m="1" x="4975"/>
        <item m="1" x="7401"/>
        <item m="1" x="1291"/>
        <item m="1" x="4982"/>
        <item m="1" x="7406"/>
        <item m="1" x="1299"/>
        <item m="1" x="4990"/>
        <item m="1" x="7412"/>
        <item m="1" x="1308"/>
        <item m="1" x="4997"/>
        <item m="1" x="7417"/>
        <item m="1" x="1316"/>
        <item m="1" x="5004"/>
        <item m="1" x="7422"/>
        <item m="1" x="1325"/>
        <item m="1" x="5011"/>
        <item m="1" x="7427"/>
        <item m="1" x="1333"/>
        <item m="1" x="5018"/>
        <item m="1" x="7432"/>
        <item m="1" x="1341"/>
        <item m="1" x="5025"/>
        <item m="1" x="7437"/>
        <item m="1" x="1349"/>
        <item m="1" x="5032"/>
        <item m="1" x="7442"/>
        <item m="1" x="1357"/>
        <item m="1" x="5039"/>
        <item m="1" x="7447"/>
        <item m="1" x="1365"/>
        <item m="1" x="5046"/>
        <item m="1" x="7452"/>
        <item m="1" x="1373"/>
        <item m="1" x="5053"/>
        <item m="1" x="7457"/>
        <item m="1" x="1381"/>
        <item m="1" x="5060"/>
        <item m="1" x="7462"/>
        <item m="1" x="1389"/>
        <item m="1" x="5067"/>
        <item m="1" x="7467"/>
        <item m="1" x="1397"/>
        <item m="1" x="5074"/>
        <item m="1" x="7472"/>
        <item m="1" x="1405"/>
        <item m="1" x="5081"/>
        <item m="1" x="7477"/>
        <item m="1" x="1413"/>
        <item m="1" x="5088"/>
        <item m="1" x="7482"/>
        <item m="1" x="1421"/>
        <item m="1" x="5095"/>
        <item m="1" x="7487"/>
        <item m="1" x="1429"/>
        <item m="1" x="5100"/>
        <item m="1" x="7493"/>
        <item m="1" x="1437"/>
        <item m="1" x="5103"/>
        <item m="1" x="7498"/>
        <item m="1" x="1445"/>
        <item m="1" x="954"/>
        <item m="1" x="3333"/>
        <item m="1" x="5508"/>
        <item m="1" x="961"/>
        <item m="1" x="3337"/>
        <item m="1" x="5513"/>
        <item m="1" x="969"/>
        <item m="1" x="3341"/>
        <item m="1" x="5519"/>
        <item m="1" x="977"/>
        <item m="1" x="3347"/>
        <item m="1" x="5527"/>
        <item m="1" x="986"/>
        <item m="1" x="3353"/>
        <item m="1" x="5536"/>
        <item m="1" x="994"/>
        <item m="1" x="3359"/>
        <item m="1" x="5545"/>
        <item m="1" x="1003"/>
        <item m="1" x="3366"/>
        <item m="1" x="5555"/>
        <item m="1" x="1011"/>
        <item m="1" x="3372"/>
        <item m="1" x="5564"/>
        <item m="1" x="1019"/>
        <item m="1" x="3378"/>
        <item m="1" x="5574"/>
        <item m="1" x="1027"/>
        <item m="1" x="3384"/>
        <item m="1" x="5583"/>
        <item m="1" x="1035"/>
        <item m="1" x="3390"/>
        <item m="1" x="5592"/>
        <item m="1" x="1043"/>
        <item m="1" x="3396"/>
        <item m="1" x="5601"/>
        <item m="1" x="1051"/>
        <item m="1" x="3402"/>
        <item m="1" x="5610"/>
        <item m="1" x="1059"/>
        <item m="1" x="3408"/>
        <item m="1" x="5619"/>
        <item m="1" x="1067"/>
        <item m="1" x="5628"/>
        <item m="1" x="1075"/>
        <item m="1" x="5637"/>
        <item m="1" x="1083"/>
        <item m="1" x="5646"/>
        <item m="1" x="1091"/>
        <item m="1" x="5655"/>
        <item m="1" x="1099"/>
        <item m="1" x="5664"/>
        <item m="1" x="1107"/>
        <item m="1" x="5673"/>
        <item m="1" x="1115"/>
        <item m="1" x="5682"/>
        <item m="1" x="1123"/>
        <item m="1" x="5691"/>
        <item m="1" x="1129"/>
        <item m="1" x="5700"/>
        <item m="1" x="1133"/>
        <item m="1" x="5709"/>
        <item m="1" x="5124"/>
        <item m="1" x="7512"/>
        <item m="1" x="5132"/>
        <item m="1" x="7516"/>
        <item m="1" x="5141"/>
        <item m="1" x="7520"/>
        <item m="1" x="5150"/>
        <item m="1" x="7526"/>
        <item m="1" x="5160"/>
        <item m="1" x="7532"/>
        <item m="1" x="5169"/>
        <item m="1" x="7538"/>
        <item m="1" x="5179"/>
        <item m="1" x="7544"/>
        <item m="1" x="5188"/>
        <item m="1" x="7550"/>
        <item m="1" x="5197"/>
        <item m="1" x="7556"/>
        <item m="1" x="5206"/>
        <item m="1" x="7562"/>
        <item m="1" x="5215"/>
        <item m="1" x="7568"/>
        <item m="1" x="5224"/>
        <item m="1" x="7574"/>
        <item m="1" x="5233"/>
        <item m="1" x="7580"/>
        <item m="1" x="5242"/>
        <item m="1" x="7586"/>
        <item m="1" x="5251"/>
        <item m="1" x="7592"/>
        <item m="1" x="5260"/>
        <item m="1" x="7598"/>
        <item m="1" x="5269"/>
        <item m="1" x="7604"/>
        <item m="1" x="5278"/>
        <item m="1" x="7610"/>
        <item m="1" x="5287"/>
        <item m="1" x="7616"/>
        <item m="1" x="5296"/>
        <item m="1" x="7622"/>
        <item m="1" x="5305"/>
        <item m="1" x="7628"/>
        <item m="1" x="5314"/>
        <item m="1" x="7634"/>
        <item m="1" x="5320"/>
        <item m="1" x="7640"/>
        <item m="1" x="5324"/>
        <item m="1" x="7646"/>
        <item m="1" x="1142"/>
        <item m="1" x="3442"/>
        <item m="1" x="1145"/>
        <item m="1" x="3446"/>
        <item m="1" x="1149"/>
        <item m="1" x="3450"/>
        <item m="1" x="1154"/>
        <item m="1" x="3457"/>
        <item m="1" x="1160"/>
        <item m="1" x="3464"/>
        <item m="1" x="1165"/>
        <item m="1" x="3471"/>
        <item m="1" x="1171"/>
        <item m="1" x="3478"/>
        <item m="1" x="1176"/>
        <item m="1" x="3485"/>
        <item m="1" x="1181"/>
        <item m="1" x="3492"/>
        <item m="1" x="1186"/>
        <item m="1" x="3499"/>
        <item m="1" x="1191"/>
        <item m="1" x="3506"/>
        <item m="1" x="1196"/>
        <item m="1" x="3513"/>
        <item m="1" x="1201"/>
        <item m="1" x="3520"/>
        <item m="1" x="1206"/>
        <item m="1" x="3527"/>
        <item m="1" x="1211"/>
        <item m="1" x="3534"/>
        <item m="1" x="1216"/>
        <item m="1" x="3541"/>
        <item m="1" x="1221"/>
        <item m="1" x="3548"/>
        <item m="1" x="1226"/>
        <item m="1" x="3555"/>
        <item m="1" x="1231"/>
        <item m="1" x="3562"/>
        <item m="1" x="1236"/>
        <item m="1" x="3569"/>
        <item m="1" x="1241"/>
        <item m="1" x="3576"/>
        <item m="1" x="1246"/>
        <item m="1" x="3583"/>
        <item m="1" x="1251"/>
        <item m="1" x="3590"/>
        <item m="1" x="1256"/>
        <item m="1" x="3597"/>
        <item m="1" x="5333"/>
        <item m="1" x="5337"/>
        <item m="1" x="5342"/>
        <item m="1" x="5348"/>
        <item m="1" x="5355"/>
        <item m="1" x="5362"/>
        <item m="1" x="5370"/>
        <item m="1" x="5377"/>
        <item m="1" x="5385"/>
        <item m="1" x="5392"/>
        <item m="1" x="5399"/>
        <item m="1" x="5406"/>
        <item m="1" x="5413"/>
        <item m="1" x="5420"/>
        <item m="1" x="5427"/>
        <item m="1" x="5434"/>
        <item m="1" x="5441"/>
        <item m="1" x="5448"/>
        <item m="1" x="5455"/>
        <item m="1" x="5462"/>
        <item m="1" x="5469"/>
        <item m="1" x="5476"/>
        <item m="1" x="5483"/>
        <item m="1" x="5490"/>
        <item m="1" x="1268"/>
        <item m="1" x="1272"/>
        <item m="1" x="1277"/>
        <item m="1" x="1284"/>
        <item m="1" x="1292"/>
        <item m="1" x="1300"/>
        <item m="1" x="1309"/>
        <item m="1" x="1317"/>
        <item m="1" x="1326"/>
        <item m="1" x="1334"/>
        <item m="1" x="1342"/>
        <item m="1" x="1350"/>
        <item m="1" x="1358"/>
        <item m="1" x="1366"/>
        <item m="1" x="1374"/>
        <item m="1" x="1382"/>
        <item m="1" x="1390"/>
        <item m="1" x="1398"/>
        <item m="1" x="1406"/>
        <item m="1" x="1414"/>
        <item m="1" x="1422"/>
        <item m="1" x="1430"/>
        <item m="1" x="1438"/>
        <item m="1" x="1446"/>
        <item m="1" x="5509"/>
        <item m="1" x="5514"/>
        <item m="1" x="5520"/>
        <item m="1" x="5528"/>
        <item m="1" x="5537"/>
        <item m="1" x="5546"/>
        <item m="1" x="5556"/>
        <item m="1" x="5565"/>
        <item m="1" x="5575"/>
        <item m="1" x="5584"/>
        <item m="1" x="5593"/>
        <item m="1" x="5602"/>
        <item m="1" x="5611"/>
        <item m="1" x="5620"/>
        <item m="1" x="5629"/>
        <item m="1" x="5638"/>
        <item m="1" x="5647"/>
        <item m="1" x="5656"/>
        <item m="1" x="5665"/>
        <item m="1" x="5674"/>
        <item m="1" x="5683"/>
        <item m="1" x="5692"/>
        <item m="1" x="5701"/>
        <item m="1" x="5710"/>
        <item m="1" x="1466"/>
        <item m="1" x="5730"/>
        <item m="1" x="1570"/>
        <item m="1" x="5883"/>
        <item m="1" x="1747"/>
        <item m="1" x="6065"/>
        <item m="1" x="1828"/>
        <item m="1" x="6170"/>
        <item m="1" x="1956"/>
        <item m="1" x="6252"/>
        <item m="1" x="2038"/>
        <item m="1" x="6355"/>
        <item m="1" x="2162"/>
        <item m="1" x="6434"/>
        <item m="1" x="2242"/>
        <item m="1" x="6533"/>
        <item m="1" x="2361"/>
        <item m="1" x="6632"/>
        <item m="1" x="2463"/>
        <item m="1" x="6753"/>
        <item m="1" x="4961"/>
        <item m="1" x="7392"/>
        <item m="1" x="1278"/>
        <item m="1" x="5885"/>
        <item m="1" x="4968"/>
        <item m="1" x="7397"/>
        <item m="1" x="1285"/>
        <item m="1" x="5890"/>
        <item m="1" x="4976"/>
        <item m="1" x="7402"/>
        <item m="1" x="1293"/>
        <item m="1" x="5896"/>
        <item m="1" x="4983"/>
        <item m="1" x="7407"/>
        <item m="1" x="1301"/>
        <item m="1" x="5903"/>
        <item m="1" x="4991"/>
        <item m="1" x="7413"/>
        <item m="1" x="1310"/>
        <item m="1" x="5911"/>
        <item m="1" x="4998"/>
        <item m="1" x="7418"/>
        <item m="1" x="1318"/>
        <item m="1" x="5919"/>
        <item m="1" x="5005"/>
        <item m="1" x="7423"/>
        <item m="1" x="1327"/>
        <item m="1" x="5927"/>
        <item m="1" x="5012"/>
        <item m="1" x="7428"/>
        <item m="1" x="1335"/>
        <item m="1" x="5935"/>
        <item m="1" x="5019"/>
        <item m="1" x="7433"/>
        <item m="1" x="1343"/>
        <item m="1" x="5944"/>
        <item m="1" x="5026"/>
        <item m="1" x="7438"/>
        <item m="1" x="1351"/>
        <item m="1" x="5952"/>
        <item m="1" x="5033"/>
        <item m="1" x="7443"/>
        <item m="1" x="1359"/>
        <item m="1" x="5960"/>
        <item m="1" x="5040"/>
        <item m="1" x="7448"/>
        <item m="1" x="1367"/>
        <item m="1" x="5968"/>
        <item m="1" x="5047"/>
        <item m="1" x="7453"/>
        <item m="1" x="1375"/>
        <item m="1" x="5976"/>
        <item m="1" x="5054"/>
        <item m="1" x="7458"/>
        <item m="1" x="1383"/>
        <item m="1" x="5984"/>
        <item m="1" x="5061"/>
        <item m="1" x="7463"/>
        <item m="1" x="1391"/>
        <item m="1" x="5992"/>
        <item m="1" x="5068"/>
        <item m="1" x="7468"/>
        <item m="1" x="1399"/>
        <item m="1" x="6000"/>
        <item m="1" x="5075"/>
        <item m="1" x="7473"/>
        <item m="1" x="1407"/>
        <item m="1" x="6008"/>
        <item m="1" x="5082"/>
        <item m="1" x="7478"/>
        <item m="1" x="1415"/>
        <item m="1" x="6016"/>
        <item m="1" x="5089"/>
        <item m="1" x="7483"/>
        <item m="1" x="1423"/>
        <item m="1" x="6024"/>
        <item m="1" x="5096"/>
        <item m="1" x="7488"/>
        <item m="1" x="1431"/>
        <item m="1" x="6032"/>
        <item m="1" x="5101"/>
        <item m="1" x="7494"/>
        <item m="1" x="1439"/>
        <item m="1" x="6040"/>
        <item m="1" x="5104"/>
        <item m="1" x="7499"/>
        <item m="1" x="1447"/>
        <item m="1" x="5106"/>
        <item m="1" x="7504"/>
        <item m="1" x="1453"/>
        <item m="1" x="5107"/>
        <item m="1" x="7506"/>
        <item m="1" x="1457"/>
        <item m="1" x="970"/>
        <item m="1" x="3342"/>
        <item m="1" x="5521"/>
        <item m="1" x="7761"/>
        <item m="1" x="978"/>
        <item m="1" x="3348"/>
        <item m="1" x="5529"/>
        <item m="1" x="7765"/>
        <item m="1" x="987"/>
        <item m="1" x="3354"/>
        <item m="1" x="5538"/>
        <item m="1" x="7769"/>
        <item m="1" x="995"/>
        <item m="1" x="3360"/>
        <item m="1" x="5547"/>
        <item m="1" x="7774"/>
        <item m="1" x="1004"/>
        <item m="1" x="3367"/>
        <item m="1" x="5557"/>
        <item m="1" x="7779"/>
        <item m="1" x="1012"/>
        <item m="1" x="3373"/>
        <item m="1" x="5566"/>
        <item m="1" x="7784"/>
        <item m="1" x="1020"/>
        <item m="1" x="3379"/>
        <item m="1" x="5576"/>
        <item m="1" x="7789"/>
        <item m="1" x="1028"/>
        <item m="1" x="3385"/>
        <item m="1" x="5585"/>
        <item m="1" x="7794"/>
        <item m="1" x="1036"/>
        <item m="1" x="3391"/>
        <item m="1" x="5594"/>
        <item m="1" x="7799"/>
        <item m="1" x="1044"/>
        <item m="1" x="3397"/>
        <item m="1" x="5603"/>
        <item m="1" x="7804"/>
        <item m="1" x="1052"/>
        <item m="1" x="3403"/>
        <item m="1" x="5612"/>
        <item m="1" x="7809"/>
        <item m="1" x="1060"/>
        <item m="1" x="3409"/>
        <item m="1" x="5621"/>
        <item m="1" x="7814"/>
        <item m="1" x="1068"/>
        <item m="1" x="3411"/>
        <item m="1" x="5630"/>
        <item m="1" x="7819"/>
        <item m="1" x="1076"/>
        <item m="1" x="3413"/>
        <item m="1" x="5639"/>
        <item m="1" x="7824"/>
        <item m="1" x="1084"/>
        <item m="1" x="3415"/>
        <item m="1" x="5648"/>
        <item m="1" x="7829"/>
        <item m="1" x="1092"/>
        <item m="1" x="3417"/>
        <item m="1" x="5657"/>
        <item m="1" x="7834"/>
        <item m="1" x="1100"/>
        <item m="1" x="3419"/>
        <item m="1" x="5666"/>
        <item m="1" x="7839"/>
        <item m="1" x="1108"/>
        <item m="1" x="3421"/>
        <item m="1" x="5675"/>
        <item m="1" x="7844"/>
        <item m="1" x="1116"/>
        <item m="1" x="3423"/>
        <item m="1" x="5684"/>
        <item m="1" x="7849"/>
        <item m="1" x="1124"/>
        <item m="1" x="3425"/>
        <item m="1" x="5693"/>
        <item m="1" x="7854"/>
        <item m="1" x="1130"/>
        <item m="1" x="3428"/>
        <item m="1" x="5702"/>
        <item m="1" x="7859"/>
        <item m="1" x="1134"/>
        <item m="1" x="3430"/>
        <item m="1" x="5711"/>
        <item m="1" x="7864"/>
        <item m="1" x="1136"/>
        <item m="1" x="3433"/>
        <item m="1" x="5717"/>
        <item m="1" x="7870"/>
        <item m="1" x="1137"/>
        <item m="1" x="3436"/>
        <item m="1" x="5721"/>
        <item m="1" x="5142"/>
        <item m="1" x="7521"/>
        <item m="1" x="1468"/>
        <item m="1" x="3643"/>
        <item m="1" x="5151"/>
        <item m="1" x="7527"/>
        <item m="1" x="1471"/>
        <item m="1" x="3647"/>
        <item m="1" x="5161"/>
        <item m="1" x="7533"/>
        <item m="1" x="1475"/>
        <item m="1" x="3651"/>
        <item m="1" x="5170"/>
        <item m="1" x="7539"/>
        <item m="1" x="1479"/>
        <item m="1" x="3656"/>
        <item m="1" x="5180"/>
        <item m="1" x="7545"/>
        <item m="1" x="1484"/>
        <item m="1" x="3661"/>
        <item m="1" x="5189"/>
        <item m="1" x="7551"/>
        <item m="1" x="1488"/>
        <item m="1" x="3666"/>
        <item m="1" x="5198"/>
        <item m="1" x="7557"/>
        <item m="1" x="1493"/>
        <item m="1" x="3671"/>
        <item m="1" x="5207"/>
        <item m="1" x="7563"/>
        <item m="1" x="1497"/>
        <item m="1" x="3676"/>
        <item m="1" x="5216"/>
        <item m="1" x="7569"/>
        <item m="1" x="1501"/>
        <item m="1" x="3681"/>
        <item m="1" x="5225"/>
        <item m="1" x="7575"/>
        <item m="1" x="1505"/>
        <item m="1" x="3686"/>
        <item m="1" x="5234"/>
        <item m="1" x="7581"/>
        <item m="1" x="1509"/>
        <item m="1" x="3691"/>
        <item m="1" x="5243"/>
        <item m="1" x="7587"/>
        <item m="1" x="1513"/>
        <item m="1" x="3696"/>
        <item m="1" x="5252"/>
        <item m="1" x="7593"/>
        <item m="1" x="1517"/>
        <item m="1" x="3701"/>
        <item m="1" x="5261"/>
        <item m="1" x="7599"/>
        <item m="1" x="1521"/>
        <item m="1" x="3706"/>
        <item m="1" x="5270"/>
        <item m="1" x="7605"/>
        <item m="1" x="1525"/>
        <item m="1" x="3711"/>
        <item m="1" x="5279"/>
        <item m="1" x="7611"/>
        <item m="1" x="1529"/>
        <item m="1" x="3716"/>
        <item m="1" x="5288"/>
        <item m="1" x="7617"/>
        <item m="1" x="1533"/>
        <item m="1" x="3721"/>
        <item m="1" x="5297"/>
        <item m="1" x="7623"/>
        <item m="1" x="1537"/>
        <item m="1" x="3726"/>
        <item m="1" x="5306"/>
        <item m="1" x="7629"/>
        <item m="1" x="1541"/>
        <item m="1" x="3731"/>
        <item m="1" x="5315"/>
        <item m="1" x="7635"/>
        <item m="1" x="1545"/>
        <item m="1" x="3736"/>
        <item m="1" x="5321"/>
        <item m="1" x="7641"/>
        <item m="1" x="1549"/>
        <item m="1" x="3741"/>
        <item m="1" x="5325"/>
        <item m="1" x="7647"/>
        <item m="1" x="1553"/>
        <item m="1" x="3746"/>
        <item m="1" x="5327"/>
        <item m="1" x="7652"/>
        <item m="1" x="1557"/>
        <item m="1" x="3751"/>
        <item m="1" x="5328"/>
        <item m="1" x="7654"/>
        <item m="1" x="1561"/>
        <item m="1" x="3756"/>
        <item m="1" x="1150"/>
        <item m="1" x="3451"/>
        <item m="1" x="5732"/>
        <item m="1" x="1155"/>
        <item m="1" x="3458"/>
        <item m="1" x="5736"/>
        <item m="1" x="1161"/>
        <item m="1" x="3465"/>
        <item m="1" x="5741"/>
        <item m="1" x="1166"/>
        <item m="1" x="3472"/>
        <item m="1" x="5746"/>
        <item m="1" x="1172"/>
        <item m="1" x="3479"/>
        <item m="1" x="5752"/>
        <item m="1" x="1177"/>
        <item m="1" x="3486"/>
        <item m="1" x="5758"/>
        <item m="1" x="1182"/>
        <item m="1" x="3493"/>
        <item m="1" x="5765"/>
        <item m="1" x="1187"/>
        <item m="1" x="3500"/>
        <item m="1" x="5771"/>
        <item m="1" x="1192"/>
        <item m="1" x="3507"/>
        <item m="1" x="5778"/>
        <item m="1" x="1197"/>
        <item m="1" x="3514"/>
        <item m="1" x="5784"/>
        <item m="1" x="1202"/>
        <item m="1" x="3521"/>
        <item m="1" x="5790"/>
        <item m="1" x="1207"/>
        <item m="1" x="3528"/>
        <item m="1" x="5796"/>
        <item m="1" x="1212"/>
        <item m="1" x="3535"/>
        <item m="1" x="5802"/>
        <item m="1" x="1217"/>
        <item m="1" x="3542"/>
        <item m="1" x="5808"/>
        <item m="1" x="1222"/>
        <item m="1" x="3549"/>
        <item m="1" x="5814"/>
        <item m="1" x="1227"/>
        <item m="1" x="3556"/>
        <item m="1" x="5820"/>
        <item m="1" x="1232"/>
        <item m="1" x="3563"/>
        <item m="1" x="5826"/>
        <item m="1" x="1237"/>
        <item m="1" x="3570"/>
        <item m="1" x="5832"/>
        <item m="1" x="1242"/>
        <item m="1" x="3577"/>
        <item m="1" x="5838"/>
        <item m="1" x="1247"/>
        <item m="1" x="3584"/>
        <item m="1" x="5844"/>
        <item m="1" x="1252"/>
        <item m="1" x="3591"/>
        <item m="1" x="5850"/>
        <item m="1" x="1257"/>
        <item m="1" x="3598"/>
        <item m="1" x="5856"/>
        <item m="1" x="1260"/>
        <item m="1" x="3604"/>
        <item m="1" x="5862"/>
        <item m="1" x="1262"/>
        <item m="1" x="3607"/>
        <item m="1" x="5868"/>
        <item m="1" x="5343"/>
        <item m="1" x="7660"/>
        <item m="1" x="1572"/>
        <item m="1" x="5349"/>
        <item m="1" x="7663"/>
        <item m="1" x="1576"/>
        <item m="1" x="5356"/>
        <item m="1" x="7666"/>
        <item m="1" x="1581"/>
        <item m="1" x="5363"/>
        <item m="1" x="7670"/>
        <item m="1" x="1587"/>
        <item m="1" x="5371"/>
        <item m="1" x="7674"/>
        <item m="1" x="1594"/>
        <item m="1" x="5378"/>
        <item m="1" x="7678"/>
        <item m="1" x="1601"/>
        <item m="1" x="5386"/>
        <item m="1" x="7682"/>
        <item m="1" x="1609"/>
        <item m="1" x="5393"/>
        <item m="1" x="7686"/>
        <item m="1" x="1616"/>
        <item m="1" x="5400"/>
        <item m="1" x="7690"/>
        <item m="1" x="1624"/>
        <item m="1" x="5407"/>
        <item m="1" x="7694"/>
        <item m="1" x="1631"/>
        <item m="1" x="5414"/>
        <item m="1" x="7698"/>
        <item m="1" x="1638"/>
        <item m="1" x="5421"/>
        <item m="1" x="7702"/>
        <item m="1" x="1645"/>
        <item m="1" x="5428"/>
        <item m="1" x="7706"/>
        <item m="1" x="1652"/>
        <item m="1" x="5435"/>
        <item m="1" x="7710"/>
        <item m="1" x="1659"/>
        <item m="1" x="5442"/>
        <item m="1" x="7714"/>
        <item m="1" x="1666"/>
        <item m="1" x="5449"/>
        <item m="1" x="7718"/>
        <item m="1" x="1673"/>
        <item m="1" x="5456"/>
        <item m="1" x="7722"/>
        <item m="1" x="1680"/>
        <item m="1" x="5463"/>
        <item m="1" x="7726"/>
        <item m="1" x="1687"/>
        <item m="1" x="5470"/>
        <item m="1" x="7730"/>
        <item m="1" x="1694"/>
        <item m="1" x="5477"/>
        <item m="1" x="7734"/>
        <item m="1" x="1701"/>
        <item m="1" x="5484"/>
        <item m="1" x="7738"/>
        <item m="1" x="1708"/>
        <item m="1" x="5491"/>
        <item m="1" x="7742"/>
        <item m="1" x="1715"/>
        <item m="1" x="5496"/>
        <item m="1" x="7747"/>
        <item m="1" x="1722"/>
        <item m="1" x="5499"/>
        <item m="1" x="7751"/>
        <item m="1" x="1729"/>
        <item m="1" x="1279"/>
        <item m="1" x="5886"/>
        <item m="1" x="1286"/>
        <item m="1" x="5891"/>
        <item m="1" x="1294"/>
        <item m="1" x="5897"/>
        <item m="1" x="1302"/>
        <item m="1" x="5904"/>
        <item m="1" x="1311"/>
        <item m="1" x="5912"/>
        <item m="1" x="1319"/>
        <item m="1" x="5920"/>
        <item m="1" x="1328"/>
        <item m="1" x="5928"/>
        <item m="1" x="1336"/>
        <item m="1" x="5936"/>
        <item m="1" x="1344"/>
        <item m="1" x="5945"/>
        <item m="1" x="1352"/>
        <item m="1" x="5953"/>
        <item m="1" x="1360"/>
        <item m="1" x="5961"/>
        <item m="1" x="1368"/>
        <item m="1" x="5969"/>
        <item m="1" x="1376"/>
        <item m="1" x="5977"/>
        <item m="1" x="1384"/>
        <item m="1" x="5985"/>
        <item m="1" x="1392"/>
        <item m="1" x="5993"/>
        <item m="1" x="1400"/>
        <item m="1" x="6001"/>
        <item m="1" x="1408"/>
        <item m="1" x="6009"/>
        <item m="1" x="1416"/>
        <item m="1" x="6017"/>
        <item m="1" x="1424"/>
        <item m="1" x="6025"/>
        <item m="1" x="1432"/>
        <item m="1" x="6033"/>
        <item m="1" x="1440"/>
        <item m="1" x="6041"/>
        <item m="1" x="1448"/>
        <item m="1" x="1454"/>
        <item m="1" x="1458"/>
        <item m="1" x="5522"/>
        <item m="1" x="7762"/>
        <item m="1" x="5530"/>
        <item m="1" x="7766"/>
        <item m="1" x="5539"/>
        <item m="1" x="7770"/>
        <item m="1" x="5548"/>
        <item m="1" x="7775"/>
        <item m="1" x="5558"/>
        <item m="1" x="7780"/>
        <item m="1" x="5567"/>
        <item m="1" x="7785"/>
        <item m="1" x="5577"/>
        <item m="1" x="7790"/>
        <item m="1" x="5586"/>
        <item m="1" x="7795"/>
        <item m="1" x="5595"/>
        <item m="1" x="7800"/>
        <item m="1" x="5604"/>
        <item m="1" x="7805"/>
        <item m="1" x="5613"/>
        <item m="1" x="7810"/>
        <item m="1" x="5622"/>
        <item m="1" x="7815"/>
        <item m="1" x="5631"/>
        <item m="1" x="7820"/>
        <item m="1" x="5640"/>
        <item m="1" x="7825"/>
        <item m="1" x="5649"/>
        <item m="1" x="7830"/>
        <item m="1" x="5658"/>
        <item m="1" x="7835"/>
        <item m="1" x="5667"/>
        <item m="1" x="7840"/>
        <item m="1" x="5676"/>
        <item m="1" x="7845"/>
        <item m="1" x="5685"/>
        <item m="1" x="7850"/>
        <item m="1" x="5694"/>
        <item m="1" x="7855"/>
        <item m="1" x="5703"/>
        <item m="1" x="7860"/>
        <item m="1" x="5712"/>
        <item m="1" x="7865"/>
        <item m="1" x="5718"/>
        <item m="1" x="7871"/>
        <item m="1" x="5722"/>
        <item m="1" x="1469"/>
        <item m="1" x="3644"/>
        <item m="1" x="1472"/>
        <item m="1" x="3648"/>
        <item m="1" x="1476"/>
        <item m="1" x="3652"/>
        <item m="1" x="1480"/>
        <item m="1" x="3657"/>
        <item m="1" x="1485"/>
        <item m="1" x="3662"/>
        <item m="1" x="1489"/>
        <item m="1" x="3667"/>
        <item m="1" x="1494"/>
        <item m="1" x="3672"/>
        <item m="1" x="1498"/>
        <item m="1" x="3677"/>
        <item m="1" x="1502"/>
        <item m="1" x="3682"/>
        <item m="1" x="1506"/>
        <item m="1" x="3687"/>
        <item m="1" x="1510"/>
        <item m="1" x="3692"/>
        <item m="1" x="1514"/>
        <item m="1" x="3697"/>
        <item m="1" x="1518"/>
        <item m="1" x="3702"/>
        <item m="1" x="1522"/>
        <item m="1" x="3707"/>
        <item m="1" x="1526"/>
        <item m="1" x="3712"/>
        <item m="1" x="1530"/>
        <item m="1" x="3717"/>
        <item m="1" x="1534"/>
        <item m="1" x="3722"/>
        <item m="1" x="1538"/>
        <item m="1" x="3727"/>
        <item m="1" x="1542"/>
        <item m="1" x="3732"/>
        <item m="1" x="1546"/>
        <item m="1" x="3737"/>
        <item m="1" x="1550"/>
        <item m="1" x="3742"/>
        <item m="1" x="1554"/>
        <item m="1" x="3747"/>
        <item m="1" x="1558"/>
        <item m="1" x="3752"/>
        <item m="1" x="1562"/>
        <item m="1" x="3757"/>
        <item m="1" x="5733"/>
        <item m="1" x="5737"/>
        <item m="1" x="5742"/>
        <item m="1" x="5747"/>
        <item m="1" x="5753"/>
        <item m="1" x="5759"/>
        <item m="1" x="5766"/>
        <item m="1" x="5772"/>
        <item m="1" x="5779"/>
        <item m="1" x="5785"/>
        <item m="1" x="5791"/>
        <item m="1" x="5797"/>
        <item m="1" x="5803"/>
        <item m="1" x="5809"/>
        <item m="1" x="5815"/>
        <item m="1" x="5821"/>
        <item m="1" x="5827"/>
        <item m="1" x="5833"/>
        <item m="1" x="5839"/>
        <item m="1" x="5845"/>
        <item m="1" x="5851"/>
        <item m="1" x="5857"/>
        <item m="1" x="5863"/>
        <item m="1" x="5869"/>
        <item m="1" x="1573"/>
        <item m="1" x="1577"/>
        <item m="1" x="1582"/>
        <item m="1" x="1588"/>
        <item m="1" x="1595"/>
        <item m="1" x="1602"/>
        <item m="1" x="1610"/>
        <item m="1" x="1617"/>
        <item m="1" x="1625"/>
        <item m="1" x="1632"/>
        <item m="1" x="1639"/>
        <item m="1" x="1646"/>
        <item m="1" x="1653"/>
        <item m="1" x="1660"/>
        <item m="1" x="1667"/>
        <item m="1" x="1674"/>
        <item m="1" x="1681"/>
        <item m="1" x="1688"/>
        <item m="1" x="1695"/>
        <item m="1" x="1702"/>
        <item m="1" x="1709"/>
        <item m="1" x="1716"/>
        <item m="1" x="1723"/>
        <item m="1" x="1730"/>
        <item m="1" x="5887"/>
        <item m="1" x="5892"/>
        <item m="1" x="5898"/>
        <item m="1" x="5905"/>
        <item m="1" x="5913"/>
        <item m="1" x="5921"/>
        <item m="1" x="5929"/>
        <item m="1" x="5937"/>
        <item m="1" x="5946"/>
        <item m="1" x="5954"/>
        <item m="1" x="5962"/>
        <item m="1" x="5970"/>
        <item m="1" x="5978"/>
        <item m="1" x="5986"/>
        <item m="1" x="5994"/>
        <item m="1" x="6002"/>
        <item m="1" x="6010"/>
        <item m="1" x="6018"/>
        <item m="1" x="6026"/>
        <item m="1" x="6034"/>
        <item m="1" x="1749"/>
        <item m="1" x="6067"/>
        <item m="1" x="1830"/>
        <item m="1" x="6173"/>
        <item m="1" x="1959"/>
        <item m="1" x="6255"/>
        <item m="1" x="2041"/>
        <item m="1" x="6360"/>
        <item m="1" x="2168"/>
        <item m="1" x="6440"/>
        <item m="1" x="2247"/>
        <item m="1" x="6540"/>
        <item m="1" x="2370"/>
        <item m="1" x="6641"/>
        <item m="1" x="2472"/>
        <item m="1" x="6764"/>
        <item m="1" x="2615"/>
        <item m="1" x="6887"/>
        <item m="1" x="5357"/>
        <item m="1" x="7667"/>
        <item m="1" x="1583"/>
        <item m="1" x="3768"/>
        <item m="1" x="5364"/>
        <item m="1" x="7671"/>
        <item m="1" x="1589"/>
        <item m="1" x="3770"/>
        <item m="1" x="5372"/>
        <item m="1" x="7675"/>
        <item m="1" x="1596"/>
        <item m="1" x="3772"/>
        <item m="1" x="5379"/>
        <item m="1" x="7679"/>
        <item m="1" x="1603"/>
        <item m="1" x="3775"/>
        <item m="1" x="5387"/>
        <item m="1" x="7683"/>
        <item m="1" x="1611"/>
        <item m="1" x="3778"/>
        <item m="1" x="5394"/>
        <item m="1" x="7687"/>
        <item m="1" x="1618"/>
        <item m="1" x="3781"/>
        <item m="1" x="5401"/>
        <item m="1" x="7691"/>
        <item m="1" x="1626"/>
        <item m="1" x="3784"/>
        <item m="1" x="5408"/>
        <item m="1" x="7695"/>
        <item m="1" x="1633"/>
        <item m="1" x="3787"/>
        <item m="1" x="5415"/>
        <item m="1" x="7699"/>
        <item m="1" x="1640"/>
        <item m="1" x="3790"/>
        <item m="1" x="5422"/>
        <item m="1" x="7703"/>
        <item m="1" x="1647"/>
        <item m="1" x="3793"/>
        <item m="1" x="5429"/>
        <item m="1" x="7707"/>
        <item m="1" x="1654"/>
        <item m="1" x="3796"/>
        <item m="1" x="5436"/>
        <item m="1" x="7711"/>
        <item m="1" x="1661"/>
        <item m="1" x="3799"/>
        <item m="1" x="5443"/>
        <item m="1" x="7715"/>
        <item m="1" x="1668"/>
        <item m="1" x="3802"/>
        <item m="1" x="5450"/>
        <item m="1" x="7719"/>
        <item m="1" x="1675"/>
        <item m="1" x="3805"/>
        <item m="1" x="5457"/>
        <item m="1" x="7723"/>
        <item m="1" x="1682"/>
        <item m="1" x="3808"/>
        <item m="1" x="5464"/>
        <item m="1" x="7727"/>
        <item m="1" x="1689"/>
        <item m="1" x="3811"/>
        <item m="1" x="5471"/>
        <item m="1" x="7731"/>
        <item m="1" x="1696"/>
        <item m="1" x="3814"/>
        <item m="1" x="5478"/>
        <item m="1" x="7735"/>
        <item m="1" x="1703"/>
        <item m="1" x="3817"/>
        <item m="1" x="5485"/>
        <item m="1" x="7739"/>
        <item m="1" x="1710"/>
        <item m="1" x="3820"/>
        <item m="1" x="5492"/>
        <item m="1" x="7743"/>
        <item m="1" x="1717"/>
        <item m="1" x="3823"/>
        <item m="1" x="5497"/>
        <item m="1" x="7748"/>
        <item m="1" x="1724"/>
        <item m="1" x="3826"/>
        <item m="1" x="5500"/>
        <item m="1" x="7752"/>
        <item m="1" x="1731"/>
        <item m="1" x="3829"/>
        <item m="1" x="5502"/>
        <item m="1" x="7756"/>
        <item m="1" x="1736"/>
        <item m="1" x="3833"/>
        <item m="1" x="5504"/>
        <item m="1" x="7757"/>
        <item m="1" x="1740"/>
        <item m="1" x="3836"/>
        <item m="1" x="1295"/>
        <item m="1" x="3614"/>
        <item m="1" x="5899"/>
        <item m="1" x="1303"/>
        <item m="1" x="3615"/>
        <item m="1" x="5906"/>
        <item m="1" x="1312"/>
        <item m="1" x="3616"/>
        <item m="1" x="5914"/>
        <item m="1" x="1320"/>
        <item m="1" x="3617"/>
        <item m="1" x="5922"/>
        <item m="1" x="1329"/>
        <item m="1" x="3618"/>
        <item m="1" x="5930"/>
        <item m="1" x="1337"/>
        <item m="1" x="3619"/>
        <item m="1" x="5938"/>
        <item m="1" x="1345"/>
        <item m="1" x="3620"/>
        <item m="1" x="5947"/>
        <item m="1" x="1353"/>
        <item m="1" x="3621"/>
        <item m="1" x="5955"/>
        <item m="1" x="1361"/>
        <item m="1" x="3622"/>
        <item m="1" x="5963"/>
        <item m="1" x="1369"/>
        <item m="1" x="3623"/>
        <item m="1" x="5971"/>
        <item m="1" x="1377"/>
        <item m="1" x="3624"/>
        <item m="1" x="5979"/>
        <item m="1" x="1385"/>
        <item m="1" x="3625"/>
        <item m="1" x="5987"/>
        <item m="1" x="1393"/>
        <item m="1" x="3626"/>
        <item m="1" x="5995"/>
        <item m="1" x="1401"/>
        <item m="1" x="3627"/>
        <item m="1" x="6003"/>
        <item m="1" x="1409"/>
        <item m="1" x="3628"/>
        <item m="1" x="6011"/>
        <item m="1" x="1417"/>
        <item m="1" x="3629"/>
        <item m="1" x="6019"/>
        <item m="1" x="1425"/>
        <item m="1" x="3630"/>
        <item m="1" x="6027"/>
        <item m="1" x="1433"/>
        <item m="1" x="3631"/>
        <item m="1" x="6035"/>
        <item m="1" x="1441"/>
        <item m="1" x="3632"/>
        <item m="1" x="6042"/>
        <item m="1" x="1449"/>
        <item m="1" x="3633"/>
        <item m="1" x="6045"/>
        <item m="1" x="1455"/>
        <item m="1" x="3635"/>
        <item m="1" x="6048"/>
        <item m="1" x="1459"/>
        <item m="1" x="3636"/>
        <item m="1" x="6051"/>
        <item m="1" x="1461"/>
        <item m="1" x="3638"/>
        <item m="1" x="6054"/>
        <item m="1" x="1463"/>
        <item m="1" x="3639"/>
        <item m="1" x="6058"/>
        <item m="1" x="5540"/>
        <item m="1" x="7771"/>
        <item m="1" x="1751"/>
        <item m="1" x="3845"/>
        <item m="1" x="5549"/>
        <item m="1" x="7776"/>
        <item m="1" x="1753"/>
        <item m="1" x="3847"/>
        <item m="1" x="5559"/>
        <item m="1" x="7781"/>
        <item m="1" x="1756"/>
        <item m="1" x="3849"/>
        <item m="1" x="5568"/>
        <item m="1" x="7786"/>
        <item m="1" x="1759"/>
        <item m="1" x="3852"/>
        <item m="1" x="5578"/>
        <item m="1" x="7791"/>
        <item m="1" x="1762"/>
        <item m="1" x="3855"/>
        <item m="1" x="5587"/>
        <item m="1" x="7796"/>
        <item m="1" x="1765"/>
        <item m="1" x="3858"/>
        <item m="1" x="5596"/>
        <item m="1" x="7801"/>
        <item m="1" x="1769"/>
        <item m="1" x="3861"/>
        <item m="1" x="5605"/>
        <item m="1" x="7806"/>
        <item m="1" x="1772"/>
        <item m="1" x="3864"/>
        <item m="1" x="5614"/>
        <item m="1" x="7811"/>
        <item m="1" x="1775"/>
        <item m="1" x="3867"/>
        <item m="1" x="5623"/>
        <item m="1" x="7816"/>
        <item m="1" x="1778"/>
        <item m="1" x="3870"/>
        <item m="1" x="5632"/>
        <item m="1" x="7821"/>
        <item m="1" x="1781"/>
        <item m="1" x="3873"/>
        <item m="1" x="5641"/>
        <item m="1" x="7826"/>
        <item m="1" x="1784"/>
        <item m="1" x="3876"/>
        <item m="1" x="5650"/>
        <item m="1" x="7831"/>
        <item m="1" x="1787"/>
        <item m="1" x="3879"/>
        <item m="1" x="5659"/>
        <item m="1" x="7836"/>
        <item m="1" x="1790"/>
        <item m="1" x="3882"/>
        <item m="1" x="5668"/>
        <item m="1" x="7841"/>
        <item m="1" x="1793"/>
        <item m="1" x="3885"/>
        <item m="1" x="5677"/>
        <item m="1" x="7846"/>
        <item m="1" x="1796"/>
        <item m="1" x="3888"/>
        <item m="1" x="5686"/>
        <item m="1" x="7851"/>
        <item m="1" x="1799"/>
        <item m="1" x="3891"/>
        <item m="1" x="5695"/>
        <item m="1" x="7856"/>
        <item m="1" x="1802"/>
        <item m="1" x="3894"/>
        <item m="1" x="5704"/>
        <item m="1" x="7861"/>
        <item m="1" x="1805"/>
        <item m="1" x="3897"/>
        <item m="1" x="5713"/>
        <item m="1" x="7866"/>
        <item m="1" x="1808"/>
        <item m="1" x="3900"/>
        <item m="1" x="5719"/>
        <item m="1" x="7872"/>
        <item m="1" x="1811"/>
        <item m="1" x="3903"/>
        <item m="1" x="5723"/>
        <item m="1" x="1814"/>
        <item m="1" x="3906"/>
        <item m="1" x="5725"/>
        <item m="1" x="1817"/>
        <item m="1" x="3909"/>
        <item m="1" x="5727"/>
        <item m="1" x="1821"/>
        <item m="1" x="3912"/>
        <item m="1" x="1477"/>
        <item m="1" x="3653"/>
        <item m="1" x="6069"/>
        <item m="1" x="1481"/>
        <item m="1" x="3658"/>
        <item m="1" x="6071"/>
        <item m="1" x="1486"/>
        <item m="1" x="3663"/>
        <item m="1" x="6074"/>
        <item m="1" x="1490"/>
        <item m="1" x="3668"/>
        <item m="1" x="6077"/>
        <item m="1" x="1495"/>
        <item m="1" x="3673"/>
        <item m="1" x="6080"/>
        <item m="1" x="1499"/>
        <item m="1" x="3678"/>
        <item m="1" x="6084"/>
        <item m="1" x="1503"/>
        <item m="1" x="3683"/>
        <item m="1" x="6089"/>
        <item m="1" x="1507"/>
        <item m="1" x="3688"/>
        <item m="1" x="6093"/>
        <item m="1" x="1511"/>
        <item m="1" x="3693"/>
        <item m="1" x="6098"/>
        <item m="1" x="1515"/>
        <item m="1" x="3698"/>
        <item m="1" x="6102"/>
        <item m="1" x="1519"/>
        <item m="1" x="3703"/>
        <item m="1" x="6106"/>
        <item m="1" x="1523"/>
        <item m="1" x="3708"/>
        <item m="1" x="6110"/>
        <item m="1" x="1527"/>
        <item m="1" x="3713"/>
        <item m="1" x="6114"/>
        <item m="1" x="1531"/>
        <item m="1" x="3718"/>
        <item m="1" x="6118"/>
        <item m="1" x="1535"/>
        <item m="1" x="3723"/>
        <item m="1" x="6122"/>
        <item m="1" x="1539"/>
        <item m="1" x="3728"/>
        <item m="1" x="6126"/>
        <item m="1" x="1543"/>
        <item m="1" x="3733"/>
        <item m="1" x="6130"/>
        <item m="1" x="1547"/>
        <item m="1" x="3738"/>
        <item m="1" x="6134"/>
        <item m="1" x="1551"/>
        <item m="1" x="3743"/>
        <item m="1" x="6138"/>
        <item m="1" x="1555"/>
        <item m="1" x="3748"/>
        <item m="1" x="6142"/>
        <item m="1" x="1559"/>
        <item m="1" x="3753"/>
        <item m="1" x="6146"/>
        <item m="1" x="1563"/>
        <item m="1" x="3758"/>
        <item m="1" x="6150"/>
        <item m="1" x="1565"/>
        <item m="1" x="3762"/>
        <item m="1" x="6154"/>
        <item m="1" x="1567"/>
        <item m="1" x="3763"/>
        <item m="1" x="6159"/>
        <item m="1" x="5743"/>
        <item m="1" x="1832"/>
        <item m="1" x="5748"/>
        <item m="1" x="1834"/>
        <item m="1" x="5754"/>
        <item m="1" x="1837"/>
        <item m="1" x="5760"/>
        <item m="1" x="1841"/>
        <item m="1" x="5767"/>
        <item m="1" x="1845"/>
        <item m="1" x="5773"/>
        <item m="1" x="1850"/>
        <item m="1" x="5780"/>
        <item m="1" x="1855"/>
        <item m="1" x="5786"/>
        <item m="1" x="1860"/>
        <item m="1" x="5792"/>
        <item m="1" x="1866"/>
        <item m="1" x="5798"/>
        <item m="1" x="1871"/>
        <item m="1" x="5804"/>
        <item m="1" x="1876"/>
        <item m="1" x="5810"/>
        <item m="1" x="1881"/>
        <item m="1" x="5816"/>
        <item m="1" x="1886"/>
        <item m="1" x="5822"/>
        <item m="1" x="1891"/>
        <item m="1" x="5828"/>
        <item m="1" x="1896"/>
        <item m="1" x="5834"/>
        <item m="1" x="1901"/>
        <item m="1" x="5840"/>
        <item m="1" x="1906"/>
        <item m="1" x="5846"/>
        <item m="1" x="1911"/>
        <item m="1" x="5852"/>
        <item m="1" x="1916"/>
        <item m="1" x="5858"/>
        <item m="1" x="1921"/>
        <item m="1" x="5864"/>
        <item m="1" x="1926"/>
        <item m="1" x="5870"/>
        <item m="1" x="1931"/>
        <item m="1" x="5874"/>
        <item m="1" x="1936"/>
        <item m="1" x="5877"/>
        <item m="1" x="1942"/>
        <item m="1" x="1584"/>
        <item m="1" x="3769"/>
        <item m="1" x="1590"/>
        <item m="1" x="3771"/>
        <item m="1" x="1597"/>
        <item m="1" x="3773"/>
        <item m="1" x="1604"/>
        <item m="1" x="3776"/>
        <item m="1" x="1612"/>
        <item m="1" x="3779"/>
        <item m="1" x="1619"/>
        <item m="1" x="3782"/>
        <item m="1" x="1627"/>
        <item m="1" x="3785"/>
        <item m="1" x="1634"/>
        <item m="1" x="3788"/>
        <item m="1" x="1641"/>
        <item m="1" x="3791"/>
        <item m="1" x="1648"/>
        <item m="1" x="3794"/>
        <item m="1" x="1655"/>
        <item m="1" x="3797"/>
        <item m="1" x="1662"/>
        <item m="1" x="3800"/>
        <item m="1" x="1669"/>
        <item m="1" x="3803"/>
        <item m="1" x="1676"/>
        <item m="1" x="3806"/>
        <item m="1" x="1683"/>
        <item m="1" x="3809"/>
        <item m="1" x="1690"/>
        <item m="1" x="3812"/>
        <item m="1" x="1697"/>
        <item m="1" x="3815"/>
        <item m="1" x="1704"/>
        <item m="1" x="3818"/>
        <item m="1" x="1711"/>
        <item m="1" x="3821"/>
        <item m="1" x="1718"/>
        <item m="1" x="3824"/>
        <item m="1" x="1725"/>
        <item m="1" x="3827"/>
        <item m="1" x="1732"/>
        <item m="1" x="3830"/>
        <item m="1" x="1737"/>
        <item m="1" x="3834"/>
        <item m="1" x="1741"/>
        <item m="1" x="3837"/>
        <item m="1" x="5900"/>
        <item m="1" x="5907"/>
        <item m="1" x="5915"/>
        <item m="1" x="5923"/>
        <item m="1" x="5931"/>
        <item m="1" x="5939"/>
        <item m="1" x="5948"/>
        <item m="1" x="5956"/>
        <item m="1" x="5964"/>
        <item m="1" x="5972"/>
        <item m="1" x="5980"/>
        <item m="1" x="5988"/>
        <item m="1" x="5996"/>
        <item m="1" x="6004"/>
        <item m="1" x="6012"/>
        <item m="1" x="6020"/>
        <item m="1" x="6028"/>
        <item m="1" x="6036"/>
        <item m="1" x="6043"/>
        <item m="1" x="6046"/>
        <item m="1" x="6049"/>
        <item m="1" x="6052"/>
        <item m="1" x="6055"/>
        <item m="1" x="6059"/>
        <item m="1" x="1752"/>
        <item m="1" x="3846"/>
        <item m="1" x="1754"/>
        <item m="1" x="3848"/>
        <item m="1" x="1757"/>
        <item m="1" x="3850"/>
        <item m="1" x="1760"/>
        <item m="1" x="3853"/>
        <item m="1" x="1763"/>
        <item m="1" x="3856"/>
        <item m="1" x="1766"/>
        <item m="1" x="3859"/>
        <item m="1" x="1770"/>
        <item m="1" x="3862"/>
        <item m="1" x="1773"/>
        <item m="1" x="3865"/>
        <item m="1" x="1776"/>
        <item m="1" x="3868"/>
        <item m="1" x="1779"/>
        <item m="1" x="3871"/>
        <item m="1" x="1782"/>
        <item m="1" x="3874"/>
        <item m="1" x="1785"/>
        <item m="1" x="3877"/>
        <item m="1" x="1788"/>
        <item m="1" x="3880"/>
        <item m="1" x="1791"/>
        <item m="1" x="3883"/>
        <item m="1" x="1794"/>
        <item m="1" x="3886"/>
        <item m="1" x="1797"/>
        <item m="1" x="3889"/>
        <item m="1" x="1800"/>
        <item m="1" x="3892"/>
        <item m="1" x="1803"/>
        <item m="1" x="3895"/>
        <item m="1" x="1806"/>
        <item m="1" x="3898"/>
        <item m="1" x="1809"/>
        <item m="1" x="3901"/>
        <item m="1" x="1812"/>
        <item m="1" x="3904"/>
        <item m="1" x="1815"/>
        <item m="1" x="3907"/>
        <item m="1" x="1818"/>
        <item m="1" x="3910"/>
        <item m="1" x="1822"/>
        <item m="1" x="3913"/>
        <item m="1" x="6070"/>
        <item m="1" x="6072"/>
        <item m="1" x="6075"/>
        <item m="1" x="6078"/>
        <item m="1" x="6081"/>
        <item m="1" x="6085"/>
        <item m="1" x="6090"/>
        <item m="1" x="6094"/>
        <item m="1" x="6099"/>
        <item m="1" x="6103"/>
        <item m="1" x="6107"/>
        <item m="1" x="6111"/>
        <item m="1" x="6115"/>
        <item m="1" x="6119"/>
        <item m="1" x="6123"/>
        <item m="1" x="6127"/>
        <item m="1" x="6131"/>
        <item m="1" x="6135"/>
        <item m="1" x="6139"/>
        <item m="1" x="6143"/>
        <item m="1" x="6147"/>
        <item m="1" x="6151"/>
        <item m="1" x="6155"/>
        <item m="1" x="6160"/>
        <item m="1" x="1833"/>
        <item m="1" x="1835"/>
        <item m="1" x="1838"/>
        <item m="1" x="1842"/>
        <item m="1" x="1846"/>
        <item m="1" x="1851"/>
        <item m="1" x="1856"/>
        <item m="1" x="1861"/>
        <item m="1" x="1867"/>
        <item m="1" x="1872"/>
        <item m="1" x="1877"/>
        <item m="1" x="1882"/>
        <item m="1" x="1887"/>
        <item m="1" x="1892"/>
        <item m="1" x="1897"/>
        <item m="1" x="1902"/>
        <item m="1" x="1907"/>
        <item m="1" x="1912"/>
        <item m="1" x="1917"/>
        <item m="1" x="1922"/>
        <item m="1" x="1927"/>
        <item m="1" x="1932"/>
        <item m="1" x="1937"/>
        <item m="1" x="1943"/>
        <item m="1" x="6175"/>
        <item m="1" x="1961"/>
        <item m="1" x="6257"/>
        <item m="1" x="2043"/>
        <item m="1" x="6363"/>
        <item m="1" x="2171"/>
        <item m="1" x="6443"/>
        <item m="1" x="2250"/>
        <item m="1" x="6545"/>
        <item m="1" x="2376"/>
        <item m="1" x="6649"/>
        <item m="1" x="2480"/>
        <item m="1" x="6774"/>
        <item m="1" x="2626"/>
        <item m="1" x="6898"/>
        <item m="1" x="2774"/>
        <item m="1" x="7067"/>
        <item m="1" x="2964"/>
        <item m="1" x="7188"/>
        <item m="1" x="3110"/>
        <item m="1" x="7353"/>
        <item m="1" x="5755"/>
        <item m="1" x="1839"/>
        <item m="1" x="3921"/>
        <item m="1" x="5761"/>
        <item m="1" x="1843"/>
        <item m="1" x="3923"/>
        <item m="1" x="5768"/>
        <item m="1" x="1847"/>
        <item m="1" x="3925"/>
        <item m="1" x="5774"/>
        <item m="1" x="1852"/>
        <item m="1" x="3928"/>
        <item m="1" x="5781"/>
        <item m="1" x="1857"/>
        <item m="1" x="3931"/>
        <item m="1" x="5787"/>
        <item m="1" x="1862"/>
        <item m="1" x="3934"/>
        <item m="1" x="5793"/>
        <item m="1" x="1868"/>
        <item m="1" x="3937"/>
        <item m="1" x="5799"/>
        <item m="1" x="1873"/>
        <item m="1" x="3940"/>
        <item m="1" x="5805"/>
        <item m="1" x="1878"/>
        <item m="1" x="3943"/>
        <item m="1" x="5811"/>
        <item m="1" x="1883"/>
        <item m="1" x="3946"/>
        <item m="1" x="5817"/>
        <item m="1" x="1888"/>
        <item m="1" x="3949"/>
        <item m="1" x="5823"/>
        <item m="1" x="1893"/>
        <item m="1" x="3952"/>
        <item m="1" x="5829"/>
        <item m="1" x="1898"/>
        <item m="1" x="3955"/>
        <item m="1" x="5835"/>
        <item m="1" x="1903"/>
        <item m="1" x="3958"/>
        <item m="1" x="5841"/>
        <item m="1" x="1908"/>
        <item m="1" x="3961"/>
        <item m="1" x="5847"/>
        <item m="1" x="1913"/>
        <item m="1" x="3964"/>
        <item m="1" x="5853"/>
        <item m="1" x="1918"/>
        <item m="1" x="3967"/>
        <item m="1" x="5859"/>
        <item m="1" x="1923"/>
        <item m="1" x="3970"/>
        <item m="1" x="5865"/>
        <item m="1" x="1928"/>
        <item m="1" x="3973"/>
        <item m="1" x="5871"/>
        <item m="1" x="1933"/>
        <item m="1" x="3976"/>
        <item m="1" x="5875"/>
        <item m="1" x="1938"/>
        <item m="1" x="3979"/>
        <item m="1" x="5878"/>
        <item m="1" x="1944"/>
        <item m="1" x="3982"/>
        <item m="1" x="5879"/>
        <item m="1" x="1947"/>
        <item m="1" x="3986"/>
        <item m="1" x="5881"/>
        <item m="1" x="1951"/>
        <item m="1" x="3989"/>
        <item m="1" x="1598"/>
        <item m="1" x="3774"/>
        <item m="1" x="6177"/>
        <item m="1" x="47"/>
        <item m="1" x="1605"/>
        <item m="1" x="3777"/>
        <item m="1" x="6179"/>
        <item m="1" x="49"/>
        <item m="1" x="1613"/>
        <item m="1" x="3780"/>
        <item m="1" x="6181"/>
        <item m="1" x="51"/>
        <item m="1" x="1620"/>
        <item m="1" x="3783"/>
        <item m="1" x="6184"/>
        <item m="1" x="54"/>
        <item m="1" x="1628"/>
        <item m="1" x="3786"/>
        <item m="1" x="6187"/>
        <item m="1" x="57"/>
        <item m="1" x="1635"/>
        <item m="1" x="3789"/>
        <item m="1" x="6190"/>
        <item m="1" x="60"/>
        <item m="1" x="1642"/>
        <item m="1" x="3792"/>
        <item m="1" x="6194"/>
        <item m="1" x="63"/>
        <item m="1" x="1649"/>
        <item m="1" x="3795"/>
        <item m="1" x="6197"/>
        <item m="1" x="66"/>
        <item m="1" x="1656"/>
        <item m="1" x="3798"/>
        <item m="1" x="6200"/>
        <item m="1" x="69"/>
        <item m="1" x="1663"/>
        <item m="1" x="3801"/>
        <item m="1" x="6203"/>
        <item m="1" x="72"/>
        <item m="1" x="1670"/>
        <item m="1" x="3804"/>
        <item m="1" x="6206"/>
        <item m="1" x="75"/>
        <item m="1" x="1677"/>
        <item m="1" x="3807"/>
        <item m="1" x="6209"/>
        <item m="1" x="78"/>
        <item m="1" x="1684"/>
        <item m="1" x="3810"/>
        <item m="1" x="6212"/>
        <item m="1" x="81"/>
        <item m="1" x="1691"/>
        <item m="1" x="3813"/>
        <item m="1" x="6215"/>
        <item m="1" x="84"/>
        <item m="1" x="1698"/>
        <item m="1" x="3816"/>
        <item m="1" x="6218"/>
        <item m="1" x="87"/>
        <item m="1" x="1705"/>
        <item m="1" x="3819"/>
        <item m="1" x="6221"/>
        <item m="1" x="90"/>
        <item m="1" x="1712"/>
        <item m="1" x="3822"/>
        <item m="1" x="6224"/>
        <item m="1" x="93"/>
        <item m="1" x="1719"/>
        <item m="1" x="3825"/>
        <item m="1" x="6227"/>
        <item m="1" x="96"/>
        <item m="1" x="1726"/>
        <item m="1" x="3828"/>
        <item m="1" x="6230"/>
        <item m="1" x="99"/>
        <item m="1" x="1733"/>
        <item m="1" x="3831"/>
        <item m="1" x="6233"/>
        <item m="1" x="102"/>
        <item m="1" x="1738"/>
        <item m="1" x="3835"/>
        <item m="1" x="6236"/>
        <item m="1" x="105"/>
        <item m="1" x="1742"/>
        <item m="1" x="3838"/>
        <item m="1" x="6240"/>
        <item m="1" x="108"/>
        <item m="1" x="1743"/>
        <item m="1" x="3840"/>
        <item m="1" x="6243"/>
        <item m="1" x="111"/>
        <item m="1" x="1745"/>
        <item m="1" x="3841"/>
        <item m="1" x="6247"/>
        <item m="1" x="114"/>
        <item m="1" x="5916"/>
        <item m="1" x="1963"/>
        <item m="1" x="3998"/>
        <item m="1" x="5924"/>
        <item m="1" x="1965"/>
        <item m="1" x="4000"/>
        <item m="1" x="5932"/>
        <item m="1" x="1967"/>
        <item m="1" x="4002"/>
        <item m="1" x="5940"/>
        <item m="1" x="1970"/>
        <item m="1" x="4005"/>
        <item m="1" x="5949"/>
        <item m="1" x="1973"/>
        <item m="1" x="4008"/>
        <item m="1" x="5957"/>
        <item m="1" x="1976"/>
        <item m="1" x="4011"/>
        <item m="1" x="5965"/>
        <item m="1" x="1980"/>
        <item m="1" x="4014"/>
        <item m="1" x="5973"/>
        <item m="1" x="1983"/>
        <item m="1" x="4017"/>
        <item m="1" x="5981"/>
        <item m="1" x="1986"/>
        <item m="1" x="4020"/>
        <item m="1" x="5989"/>
        <item m="1" x="1989"/>
        <item m="1" x="4023"/>
        <item m="1" x="5997"/>
        <item m="1" x="1992"/>
        <item m="1" x="4026"/>
        <item m="1" x="6005"/>
        <item m="1" x="1995"/>
        <item m="1" x="4029"/>
        <item m="1" x="6013"/>
        <item m="1" x="1998"/>
        <item m="1" x="4032"/>
        <item m="1" x="6021"/>
        <item m="1" x="2001"/>
        <item m="1" x="4035"/>
        <item m="1" x="6029"/>
        <item m="1" x="2004"/>
        <item m="1" x="4038"/>
        <item m="1" x="6037"/>
        <item m="1" x="2007"/>
        <item m="1" x="4041"/>
        <item m="1" x="6044"/>
        <item m="1" x="2010"/>
        <item m="1" x="4044"/>
        <item m="1" x="6047"/>
        <item m="1" x="2013"/>
        <item m="1" x="4047"/>
        <item m="1" x="6050"/>
        <item m="1" x="2016"/>
        <item m="1" x="4050"/>
        <item m="1" x="6053"/>
        <item m="1" x="2019"/>
        <item m="1" x="4053"/>
        <item m="1" x="6056"/>
        <item m="1" x="2022"/>
        <item m="1" x="4056"/>
        <item m="1" x="6060"/>
        <item m="1" x="2026"/>
        <item m="1" x="4059"/>
        <item m="1" x="6061"/>
        <item m="1" x="2029"/>
        <item m="1" x="4062"/>
        <item m="1" x="6063"/>
        <item m="1" x="2033"/>
        <item m="1" x="4065"/>
        <item m="1" x="1758"/>
        <item m="1" x="3851"/>
        <item m="1" x="6259"/>
        <item m="1" x="1761"/>
        <item m="1" x="3854"/>
        <item m="1" x="6261"/>
        <item m="1" x="1764"/>
        <item m="1" x="3857"/>
        <item m="1" x="6263"/>
        <item m="1" x="1767"/>
        <item m="1" x="3860"/>
        <item m="1" x="6266"/>
        <item m="1" x="1771"/>
        <item m="1" x="3863"/>
        <item m="1" x="6269"/>
        <item m="1" x="1774"/>
        <item m="1" x="3866"/>
        <item m="1" x="6273"/>
        <item m="1" x="1777"/>
        <item m="1" x="3869"/>
        <item m="1" x="6277"/>
        <item m="1" x="1780"/>
        <item m="1" x="3872"/>
        <item m="1" x="6281"/>
        <item m="1" x="1783"/>
        <item m="1" x="3875"/>
        <item m="1" x="6286"/>
        <item m="1" x="1786"/>
        <item m="1" x="3878"/>
        <item m="1" x="6290"/>
        <item m="1" x="1789"/>
        <item m="1" x="3881"/>
        <item m="1" x="6294"/>
        <item m="1" x="1792"/>
        <item m="1" x="3884"/>
        <item m="1" x="6298"/>
        <item m="1" x="1795"/>
        <item m="1" x="3887"/>
        <item m="1" x="6302"/>
        <item m="1" x="1798"/>
        <item m="1" x="3890"/>
        <item m="1" x="6306"/>
        <item m="1" x="1801"/>
        <item m="1" x="3893"/>
        <item m="1" x="6310"/>
        <item m="1" x="1804"/>
        <item m="1" x="3896"/>
        <item m="1" x="6314"/>
        <item m="1" x="1807"/>
        <item m="1" x="3899"/>
        <item m="1" x="6318"/>
        <item m="1" x="1810"/>
        <item m="1" x="3902"/>
        <item m="1" x="6322"/>
        <item m="1" x="1813"/>
        <item m="1" x="3905"/>
        <item m="1" x="6326"/>
        <item m="1" x="1816"/>
        <item m="1" x="3908"/>
        <item m="1" x="6330"/>
        <item m="1" x="1819"/>
        <item m="1" x="3911"/>
        <item m="1" x="6334"/>
        <item m="1" x="1823"/>
        <item m="1" x="3914"/>
        <item m="1" x="6339"/>
        <item m="1" x="1824"/>
        <item m="1" x="3916"/>
        <item m="1" x="6343"/>
        <item m="1" x="1826"/>
        <item m="1" x="3917"/>
        <item m="1" x="6348"/>
        <item m="1" x="6076"/>
        <item m="1" x="2045"/>
        <item m="1" x="6079"/>
        <item m="1" x="2047"/>
        <item m="1" x="6082"/>
        <item m="1" x="2049"/>
        <item m="1" x="6086"/>
        <item m="1" x="2053"/>
        <item m="1" x="6091"/>
        <item m="1" x="1"/>
        <item m="1" x="2057"/>
        <item m="1" x="6095"/>
        <item m="1" x="3"/>
        <item m="1" x="2062"/>
        <item m="1" x="6100"/>
        <item m="1" x="5"/>
        <item m="1" x="2067"/>
        <item m="1" x="6104"/>
        <item m="1" x="7"/>
        <item m="1" x="2072"/>
        <item m="1" x="6108"/>
        <item m="1" x="9"/>
        <item m="1" x="2078"/>
        <item m="1" x="6112"/>
        <item m="1" x="11"/>
        <item m="1" x="2083"/>
        <item m="1" x="6116"/>
        <item m="1" x="13"/>
        <item m="1" x="2088"/>
        <item m="1" x="6120"/>
        <item m="1" x="15"/>
        <item m="1" x="2093"/>
        <item m="1" x="6124"/>
        <item m="1" x="17"/>
        <item m="1" x="2098"/>
        <item m="1" x="6128"/>
        <item m="1" x="19"/>
        <item m="1" x="2103"/>
        <item m="1" x="6132"/>
        <item m="1" x="21"/>
        <item m="1" x="2108"/>
        <item m="1" x="6136"/>
        <item m="1" x="23"/>
        <item m="1" x="2113"/>
        <item m="1" x="6140"/>
        <item m="1" x="25"/>
        <item m="1" x="2118"/>
        <item m="1" x="6144"/>
        <item m="1" x="27"/>
        <item m="1" x="2123"/>
        <item m="1" x="6148"/>
        <item m="1" x="29"/>
        <item m="1" x="2128"/>
        <item m="1" x="6152"/>
        <item m="1" x="31"/>
        <item m="1" x="2133"/>
        <item m="1" x="6156"/>
        <item m="1" x="33"/>
        <item m="1" x="2138"/>
        <item m="1" x="6161"/>
        <item m="1" x="35"/>
        <item m="1" x="2143"/>
        <item m="1" x="6163"/>
        <item m="1" x="38"/>
        <item m="1" x="2148"/>
        <item m="1" x="6166"/>
        <item m="1" x="40"/>
        <item m="1" x="2154"/>
        <item m="1" x="1840"/>
        <item m="1" x="3922"/>
        <item m="1" x="1844"/>
        <item m="1" x="3924"/>
        <item m="1" x="1848"/>
        <item m="1" x="3926"/>
        <item m="1" x="1853"/>
        <item m="1" x="3929"/>
        <item m="1" x="1858"/>
        <item m="1" x="3932"/>
        <item m="1" x="1863"/>
        <item m="1" x="3935"/>
        <item m="1" x="1869"/>
        <item m="1" x="3938"/>
        <item m="1" x="1874"/>
        <item m="1" x="3941"/>
        <item m="1" x="1879"/>
        <item m="1" x="3944"/>
        <item m="1" x="1884"/>
        <item m="1" x="3947"/>
        <item m="1" x="1889"/>
        <item m="1" x="3950"/>
        <item m="1" x="1894"/>
        <item m="1" x="3953"/>
        <item m="1" x="1899"/>
        <item m="1" x="3956"/>
        <item m="1" x="1904"/>
        <item m="1" x="3959"/>
        <item m="1" x="1909"/>
        <item m="1" x="3962"/>
        <item m="1" x="1914"/>
        <item m="1" x="3965"/>
        <item m="1" x="1919"/>
        <item m="1" x="3968"/>
        <item m="1" x="1924"/>
        <item m="1" x="3971"/>
        <item m="1" x="1929"/>
        <item m="1" x="3974"/>
        <item m="1" x="1934"/>
        <item m="1" x="3977"/>
        <item m="1" x="1939"/>
        <item m="1" x="3980"/>
        <item m="1" x="1945"/>
        <item m="1" x="3983"/>
        <item m="1" x="1948"/>
        <item m="1" x="3987"/>
        <item m="1" x="1952"/>
        <item m="1" x="3990"/>
        <item m="1" x="6178"/>
        <item m="1" x="48"/>
        <item m="1" x="6180"/>
        <item m="1" x="50"/>
        <item m="1" x="6182"/>
        <item m="1" x="52"/>
        <item m="1" x="6185"/>
        <item m="1" x="55"/>
        <item m="1" x="6188"/>
        <item m="1" x="58"/>
        <item m="1" x="6191"/>
        <item m="1" x="61"/>
        <item m="1" x="6195"/>
        <item m="1" x="64"/>
        <item m="1" x="6198"/>
        <item m="1" x="67"/>
        <item m="1" x="6201"/>
        <item m="1" x="70"/>
        <item m="1" x="6204"/>
        <item m="1" x="73"/>
        <item m="1" x="6207"/>
        <item m="1" x="76"/>
        <item m="1" x="6210"/>
        <item m="1" x="79"/>
        <item m="1" x="6213"/>
        <item m="1" x="82"/>
        <item m="1" x="6216"/>
        <item m="1" x="85"/>
        <item m="1" x="6219"/>
        <item m="1" x="88"/>
        <item m="1" x="6222"/>
        <item m="1" x="91"/>
        <item m="1" x="6225"/>
        <item m="1" x="94"/>
        <item m="1" x="6228"/>
        <item m="1" x="97"/>
        <item m="1" x="6231"/>
        <item m="1" x="100"/>
        <item m="1" x="6234"/>
        <item m="1" x="103"/>
        <item m="1" x="6237"/>
        <item m="1" x="106"/>
        <item m="1" x="6241"/>
        <item m="1" x="109"/>
        <item m="1" x="6244"/>
        <item m="1" x="112"/>
        <item m="1" x="6248"/>
        <item m="1" x="115"/>
        <item m="1" x="1964"/>
        <item m="1" x="3999"/>
        <item m="1" x="1966"/>
        <item m="1" x="4001"/>
        <item m="1" x="1968"/>
        <item m="1" x="4003"/>
        <item m="1" x="1971"/>
        <item m="1" x="4006"/>
        <item m="1" x="1974"/>
        <item m="1" x="4009"/>
        <item m="1" x="1977"/>
        <item m="1" x="4012"/>
        <item m="1" x="1981"/>
        <item m="1" x="4015"/>
        <item m="1" x="1984"/>
        <item m="1" x="4018"/>
        <item m="1" x="1987"/>
        <item m="1" x="4021"/>
        <item m="1" x="1990"/>
        <item m="1" x="4024"/>
        <item m="1" x="1993"/>
        <item m="1" x="4027"/>
        <item m="1" x="1996"/>
        <item m="1" x="4030"/>
        <item m="1" x="1999"/>
        <item m="1" x="4033"/>
        <item m="1" x="2002"/>
        <item m="1" x="4036"/>
        <item m="1" x="2005"/>
        <item m="1" x="4039"/>
        <item m="1" x="2008"/>
        <item m="1" x="4042"/>
        <item m="1" x="2011"/>
        <item m="1" x="4045"/>
        <item m="1" x="2014"/>
        <item m="1" x="4048"/>
        <item m="1" x="2017"/>
        <item m="1" x="4051"/>
        <item m="1" x="2020"/>
        <item m="1" x="4054"/>
        <item m="1" x="2023"/>
        <item m="1" x="4057"/>
        <item m="1" x="2027"/>
        <item m="1" x="4060"/>
        <item m="1" x="2030"/>
        <item m="1" x="4063"/>
        <item m="1" x="2034"/>
        <item m="1" x="4066"/>
        <item m="1" x="6260"/>
        <item m="1" x="6262"/>
        <item m="1" x="6264"/>
        <item m="1" x="6267"/>
        <item m="1" x="6270"/>
        <item m="1" x="6274"/>
        <item m="1" x="6278"/>
        <item m="1" x="6282"/>
        <item m="1" x="6287"/>
        <item m="1" x="6291"/>
        <item m="1" x="6295"/>
        <item m="1" x="6299"/>
        <item m="1" x="6303"/>
        <item m="1" x="6307"/>
        <item m="1" x="6311"/>
        <item m="1" x="6315"/>
        <item m="1" x="6319"/>
        <item m="1" x="6323"/>
        <item m="1" x="6327"/>
        <item m="1" x="6331"/>
        <item m="1" x="6335"/>
        <item m="1" x="6340"/>
        <item m="1" x="6344"/>
        <item m="1" x="6349"/>
        <item m="1" x="2046"/>
        <item m="1" x="2048"/>
        <item m="1" x="2050"/>
        <item m="1" x="2054"/>
        <item m="1" x="2058"/>
        <item m="1" x="2063"/>
        <item m="1" x="2068"/>
        <item m="1" x="2073"/>
        <item m="1" x="2079"/>
        <item m="1" x="2084"/>
        <item m="1" x="2089"/>
        <item m="1" x="2094"/>
        <item m="1" x="2099"/>
        <item m="1" x="2104"/>
        <item m="1" x="2109"/>
        <item m="1" x="2114"/>
        <item m="1" x="2119"/>
        <item m="1" x="2124"/>
        <item m="1" x="2129"/>
        <item m="1" x="2134"/>
        <item m="1" x="2139"/>
        <item m="1" x="2144"/>
        <item m="1" x="2149"/>
        <item m="1" x="2155"/>
        <item m="1" x="6365"/>
        <item m="1" x="2173"/>
        <item m="1" x="6445"/>
        <item m="1" x="2252"/>
        <item m="1" x="6548"/>
        <item m="1" x="2379"/>
        <item m="1" x="6652"/>
        <item m="1" x="2483"/>
        <item m="1" x="6779"/>
        <item m="1" x="2632"/>
        <item m="1" x="6906"/>
        <item m="1" x="2782"/>
        <item m="1" x="7076"/>
        <item m="1" x="2975"/>
        <item m="1" x="7199"/>
        <item m="1" x="3123"/>
        <item m="1" x="7368"/>
        <item m="1" x="3312"/>
        <item m="1" x="7489"/>
        <item m="1" x="3426"/>
        <item m="1" x="6083"/>
        <item m="1" x="2051"/>
        <item m="1" x="4073"/>
        <item m="1" x="6087"/>
        <item m="1" x="2055"/>
        <item m="1" x="4075"/>
        <item m="1" x="6092"/>
        <item m="1" x="2"/>
        <item m="1" x="2059"/>
        <item m="1" x="4077"/>
        <item m="1" x="6096"/>
        <item m="1" x="4"/>
        <item m="1" x="2064"/>
        <item m="1" x="4080"/>
        <item m="1" x="6101"/>
        <item m="1" x="6"/>
        <item m="1" x="2069"/>
        <item m="1" x="4084"/>
        <item m="1" x="6105"/>
        <item m="1" x="8"/>
        <item m="1" x="2074"/>
        <item m="1" x="4088"/>
        <item m="1" x="6109"/>
        <item m="1" x="10"/>
        <item m="1" x="2080"/>
        <item m="1" x="4092"/>
        <item m="1" x="6113"/>
        <item m="1" x="12"/>
        <item m="1" x="2085"/>
        <item m="1" x="4096"/>
        <item m="1" x="6117"/>
        <item m="1" x="14"/>
        <item m="1" x="2090"/>
        <item m="1" x="4101"/>
        <item m="1" x="6121"/>
        <item m="1" x="16"/>
        <item m="1" x="2095"/>
        <item m="1" x="4105"/>
        <item m="1" x="6125"/>
        <item m="1" x="18"/>
        <item m="1" x="2100"/>
        <item m="1" x="4109"/>
        <item m="1" x="6129"/>
        <item m="1" x="20"/>
        <item m="1" x="2105"/>
        <item m="1" x="4113"/>
        <item m="1" x="6133"/>
        <item m="1" x="22"/>
        <item m="1" x="2110"/>
        <item m="1" x="4117"/>
        <item m="1" x="6137"/>
        <item m="1" x="24"/>
        <item m="1" x="2115"/>
        <item m="1" x="4121"/>
        <item m="1" x="6141"/>
        <item m="1" x="26"/>
        <item m="1" x="2120"/>
        <item m="1" x="4125"/>
        <item m="1" x="6145"/>
        <item m="1" x="28"/>
        <item m="1" x="2125"/>
        <item m="1" x="4129"/>
        <item m="1" x="6149"/>
        <item m="1" x="30"/>
        <item m="1" x="2130"/>
        <item m="1" x="4133"/>
        <item m="1" x="6153"/>
        <item m="1" x="32"/>
        <item m="1" x="2135"/>
        <item m="1" x="4137"/>
        <item m="1" x="6157"/>
        <item m="1" x="34"/>
        <item m="1" x="2140"/>
        <item m="1" x="4141"/>
        <item m="1" x="6162"/>
        <item m="1" x="36"/>
        <item m="1" x="2145"/>
        <item m="1" x="4145"/>
        <item m="1" x="6164"/>
        <item m="1" x="39"/>
        <item m="1" x="2150"/>
        <item m="1" x="4149"/>
        <item m="1" x="6167"/>
        <item m="1" x="41"/>
        <item m="1" x="2156"/>
        <item m="1" x="4153"/>
        <item m="1" x="6168"/>
        <item m="1" x="43"/>
        <item m="1" x="2159"/>
        <item m="1" x="4158"/>
        <item m="1" x="6171"/>
        <item m="1" x="44"/>
        <item m="1" x="2163"/>
        <item m="1" x="4162"/>
        <item m="1" x="1849"/>
        <item m="1" x="3927"/>
        <item m="1" x="6366"/>
        <item m="1" x="173"/>
        <item m="1" x="1854"/>
        <item m="1" x="3930"/>
        <item m="1" x="6368"/>
        <item m="1" x="175"/>
        <item m="1" x="1859"/>
        <item m="1" x="3933"/>
        <item m="1" x="6370"/>
        <item m="1" x="177"/>
        <item m="1" x="1864"/>
        <item m="1" x="3936"/>
        <item m="1" x="6373"/>
        <item m="1" x="180"/>
        <item m="1" x="1870"/>
        <item m="1" x="3939"/>
        <item m="1" x="6376"/>
        <item m="1" x="184"/>
        <item m="1" x="1875"/>
        <item m="1" x="3942"/>
        <item m="1" x="6379"/>
        <item m="1" x="188"/>
        <item m="1" x="1880"/>
        <item m="1" x="3945"/>
        <item m="1" x="6383"/>
        <item m="1" x="192"/>
        <item m="1" x="1885"/>
        <item m="1" x="3948"/>
        <item m="1" x="6386"/>
        <item m="1" x="196"/>
        <item m="1" x="1890"/>
        <item m="1" x="3951"/>
        <item m="1" x="6389"/>
        <item m="1" x="201"/>
        <item m="1" x="1895"/>
        <item m="1" x="3954"/>
        <item m="1" x="6392"/>
        <item m="1" x="205"/>
        <item m="1" x="1900"/>
        <item m="1" x="3957"/>
        <item m="1" x="6395"/>
        <item m="1" x="209"/>
        <item m="1" x="1905"/>
        <item m="1" x="3960"/>
        <item m="1" x="6398"/>
        <item m="1" x="213"/>
        <item m="1" x="1910"/>
        <item m="1" x="3963"/>
        <item m="1" x="6401"/>
        <item m="1" x="217"/>
        <item m="1" x="1915"/>
        <item m="1" x="3966"/>
        <item m="1" x="6404"/>
        <item m="1" x="221"/>
        <item m="1" x="1920"/>
        <item m="1" x="3969"/>
        <item m="1" x="6407"/>
        <item m="1" x="225"/>
        <item m="1" x="1925"/>
        <item m="1" x="3972"/>
        <item m="1" x="6410"/>
        <item m="1" x="229"/>
        <item m="1" x="1930"/>
        <item m="1" x="3975"/>
        <item m="1" x="6413"/>
        <item m="1" x="233"/>
        <item m="1" x="1935"/>
        <item m="1" x="3978"/>
        <item m="1" x="6416"/>
        <item m="1" x="237"/>
        <item m="1" x="1940"/>
        <item m="1" x="3981"/>
        <item m="1" x="6419"/>
        <item m="1" x="241"/>
        <item m="1" x="1946"/>
        <item m="1" x="3984"/>
        <item m="1" x="6422"/>
        <item m="1" x="245"/>
        <item m="1" x="1949"/>
        <item m="1" x="3988"/>
        <item m="1" x="6425"/>
        <item m="1" x="249"/>
        <item m="1" x="1953"/>
        <item m="1" x="3991"/>
        <item m="1" x="6428"/>
        <item m="1" x="253"/>
        <item m="1" x="1954"/>
        <item m="1" x="3993"/>
        <item m="1" x="6431"/>
        <item m="1" x="258"/>
        <item m="1" x="1957"/>
        <item m="1" x="3995"/>
        <item m="1" x="6435"/>
        <item m="1" x="262"/>
        <item m="1" x="6183"/>
        <item m="1" x="53"/>
        <item m="1" x="2174"/>
        <item m="1" x="4173"/>
        <item m="1" x="6186"/>
        <item m="1" x="56"/>
        <item m="1" x="2176"/>
        <item m="1" x="4175"/>
        <item m="1" x="6189"/>
        <item m="1" x="59"/>
        <item m="1" x="2178"/>
        <item m="1" x="4177"/>
        <item m="1" x="6192"/>
        <item m="1" x="62"/>
        <item m="1" x="2181"/>
        <item m="1" x="4180"/>
        <item m="1" x="6196"/>
        <item m="1" x="65"/>
        <item m="1" x="2184"/>
        <item m="1" x="4184"/>
        <item m="1" x="6199"/>
        <item m="1" x="68"/>
        <item m="1" x="2187"/>
        <item m="1" x="4188"/>
        <item m="1" x="6202"/>
        <item m="1" x="71"/>
        <item m="1" x="2191"/>
        <item m="1" x="4192"/>
        <item m="1" x="6205"/>
        <item m="1" x="74"/>
        <item m="1" x="2194"/>
        <item m="1" x="4196"/>
        <item m="1" x="6208"/>
        <item m="1" x="77"/>
        <item m="1" x="2197"/>
        <item m="1" x="4201"/>
        <item m="1" x="6211"/>
        <item m="1" x="80"/>
        <item m="1" x="2200"/>
        <item m="1" x="4205"/>
        <item m="1" x="6214"/>
        <item m="1" x="83"/>
        <item m="1" x="2203"/>
        <item m="1" x="4209"/>
        <item m="1" x="6217"/>
        <item m="1" x="86"/>
        <item m="1" x="2206"/>
        <item m="1" x="4213"/>
        <item m="1" x="6220"/>
        <item m="1" x="89"/>
        <item m="1" x="2209"/>
        <item m="1" x="4217"/>
        <item m="1" x="6223"/>
        <item m="1" x="92"/>
        <item m="1" x="2212"/>
        <item m="1" x="4221"/>
        <item m="1" x="6226"/>
        <item m="1" x="95"/>
        <item m="1" x="2215"/>
        <item m="1" x="4225"/>
        <item m="1" x="6229"/>
        <item m="1" x="98"/>
        <item m="1" x="2218"/>
        <item m="1" x="4229"/>
        <item m="1" x="6232"/>
        <item m="1" x="101"/>
        <item m="1" x="2221"/>
        <item m="1" x="4233"/>
        <item m="1" x="6235"/>
        <item m="1" x="104"/>
        <item m="1" x="2224"/>
        <item m="1" x="4237"/>
        <item m="1" x="6238"/>
        <item m="1" x="107"/>
        <item m="1" x="2227"/>
        <item m="1" x="4241"/>
        <item m="1" x="6242"/>
        <item m="1" x="110"/>
        <item m="1" x="2230"/>
        <item m="1" x="4245"/>
        <item m="1" x="6245"/>
        <item m="1" x="113"/>
        <item m="1" x="2233"/>
        <item m="1" x="4249"/>
        <item m="1" x="6249"/>
        <item m="1" x="116"/>
        <item m="1" x="2236"/>
        <item m="1" x="4253"/>
        <item m="1" x="6250"/>
        <item m="1" x="118"/>
        <item m="1" x="2239"/>
        <item m="1" x="4257"/>
        <item m="1" x="6253"/>
        <item m="1" x="119"/>
        <item m="1" x="2243"/>
        <item m="1" x="4261"/>
        <item m="1" x="1969"/>
        <item m="1" x="4004"/>
        <item m="1" x="6446"/>
        <item m="1" x="1972"/>
        <item m="1" x="4007"/>
        <item m="1" x="6448"/>
        <item m="1" x="1975"/>
        <item m="1" x="4010"/>
        <item m="1" x="6450"/>
        <item m="1" x="1978"/>
        <item m="1" x="4013"/>
        <item m="1" x="6453"/>
        <item m="1" x="1982"/>
        <item m="1" x="4016"/>
        <item m="1" x="6456"/>
        <item m="1" x="1985"/>
        <item m="1" x="4019"/>
        <item m="1" x="6460"/>
        <item m="1" x="1988"/>
        <item m="1" x="4022"/>
        <item m="1" x="6464"/>
        <item m="1" x="1991"/>
        <item m="1" x="4025"/>
        <item m="1" x="6468"/>
        <item m="1" x="1994"/>
        <item m="1" x="4028"/>
        <item m="1" x="6473"/>
        <item m="1" x="1997"/>
        <item m="1" x="4031"/>
        <item m="1" x="6477"/>
        <item m="1" x="2000"/>
        <item m="1" x="4034"/>
        <item m="1" x="6481"/>
        <item m="1" x="2003"/>
        <item m="1" x="4037"/>
        <item m="1" x="6485"/>
        <item m="1" x="2006"/>
        <item m="1" x="4040"/>
        <item m="1" x="6489"/>
        <item m="1" x="2009"/>
        <item m="1" x="4043"/>
        <item m="1" x="6493"/>
        <item m="1" x="2012"/>
        <item m="1" x="4046"/>
        <item m="1" x="6497"/>
        <item m="1" x="2015"/>
        <item m="1" x="4049"/>
        <item m="1" x="6501"/>
        <item m="1" x="2018"/>
        <item m="1" x="4052"/>
        <item m="1" x="6505"/>
        <item m="1" x="2021"/>
        <item m="1" x="4055"/>
        <item m="1" x="6509"/>
        <item m="1" x="2024"/>
        <item m="1" x="4058"/>
        <item m="1" x="6513"/>
        <item m="1" x="2028"/>
        <item m="1" x="4061"/>
        <item m="1" x="6517"/>
        <item m="1" x="2031"/>
        <item m="1" x="4064"/>
        <item m="1" x="6521"/>
        <item m="1" x="2035"/>
        <item m="1" x="4067"/>
        <item m="1" x="6525"/>
        <item m="1" x="2036"/>
        <item m="1" x="4069"/>
        <item m="1" x="6529"/>
        <item m="1" x="2039"/>
        <item m="1" x="4070"/>
        <item m="1" x="6534"/>
        <item m="1" x="6265"/>
        <item m="1" x="122"/>
        <item m="1" x="2253"/>
        <item m="1" x="6268"/>
        <item m="1" x="123"/>
        <item m="1" x="2255"/>
        <item m="1" x="6271"/>
        <item m="1" x="124"/>
        <item m="1" x="2257"/>
        <item m="1" x="6275"/>
        <item m="1" x="126"/>
        <item m="1" x="2261"/>
        <item m="1" x="6279"/>
        <item m="1" x="128"/>
        <item m="1" x="2265"/>
        <item m="1" x="6283"/>
        <item m="1" x="130"/>
        <item m="1" x="2270"/>
        <item m="1" x="6288"/>
        <item m="1" x="132"/>
        <item m="1" x="2275"/>
        <item m="1" x="6292"/>
        <item m="1" x="134"/>
        <item m="1" x="2280"/>
        <item m="1" x="6296"/>
        <item m="1" x="136"/>
        <item m="1" x="2286"/>
        <item m="1" x="6300"/>
        <item m="1" x="138"/>
        <item m="1" x="2291"/>
        <item m="1" x="6304"/>
        <item m="1" x="140"/>
        <item m="1" x="2296"/>
        <item m="1" x="6308"/>
        <item m="1" x="142"/>
        <item m="1" x="2301"/>
        <item m="1" x="6312"/>
        <item m="1" x="144"/>
        <item m="1" x="2306"/>
        <item m="1" x="6316"/>
        <item m="1" x="146"/>
        <item m="1" x="2311"/>
        <item m="1" x="6320"/>
        <item m="1" x="148"/>
        <item m="1" x="2316"/>
        <item m="1" x="6324"/>
        <item m="1" x="150"/>
        <item m="1" x="2321"/>
        <item m="1" x="6328"/>
        <item m="1" x="152"/>
        <item m="1" x="2326"/>
        <item m="1" x="6332"/>
        <item m="1" x="154"/>
        <item m="1" x="2331"/>
        <item m="1" x="6336"/>
        <item m="1" x="156"/>
        <item m="1" x="2336"/>
        <item m="1" x="6341"/>
        <item m="1" x="158"/>
        <item m="1" x="2341"/>
        <item m="1" x="6345"/>
        <item m="1" x="160"/>
        <item m="1" x="2346"/>
        <item m="1" x="6350"/>
        <item m="1" x="162"/>
        <item m="1" x="2351"/>
        <item m="1" x="6352"/>
        <item m="1" x="165"/>
        <item m="1" x="2356"/>
        <item m="1" x="6356"/>
        <item m="1" x="167"/>
        <item m="1" x="2362"/>
        <item m="1" x="2052"/>
        <item m="1" x="4074"/>
        <item m="1" x="2056"/>
        <item m="1" x="4076"/>
        <item m="1" x="2060"/>
        <item m="1" x="4078"/>
        <item m="1" x="2065"/>
        <item m="1" x="4081"/>
        <item m="1" x="2070"/>
        <item m="1" x="4085"/>
        <item m="1" x="2075"/>
        <item m="1" x="4089"/>
        <item m="1" x="2081"/>
        <item m="1" x="4093"/>
        <item m="1" x="2086"/>
        <item m="1" x="4097"/>
        <item m="1" x="2091"/>
        <item m="1" x="4102"/>
        <item m="1" x="2096"/>
        <item m="1" x="4106"/>
        <item m="1" x="2101"/>
        <item m="1" x="4110"/>
        <item m="1" x="2106"/>
        <item m="1" x="4114"/>
        <item m="1" x="2111"/>
        <item m="1" x="4118"/>
        <item m="1" x="2116"/>
        <item m="1" x="4122"/>
        <item m="1" x="2121"/>
        <item m="1" x="4126"/>
        <item m="1" x="2126"/>
        <item m="1" x="4130"/>
        <item m="1" x="2131"/>
        <item m="1" x="4134"/>
        <item m="1" x="2136"/>
        <item m="1" x="4138"/>
        <item m="1" x="2141"/>
        <item m="1" x="4142"/>
        <item m="1" x="2146"/>
        <item m="1" x="4146"/>
        <item m="1" x="2151"/>
        <item m="1" x="4150"/>
        <item m="1" x="2157"/>
        <item m="1" x="4154"/>
        <item m="1" x="2160"/>
        <item m="1" x="4159"/>
        <item m="1" x="2164"/>
        <item m="1" x="4163"/>
        <item m="1" x="6367"/>
        <item m="1" x="174"/>
        <item m="1" x="6369"/>
        <item m="1" x="176"/>
        <item m="1" x="6371"/>
        <item m="1" x="178"/>
        <item m="1" x="6374"/>
        <item m="1" x="181"/>
        <item m="1" x="6377"/>
        <item m="1" x="185"/>
        <item m="1" x="6380"/>
        <item m="1" x="189"/>
        <item m="1" x="6384"/>
        <item m="1" x="193"/>
        <item m="1" x="6387"/>
        <item m="1" x="197"/>
        <item m="1" x="6390"/>
        <item m="1" x="202"/>
        <item m="1" x="6393"/>
        <item m="1" x="206"/>
        <item m="1" x="6396"/>
        <item m="1" x="210"/>
        <item m="1" x="6399"/>
        <item m="1" x="214"/>
        <item m="1" x="6402"/>
        <item m="1" x="218"/>
        <item m="1" x="6405"/>
        <item m="1" x="222"/>
        <item m="1" x="6408"/>
        <item m="1" x="226"/>
        <item m="1" x="6411"/>
        <item m="1" x="230"/>
        <item m="1" x="6414"/>
        <item m="1" x="234"/>
        <item m="1" x="6417"/>
        <item m="1" x="238"/>
        <item m="1" x="6420"/>
        <item m="1" x="242"/>
        <item m="1" x="6423"/>
        <item m="1" x="246"/>
        <item m="1" x="6426"/>
        <item m="1" x="250"/>
        <item m="1" x="6429"/>
        <item m="1" x="254"/>
        <item m="1" x="6432"/>
        <item m="1" x="259"/>
        <item m="1" x="6436"/>
        <item m="1" x="263"/>
        <item m="1" x="2175"/>
        <item m="1" x="4174"/>
        <item m="1" x="2177"/>
        <item m="1" x="4176"/>
        <item m="1" x="2179"/>
        <item m="1" x="4178"/>
        <item m="1" x="2182"/>
        <item m="1" x="4181"/>
        <item m="1" x="2185"/>
        <item m="1" x="4185"/>
        <item m="1" x="2188"/>
        <item m="1" x="4189"/>
        <item m="1" x="2192"/>
        <item m="1" x="4193"/>
        <item m="1" x="2195"/>
        <item m="1" x="4197"/>
        <item m="1" x="2198"/>
        <item m="1" x="4202"/>
        <item m="1" x="2201"/>
        <item m="1" x="4206"/>
        <item m="1" x="2204"/>
        <item m="1" x="4210"/>
        <item m="1" x="2207"/>
        <item m="1" x="4214"/>
        <item m="1" x="2210"/>
        <item m="1" x="4218"/>
        <item m="1" x="2213"/>
        <item m="1" x="4222"/>
        <item m="1" x="2216"/>
        <item m="1" x="4226"/>
        <item m="1" x="2219"/>
        <item m="1" x="4230"/>
        <item m="1" x="2222"/>
        <item m="1" x="4234"/>
        <item m="1" x="2225"/>
        <item m="1" x="4238"/>
        <item m="1" x="2228"/>
        <item m="1" x="4242"/>
        <item m="1" x="2231"/>
        <item m="1" x="4246"/>
        <item m="1" x="2234"/>
        <item m="1" x="4250"/>
        <item m="1" x="2237"/>
        <item m="1" x="4254"/>
        <item m="1" x="2240"/>
        <item m="1" x="4258"/>
        <item m="1" x="2244"/>
        <item m="1" x="4262"/>
        <item m="1" x="6447"/>
        <item m="1" x="6449"/>
        <item m="1" x="6451"/>
        <item m="1" x="6454"/>
        <item m="1" x="6457"/>
        <item m="1" x="6461"/>
        <item m="1" x="6465"/>
        <item m="1" x="6469"/>
        <item m="1" x="6474"/>
        <item m="1" x="6478"/>
        <item m="1" x="6482"/>
        <item m="1" x="6486"/>
        <item m="1" x="6490"/>
        <item m="1" x="6494"/>
        <item m="1" x="6498"/>
        <item m="1" x="6502"/>
        <item m="1" x="6506"/>
        <item m="1" x="6510"/>
        <item m="1" x="6514"/>
        <item m="1" x="6518"/>
        <item m="1" x="6522"/>
        <item m="1" x="6526"/>
        <item m="1" x="6530"/>
        <item m="1" x="6535"/>
        <item m="1" x="2254"/>
        <item m="1" x="2256"/>
        <item m="1" x="2258"/>
        <item m="1" x="2262"/>
        <item m="1" x="2266"/>
        <item m="1" x="2271"/>
        <item m="1" x="2276"/>
        <item m="1" x="2281"/>
        <item m="1" x="2287"/>
        <item m="1" x="2292"/>
        <item m="1" x="2297"/>
        <item m="1" x="2302"/>
        <item m="1" x="2307"/>
        <item m="1" x="2312"/>
        <item m="1" x="2317"/>
        <item m="1" x="2322"/>
        <item m="1" x="2327"/>
        <item m="1" x="2332"/>
        <item m="1" x="2337"/>
        <item m="1" x="2342"/>
        <item m="1" x="2347"/>
        <item m="1" x="2352"/>
        <item m="1" x="2357"/>
        <item m="1" x="2363"/>
        <item m="1" x="6549"/>
        <item m="1" x="2380"/>
        <item m="1" x="6653"/>
        <item m="1" x="2484"/>
        <item m="1" x="6781"/>
        <item m="1" x="2634"/>
        <item m="1" x="6908"/>
        <item m="1" x="2784"/>
        <item m="1" x="7080"/>
        <item m="1" x="2980"/>
        <item m="1" x="7206"/>
        <item m="1" x="3130"/>
        <item m="1" x="7378"/>
        <item m="1" x="3323"/>
        <item m="1" x="7500"/>
        <item m="1" x="3431"/>
        <item m="1" x="7648"/>
        <item m="1" x="3599"/>
        <item m="1" x="7744"/>
        <item m="1" x="3634"/>
        <item m="1" x="7867"/>
        <item m="1" x="6272"/>
        <item m="1" x="125"/>
        <item m="1" x="2259"/>
        <item m="1" x="4272"/>
        <item m="1" x="6276"/>
        <item m="1" x="127"/>
        <item m="1" x="2263"/>
        <item m="1" x="4274"/>
        <item m="1" x="6280"/>
        <item m="1" x="129"/>
        <item m="1" x="2267"/>
        <item m="1" x="4277"/>
        <item m="1" x="6284"/>
        <item m="1" x="131"/>
        <item m="1" x="2272"/>
        <item m="1" x="4281"/>
        <item m="1" x="6289"/>
        <item m="1" x="133"/>
        <item m="1" x="2277"/>
        <item m="1" x="4286"/>
        <item m="1" x="6293"/>
        <item m="1" x="135"/>
        <item m="1" x="2282"/>
        <item m="1" x="4291"/>
        <item m="1" x="6297"/>
        <item m="1" x="137"/>
        <item m="1" x="2288"/>
        <item m="1" x="4297"/>
        <item m="1" x="6301"/>
        <item m="1" x="139"/>
        <item m="1" x="2293"/>
        <item m="1" x="4302"/>
        <item m="1" x="6305"/>
        <item m="1" x="141"/>
        <item m="1" x="2298"/>
        <item m="1" x="4308"/>
        <item m="1" x="6309"/>
        <item m="1" x="143"/>
        <item m="1" x="2303"/>
        <item m="1" x="4313"/>
        <item m="1" x="6313"/>
        <item m="1" x="145"/>
        <item m="1" x="2308"/>
        <item m="1" x="4318"/>
        <item m="1" x="6317"/>
        <item m="1" x="147"/>
        <item m="1" x="2313"/>
        <item m="1" x="4323"/>
        <item m="1" x="6321"/>
        <item m="1" x="149"/>
        <item m="1" x="2318"/>
        <item m="1" x="4328"/>
        <item m="1" x="6325"/>
        <item m="1" x="151"/>
        <item m="1" x="2323"/>
        <item m="1" x="4333"/>
        <item m="1" x="6329"/>
        <item m="1" x="153"/>
        <item m="1" x="2328"/>
        <item m="1" x="4338"/>
        <item m="1" x="6333"/>
        <item m="1" x="155"/>
        <item m="1" x="2333"/>
        <item m="1" x="4343"/>
        <item m="1" x="6337"/>
        <item m="1" x="157"/>
        <item m="1" x="2338"/>
        <item m="1" x="4348"/>
        <item m="1" x="6342"/>
        <item m="1" x="159"/>
        <item m="1" x="2343"/>
        <item m="1" x="4353"/>
        <item m="1" x="6346"/>
        <item m="1" x="161"/>
        <item m="1" x="2348"/>
        <item m="1" x="4358"/>
        <item m="1" x="6351"/>
        <item m="1" x="163"/>
        <item m="1" x="2353"/>
        <item m="1" x="4363"/>
        <item m="1" x="6353"/>
        <item m="1" x="166"/>
        <item m="1" x="2358"/>
        <item m="1" x="4368"/>
        <item m="1" x="6357"/>
        <item m="1" x="168"/>
        <item m="1" x="2364"/>
        <item m="1" x="4373"/>
        <item m="1" x="6358"/>
        <item m="1" x="170"/>
        <item m="1" x="2367"/>
        <item m="1" x="4379"/>
        <item m="1" x="6361"/>
        <item m="1" x="171"/>
        <item m="1" x="2371"/>
        <item m="1" x="4384"/>
        <item m="1" x="2061"/>
        <item m="1" x="4079"/>
        <item m="1" x="6550"/>
        <item m="1" x="349"/>
        <item m="1" x="2066"/>
        <item m="1" x="4082"/>
        <item m="1" x="6552"/>
        <item m="1" x="351"/>
        <item m="1" x="2071"/>
        <item m="1" x="4086"/>
        <item m="1" x="6555"/>
        <item m="1" x="355"/>
        <item m="1" x="2076"/>
        <item m="1" x="4090"/>
        <item m="1" x="6559"/>
        <item m="1" x="360"/>
        <item m="1" x="2082"/>
        <item m="1" x="4094"/>
        <item m="1" x="6563"/>
        <item m="1" x="366"/>
        <item m="1" x="2087"/>
        <item m="1" x="4098"/>
        <item m="1" x="6567"/>
        <item m="1" x="372"/>
        <item m="1" x="2092"/>
        <item m="1" x="4103"/>
        <item m="1" x="6572"/>
        <item m="1" x="379"/>
        <item m="1" x="2097"/>
        <item m="1" x="4107"/>
        <item m="1" x="6576"/>
        <item m="1" x="385"/>
        <item m="1" x="2102"/>
        <item m="1" x="4111"/>
        <item m="1" x="6580"/>
        <item m="1" x="392"/>
        <item m="1" x="2107"/>
        <item m="1" x="4115"/>
        <item m="1" x="6584"/>
        <item m="1" x="398"/>
        <item m="1" x="2112"/>
        <item m="1" x="4119"/>
        <item m="1" x="6588"/>
        <item m="1" x="404"/>
        <item m="1" x="2117"/>
        <item m="1" x="4123"/>
        <item m="1" x="6592"/>
        <item m="1" x="410"/>
        <item m="1" x="2122"/>
        <item m="1" x="4127"/>
        <item m="1" x="6596"/>
        <item m="1" x="416"/>
        <item m="1" x="2127"/>
        <item m="1" x="4131"/>
        <item m="1" x="6600"/>
        <item m="1" x="422"/>
        <item m="1" x="2132"/>
        <item m="1" x="4135"/>
        <item m="1" x="6604"/>
        <item m="1" x="428"/>
        <item m="1" x="2137"/>
        <item m="1" x="4139"/>
        <item m="1" x="6608"/>
        <item m="1" x="434"/>
        <item m="1" x="2142"/>
        <item m="1" x="4143"/>
        <item m="1" x="6612"/>
        <item m="1" x="440"/>
        <item m="1" x="2147"/>
        <item m="1" x="4147"/>
        <item m="1" x="6616"/>
        <item m="1" x="446"/>
        <item m="1" x="2152"/>
        <item m="1" x="4151"/>
        <item m="1" x="6620"/>
        <item m="1" x="452"/>
        <item m="1" x="2158"/>
        <item m="1" x="4155"/>
        <item m="1" x="6624"/>
        <item m="1" x="458"/>
        <item m="1" x="2161"/>
        <item m="1" x="4160"/>
        <item m="1" x="6628"/>
        <item m="1" x="464"/>
        <item m="1" x="2165"/>
        <item m="1" x="4164"/>
        <item m="1" x="6633"/>
        <item m="1" x="470"/>
        <item m="1" x="2166"/>
        <item m="1" x="4167"/>
        <item m="1" x="6637"/>
        <item m="1" x="476"/>
        <item m="1" x="2169"/>
        <item m="1" x="4169"/>
        <item m="1" x="6642"/>
        <item m="1" x="482"/>
        <item m="1" x="6372"/>
        <item m="1" x="179"/>
        <item m="1" x="2381"/>
        <item m="1" x="4397"/>
        <item m="1" x="6375"/>
        <item m="1" x="182"/>
        <item m="1" x="2383"/>
        <item m="1" x="4399"/>
        <item m="1" x="6378"/>
        <item m="1" x="186"/>
        <item m="1" x="2386"/>
        <item m="1" x="4403"/>
        <item m="1" x="6381"/>
        <item m="1" x="190"/>
        <item m="1" x="2390"/>
        <item m="1" x="4408"/>
        <item m="1" x="6385"/>
        <item m="1" x="194"/>
        <item m="1" x="2394"/>
        <item m="1" x="4414"/>
        <item m="1" x="6388"/>
        <item m="1" x="198"/>
        <item m="1" x="2398"/>
        <item m="1" x="4420"/>
        <item m="1" x="6391"/>
        <item m="1" x="203"/>
        <item m="1" x="2403"/>
        <item m="1" x="4427"/>
        <item m="1" x="6394"/>
        <item m="1" x="207"/>
        <item m="1" x="2407"/>
        <item m="1" x="4433"/>
        <item m="1" x="6397"/>
        <item m="1" x="211"/>
        <item m="1" x="2411"/>
        <item m="1" x="4440"/>
        <item m="1" x="6400"/>
        <item m="1" x="215"/>
        <item m="1" x="2415"/>
        <item m="1" x="4446"/>
        <item m="1" x="6403"/>
        <item m="1" x="219"/>
        <item m="1" x="2419"/>
        <item m="1" x="4452"/>
        <item m="1" x="6406"/>
        <item m="1" x="223"/>
        <item m="1" x="2423"/>
        <item m="1" x="4458"/>
        <item m="1" x="6409"/>
        <item m="1" x="227"/>
        <item m="1" x="2427"/>
        <item m="1" x="4464"/>
        <item m="1" x="6412"/>
        <item m="1" x="231"/>
        <item m="1" x="2431"/>
        <item m="1" x="4470"/>
        <item m="1" x="6415"/>
        <item m="1" x="235"/>
        <item m="1" x="2435"/>
        <item m="1" x="4476"/>
        <item m="1" x="6418"/>
        <item m="1" x="239"/>
        <item m="1" x="2439"/>
        <item m="1" x="4482"/>
        <item m="1" x="6421"/>
        <item m="1" x="243"/>
        <item m="1" x="2443"/>
        <item m="1" x="4488"/>
        <item m="1" x="6424"/>
        <item m="1" x="247"/>
        <item m="1" x="2447"/>
        <item m="1" x="4494"/>
        <item m="1" x="6427"/>
        <item m="1" x="251"/>
        <item m="1" x="2451"/>
        <item m="1" x="4500"/>
        <item m="1" x="6430"/>
        <item m="1" x="255"/>
        <item m="1" x="2455"/>
        <item m="1" x="4506"/>
        <item m="1" x="6433"/>
        <item m="1" x="260"/>
        <item m="1" x="2459"/>
        <item m="1" x="4512"/>
        <item m="1" x="6437"/>
        <item m="1" x="264"/>
        <item m="1" x="2464"/>
        <item m="1" x="4518"/>
        <item m="1" x="6438"/>
        <item m="1" x="267"/>
        <item m="1" x="2468"/>
        <item m="1" x="4524"/>
        <item m="1" x="6441"/>
        <item m="1" x="270"/>
        <item m="1" x="2473"/>
        <item m="1" x="4530"/>
        <item m="1" x="2180"/>
        <item m="1" x="4179"/>
        <item m="1" x="6654"/>
        <item m="1" x="2183"/>
        <item m="1" x="4182"/>
        <item m="1" x="6656"/>
        <item m="1" x="2186"/>
        <item m="1" x="4186"/>
        <item m="1" x="6659"/>
        <item m="1" x="2189"/>
        <item m="1" x="4190"/>
        <item m="1" x="6663"/>
        <item m="1" x="2193"/>
        <item m="1" x="4194"/>
        <item m="1" x="6667"/>
        <item m="1" x="2196"/>
        <item m="1" x="4198"/>
        <item m="1" x="6672"/>
        <item m="1" x="2199"/>
        <item m="1" x="4203"/>
        <item m="1" x="6677"/>
        <item m="1" x="2202"/>
        <item m="1" x="4207"/>
        <item m="1" x="6682"/>
        <item m="1" x="2205"/>
        <item m="1" x="4211"/>
        <item m="1" x="6688"/>
        <item m="1" x="2208"/>
        <item m="1" x="4215"/>
        <item m="1" x="6693"/>
        <item m="1" x="2211"/>
        <item m="1" x="4219"/>
        <item m="1" x="6698"/>
        <item m="1" x="2214"/>
        <item m="1" x="4223"/>
        <item m="1" x="6703"/>
        <item m="1" x="2217"/>
        <item m="1" x="4227"/>
        <item m="1" x="6708"/>
        <item m="1" x="2220"/>
        <item m="1" x="4231"/>
        <item m="1" x="6713"/>
        <item m="1" x="2223"/>
        <item m="1" x="4235"/>
        <item m="1" x="6718"/>
        <item m="1" x="2226"/>
        <item m="1" x="4239"/>
        <item m="1" x="6723"/>
        <item m="1" x="2229"/>
        <item m="1" x="4243"/>
        <item m="1" x="6728"/>
        <item m="1" x="2232"/>
        <item m="1" x="4247"/>
        <item m="1" x="6733"/>
        <item m="1" x="2235"/>
        <item m="1" x="4251"/>
        <item m="1" x="6738"/>
        <item m="1" x="2238"/>
        <item m="1" x="4255"/>
        <item m="1" x="6743"/>
        <item m="1" x="2241"/>
        <item m="1" x="4259"/>
        <item m="1" x="6748"/>
        <item m="1" x="2245"/>
        <item m="1" x="4263"/>
        <item m="1" x="6754"/>
        <item m="1" x="2246"/>
        <item m="1" x="4266"/>
        <item m="1" x="6759"/>
        <item m="1" x="2248"/>
        <item m="1" x="4268"/>
        <item m="1" x="6765"/>
        <item m="1" x="6452"/>
        <item m="1" x="274"/>
        <item m="1" x="2485"/>
        <item m="1" x="6455"/>
        <item m="1" x="275"/>
        <item m="1" x="2487"/>
        <item m="1" x="6458"/>
        <item m="1" x="277"/>
        <item m="1" x="2490"/>
        <item m="1" x="6462"/>
        <item m="1" x="280"/>
        <item m="1" x="2495"/>
        <item m="1" x="6466"/>
        <item m="1" x="283"/>
        <item m="1" x="2500"/>
        <item m="1" x="6470"/>
        <item m="1" x="286"/>
        <item m="1" x="2506"/>
        <item m="1" x="6475"/>
        <item m="1" x="290"/>
        <item m="1" x="2512"/>
        <item m="1" x="6479"/>
        <item m="1" x="293"/>
        <item m="1" x="2518"/>
        <item m="1" x="6483"/>
        <item m="1" x="296"/>
        <item m="1" x="2525"/>
        <item m="1" x="6487"/>
        <item m="1" x="299"/>
        <item m="1" x="2531"/>
        <item m="1" x="6491"/>
        <item m="1" x="302"/>
        <item m="1" x="2537"/>
        <item m="1" x="6495"/>
        <item m="1" x="305"/>
        <item m="1" x="2543"/>
        <item m="1" x="6499"/>
        <item m="1" x="308"/>
        <item m="1" x="2549"/>
        <item m="1" x="6503"/>
        <item m="1" x="311"/>
        <item m="1" x="2555"/>
        <item m="1" x="6507"/>
        <item m="1" x="314"/>
        <item m="1" x="2561"/>
        <item m="1" x="6511"/>
        <item m="1" x="317"/>
        <item m="1" x="2567"/>
        <item m="1" x="6515"/>
        <item m="1" x="320"/>
        <item m="1" x="2573"/>
        <item m="1" x="6519"/>
        <item m="1" x="323"/>
        <item m="1" x="2579"/>
        <item m="1" x="6523"/>
        <item m="1" x="326"/>
        <item m="1" x="2585"/>
        <item m="1" x="6527"/>
        <item m="1" x="329"/>
        <item m="1" x="2591"/>
        <item m="1" x="6531"/>
        <item m="1" x="332"/>
        <item m="1" x="2597"/>
        <item m="1" x="6536"/>
        <item m="1" x="335"/>
        <item m="1" x="2603"/>
        <item m="1" x="6538"/>
        <item m="1" x="339"/>
        <item m="1" x="2609"/>
        <item m="1" x="6541"/>
        <item m="1" x="342"/>
        <item m="1" x="2616"/>
        <item m="1" x="2260"/>
        <item m="1" x="4273"/>
        <item m="1" x="2264"/>
        <item m="1" x="4275"/>
        <item m="1" x="2268"/>
        <item m="1" x="4278"/>
        <item m="1" x="2273"/>
        <item m="1" x="4282"/>
        <item m="1" x="2278"/>
        <item m="1" x="4287"/>
        <item m="1" x="2283"/>
        <item m="1" x="4292"/>
        <item m="1" x="2289"/>
        <item m="1" x="4298"/>
        <item m="1" x="2294"/>
        <item m="1" x="4303"/>
        <item m="1" x="2299"/>
        <item m="1" x="4309"/>
        <item m="1" x="2304"/>
        <item m="1" x="4314"/>
        <item m="1" x="2309"/>
        <item m="1" x="4319"/>
        <item m="1" x="2314"/>
        <item m="1" x="4324"/>
        <item m="1" x="2319"/>
        <item m="1" x="4329"/>
        <item m="1" x="2324"/>
        <item m="1" x="4334"/>
        <item m="1" x="2329"/>
        <item m="1" x="4339"/>
        <item m="1" x="2334"/>
        <item m="1" x="4344"/>
        <item m="1" x="2339"/>
        <item m="1" x="4349"/>
        <item m="1" x="2344"/>
        <item m="1" x="4354"/>
        <item m="1" x="2349"/>
        <item m="1" x="4359"/>
        <item m="1" x="2354"/>
        <item m="1" x="4364"/>
        <item m="1" x="2359"/>
        <item m="1" x="4369"/>
        <item m="1" x="2365"/>
        <item m="1" x="4374"/>
        <item m="1" x="2368"/>
        <item m="1" x="4380"/>
        <item m="1" x="2372"/>
        <item m="1" x="4385"/>
        <item m="1" x="6551"/>
        <item m="1" x="350"/>
        <item m="1" x="6553"/>
        <item m="1" x="352"/>
        <item m="1" x="6556"/>
        <item m="1" x="356"/>
        <item m="1" x="6560"/>
        <item m="1" x="361"/>
        <item m="1" x="6564"/>
        <item m="1" x="367"/>
        <item m="1" x="6568"/>
        <item m="1" x="373"/>
        <item m="1" x="6573"/>
        <item m="1" x="380"/>
        <item m="1" x="6577"/>
        <item m="1" x="386"/>
        <item m="1" x="6581"/>
        <item m="1" x="393"/>
        <item m="1" x="6585"/>
        <item m="1" x="399"/>
        <item m="1" x="6589"/>
        <item m="1" x="405"/>
        <item m="1" x="6593"/>
        <item m="1" x="411"/>
        <item m="1" x="6597"/>
        <item m="1" x="417"/>
        <item m="1" x="6601"/>
        <item m="1" x="423"/>
        <item m="1" x="6605"/>
        <item m="1" x="429"/>
        <item m="1" x="6609"/>
        <item m="1" x="435"/>
        <item m="1" x="6613"/>
        <item m="1" x="441"/>
        <item m="1" x="6617"/>
        <item m="1" x="447"/>
        <item m="1" x="6621"/>
        <item m="1" x="453"/>
        <item m="1" x="6625"/>
        <item m="1" x="459"/>
        <item m="1" x="6629"/>
        <item m="1" x="465"/>
        <item m="1" x="6634"/>
        <item m="1" x="471"/>
        <item m="1" x="6638"/>
        <item m="1" x="477"/>
        <item m="1" x="6643"/>
        <item m="1" x="483"/>
        <item m="1" x="2382"/>
        <item m="1" x="4398"/>
        <item m="1" x="2384"/>
        <item m="1" x="4400"/>
        <item m="1" x="2387"/>
        <item m="1" x="4404"/>
        <item m="1" x="2391"/>
        <item m="1" x="4409"/>
        <item m="1" x="2395"/>
        <item m="1" x="4415"/>
        <item m="1" x="2399"/>
        <item m="1" x="4421"/>
        <item m="1" x="2404"/>
        <item m="1" x="4428"/>
        <item m="1" x="2408"/>
        <item m="1" x="4434"/>
        <item m="1" x="2412"/>
        <item m="1" x="4441"/>
        <item m="1" x="2416"/>
        <item m="1" x="4447"/>
        <item m="1" x="2420"/>
        <item m="1" x="4453"/>
        <item m="1" x="2424"/>
        <item m="1" x="4459"/>
        <item m="1" x="2428"/>
        <item m="1" x="4465"/>
        <item m="1" x="2432"/>
        <item m="1" x="4471"/>
        <item m="1" x="2436"/>
        <item m="1" x="4477"/>
        <item m="1" x="2440"/>
        <item m="1" x="4483"/>
        <item m="1" x="2444"/>
        <item m="1" x="4489"/>
        <item m="1" x="2448"/>
        <item m="1" x="4495"/>
        <item m="1" x="2452"/>
        <item m="1" x="4501"/>
        <item m="1" x="2456"/>
        <item m="1" x="4507"/>
        <item m="1" x="2460"/>
        <item m="1" x="4513"/>
        <item m="1" x="2465"/>
        <item m="1" x="4519"/>
        <item m="1" x="2469"/>
        <item m="1" x="4525"/>
        <item m="1" x="2474"/>
        <item m="1" x="4531"/>
        <item m="1" x="6655"/>
        <item m="1" x="6657"/>
        <item m="1" x="6660"/>
        <item m="1" x="6664"/>
        <item m="1" x="6668"/>
        <item m="1" x="6673"/>
        <item m="1" x="6678"/>
        <item m="1" x="6683"/>
        <item m="1" x="6689"/>
        <item m="1" x="6694"/>
        <item m="1" x="6699"/>
        <item m="1" x="6704"/>
        <item m="1" x="6709"/>
        <item m="1" x="6714"/>
        <item m="1" x="6719"/>
        <item m="1" x="6724"/>
        <item m="1" x="6729"/>
        <item m="1" x="6734"/>
        <item m="1" x="6739"/>
        <item m="1" x="6744"/>
        <item m="1" x="6749"/>
        <item m="1" x="6755"/>
        <item m="1" x="6760"/>
        <item m="1" x="6766"/>
        <item m="1" x="2486"/>
        <item m="1" x="2488"/>
        <item m="1" x="2491"/>
        <item m="1" x="2496"/>
        <item m="1" x="2501"/>
        <item m="1" x="2507"/>
        <item m="1" x="2513"/>
        <item m="1" x="2519"/>
        <item m="1" x="2526"/>
        <item m="1" x="2532"/>
        <item m="1" x="2538"/>
        <item m="1" x="2544"/>
        <item m="1" x="2550"/>
        <item m="1" x="2556"/>
        <item m="1" x="2562"/>
        <item m="1" x="2568"/>
        <item m="1" x="2574"/>
        <item m="1" x="2580"/>
        <item m="1" x="2586"/>
        <item m="1" x="2592"/>
        <item m="1" x="2598"/>
        <item m="1" x="2604"/>
        <item m="1" x="2610"/>
        <item m="1" x="2617"/>
        <item m="1" x="6782"/>
        <item m="1" x="2635"/>
        <item m="1" x="6909"/>
        <item m="1" x="2785"/>
        <item m="1" x="7082"/>
        <item m="1" x="2982"/>
        <item m="1" x="7208"/>
        <item m="1" x="3132"/>
        <item m="1" x="3328"/>
        <item m="1" x="7507"/>
        <item m="1" x="3437"/>
        <item m="1" x="7655"/>
        <item m="1" x="3608"/>
        <item m="1" x="7753"/>
        <item m="1" x="3637"/>
        <item m="1" x="3759"/>
        <item m="1" x="3832"/>
        <item m="1" x="6459"/>
        <item m="1" x="278"/>
        <item m="1" x="2492"/>
        <item m="1" x="4546"/>
        <item m="1" x="6463"/>
        <item m="1" x="281"/>
        <item m="1" x="2497"/>
        <item m="1" x="4550"/>
        <item m="1" x="6467"/>
        <item m="1" x="284"/>
        <item m="1" x="2502"/>
        <item m="1" x="4555"/>
        <item m="1" x="6471"/>
        <item m="1" x="287"/>
        <item m="1" x="2508"/>
        <item m="1" x="4561"/>
        <item m="1" x="6476"/>
        <item m="1" x="291"/>
        <item m="1" x="2514"/>
        <item m="1" x="4569"/>
        <item m="1" x="6480"/>
        <item m="1" x="294"/>
        <item m="1" x="2520"/>
        <item m="1" x="4576"/>
        <item m="1" x="6484"/>
        <item m="1" x="297"/>
        <item m="1" x="2527"/>
        <item m="1" x="4584"/>
        <item m="1" x="6488"/>
        <item m="1" x="300"/>
        <item m="1" x="2533"/>
        <item m="1" x="4591"/>
        <item m="1" x="6492"/>
        <item m="1" x="303"/>
        <item m="1" x="2539"/>
        <item m="1" x="4599"/>
        <item m="1" x="6496"/>
        <item m="1" x="306"/>
        <item m="1" x="2545"/>
        <item m="1" x="4606"/>
        <item m="1" x="6500"/>
        <item m="1" x="309"/>
        <item m="1" x="2551"/>
        <item m="1" x="4613"/>
        <item m="1" x="6504"/>
        <item m="1" x="312"/>
        <item m="1" x="2557"/>
        <item m="1" x="4620"/>
        <item m="1" x="6508"/>
        <item m="1" x="315"/>
        <item m="1" x="2563"/>
        <item m="1" x="4627"/>
        <item m="1" x="6512"/>
        <item m="1" x="318"/>
        <item m="1" x="2569"/>
        <item m="1" x="4634"/>
        <item m="1" x="6516"/>
        <item m="1" x="321"/>
        <item m="1" x="2575"/>
        <item m="1" x="4641"/>
        <item m="1" x="6520"/>
        <item m="1" x="324"/>
        <item m="1" x="2581"/>
        <item m="1" x="4648"/>
        <item m="1" x="6524"/>
        <item m="1" x="327"/>
        <item m="1" x="2587"/>
        <item m="1" x="4655"/>
        <item m="1" x="6528"/>
        <item m="1" x="330"/>
        <item m="1" x="2593"/>
        <item m="1" x="4662"/>
        <item m="1" x="6532"/>
        <item m="1" x="333"/>
        <item m="1" x="2599"/>
        <item m="1" x="4669"/>
        <item m="1" x="6537"/>
        <item m="1" x="336"/>
        <item m="1" x="2605"/>
        <item m="1" x="4676"/>
        <item m="1" x="6539"/>
        <item m="1" x="340"/>
        <item m="1" x="2611"/>
        <item m="1" x="4683"/>
        <item m="1" x="6542"/>
        <item m="1" x="343"/>
        <item m="1" x="2618"/>
        <item m="1" x="4690"/>
        <item m="1" x="6543"/>
        <item m="1" x="346"/>
        <item m="1" x="2622"/>
        <item m="1" x="4698"/>
        <item m="1" x="6546"/>
        <item m="1" x="348"/>
        <item m="1" x="2627"/>
        <item m="1" x="4705"/>
        <item m="1" x="2269"/>
        <item m="1" x="4279"/>
        <item m="1" x="6784"/>
        <item m="1" x="621"/>
        <item m="1" x="2274"/>
        <item m="1" x="4283"/>
        <item m="1" x="6787"/>
        <item m="1" x="625"/>
        <item m="1" x="2279"/>
        <item m="1" x="4288"/>
        <item m="1" x="6791"/>
        <item m="1" x="631"/>
        <item m="1" x="2284"/>
        <item m="1" x="4293"/>
        <item m="1" x="6796"/>
        <item m="1" x="638"/>
        <item m="1" x="2290"/>
        <item m="1" x="4299"/>
        <item m="1" x="6801"/>
        <item m="1" x="647"/>
        <item m="1" x="2295"/>
        <item m="1" x="4304"/>
        <item m="1" x="6806"/>
        <item m="1" x="655"/>
        <item m="1" x="2300"/>
        <item m="1" x="4310"/>
        <item m="1" x="6812"/>
        <item m="1" x="664"/>
        <item m="1" x="2305"/>
        <item m="1" x="4315"/>
        <item m="1" x="6817"/>
        <item m="1" x="672"/>
        <item m="1" x="2310"/>
        <item m="1" x="4320"/>
        <item m="1" x="6822"/>
        <item m="1" x="681"/>
        <item m="1" x="2315"/>
        <item m="1" x="4325"/>
        <item m="1" x="6827"/>
        <item m="1" x="689"/>
        <item m="1" x="2320"/>
        <item m="1" x="4330"/>
        <item m="1" x="6832"/>
        <item m="1" x="697"/>
        <item m="1" x="2325"/>
        <item m="1" x="4335"/>
        <item m="1" x="6837"/>
        <item m="1" x="705"/>
        <item m="1" x="2330"/>
        <item m="1" x="4340"/>
        <item m="1" x="6842"/>
        <item m="1" x="713"/>
        <item m="1" x="2335"/>
        <item m="1" x="4345"/>
        <item m="1" x="6847"/>
        <item m="1" x="721"/>
        <item m="1" x="2340"/>
        <item m="1" x="4350"/>
        <item m="1" x="6852"/>
        <item m="1" x="729"/>
        <item m="1" x="2345"/>
        <item m="1" x="4355"/>
        <item m="1" x="6857"/>
        <item m="1" x="737"/>
        <item m="1" x="2350"/>
        <item m="1" x="4360"/>
        <item m="1" x="6862"/>
        <item m="1" x="745"/>
        <item m="1" x="2355"/>
        <item m="1" x="4365"/>
        <item m="1" x="6867"/>
        <item m="1" x="753"/>
        <item m="1" x="2360"/>
        <item m="1" x="4370"/>
        <item m="1" x="6872"/>
        <item m="1" x="761"/>
        <item m="1" x="2366"/>
        <item m="1" x="4375"/>
        <item m="1" x="6877"/>
        <item m="1" x="769"/>
        <item m="1" x="2369"/>
        <item m="1" x="4381"/>
        <item m="1" x="6882"/>
        <item m="1" x="778"/>
        <item m="1" x="2373"/>
        <item m="1" x="4386"/>
        <item m="1" x="6888"/>
        <item m="1" x="786"/>
        <item m="1" x="2374"/>
        <item m="1" x="4390"/>
        <item m="1" x="6893"/>
        <item m="1" x="795"/>
        <item m="1" x="2377"/>
        <item m="1" x="4394"/>
        <item m="1" x="6899"/>
        <item m="1" x="803"/>
        <item m="1" x="6557"/>
        <item m="1" x="357"/>
        <item m="1" x="2638"/>
        <item m="1" x="4719"/>
        <item m="1" x="6561"/>
        <item m="1" x="362"/>
        <item m="1" x="2642"/>
        <item m="1" x="4724"/>
        <item m="1" x="6565"/>
        <item m="1" x="368"/>
        <item m="1" x="2647"/>
        <item m="1" x="4731"/>
        <item m="1" x="6569"/>
        <item m="1" x="374"/>
        <item m="1" x="2653"/>
        <item m="1" x="4739"/>
        <item m="1" x="6574"/>
        <item m="1" x="381"/>
        <item m="1" x="2659"/>
        <item m="1" x="4749"/>
        <item m="1" x="6578"/>
        <item m="1" x="387"/>
        <item m="1" x="2665"/>
        <item m="1" x="4758"/>
        <item m="1" x="6582"/>
        <item m="1" x="394"/>
        <item m="1" x="2672"/>
        <item m="1" x="4768"/>
        <item m="1" x="6586"/>
        <item m="1" x="400"/>
        <item m="1" x="2678"/>
        <item m="1" x="4777"/>
        <item m="1" x="6590"/>
        <item m="1" x="406"/>
        <item m="1" x="2684"/>
        <item m="1" x="4787"/>
        <item m="1" x="6594"/>
        <item m="1" x="412"/>
        <item m="1" x="2690"/>
        <item m="1" x="4796"/>
        <item m="1" x="6598"/>
        <item m="1" x="418"/>
        <item m="1" x="2696"/>
        <item m="1" x="4805"/>
        <item m="1" x="6602"/>
        <item m="1" x="424"/>
        <item m="1" x="2702"/>
        <item m="1" x="4814"/>
        <item m="1" x="6606"/>
        <item m="1" x="430"/>
        <item m="1" x="2708"/>
        <item m="1" x="4823"/>
        <item m="1" x="6610"/>
        <item m="1" x="436"/>
        <item m="1" x="2714"/>
        <item m="1" x="4832"/>
        <item m="1" x="6614"/>
        <item m="1" x="442"/>
        <item m="1" x="2720"/>
        <item m="1" x="4841"/>
        <item m="1" x="6618"/>
        <item m="1" x="448"/>
        <item m="1" x="2726"/>
        <item m="1" x="4850"/>
        <item m="1" x="6622"/>
        <item m="1" x="454"/>
        <item m="1" x="2732"/>
        <item m="1" x="4859"/>
        <item m="1" x="6626"/>
        <item m="1" x="460"/>
        <item m="1" x="2738"/>
        <item m="1" x="4868"/>
        <item m="1" x="6630"/>
        <item m="1" x="466"/>
        <item m="1" x="2744"/>
        <item m="1" x="4877"/>
        <item m="1" x="6635"/>
        <item m="1" x="472"/>
        <item m="1" x="2750"/>
        <item m="1" x="4886"/>
        <item m="1" x="6639"/>
        <item m="1" x="478"/>
        <item m="1" x="2756"/>
        <item m="1" x="4895"/>
        <item m="1" x="6644"/>
        <item m="1" x="484"/>
        <item m="1" x="2762"/>
        <item m="1" x="4904"/>
        <item m="1" x="6646"/>
        <item m="1" x="489"/>
        <item m="1" x="2768"/>
        <item m="1" x="4913"/>
        <item m="1" x="6650"/>
        <item m="1" x="493"/>
        <item m="1" x="2775"/>
        <item m="1" x="4922"/>
        <item m="1" x="2388"/>
        <item m="1" x="4405"/>
        <item m="1" x="6912"/>
        <item m="1" x="2392"/>
        <item m="1" x="4410"/>
        <item m="1" x="6916"/>
        <item m="1" x="2396"/>
        <item m="1" x="4416"/>
        <item m="1" x="6921"/>
        <item m="1" x="2400"/>
        <item m="1" x="4422"/>
        <item m="1" x="6927"/>
        <item m="1" x="2405"/>
        <item m="1" x="4429"/>
        <item m="1" x="6933"/>
        <item m="1" x="2409"/>
        <item m="1" x="4435"/>
        <item m="1" x="6940"/>
        <item m="1" x="2413"/>
        <item m="1" x="4442"/>
        <item m="1" x="6947"/>
        <item m="1" x="2417"/>
        <item m="1" x="4448"/>
        <item m="1" x="6954"/>
        <item m="1" x="2421"/>
        <item m="1" x="4454"/>
        <item m="1" x="6962"/>
        <item m="1" x="2425"/>
        <item m="1" x="4460"/>
        <item m="1" x="6969"/>
        <item m="1" x="2429"/>
        <item m="1" x="4466"/>
        <item m="1" x="6976"/>
        <item m="1" x="2433"/>
        <item m="1" x="4472"/>
        <item m="1" x="6983"/>
        <item m="1" x="2437"/>
        <item m="1" x="4478"/>
        <item m="1" x="6990"/>
        <item m="1" x="2441"/>
        <item m="1" x="4484"/>
        <item m="1" x="6997"/>
        <item m="1" x="2445"/>
        <item m="1" x="4490"/>
        <item m="1" x="7004"/>
        <item m="1" x="2449"/>
        <item m="1" x="4496"/>
        <item m="1" x="7011"/>
        <item m="1" x="2453"/>
        <item m="1" x="4502"/>
        <item m="1" x="7018"/>
        <item m="1" x="2457"/>
        <item m="1" x="4508"/>
        <item m="1" x="7025"/>
        <item m="1" x="2461"/>
        <item m="1" x="4514"/>
        <item m="1" x="7032"/>
        <item m="1" x="2466"/>
        <item m="1" x="4520"/>
        <item m="1" x="7039"/>
        <item m="1" x="2470"/>
        <item m="1" x="4526"/>
        <item m="1" x="7046"/>
        <item m="1" x="2475"/>
        <item m="1" x="4532"/>
        <item m="1" x="7053"/>
        <item m="1" x="2477"/>
        <item m="1" x="4537"/>
        <item m="1" x="7060"/>
        <item m="1" x="2481"/>
        <item m="1" x="4541"/>
        <item m="1" x="7068"/>
        <item m="1" x="6661"/>
        <item m="1" x="498"/>
        <item m="1" x="2788"/>
        <item m="1" x="6665"/>
        <item m="1" x="501"/>
        <item m="1" x="2792"/>
        <item m="1" x="6669"/>
        <item m="1" x="505"/>
        <item m="1" x="2797"/>
        <item m="1" x="6674"/>
        <item m="1" x="510"/>
        <item m="1" x="2804"/>
        <item m="1" x="6679"/>
        <item m="1" x="516"/>
        <item m="1" x="2811"/>
        <item m="1" x="6684"/>
        <item m="1" x="521"/>
        <item m="1" x="2819"/>
        <item m="1" x="6690"/>
        <item m="1" x="527"/>
        <item m="1" x="2827"/>
        <item m="1" x="6695"/>
        <item m="1" x="532"/>
        <item m="1" x="2835"/>
        <item m="1" x="6700"/>
        <item m="1" x="537"/>
        <item m="1" x="2844"/>
        <item m="1" x="6705"/>
        <item m="1" x="542"/>
        <item m="1" x="2852"/>
        <item m="1" x="6710"/>
        <item m="1" x="547"/>
        <item m="1" x="2860"/>
        <item m="1" x="6715"/>
        <item m="1" x="552"/>
        <item m="1" x="2868"/>
        <item m="1" x="6720"/>
        <item m="1" x="557"/>
        <item m="1" x="2876"/>
        <item m="1" x="6725"/>
        <item m="1" x="562"/>
        <item m="1" x="2884"/>
        <item m="1" x="6730"/>
        <item m="1" x="567"/>
        <item m="1" x="2892"/>
        <item m="1" x="6735"/>
        <item m="1" x="572"/>
        <item m="1" x="2900"/>
        <item m="1" x="6740"/>
        <item m="1" x="577"/>
        <item m="1" x="2908"/>
        <item m="1" x="6745"/>
        <item m="1" x="582"/>
        <item m="1" x="2916"/>
        <item m="1" x="6750"/>
        <item m="1" x="587"/>
        <item m="1" x="2924"/>
        <item m="1" x="6756"/>
        <item m="1" x="592"/>
        <item m="1" x="2932"/>
        <item m="1" x="6761"/>
        <item m="1" x="597"/>
        <item m="1" x="2940"/>
        <item m="1" x="6767"/>
        <item m="1" x="602"/>
        <item m="1" x="2948"/>
        <item m="1" x="6770"/>
        <item m="1" x="608"/>
        <item m="1" x="2956"/>
        <item m="1" x="6775"/>
        <item m="1" x="613"/>
        <item m="1" x="2965"/>
        <item m="1" x="2493"/>
        <item m="1" x="4547"/>
        <item m="1" x="2498"/>
        <item m="1" x="4551"/>
        <item m="1" x="2503"/>
        <item m="1" x="4556"/>
        <item m="1" x="2509"/>
        <item m="1" x="4562"/>
        <item m="1" x="2515"/>
        <item m="1" x="4570"/>
        <item m="1" x="2521"/>
        <item m="1" x="4577"/>
        <item m="1" x="2528"/>
        <item m="1" x="4585"/>
        <item m="1" x="2534"/>
        <item m="1" x="4592"/>
        <item m="1" x="2540"/>
        <item m="1" x="4600"/>
        <item m="1" x="2546"/>
        <item m="1" x="4607"/>
        <item m="1" x="2552"/>
        <item m="1" x="4614"/>
        <item m="1" x="2558"/>
        <item m="1" x="4621"/>
        <item m="1" x="2564"/>
        <item m="1" x="4628"/>
        <item m="1" x="2570"/>
        <item m="1" x="4635"/>
        <item m="1" x="2576"/>
        <item m="1" x="4642"/>
        <item m="1" x="2582"/>
        <item m="1" x="4649"/>
        <item m="1" x="2588"/>
        <item m="1" x="4656"/>
        <item m="1" x="2594"/>
        <item m="1" x="4663"/>
        <item m="1" x="2600"/>
        <item m="1" x="4670"/>
        <item m="1" x="2606"/>
        <item m="1" x="4677"/>
        <item m="1" x="2612"/>
        <item m="1" x="4684"/>
        <item m="1" x="2619"/>
        <item m="1" x="4691"/>
        <item m="1" x="2623"/>
        <item m="1" x="4699"/>
        <item m="1" x="2628"/>
        <item m="1" x="4706"/>
        <item m="1" x="6785"/>
        <item m="1" x="622"/>
        <item m="1" x="6788"/>
        <item m="1" x="626"/>
        <item m="1" x="6792"/>
        <item m="1" x="632"/>
        <item m="1" x="6797"/>
        <item m="1" x="639"/>
        <item m="1" x="6802"/>
        <item m="1" x="648"/>
        <item m="1" x="6807"/>
        <item m="1" x="656"/>
        <item m="1" x="6813"/>
        <item m="1" x="665"/>
        <item m="1" x="6818"/>
        <item m="1" x="673"/>
        <item m="1" x="6823"/>
        <item m="1" x="682"/>
        <item m="1" x="6828"/>
        <item m="1" x="690"/>
        <item m="1" x="6833"/>
        <item m="1" x="698"/>
        <item m="1" x="6838"/>
        <item m="1" x="706"/>
        <item m="1" x="6843"/>
        <item m="1" x="714"/>
        <item m="1" x="6848"/>
        <item m="1" x="722"/>
        <item m="1" x="6853"/>
        <item m="1" x="730"/>
        <item m="1" x="6858"/>
        <item m="1" x="738"/>
        <item m="1" x="6863"/>
        <item m="1" x="746"/>
        <item m="1" x="6868"/>
        <item m="1" x="754"/>
        <item m="1" x="6873"/>
        <item m="1" x="762"/>
        <item m="1" x="6878"/>
        <item m="1" x="770"/>
        <item m="1" x="6883"/>
        <item m="1" x="779"/>
        <item m="1" x="6889"/>
        <item m="1" x="787"/>
        <item m="1" x="6894"/>
        <item m="1" x="796"/>
        <item m="1" x="6900"/>
        <item m="1" x="804"/>
        <item m="1" x="2639"/>
        <item m="1" x="4720"/>
        <item m="1" x="2643"/>
        <item m="1" x="4725"/>
        <item m="1" x="2648"/>
        <item m="1" x="4732"/>
        <item m="1" x="2654"/>
        <item m="1" x="4740"/>
        <item m="1" x="2660"/>
        <item m="1" x="4750"/>
        <item m="1" x="2666"/>
        <item m="1" x="4759"/>
        <item m="1" x="2673"/>
        <item m="1" x="4769"/>
        <item m="1" x="2679"/>
        <item m="1" x="4778"/>
        <item m="1" x="2685"/>
        <item m="1" x="4788"/>
        <item m="1" x="2691"/>
        <item m="1" x="4797"/>
        <item m="1" x="2697"/>
        <item m="1" x="4806"/>
        <item m="1" x="2703"/>
        <item m="1" x="4815"/>
        <item m="1" x="2709"/>
        <item m="1" x="4824"/>
        <item m="1" x="2715"/>
        <item m="1" x="4833"/>
        <item m="1" x="2721"/>
        <item m="1" x="4842"/>
        <item m="1" x="2727"/>
        <item m="1" x="4851"/>
        <item m="1" x="2733"/>
        <item m="1" x="4860"/>
        <item m="1" x="2739"/>
        <item m="1" x="4869"/>
        <item m="1" x="2745"/>
        <item m="1" x="4878"/>
        <item m="1" x="2751"/>
        <item m="1" x="4887"/>
        <item m="1" x="2757"/>
        <item m="1" x="4896"/>
        <item m="1" x="2763"/>
        <item m="1" x="4905"/>
        <item m="1" x="2769"/>
        <item m="1" x="4914"/>
        <item m="1" x="2776"/>
        <item m="1" x="4923"/>
        <item m="1" x="6913"/>
        <item m="1" x="6917"/>
        <item m="1" x="6922"/>
        <item m="1" x="6928"/>
        <item m="1" x="6934"/>
        <item m="1" x="6941"/>
        <item m="1" x="6948"/>
        <item m="1" x="6955"/>
        <item m="1" x="6963"/>
        <item m="1" x="6970"/>
        <item m="1" x="6977"/>
        <item m="1" x="6984"/>
        <item m="1" x="6991"/>
        <item m="1" x="6998"/>
        <item m="1" x="7005"/>
        <item m="1" x="7012"/>
        <item m="1" x="7019"/>
        <item m="1" x="7026"/>
        <item m="1" x="7033"/>
        <item m="1" x="7040"/>
        <item m="1" x="7047"/>
        <item m="1" x="7054"/>
        <item m="1" x="7061"/>
        <item m="1" x="7069"/>
        <item m="1" x="2789"/>
        <item m="1" x="2793"/>
        <item m="1" x="2798"/>
        <item m="1" x="2805"/>
        <item m="1" x="2812"/>
        <item m="1" x="2820"/>
        <item m="1" x="2828"/>
        <item m="1" x="2836"/>
        <item m="1" x="2845"/>
        <item m="1" x="2853"/>
        <item m="1" x="2861"/>
        <item m="1" x="2869"/>
        <item m="1" x="2877"/>
        <item m="1" x="2885"/>
        <item m="1" x="2893"/>
        <item m="1" x="2901"/>
        <item m="1" x="2909"/>
        <item m="1" x="2917"/>
        <item m="1" x="2925"/>
        <item m="1" x="2933"/>
        <item m="1" x="2941"/>
        <item m="1" x="2949"/>
        <item m="1" x="2957"/>
        <item m="1" x="2966"/>
        <item m="1" x="7083"/>
        <item m="1" x="2983"/>
        <item m="1" x="7209"/>
        <item m="1" x="3133"/>
        <item m="1" x="7383"/>
        <item m="1" x="3330"/>
        <item m="1" x="7509"/>
        <item m="1" x="3439"/>
        <item m="1" x="7657"/>
        <item m="1" x="3611"/>
        <item m="1" x="7758"/>
        <item m="1" x="3640"/>
        <item m="1" x="3764"/>
        <item m="1" x="3839"/>
        <item m="1" x="3915"/>
        <item m="1" x="37"/>
        <item m="1" x="3985"/>
        <item m="1" x="6670"/>
        <item m="1" x="506"/>
        <item m="1" x="2799"/>
        <item m="1" x="4938"/>
        <item m="1" x="6675"/>
        <item m="1" x="511"/>
        <item m="1" x="2806"/>
        <item m="1" x="4942"/>
        <item m="1" x="6680"/>
        <item m="1" x="517"/>
        <item m="1" x="2813"/>
        <item m="1" x="4948"/>
        <item m="1" x="6685"/>
        <item m="1" x="522"/>
        <item m="1" x="2821"/>
        <item m="1" x="4954"/>
        <item m="1" x="6691"/>
        <item m="1" x="528"/>
        <item m="1" x="2829"/>
        <item m="1" x="4962"/>
        <item m="1" x="6696"/>
        <item m="1" x="533"/>
        <item m="1" x="2837"/>
        <item m="1" x="4969"/>
        <item m="1" x="6701"/>
        <item m="1" x="538"/>
        <item m="1" x="2846"/>
        <item m="1" x="4977"/>
        <item m="1" x="6706"/>
        <item m="1" x="543"/>
        <item m="1" x="2854"/>
        <item m="1" x="4984"/>
        <item m="1" x="6711"/>
        <item m="1" x="548"/>
        <item m="1" x="2862"/>
        <item m="1" x="4992"/>
        <item m="1" x="6716"/>
        <item m="1" x="553"/>
        <item m="1" x="2870"/>
        <item m="1" x="4999"/>
        <item m="1" x="6721"/>
        <item m="1" x="558"/>
        <item m="1" x="2878"/>
        <item m="1" x="5006"/>
        <item m="1" x="6726"/>
        <item m="1" x="563"/>
        <item m="1" x="2886"/>
        <item m="1" x="5013"/>
        <item m="1" x="6731"/>
        <item m="1" x="568"/>
        <item m="1" x="2894"/>
        <item m="1" x="5020"/>
        <item m="1" x="6736"/>
        <item m="1" x="573"/>
        <item m="1" x="2902"/>
        <item m="1" x="5027"/>
        <item m="1" x="6741"/>
        <item m="1" x="578"/>
        <item m="1" x="2910"/>
        <item m="1" x="5034"/>
        <item m="1" x="6746"/>
        <item m="1" x="583"/>
        <item m="1" x="2918"/>
        <item m="1" x="5041"/>
        <item m="1" x="6751"/>
        <item m="1" x="588"/>
        <item m="1" x="2926"/>
        <item m="1" x="5048"/>
        <item m="1" x="6757"/>
        <item m="1" x="593"/>
        <item m="1" x="2934"/>
        <item m="1" x="5055"/>
        <item m="1" x="6762"/>
        <item m="1" x="598"/>
        <item m="1" x="2942"/>
        <item m="1" x="5062"/>
        <item m="1" x="6768"/>
        <item m="1" x="603"/>
        <item m="1" x="2950"/>
        <item m="1" x="5069"/>
        <item m="1" x="6771"/>
        <item m="1" x="609"/>
        <item m="1" x="2958"/>
        <item m="1" x="5076"/>
        <item m="1" x="6776"/>
        <item m="1" x="614"/>
        <item m="1" x="2967"/>
        <item m="1" x="5083"/>
        <item m="1" x="6777"/>
        <item m="1" x="616"/>
        <item m="1" x="2971"/>
        <item m="1" x="5090"/>
        <item m="1" x="6780"/>
        <item m="1" x="618"/>
        <item m="1" x="2976"/>
        <item m="1" x="5097"/>
        <item m="1" x="2504"/>
        <item m="1" x="4557"/>
        <item m="1" x="7085"/>
        <item m="1" x="944"/>
        <item m="1" x="2510"/>
        <item m="1" x="4563"/>
        <item m="1" x="7088"/>
        <item m="1" x="948"/>
        <item m="1" x="2516"/>
        <item m="1" x="4571"/>
        <item m="1" x="7092"/>
        <item m="1" x="955"/>
        <item m="1" x="2522"/>
        <item m="1" x="4578"/>
        <item m="1" x="7097"/>
        <item m="1" x="962"/>
        <item m="1" x="2529"/>
        <item m="1" x="4586"/>
        <item m="1" x="7102"/>
        <item m="1" x="971"/>
        <item m="1" x="2535"/>
        <item m="1" x="4593"/>
        <item m="1" x="7107"/>
        <item m="1" x="979"/>
        <item m="1" x="2541"/>
        <item m="1" x="4601"/>
        <item m="1" x="7113"/>
        <item m="1" x="988"/>
        <item m="1" x="2547"/>
        <item m="1" x="4608"/>
        <item m="1" x="7118"/>
        <item m="1" x="996"/>
        <item m="1" x="2553"/>
        <item m="1" x="4615"/>
        <item m="1" x="7123"/>
        <item m="1" x="1005"/>
        <item m="1" x="2559"/>
        <item m="1" x="4622"/>
        <item m="1" x="7128"/>
        <item m="1" x="1013"/>
        <item m="1" x="2565"/>
        <item m="1" x="4629"/>
        <item m="1" x="7133"/>
        <item m="1" x="1021"/>
        <item m="1" x="2571"/>
        <item m="1" x="4636"/>
        <item m="1" x="7138"/>
        <item m="1" x="1029"/>
        <item m="1" x="2577"/>
        <item m="1" x="4643"/>
        <item m="1" x="7143"/>
        <item m="1" x="1037"/>
        <item m="1" x="2583"/>
        <item m="1" x="4650"/>
        <item m="1" x="7148"/>
        <item m="1" x="1045"/>
        <item m="1" x="2589"/>
        <item m="1" x="4657"/>
        <item m="1" x="7153"/>
        <item m="1" x="1053"/>
        <item m="1" x="2595"/>
        <item m="1" x="4664"/>
        <item m="1" x="7158"/>
        <item m="1" x="1061"/>
        <item m="1" x="2601"/>
        <item m="1" x="4671"/>
        <item m="1" x="7163"/>
        <item m="1" x="1069"/>
        <item m="1" x="2607"/>
        <item m="1" x="4678"/>
        <item m="1" x="7168"/>
        <item m="1" x="1077"/>
        <item m="1" x="2613"/>
        <item m="1" x="4685"/>
        <item m="1" x="7173"/>
        <item m="1" x="1085"/>
        <item m="1" x="2620"/>
        <item m="1" x="4692"/>
        <item m="1" x="7178"/>
        <item m="1" x="1093"/>
        <item m="1" x="2624"/>
        <item m="1" x="4700"/>
        <item m="1" x="7183"/>
        <item m="1" x="1101"/>
        <item m="1" x="2629"/>
        <item m="1" x="4707"/>
        <item m="1" x="7189"/>
        <item m="1" x="1109"/>
        <item m="1" x="2630"/>
        <item m="1" x="4710"/>
        <item m="1" x="7194"/>
        <item m="1" x="1117"/>
        <item m="1" x="2633"/>
        <item m="1" x="4713"/>
        <item m="1" x="7200"/>
        <item m="1" x="1125"/>
        <item m="1" x="6793"/>
        <item m="1" x="633"/>
        <item m="1" x="2986"/>
        <item m="1" x="5112"/>
        <item m="1" x="6798"/>
        <item m="1" x="640"/>
        <item m="1" x="2990"/>
        <item m="1" x="5117"/>
        <item m="1" x="6803"/>
        <item m="1" x="649"/>
        <item m="1" x="2995"/>
        <item m="1" x="5125"/>
        <item m="1" x="6808"/>
        <item m="1" x="657"/>
        <item m="1" x="3001"/>
        <item m="1" x="5133"/>
        <item m="1" x="6814"/>
        <item m="1" x="666"/>
        <item m="1" x="3007"/>
        <item m="1" x="5143"/>
        <item m="1" x="6819"/>
        <item m="1" x="674"/>
        <item m="1" x="3013"/>
        <item m="1" x="5152"/>
        <item m="1" x="6824"/>
        <item m="1" x="683"/>
        <item m="1" x="3020"/>
        <item m="1" x="5162"/>
        <item m="1" x="6829"/>
        <item m="1" x="691"/>
        <item m="1" x="3026"/>
        <item m="1" x="5171"/>
        <item m="1" x="6834"/>
        <item m="1" x="699"/>
        <item m="1" x="3032"/>
        <item m="1" x="5181"/>
        <item m="1" x="6839"/>
        <item m="1" x="707"/>
        <item m="1" x="3038"/>
        <item m="1" x="5190"/>
        <item m="1" x="6844"/>
        <item m="1" x="715"/>
        <item m="1" x="3044"/>
        <item m="1" x="5199"/>
        <item m="1" x="6849"/>
        <item m="1" x="723"/>
        <item m="1" x="3050"/>
        <item m="1" x="5208"/>
        <item m="1" x="6854"/>
        <item m="1" x="731"/>
        <item m="1" x="3056"/>
        <item m="1" x="5217"/>
        <item m="1" x="6859"/>
        <item m="1" x="739"/>
        <item m="1" x="3062"/>
        <item m="1" x="5226"/>
        <item m="1" x="6864"/>
        <item m="1" x="747"/>
        <item m="1" x="3068"/>
        <item m="1" x="5235"/>
        <item m="1" x="6869"/>
        <item m="1" x="755"/>
        <item m="1" x="3074"/>
        <item m="1" x="5244"/>
        <item m="1" x="6874"/>
        <item m="1" x="763"/>
        <item m="1" x="3080"/>
        <item m="1" x="5253"/>
        <item m="1" x="6879"/>
        <item m="1" x="771"/>
        <item m="1" x="3086"/>
        <item m="1" x="5262"/>
        <item m="1" x="6884"/>
        <item m="1" x="780"/>
        <item m="1" x="3092"/>
        <item m="1" x="5271"/>
        <item m="1" x="6890"/>
        <item m="1" x="788"/>
        <item m="1" x="3098"/>
        <item m="1" x="5280"/>
        <item m="1" x="6895"/>
        <item m="1" x="797"/>
        <item m="1" x="3104"/>
        <item m="1" x="5289"/>
        <item m="1" x="6901"/>
        <item m="1" x="805"/>
        <item m="1" x="3111"/>
        <item m="1" x="5298"/>
        <item m="1" x="6903"/>
        <item m="1" x="810"/>
        <item m="1" x="3117"/>
        <item m="1" x="5307"/>
        <item m="1" x="6907"/>
        <item m="1" x="814"/>
        <item m="1" x="3124"/>
        <item m="1" x="5316"/>
        <item m="1" x="2649"/>
        <item m="1" x="4733"/>
        <item m="1" x="7212"/>
        <item m="1" x="2655"/>
        <item m="1" x="4741"/>
        <item m="1" x="7216"/>
        <item m="1" x="2661"/>
        <item m="1" x="4751"/>
        <item m="1" x="7221"/>
        <item m="1" x="2667"/>
        <item m="1" x="4760"/>
        <item m="1" x="7227"/>
        <item m="1" x="2674"/>
        <item m="1" x="4770"/>
        <item m="1" x="7233"/>
        <item m="1" x="2680"/>
        <item m="1" x="4779"/>
        <item m="1" x="7240"/>
        <item m="1" x="2686"/>
        <item m="1" x="4789"/>
        <item m="1" x="7247"/>
        <item m="1" x="2692"/>
        <item m="1" x="4798"/>
        <item m="1" x="7254"/>
        <item m="1" x="2698"/>
        <item m="1" x="4807"/>
        <item m="1" x="7262"/>
        <item m="1" x="2704"/>
        <item m="1" x="4816"/>
        <item m="1" x="7269"/>
        <item m="1" x="2710"/>
        <item m="1" x="4825"/>
        <item m="1" x="7276"/>
        <item m="1" x="2716"/>
        <item m="1" x="4834"/>
        <item m="1" x="7283"/>
        <item m="1" x="2722"/>
        <item m="1" x="4843"/>
        <item m="1" x="7290"/>
        <item m="1" x="2728"/>
        <item m="1" x="4852"/>
        <item m="1" x="7297"/>
        <item m="1" x="2734"/>
        <item m="1" x="4861"/>
        <item m="1" x="7304"/>
        <item m="1" x="2740"/>
        <item m="1" x="4870"/>
        <item m="1" x="7311"/>
        <item m="1" x="2746"/>
        <item m="1" x="4879"/>
        <item m="1" x="7318"/>
        <item m="1" x="2752"/>
        <item m="1" x="4888"/>
        <item m="1" x="7325"/>
        <item m="1" x="2758"/>
        <item m="1" x="4897"/>
        <item m="1" x="7332"/>
        <item m="1" x="2764"/>
        <item m="1" x="4906"/>
        <item m="1" x="7339"/>
        <item m="1" x="2770"/>
        <item m="1" x="4915"/>
        <item m="1" x="7346"/>
        <item m="1" x="2777"/>
        <item m="1" x="4924"/>
        <item m="1" x="7354"/>
        <item m="1" x="2779"/>
        <item m="1" x="4928"/>
        <item m="1" x="7361"/>
        <item m="1" x="2783"/>
        <item m="1" x="4932"/>
        <item m="1" x="7369"/>
        <item m="1" x="6923"/>
        <item m="1" x="820"/>
        <item m="1" x="3136"/>
        <item m="1" x="6929"/>
        <item m="1" x="823"/>
        <item m="1" x="3140"/>
        <item m="1" x="6935"/>
        <item m="1" x="828"/>
        <item m="1" x="3145"/>
        <item m="1" x="6942"/>
        <item m="1" x="833"/>
        <item m="1" x="3152"/>
        <item m="1" x="6949"/>
        <item m="1" x="839"/>
        <item m="1" x="3159"/>
        <item m="1" x="6956"/>
        <item m="1" x="844"/>
        <item m="1" x="3167"/>
        <item m="1" x="6964"/>
        <item m="1" x="850"/>
        <item m="1" x="3175"/>
        <item m="1" x="6971"/>
        <item m="1" x="855"/>
        <item m="1" x="3183"/>
        <item m="1" x="6978"/>
        <item m="1" x="860"/>
        <item m="1" x="3192"/>
        <item m="1" x="6985"/>
        <item m="1" x="865"/>
        <item m="1" x="3200"/>
        <item m="1" x="6992"/>
        <item m="1" x="870"/>
        <item m="1" x="3208"/>
        <item m="1" x="6999"/>
        <item m="1" x="875"/>
        <item m="1" x="3216"/>
        <item m="1" x="7006"/>
        <item m="1" x="880"/>
        <item m="1" x="3224"/>
        <item m="1" x="7013"/>
        <item m="1" x="885"/>
        <item m="1" x="3232"/>
        <item m="1" x="7020"/>
        <item m="1" x="890"/>
        <item m="1" x="3240"/>
        <item m="1" x="7027"/>
        <item m="1" x="895"/>
        <item m="1" x="3248"/>
        <item m="1" x="7034"/>
        <item m="1" x="900"/>
        <item m="1" x="3256"/>
        <item m="1" x="7041"/>
        <item m="1" x="905"/>
        <item m="1" x="3264"/>
        <item m="1" x="7048"/>
        <item m="1" x="910"/>
        <item m="1" x="3272"/>
        <item m="1" x="7055"/>
        <item m="1" x="915"/>
        <item m="1" x="3280"/>
        <item m="1" x="7062"/>
        <item m="1" x="920"/>
        <item m="1" x="3288"/>
        <item m="1" x="7070"/>
        <item m="1" x="925"/>
        <item m="1" x="3296"/>
        <item m="1" x="7073"/>
        <item m="1" x="930"/>
        <item m="1" x="3304"/>
        <item m="1" x="7077"/>
        <item m="1" x="935"/>
        <item m="1" x="3313"/>
        <item m="1" x="2800"/>
        <item m="1" x="4939"/>
        <item m="1" x="2807"/>
        <item m="1" x="4943"/>
        <item m="1" x="2814"/>
        <item m="1" x="4949"/>
        <item m="1" x="2822"/>
        <item m="1" x="4955"/>
        <item m="1" x="2830"/>
        <item m="1" x="4963"/>
        <item m="1" x="2838"/>
        <item m="1" x="4970"/>
        <item m="1" x="2847"/>
        <item m="1" x="4978"/>
        <item m="1" x="2855"/>
        <item m="1" x="4985"/>
        <item m="1" x="2863"/>
        <item m="1" x="4993"/>
        <item m="1" x="2871"/>
        <item m="1" x="5000"/>
        <item m="1" x="2879"/>
        <item m="1" x="5007"/>
        <item m="1" x="2887"/>
        <item m="1" x="5014"/>
        <item m="1" x="2895"/>
        <item m="1" x="5021"/>
        <item m="1" x="2903"/>
        <item m="1" x="5028"/>
        <item m="1" x="2911"/>
        <item m="1" x="5035"/>
        <item m="1" x="2919"/>
        <item m="1" x="5042"/>
        <item m="1" x="2927"/>
        <item m="1" x="5049"/>
        <item m="1" x="2935"/>
        <item m="1" x="5056"/>
        <item m="1" x="2943"/>
        <item m="1" x="5063"/>
        <item m="1" x="2951"/>
        <item m="1" x="5070"/>
        <item m="1" x="2959"/>
        <item m="1" x="5077"/>
        <item m="1" x="2968"/>
        <item m="1" x="5084"/>
        <item m="1" x="2972"/>
        <item m="1" x="5091"/>
        <item m="1" x="2977"/>
        <item m="1" x="5098"/>
        <item m="1" x="7086"/>
        <item m="1" x="945"/>
        <item m="1" x="7089"/>
        <item m="1" x="949"/>
        <item m="1" x="7093"/>
        <item m="1" x="956"/>
        <item m="1" x="7098"/>
        <item m="1" x="963"/>
        <item m="1" x="7103"/>
        <item m="1" x="972"/>
        <item m="1" x="7108"/>
        <item m="1" x="980"/>
        <item m="1" x="7114"/>
        <item m="1" x="989"/>
        <item m="1" x="7119"/>
        <item m="1" x="997"/>
        <item m="1" x="7124"/>
        <item m="1" x="1006"/>
        <item m="1" x="7129"/>
        <item m="1" x="1014"/>
        <item m="1" x="7134"/>
        <item m="1" x="1022"/>
        <item m="1" x="7139"/>
        <item m="1" x="1030"/>
        <item m="1" x="7144"/>
        <item m="1" x="1038"/>
        <item m="1" x="7149"/>
        <item m="1" x="1046"/>
        <item m="1" x="7154"/>
        <item m="1" x="1054"/>
        <item m="1" x="7159"/>
        <item m="1" x="1062"/>
        <item m="1" x="7164"/>
        <item m="1" x="1070"/>
        <item m="1" x="7169"/>
        <item m="1" x="1078"/>
        <item m="1" x="7174"/>
        <item m="1" x="1086"/>
        <item m="1" x="7179"/>
        <item m="1" x="1094"/>
        <item m="1" x="7184"/>
        <item m="1" x="1102"/>
        <item m="1" x="7190"/>
        <item m="1" x="1110"/>
        <item m="1" x="7195"/>
        <item m="1" x="1118"/>
        <item m="1" x="7201"/>
        <item m="1" x="1126"/>
        <item m="1" x="2987"/>
        <item m="1" x="5113"/>
        <item m="1" x="2991"/>
        <item m="1" x="5118"/>
        <item m="1" x="2996"/>
        <item m="1" x="5126"/>
        <item m="1" x="3002"/>
        <item m="1" x="5134"/>
        <item m="1" x="3008"/>
        <item m="1" x="5144"/>
        <item m="1" x="3014"/>
        <item m="1" x="5153"/>
        <item m="1" x="3021"/>
        <item m="1" x="5163"/>
        <item m="1" x="3027"/>
        <item m="1" x="5172"/>
        <item m="1" x="3033"/>
        <item m="1" x="5182"/>
        <item m="1" x="3039"/>
        <item m="1" x="5191"/>
        <item m="1" x="3045"/>
        <item m="1" x="5200"/>
        <item m="1" x="3051"/>
        <item m="1" x="5209"/>
        <item m="1" x="3057"/>
        <item m="1" x="5218"/>
        <item m="1" x="3063"/>
        <item m="1" x="5227"/>
        <item m="1" x="3069"/>
        <item m="1" x="5236"/>
        <item m="1" x="3075"/>
        <item m="1" x="5245"/>
        <item m="1" x="3081"/>
        <item m="1" x="5254"/>
        <item m="1" x="3087"/>
        <item m="1" x="5263"/>
        <item m="1" x="3093"/>
        <item m="1" x="5272"/>
        <item m="1" x="3099"/>
        <item m="1" x="5281"/>
        <item m="1" x="3105"/>
        <item m="1" x="5290"/>
        <item m="1" x="3112"/>
        <item m="1" x="5299"/>
        <item m="1" x="3118"/>
        <item m="1" x="5308"/>
        <item m="1" x="3125"/>
        <item m="1" x="5317"/>
        <item m="1" x="7213"/>
        <item m="1" x="7217"/>
        <item m="1" x="7222"/>
        <item m="1" x="7228"/>
        <item m="1" x="7234"/>
        <item m="1" x="7241"/>
        <item m="1" x="7248"/>
        <item m="1" x="7255"/>
        <item m="1" x="7263"/>
        <item m="1" x="7270"/>
        <item m="1" x="7277"/>
        <item m="1" x="7284"/>
        <item m="1" x="7291"/>
        <item m="1" x="7298"/>
        <item m="1" x="7305"/>
        <item m="1" x="7312"/>
        <item m="1" x="7319"/>
        <item m="1" x="7326"/>
        <item m="1" x="7333"/>
        <item m="1" x="7340"/>
        <item m="1" x="7347"/>
        <item m="1" x="7355"/>
        <item m="1" x="7362"/>
        <item m="1" x="7370"/>
        <item m="1" x="3137"/>
        <item m="1" x="3141"/>
        <item m="1" x="3146"/>
        <item m="1" x="3153"/>
        <item m="1" x="3160"/>
        <item m="1" x="3168"/>
        <item m="1" x="3176"/>
        <item m="1" x="3184"/>
        <item m="1" x="3193"/>
        <item m="1" x="3201"/>
        <item m="1" x="3209"/>
        <item m="1" x="3217"/>
        <item m="1" x="3225"/>
        <item m="1" x="3233"/>
        <item m="1" x="3241"/>
        <item m="1" x="3249"/>
        <item m="1" x="3257"/>
        <item m="1" x="3265"/>
        <item m="1" x="3273"/>
        <item m="1" x="3281"/>
        <item m="1" x="3289"/>
        <item m="1" x="3297"/>
        <item m="1" x="3305"/>
        <item m="1" x="3314"/>
        <item m="1" x="7384"/>
        <item m="1" x="3331"/>
        <item m="1" x="7510"/>
        <item m="1" x="3440"/>
        <item m="1" x="7658"/>
        <item m="1" x="3612"/>
        <item m="1" x="7759"/>
        <item m="1" x="3641"/>
        <item m="1" x="3765"/>
        <item m="1" x="3842"/>
        <item m="1" x="3918"/>
        <item m="1" x="42"/>
        <item m="1" x="3992"/>
        <item m="1" x="117"/>
        <item m="1" x="4068"/>
        <item m="1" x="164"/>
        <item m="1" x="4156"/>
        <item m="1" x="256"/>
        <item m="1" x="6936"/>
        <item m="1" x="829"/>
        <item m="1" x="3147"/>
        <item m="1" x="5334"/>
        <item m="1" x="6943"/>
        <item m="1" x="834"/>
        <item m="1" x="3154"/>
        <item m="1" x="5338"/>
        <item m="1" x="6950"/>
        <item m="1" x="840"/>
        <item m="1" x="3161"/>
        <item m="1" x="5344"/>
        <item m="1" x="6957"/>
        <item m="1" x="845"/>
        <item m="1" x="3169"/>
        <item m="1" x="5350"/>
        <item m="1" x="6965"/>
        <item m="1" x="851"/>
        <item m="1" x="3177"/>
        <item m="1" x="5358"/>
        <item m="1" x="6972"/>
        <item m="1" x="856"/>
        <item m="1" x="3185"/>
        <item m="1" x="5365"/>
        <item m="1" x="6979"/>
        <item m="1" x="861"/>
        <item m="1" x="3194"/>
        <item m="1" x="5373"/>
        <item m="1" x="6986"/>
        <item m="1" x="866"/>
        <item m="1" x="3202"/>
        <item m="1" x="5380"/>
        <item m="1" x="6993"/>
        <item m="1" x="871"/>
        <item m="1" x="3210"/>
        <item m="1" x="5388"/>
        <item m="1" x="7000"/>
        <item m="1" x="876"/>
        <item m="1" x="3218"/>
        <item m="1" x="5395"/>
        <item m="1" x="7007"/>
        <item m="1" x="881"/>
        <item m="1" x="3226"/>
        <item m="1" x="5402"/>
        <item m="1" x="7014"/>
        <item m="1" x="886"/>
        <item m="1" x="3234"/>
        <item m="1" x="5409"/>
        <item m="1" x="7021"/>
        <item m="1" x="891"/>
        <item m="1" x="3242"/>
        <item m="1" x="5416"/>
        <item m="1" x="7028"/>
        <item m="1" x="896"/>
        <item m="1" x="3250"/>
        <item m="1" x="5423"/>
        <item m="1" x="7035"/>
        <item m="1" x="901"/>
        <item m="1" x="3258"/>
        <item m="1" x="5430"/>
        <item m="1" x="7042"/>
        <item m="1" x="906"/>
        <item m="1" x="3266"/>
        <item m="1" x="5437"/>
        <item m="1" x="7049"/>
        <item m="1" x="911"/>
        <item m="1" x="3274"/>
        <item m="1" x="5444"/>
        <item m="1" x="7056"/>
        <item m="1" x="916"/>
        <item m="1" x="3282"/>
        <item m="1" x="5451"/>
        <item m="1" x="7063"/>
        <item m="1" x="921"/>
        <item m="1" x="3290"/>
        <item m="1" x="5458"/>
        <item m="1" x="7071"/>
        <item m="1" x="926"/>
        <item m="1" x="3298"/>
        <item m="1" x="5465"/>
        <item m="1" x="7074"/>
        <item m="1" x="931"/>
        <item m="1" x="3306"/>
        <item m="1" x="5472"/>
        <item m="1" x="7078"/>
        <item m="1" x="936"/>
        <item m="1" x="3315"/>
        <item m="1" x="5479"/>
        <item m="1" x="7079"/>
        <item m="1" x="938"/>
        <item m="1" x="3319"/>
        <item m="1" x="5486"/>
        <item m="1" x="7081"/>
        <item m="1" x="940"/>
        <item m="1" x="3324"/>
        <item m="1" x="5493"/>
        <item m="1" x="2815"/>
        <item m="1" x="4950"/>
        <item m="1" x="7386"/>
        <item m="1" x="1269"/>
        <item m="1" x="2823"/>
        <item m="1" x="4956"/>
        <item m="1" x="7389"/>
        <item m="1" x="1273"/>
        <item m="1" x="2831"/>
        <item m="1" x="4964"/>
        <item m="1" x="7393"/>
        <item m="1" x="1280"/>
        <item m="1" x="2839"/>
        <item m="1" x="4971"/>
        <item m="1" x="7398"/>
        <item m="1" x="1287"/>
        <item m="1" x="2848"/>
        <item m="1" x="4979"/>
        <item m="1" x="7403"/>
        <item m="1" x="1296"/>
        <item m="1" x="2856"/>
        <item m="1" x="4986"/>
        <item m="1" x="7408"/>
        <item m="1" x="1304"/>
        <item m="1" x="2864"/>
        <item m="1" x="4994"/>
        <item m="1" x="7414"/>
        <item m="1" x="1313"/>
        <item m="1" x="2872"/>
        <item m="1" x="5001"/>
        <item m="1" x="7419"/>
        <item m="1" x="1321"/>
        <item m="1" x="2880"/>
        <item m="1" x="5008"/>
        <item m="1" x="7424"/>
        <item m="1" x="1330"/>
        <item m="1" x="2888"/>
        <item m="1" x="5015"/>
        <item m="1" x="7429"/>
        <item m="1" x="1338"/>
        <item m="1" x="2896"/>
        <item m="1" x="5022"/>
        <item m="1" x="7434"/>
        <item m="1" x="1346"/>
        <item m="1" x="2904"/>
        <item m="1" x="5029"/>
        <item m="1" x="7439"/>
        <item m="1" x="1354"/>
        <item m="1" x="2912"/>
        <item m="1" x="5036"/>
        <item m="1" x="7444"/>
        <item m="1" x="1362"/>
        <item m="1" x="2920"/>
        <item m="1" x="5043"/>
        <item m="1" x="7449"/>
        <item m="1" x="1370"/>
        <item m="1" x="2928"/>
        <item m="1" x="5050"/>
        <item m="1" x="7454"/>
        <item m="1" x="1378"/>
        <item m="1" x="2936"/>
        <item m="1" x="5057"/>
        <item m="1" x="7459"/>
        <item m="1" x="1386"/>
        <item m="1" x="2944"/>
        <item m="1" x="5064"/>
        <item m="1" x="7464"/>
        <item m="1" x="1394"/>
        <item m="1" x="2952"/>
        <item m="1" x="5071"/>
        <item m="1" x="7469"/>
        <item m="1" x="1402"/>
        <item m="1" x="2960"/>
        <item m="1" x="5078"/>
        <item m="1" x="7474"/>
        <item m="1" x="1410"/>
        <item m="1" x="2969"/>
        <item m="1" x="5085"/>
        <item m="1" x="7479"/>
        <item m="1" x="1418"/>
        <item m="1" x="2973"/>
        <item m="1" x="5092"/>
        <item m="1" x="7484"/>
        <item m="1" x="1426"/>
        <item m="1" x="2978"/>
        <item m="1" x="5099"/>
        <item m="1" x="7490"/>
        <item m="1" x="1434"/>
        <item m="1" x="2979"/>
        <item m="1" x="5102"/>
        <item m="1" x="7495"/>
        <item m="1" x="1442"/>
        <item m="1" x="2981"/>
        <item m="1" x="5105"/>
        <item m="1" x="7501"/>
        <item m="1" x="1450"/>
        <item m="1" x="7094"/>
        <item m="1" x="957"/>
        <item m="1" x="3334"/>
        <item m="1" x="5510"/>
        <item m="1" x="7099"/>
        <item m="1" x="964"/>
        <item m="1" x="3338"/>
        <item m="1" x="5515"/>
        <item m="1" x="7104"/>
        <item m="1" x="973"/>
        <item m="1" x="3343"/>
        <item m="1" x="5523"/>
        <item m="1" x="7109"/>
        <item m="1" x="981"/>
        <item m="1" x="3349"/>
        <item m="1" x="5531"/>
        <item m="1" x="7115"/>
        <item m="1" x="990"/>
        <item m="1" x="3355"/>
        <item m="1" x="5541"/>
        <item m="1" x="7120"/>
        <item m="1" x="998"/>
        <item m="1" x="3361"/>
        <item m="1" x="5550"/>
        <item m="1" x="7125"/>
        <item m="1" x="1007"/>
        <item m="1" x="3368"/>
        <item m="1" x="5560"/>
        <item m="1" x="7130"/>
        <item m="1" x="1015"/>
        <item m="1" x="3374"/>
        <item m="1" x="5569"/>
        <item m="1" x="7135"/>
        <item m="1" x="1023"/>
        <item m="1" x="3380"/>
        <item m="1" x="5579"/>
        <item m="1" x="7140"/>
        <item m="1" x="1031"/>
        <item m="1" x="3386"/>
        <item m="1" x="5588"/>
        <item m="1" x="7145"/>
        <item m="1" x="1039"/>
        <item m="1" x="3392"/>
        <item m="1" x="5597"/>
        <item m="1" x="7150"/>
        <item m="1" x="1047"/>
        <item m="1" x="3398"/>
        <item m="1" x="5606"/>
        <item m="1" x="7155"/>
        <item m="1" x="1055"/>
        <item m="1" x="3404"/>
        <item m="1" x="5615"/>
        <item m="1" x="7160"/>
        <item m="1" x="1063"/>
        <item m="1" x="5624"/>
        <item m="1" x="7165"/>
        <item m="1" x="1071"/>
        <item m="1" x="5633"/>
        <item m="1" x="7170"/>
        <item m="1" x="1079"/>
        <item m="1" x="5642"/>
        <item m="1" x="7175"/>
        <item m="1" x="1087"/>
        <item m="1" x="5651"/>
        <item m="1" x="7180"/>
        <item m="1" x="1095"/>
        <item m="1" x="5660"/>
        <item m="1" x="7185"/>
        <item m="1" x="1103"/>
        <item m="1" x="5669"/>
        <item m="1" x="7191"/>
        <item m="1" x="1111"/>
        <item m="1" x="5678"/>
        <item m="1" x="7196"/>
        <item m="1" x="1119"/>
        <item m="1" x="5687"/>
        <item m="1" x="7202"/>
        <item m="1" x="1127"/>
        <item m="1" x="5696"/>
        <item m="1" x="7204"/>
        <item m="1" x="1131"/>
        <item m="1" x="5705"/>
        <item m="1" x="7207"/>
        <item m="1" x="1135"/>
        <item m="1" x="5714"/>
        <item m="1" x="2997"/>
        <item m="1" x="5127"/>
        <item m="1" x="7513"/>
        <item m="1" x="3003"/>
        <item m="1" x="5135"/>
        <item m="1" x="7517"/>
        <item m="1" x="3009"/>
        <item m="1" x="5145"/>
        <item m="1" x="7522"/>
        <item m="1" x="3015"/>
        <item m="1" x="5154"/>
        <item m="1" x="7528"/>
        <item m="1" x="3022"/>
        <item m="1" x="5164"/>
        <item m="1" x="7534"/>
        <item m="1" x="3028"/>
        <item m="1" x="5173"/>
        <item m="1" x="7540"/>
        <item m="1" x="3034"/>
        <item m="1" x="5183"/>
        <item m="1" x="7546"/>
        <item m="1" x="3040"/>
        <item m="1" x="5192"/>
        <item m="1" x="7552"/>
        <item m="1" x="3046"/>
        <item m="1" x="5201"/>
        <item m="1" x="7558"/>
        <item m="1" x="3052"/>
        <item m="1" x="5210"/>
        <item m="1" x="7564"/>
        <item m="1" x="3058"/>
        <item m="1" x="5219"/>
        <item m="1" x="7570"/>
        <item m="1" x="3064"/>
        <item m="1" x="5228"/>
        <item m="1" x="7576"/>
        <item m="1" x="3070"/>
        <item m="1" x="5237"/>
        <item m="1" x="7582"/>
        <item m="1" x="3076"/>
        <item m="1" x="5246"/>
        <item m="1" x="7588"/>
        <item m="1" x="3082"/>
        <item m="1" x="5255"/>
        <item m="1" x="7594"/>
        <item m="1" x="3088"/>
        <item m="1" x="5264"/>
        <item m="1" x="7600"/>
        <item m="1" x="3094"/>
        <item m="1" x="5273"/>
        <item m="1" x="7606"/>
        <item m="1" x="3100"/>
        <item m="1" x="5282"/>
        <item m="1" x="7612"/>
        <item m="1" x="3106"/>
        <item m="1" x="5291"/>
        <item m="1" x="7618"/>
        <item m="1" x="3113"/>
        <item m="1" x="5300"/>
        <item m="1" x="7624"/>
        <item m="1" x="3119"/>
        <item m="1" x="5309"/>
        <item m="1" x="7630"/>
        <item m="1" x="3126"/>
        <item m="1" x="5318"/>
        <item m="1" x="7636"/>
        <item m="1" x="3128"/>
        <item m="1" x="5322"/>
        <item m="1" x="7642"/>
        <item m="1" x="3131"/>
        <item m="1" x="5326"/>
        <item m="1" x="7649"/>
        <item m="1" x="7223"/>
        <item m="1" x="1143"/>
        <item m="1" x="3443"/>
        <item m="1" x="7229"/>
        <item m="1" x="1146"/>
        <item m="1" x="3447"/>
        <item m="1" x="7235"/>
        <item m="1" x="1151"/>
        <item m="1" x="3452"/>
        <item m="1" x="7242"/>
        <item m="1" x="1156"/>
        <item m="1" x="3459"/>
        <item m="1" x="7249"/>
        <item m="1" x="1162"/>
        <item m="1" x="3466"/>
        <item m="1" x="7256"/>
        <item m="1" x="1167"/>
        <item m="1" x="3473"/>
        <item m="1" x="7264"/>
        <item m="1" x="1173"/>
        <item m="1" x="3480"/>
        <item m="1" x="7271"/>
        <item m="1" x="1178"/>
        <item m="1" x="3487"/>
        <item m="1" x="7278"/>
        <item m="1" x="1183"/>
        <item m="1" x="3494"/>
        <item m="1" x="7285"/>
        <item m="1" x="1188"/>
        <item m="1" x="3501"/>
        <item m="1" x="7292"/>
        <item m="1" x="1193"/>
        <item m="1" x="3508"/>
        <item m="1" x="7299"/>
        <item m="1" x="1198"/>
        <item m="1" x="3515"/>
        <item m="1" x="7306"/>
        <item m="1" x="1203"/>
        <item m="1" x="3522"/>
        <item m="1" x="7313"/>
        <item m="1" x="1208"/>
        <item m="1" x="3529"/>
        <item m="1" x="7320"/>
        <item m="1" x="1213"/>
        <item m="1" x="3536"/>
        <item m="1" x="7327"/>
        <item m="1" x="1218"/>
        <item m="1" x="3543"/>
        <item m="1" x="7334"/>
        <item m="1" x="1223"/>
        <item m="1" x="3550"/>
        <item m="1" x="7341"/>
        <item m="1" x="1228"/>
        <item m="1" x="3557"/>
        <item m="1" x="7348"/>
        <item m="1" x="1233"/>
        <item m="1" x="3564"/>
        <item m="1" x="7356"/>
        <item m="1" x="1238"/>
        <item m="1" x="3571"/>
        <item m="1" x="7363"/>
        <item m="1" x="1243"/>
        <item m="1" x="3578"/>
        <item m="1" x="7371"/>
        <item m="1" x="1248"/>
        <item m="1" x="3585"/>
        <item m="1" x="7374"/>
        <item m="1" x="1253"/>
        <item m="1" x="3592"/>
        <item m="1" x="7379"/>
        <item m="1" x="1258"/>
        <item m="1" x="3600"/>
        <item m="1" x="3148"/>
        <item m="1" x="5335"/>
        <item m="1" x="3155"/>
        <item m="1" x="5339"/>
        <item m="1" x="3162"/>
        <item m="1" x="5345"/>
        <item m="1" x="3170"/>
        <item m="1" x="5351"/>
        <item m="1" x="3178"/>
        <item m="1" x="5359"/>
        <item m="1" x="3186"/>
        <item m="1" x="5366"/>
        <item m="1" x="3195"/>
        <item m="1" x="5374"/>
        <item m="1" x="3203"/>
        <item m="1" x="5381"/>
        <item m="1" x="3211"/>
        <item m="1" x="5389"/>
        <item m="1" x="3219"/>
        <item m="1" x="5396"/>
        <item m="1" x="3227"/>
        <item m="1" x="5403"/>
        <item m="1" x="3235"/>
        <item m="1" x="5410"/>
        <item m="1" x="3243"/>
        <item m="1" x="5417"/>
        <item m="1" x="3251"/>
        <item m="1" x="5424"/>
        <item m="1" x="3259"/>
        <item m="1" x="5431"/>
        <item m="1" x="3267"/>
        <item m="1" x="5438"/>
        <item m="1" x="3275"/>
        <item m="1" x="5445"/>
        <item m="1" x="3283"/>
        <item m="1" x="5452"/>
        <item m="1" x="3291"/>
        <item m="1" x="5459"/>
        <item m="1" x="3299"/>
        <item m="1" x="5466"/>
        <item m="1" x="3307"/>
        <item m="1" x="5473"/>
        <item m="1" x="3316"/>
        <item m="1" x="5480"/>
        <item m="1" x="3320"/>
        <item m="1" x="5487"/>
        <item m="1" x="3325"/>
        <item m="1" x="5494"/>
        <item m="1" x="7387"/>
        <item m="1" x="1270"/>
        <item m="1" x="7390"/>
        <item m="1" x="1274"/>
        <item m="1" x="7394"/>
        <item m="1" x="1281"/>
        <item m="1" x="7399"/>
        <item m="1" x="1288"/>
        <item m="1" x="7404"/>
        <item m="1" x="1297"/>
        <item m="1" x="7409"/>
        <item m="1" x="1305"/>
        <item m="1" x="7415"/>
        <item m="1" x="1314"/>
        <item m="1" x="7420"/>
        <item m="1" x="1322"/>
        <item m="1" x="7425"/>
        <item m="1" x="1331"/>
        <item m="1" x="7430"/>
        <item m="1" x="1339"/>
        <item m="1" x="7435"/>
        <item m="1" x="1347"/>
        <item m="1" x="7440"/>
        <item m="1" x="1355"/>
        <item m="1" x="7445"/>
        <item m="1" x="1363"/>
        <item m="1" x="7450"/>
        <item m="1" x="1371"/>
        <item m="1" x="7455"/>
        <item m="1" x="1379"/>
        <item m="1" x="7460"/>
        <item m="1" x="1387"/>
        <item m="1" x="7465"/>
        <item m="1" x="1395"/>
        <item m="1" x="7470"/>
        <item m="1" x="1403"/>
        <item m="1" x="7475"/>
        <item m="1" x="1411"/>
        <item m="1" x="7480"/>
        <item m="1" x="1419"/>
        <item m="1" x="7485"/>
        <item m="1" x="1427"/>
        <item m="1" x="7491"/>
        <item m="1" x="1435"/>
        <item m="1" x="7496"/>
        <item m="1" x="1443"/>
        <item m="1" x="7502"/>
        <item m="1" x="1451"/>
        <item m="1" x="3335"/>
        <item m="1" x="5511"/>
        <item m="1" x="3339"/>
        <item m="1" x="5516"/>
        <item m="1" x="3344"/>
        <item m="1" x="5524"/>
        <item m="1" x="3350"/>
        <item m="1" x="5532"/>
        <item m="1" x="3356"/>
        <item m="1" x="5542"/>
        <item m="1" x="3362"/>
        <item m="1" x="5551"/>
        <item m="1" x="3369"/>
        <item m="1" x="5561"/>
        <item m="1" x="3375"/>
        <item m="1" x="5570"/>
        <item m="1" x="3381"/>
        <item m="1" x="5580"/>
        <item m="1" x="3387"/>
        <item m="1" x="5589"/>
        <item m="1" x="3393"/>
        <item m="1" x="5598"/>
        <item m="1" x="3399"/>
        <item m="1" x="5607"/>
        <item m="1" x="3405"/>
        <item m="1" x="5616"/>
        <item m="1" x="5625"/>
        <item m="1" x="5634"/>
        <item m="1" x="5643"/>
        <item m="1" x="5652"/>
        <item m="1" x="5661"/>
        <item m="1" x="5670"/>
        <item m="1" x="5679"/>
        <item m="1" x="5688"/>
        <item m="1" x="5697"/>
        <item m="1" x="5706"/>
        <item m="1" x="5715"/>
        <item m="1" x="7514"/>
        <item m="1" x="7518"/>
        <item m="1" x="7523"/>
        <item m="1" x="7529"/>
        <item m="1" x="7535"/>
        <item m="1" x="7541"/>
        <item m="1" x="7547"/>
        <item m="1" x="7553"/>
        <item m="1" x="7559"/>
        <item m="1" x="7565"/>
        <item m="1" x="7571"/>
        <item m="1" x="7577"/>
        <item m="1" x="7583"/>
        <item m="1" x="7589"/>
        <item m="1" x="7595"/>
        <item m="1" x="7601"/>
        <item m="1" x="7607"/>
        <item m="1" x="7613"/>
        <item m="1" x="7619"/>
        <item m="1" x="7625"/>
        <item m="1" x="7631"/>
        <item m="1" x="7637"/>
        <item m="1" x="7643"/>
        <item m="1" x="7650"/>
        <item m="1" x="3444"/>
        <item m="1" x="3448"/>
        <item m="1" x="3453"/>
        <item m="1" x="3460"/>
        <item m="1" x="3467"/>
        <item m="1" x="3474"/>
        <item m="1" x="3481"/>
        <item m="1" x="3488"/>
        <item m="1" x="3495"/>
        <item m="1" x="3502"/>
        <item m="1" x="3509"/>
        <item m="1" x="3516"/>
        <item m="1" x="3523"/>
        <item m="1" x="3530"/>
        <item m="1" x="3537"/>
        <item m="1" x="3544"/>
        <item m="1" x="3551"/>
        <item m="1" x="3558"/>
        <item m="1" x="3565"/>
        <item m="1" x="3572"/>
        <item m="1" x="3579"/>
        <item m="1" x="3586"/>
        <item m="1" x="3593"/>
        <item m="1" x="3601"/>
        <item m="1" x="7659"/>
        <item m="1" x="3613"/>
        <item m="1" x="7760"/>
        <item m="1" x="3642"/>
        <item m="1" x="3766"/>
        <item m="1" x="3843"/>
        <item m="1" x="3919"/>
        <item m="1" x="45"/>
        <item m="1" x="3996"/>
        <item m="1" x="120"/>
        <item m="1" x="4071"/>
        <item m="1" x="169"/>
        <item m="1" x="4165"/>
        <item m="1" x="265"/>
        <item m="1" x="4264"/>
        <item m="1" x="337"/>
        <item m="1" x="4376"/>
        <item m="1" x="7236"/>
        <item m="1" x="1152"/>
        <item m="1" x="3454"/>
        <item m="1" x="5734"/>
        <item m="1" x="7243"/>
        <item m="1" x="1157"/>
        <item m="1" x="3461"/>
        <item m="1" x="5738"/>
        <item m="1" x="7250"/>
        <item m="1" x="1163"/>
        <item m="1" x="3468"/>
        <item m="1" x="5744"/>
        <item m="1" x="7257"/>
        <item m="1" x="1168"/>
        <item m="1" x="3475"/>
        <item m="1" x="5749"/>
        <item m="1" x="7265"/>
        <item m="1" x="1174"/>
        <item m="1" x="3482"/>
        <item m="1" x="5756"/>
        <item m="1" x="7272"/>
        <item m="1" x="1179"/>
        <item m="1" x="3489"/>
        <item m="1" x="5762"/>
        <item m="1" x="7279"/>
        <item m="1" x="1184"/>
        <item m="1" x="3496"/>
        <item m="1" x="5769"/>
        <item m="1" x="7286"/>
        <item m="1" x="1189"/>
        <item m="1" x="3503"/>
        <item m="1" x="5775"/>
        <item m="1" x="7293"/>
        <item m="1" x="1194"/>
        <item m="1" x="3510"/>
        <item m="1" x="5782"/>
        <item m="1" x="7300"/>
        <item m="1" x="1199"/>
        <item m="1" x="3517"/>
        <item m="1" x="5788"/>
        <item m="1" x="7307"/>
        <item m="1" x="1204"/>
        <item m="1" x="3524"/>
        <item m="1" x="5794"/>
        <item m="1" x="7314"/>
        <item m="1" x="1209"/>
        <item m="1" x="3531"/>
        <item m="1" x="5800"/>
        <item m="1" x="7321"/>
        <item m="1" x="1214"/>
        <item m="1" x="3538"/>
        <item m="1" x="5806"/>
        <item m="1" x="7328"/>
        <item m="1" x="1219"/>
        <item m="1" x="3545"/>
        <item m="1" x="5812"/>
        <item m="1" x="7335"/>
        <item m="1" x="1224"/>
        <item m="1" x="3552"/>
        <item m="1" x="5818"/>
        <item m="1" x="7342"/>
        <item m="1" x="1229"/>
        <item m="1" x="3559"/>
        <item m="1" x="5824"/>
        <item m="1" x="7349"/>
        <item m="1" x="1234"/>
        <item m="1" x="3566"/>
        <item m="1" x="5830"/>
        <item m="1" x="7357"/>
        <item m="1" x="1239"/>
        <item m="1" x="3573"/>
        <item m="1" x="5836"/>
        <item m="1" x="7364"/>
        <item m="1" x="1244"/>
        <item m="1" x="3580"/>
        <item m="1" x="5842"/>
        <item m="1" x="7372"/>
        <item m="1" x="1249"/>
        <item m="1" x="3587"/>
        <item m="1" x="5848"/>
        <item m="1" x="7375"/>
        <item m="1" x="1254"/>
        <item m="1" x="3594"/>
        <item m="1" x="5854"/>
        <item m="1" x="7380"/>
        <item m="1" x="1259"/>
        <item m="1" x="3602"/>
        <item m="1" x="5860"/>
        <item m="1" x="7381"/>
        <item m="1" x="1261"/>
        <item m="1" x="3605"/>
        <item m="1" x="5866"/>
        <item m="1" x="7382"/>
        <item m="1" x="1263"/>
        <item m="1" x="3609"/>
        <item m="1" x="5872"/>
        <item m="1" x="3163"/>
        <item m="1" x="5346"/>
        <item m="1" x="7661"/>
        <item m="1" x="1574"/>
        <item m="1" x="3171"/>
        <item m="1" x="5352"/>
        <item m="1" x="7664"/>
        <item m="1" x="1578"/>
        <item m="1" x="3179"/>
        <item m="1" x="5360"/>
        <item m="1" x="7668"/>
        <item m="1" x="1585"/>
        <item m="1" x="3187"/>
        <item m="1" x="5367"/>
        <item m="1" x="7672"/>
        <item m="1" x="1591"/>
        <item m="1" x="3196"/>
        <item m="1" x="5375"/>
        <item m="1" x="7676"/>
        <item m="1" x="1599"/>
        <item m="1" x="3204"/>
        <item m="1" x="5382"/>
        <item m="1" x="7680"/>
        <item m="1" x="1606"/>
        <item m="1" x="3212"/>
        <item m="1" x="5390"/>
        <item m="1" x="7684"/>
        <item m="1" x="1614"/>
        <item m="1" x="3220"/>
        <item m="1" x="5397"/>
        <item m="1" x="7688"/>
        <item m="1" x="1621"/>
        <item m="1" x="3228"/>
        <item m="1" x="5404"/>
        <item m="1" x="7692"/>
        <item m="1" x="1629"/>
        <item m="1" x="3236"/>
        <item m="1" x="5411"/>
        <item m="1" x="7696"/>
        <item m="1" x="1636"/>
        <item m="1" x="3244"/>
        <item m="1" x="5418"/>
        <item m="1" x="7700"/>
        <item m="1" x="1643"/>
        <item m="1" x="3252"/>
        <item m="1" x="5425"/>
        <item m="1" x="7704"/>
        <item m="1" x="1650"/>
        <item m="1" x="3260"/>
        <item m="1" x="5432"/>
        <item m="1" x="7708"/>
        <item m="1" x="1657"/>
        <item m="1" x="3268"/>
        <item m="1" x="5439"/>
        <item m="1" x="7712"/>
        <item m="1" x="1664"/>
        <item m="1" x="3276"/>
        <item m="1" x="5446"/>
        <item m="1" x="7716"/>
        <item m="1" x="1671"/>
        <item m="1" x="3284"/>
        <item m="1" x="5453"/>
        <item m="1" x="7720"/>
        <item m="1" x="1678"/>
        <item m="1" x="3292"/>
        <item m="1" x="5460"/>
        <item m="1" x="7724"/>
        <item m="1" x="1685"/>
        <item m="1" x="3300"/>
        <item m="1" x="5467"/>
        <item m="1" x="7728"/>
        <item m="1" x="1692"/>
        <item m="1" x="3308"/>
        <item m="1" x="5474"/>
        <item m="1" x="7732"/>
        <item m="1" x="1699"/>
        <item m="1" x="3317"/>
        <item m="1" x="5481"/>
        <item m="1" x="7736"/>
        <item m="1" x="1706"/>
        <item m="1" x="3321"/>
        <item m="1" x="5488"/>
        <item m="1" x="7740"/>
        <item m="1" x="1713"/>
        <item m="1" x="3326"/>
        <item m="1" x="5495"/>
        <item m="1" x="7745"/>
        <item m="1" x="1720"/>
        <item m="1" x="3327"/>
        <item m="1" x="5498"/>
        <item m="1" x="7749"/>
        <item m="1" x="1727"/>
        <item m="1" x="3329"/>
        <item m="1" x="5501"/>
        <item m="1" x="7754"/>
        <item m="1" x="1734"/>
        <item m="1" x="7395"/>
        <item m="1" x="1282"/>
        <item m="1" x="5888"/>
        <item m="1" x="7400"/>
        <item m="1" x="1289"/>
        <item m="1" x="5893"/>
        <item m="1" x="7405"/>
        <item m="1" x="1298"/>
        <item m="1" x="5901"/>
        <item m="1" x="7410"/>
        <item m="1" x="1306"/>
        <item m="1" x="5908"/>
        <item m="1" x="7416"/>
        <item m="1" x="1315"/>
        <item m="1" x="5917"/>
        <item m="1" x="7421"/>
        <item m="1" x="1323"/>
        <item m="1" x="5925"/>
        <item m="1" x="7426"/>
        <item m="1" x="1332"/>
        <item m="1" x="5933"/>
        <item m="1" x="7431"/>
        <item m="1" x="1340"/>
        <item m="1" x="5941"/>
        <item m="1" x="7436"/>
        <item m="1" x="1348"/>
        <item m="1" x="5950"/>
        <item m="1" x="7441"/>
        <item m="1" x="1356"/>
        <item m="1" x="5958"/>
        <item m="1" x="7446"/>
        <item m="1" x="1364"/>
        <item m="1" x="5966"/>
        <item m="1" x="7451"/>
        <item m="1" x="1372"/>
        <item m="1" x="5974"/>
        <item m="1" x="7456"/>
        <item m="1" x="1380"/>
        <item m="1" x="5982"/>
        <item m="1" x="7461"/>
        <item m="1" x="1388"/>
        <item m="1" x="5990"/>
        <item m="1" x="7466"/>
        <item m="1" x="1396"/>
        <item m="1" x="5998"/>
        <item m="1" x="7471"/>
        <item m="1" x="1404"/>
        <item m="1" x="6006"/>
        <item m="1" x="7476"/>
        <item m="1" x="1412"/>
        <item m="1" x="6014"/>
        <item m="1" x="7481"/>
        <item m="1" x="1420"/>
        <item m="1" x="6022"/>
        <item m="1" x="7486"/>
        <item m="1" x="1428"/>
        <item m="1" x="6030"/>
        <item m="1" x="7492"/>
        <item m="1" x="1436"/>
        <item m="1" x="6038"/>
        <item m="1" x="7497"/>
        <item m="1" x="1444"/>
        <item m="1" x="7503"/>
        <item m="1" x="1452"/>
        <item m="1" x="7505"/>
        <item m="1" x="1456"/>
        <item m="1" x="7508"/>
        <item m="1" x="1460"/>
        <item m="1" x="3345"/>
        <item m="1" x="5525"/>
        <item m="1" x="7763"/>
        <item m="1" x="3351"/>
        <item m="1" x="5533"/>
        <item m="1" x="7767"/>
        <item m="1" x="3357"/>
        <item m="1" x="5543"/>
        <item m="1" x="7772"/>
        <item m="1" x="3363"/>
        <item m="1" x="5552"/>
        <item m="1" x="7777"/>
        <item m="1" x="3370"/>
        <item m="1" x="5562"/>
        <item m="1" x="7782"/>
        <item m="1" x="3376"/>
        <item m="1" x="5571"/>
        <item m="1" x="7787"/>
        <item m="1" x="3382"/>
        <item m="1" x="5581"/>
        <item m="1" x="7792"/>
        <item m="1" x="3388"/>
        <item m="1" x="5590"/>
        <item m="1" x="7797"/>
        <item m="1" x="3394"/>
        <item m="1" x="5599"/>
        <item m="1" x="7802"/>
        <item m="1" x="3400"/>
        <item m="1" x="5608"/>
        <item m="1" x="7807"/>
        <item m="1" x="3406"/>
        <item m="1" x="5617"/>
        <item m="1" x="7812"/>
        <item m="1" x="3410"/>
        <item m="1" x="5626"/>
        <item m="1" x="7817"/>
        <item m="1" x="3412"/>
        <item m="1" x="5635"/>
        <item m="1" x="7822"/>
        <item m="1" x="3414"/>
        <item m="1" x="5644"/>
        <item m="1" x="7827"/>
        <item m="1" x="3416"/>
        <item m="1" x="5653"/>
        <item m="1" x="7832"/>
        <item m="1" x="3418"/>
        <item m="1" x="5662"/>
        <item m="1" x="7837"/>
        <item m="1" x="3420"/>
        <item m="1" x="5671"/>
        <item m="1" x="7842"/>
        <item m="1" x="3422"/>
        <item m="1" x="5680"/>
        <item m="1" x="7847"/>
        <item m="1" x="3424"/>
        <item m="1" x="5689"/>
        <item m="1" x="7852"/>
        <item m="1" x="3427"/>
        <item m="1" x="5698"/>
        <item m="1" x="7857"/>
        <item m="1" x="3429"/>
        <item m="1" x="5707"/>
        <item m="1" x="7862"/>
        <item m="1" x="3432"/>
        <item m="1" x="5716"/>
        <item m="1" x="7868"/>
        <item m="1" x="3434"/>
        <item m="1" x="5720"/>
        <item m="1" x="3438"/>
        <item m="1" x="5724"/>
        <item m="1" x="7524"/>
        <item m="1" x="1470"/>
        <item m="1" x="3645"/>
        <item m="1" x="7530"/>
        <item m="1" x="1473"/>
        <item m="1" x="3649"/>
        <item m="1" x="7536"/>
        <item m="1" x="1478"/>
        <item m="1" x="3654"/>
        <item m="1" x="7542"/>
        <item m="1" x="1482"/>
        <item m="1" x="3659"/>
        <item m="1" x="7548"/>
        <item m="1" x="1487"/>
        <item m="1" x="3664"/>
        <item m="1" x="7554"/>
        <item m="1" x="1491"/>
        <item m="1" x="3669"/>
        <item m="1" x="7560"/>
        <item m="1" x="1496"/>
        <item m="1" x="3674"/>
        <item m="1" x="7566"/>
        <item m="1" x="1500"/>
        <item m="1" x="3679"/>
        <item m="1" x="7572"/>
        <item m="1" x="1504"/>
        <item m="1" x="3684"/>
        <item m="1" x="7578"/>
        <item m="1" x="1508"/>
        <item m="1" x="3689"/>
        <item m="1" x="7584"/>
        <item m="1" x="1512"/>
        <item m="1" x="3694"/>
        <item m="1" x="7590"/>
        <item m="1" x="1516"/>
        <item m="1" x="3699"/>
        <item m="1" x="7596"/>
        <item m="1" x="1520"/>
        <item m="1" x="3704"/>
        <item m="1" x="7602"/>
        <item m="1" x="1524"/>
        <item m="1" x="3709"/>
        <item m="1" x="7608"/>
        <item m="1" x="1528"/>
        <item m="1" x="3714"/>
        <item m="1" x="7614"/>
        <item m="1" x="1532"/>
        <item m="1" x="3719"/>
        <item m="1" x="7620"/>
        <item m="1" x="1536"/>
        <item m="1" x="3724"/>
        <item m="1" x="7626"/>
        <item m="1" x="1540"/>
        <item m="1" x="3729"/>
        <item m="1" x="7632"/>
        <item m="1" x="1544"/>
        <item m="1" x="3734"/>
        <item m="1" x="7638"/>
        <item m="1" x="1548"/>
        <item m="1" x="3739"/>
        <item m="1" x="7644"/>
        <item m="1" x="1552"/>
        <item m="1" x="3744"/>
        <item m="1" x="7651"/>
        <item m="1" x="1556"/>
        <item m="1" x="3749"/>
        <item m="1" x="7653"/>
        <item m="1" x="1560"/>
        <item m="1" x="3754"/>
        <item m="1" x="7656"/>
        <item m="1" x="1564"/>
        <item m="1" x="3760"/>
        <item m="1" x="3455"/>
        <item m="1" x="5735"/>
        <item m="1" x="3462"/>
        <item m="1" x="5739"/>
        <item m="1" x="3469"/>
        <item m="1" x="5745"/>
        <item m="1" x="3476"/>
        <item m="1" x="5750"/>
        <item m="1" x="3483"/>
        <item m="1" x="5757"/>
        <item m="1" x="3490"/>
        <item m="1" x="5763"/>
        <item m="1" x="3497"/>
        <item m="1" x="5770"/>
        <item m="1" x="3504"/>
        <item m="1" x="5776"/>
        <item m="1" x="3511"/>
        <item m="1" x="5783"/>
        <item m="1" x="3518"/>
        <item m="1" x="5789"/>
        <item m="1" x="3525"/>
        <item m="1" x="5795"/>
        <item m="1" x="3532"/>
        <item m="1" x="5801"/>
        <item m="1" x="3539"/>
        <item m="1" x="5807"/>
        <item m="1" x="3546"/>
        <item m="1" x="5813"/>
        <item m="1" x="3553"/>
        <item m="1" x="5819"/>
        <item m="1" x="3560"/>
        <item m="1" x="5825"/>
        <item m="1" x="3567"/>
        <item m="1" x="5831"/>
        <item m="1" x="3574"/>
        <item m="1" x="5837"/>
        <item m="1" x="3581"/>
        <item m="1" x="5843"/>
        <item m="1" x="3588"/>
        <item m="1" x="5849"/>
        <item m="1" x="3595"/>
        <item m="1" x="5855"/>
        <item m="1" x="3603"/>
        <item m="1" x="5861"/>
        <item m="1" x="3606"/>
        <item m="1" x="5867"/>
        <item m="1" x="3610"/>
        <item m="1" x="5873"/>
        <item m="1" x="7662"/>
        <item m="1" x="1575"/>
        <item m="1" x="7665"/>
        <item m="1" x="1579"/>
        <item m="1" x="7669"/>
        <item m="1" x="1586"/>
        <item m="1" x="7673"/>
        <item m="1" x="1592"/>
        <item m="1" x="7677"/>
        <item m="1" x="1600"/>
        <item m="1" x="7681"/>
        <item m="1" x="1607"/>
        <item m="1" x="7685"/>
        <item m="1" x="1615"/>
        <item m="1" x="7689"/>
        <item m="1" x="1622"/>
        <item m="1" x="7693"/>
        <item m="1" x="1630"/>
        <item m="1" x="7697"/>
        <item m="1" x="1637"/>
        <item m="1" x="7701"/>
        <item m="1" x="1644"/>
        <item m="1" x="7705"/>
        <item m="1" x="1651"/>
        <item m="1" x="7709"/>
        <item m="1" x="1658"/>
        <item m="1" x="7713"/>
        <item m="1" x="1665"/>
        <item m="1" x="7717"/>
        <item m="1" x="1672"/>
        <item m="1" x="7721"/>
        <item m="1" x="1679"/>
        <item m="1" x="7725"/>
        <item m="1" x="1686"/>
        <item m="1" x="7729"/>
        <item m="1" x="1693"/>
        <item m="1" x="7733"/>
        <item m="1" x="1700"/>
        <item m="1" x="7737"/>
        <item m="1" x="1707"/>
        <item m="1" x="7741"/>
        <item m="1" x="1714"/>
        <item m="1" x="7746"/>
        <item m="1" x="1721"/>
        <item m="1" x="7750"/>
        <item m="1" x="1728"/>
        <item m="1" x="7755"/>
        <item m="1" x="1735"/>
        <item m="1" x="5889"/>
        <item m="1" x="5894"/>
        <item m="1" x="5902"/>
        <item m="1" x="5909"/>
        <item m="1" x="5918"/>
        <item m="1" x="5926"/>
        <item m="1" x="5934"/>
        <item m="1" x="5942"/>
        <item m="1" x="5951"/>
        <item m="1" x="5959"/>
        <item m="1" x="5967"/>
        <item m="1" x="5975"/>
        <item m="1" x="5983"/>
        <item m="1" x="5991"/>
        <item m="1" x="5999"/>
        <item m="1" x="6007"/>
        <item m="1" x="6015"/>
        <item m="1" x="6023"/>
        <item m="1" x="6031"/>
        <item m="1" x="6039"/>
        <item m="1" x="7764"/>
        <item m="1" x="7768"/>
        <item m="1" x="7773"/>
        <item m="1" x="7778"/>
        <item m="1" x="7783"/>
        <item m="1" x="7788"/>
        <item m="1" x="7793"/>
        <item m="1" x="7798"/>
        <item m="1" x="7803"/>
        <item m="1" x="7808"/>
        <item m="1" x="7813"/>
        <item m="1" x="7818"/>
        <item m="1" x="7823"/>
        <item m="1" x="7828"/>
        <item m="1" x="7833"/>
        <item m="1" x="7838"/>
        <item m="1" x="7843"/>
        <item m="1" x="7848"/>
        <item m="1" x="7853"/>
        <item m="1" x="7858"/>
        <item m="1" x="7863"/>
        <item m="1" x="7869"/>
        <item m="1" x="3646"/>
        <item m="1" x="3650"/>
        <item m="1" x="3655"/>
        <item m="1" x="3660"/>
        <item m="1" x="3665"/>
        <item m="1" x="3670"/>
        <item m="1" x="3675"/>
        <item m="1" x="3680"/>
        <item m="1" x="3685"/>
        <item m="1" x="3690"/>
        <item m="1" x="3695"/>
        <item m="1" x="3700"/>
        <item m="1" x="3705"/>
        <item m="1" x="3710"/>
        <item m="1" x="3715"/>
        <item m="1" x="3720"/>
        <item m="1" x="3725"/>
        <item m="1" x="3730"/>
        <item m="1" x="3735"/>
        <item m="1" x="3740"/>
        <item m="1" x="3745"/>
        <item m="1" x="3750"/>
        <item m="1" x="3755"/>
        <item m="1" x="3761"/>
        <item m="1" x="3767"/>
        <item m="1" x="3844"/>
        <item m="1" x="3920"/>
        <item m="1" x="46"/>
        <item m="1" x="3997"/>
        <item m="1" x="121"/>
        <item m="1" x="4072"/>
        <item m="1" x="172"/>
        <item m="1" x="4170"/>
        <item m="1" x="271"/>
        <item m="1" x="4269"/>
        <item m="1" x="344"/>
        <item m="1" x="4387"/>
        <item m="1" x="485"/>
        <item m="1" x="4533"/>
        <item m="1" x="604"/>
        <item m="1" x="4693"/>
        <item m="1" x="789"/>
        <item m="1" x="806"/>
        <item m="1" x="4099"/>
        <item m="1" x="199"/>
        <item m="1" x="4199"/>
        <item m="1" x="288"/>
        <item m="1" x="4294"/>
        <item m="1" x="375"/>
        <item m="1" x="4423"/>
        <item m="1" x="512"/>
        <item m="1" x="4564"/>
        <item m="1" x="641"/>
        <item m="1" x="4742"/>
        <item m="1" x="824"/>
        <item m="1" x="4944"/>
        <item m="1" x="950"/>
        <item m="1" x="5119"/>
        <item m="1" x="1140"/>
        <item m="1" x="5331"/>
        <item m="1" x="1266"/>
        <item m="1" x="5506"/>
        <item m="1" x="1465"/>
        <item m="1" x="5729"/>
        <item m="1" x="1569"/>
        <item m="1" x="5882"/>
        <item m="1" x="1746"/>
        <item m="1" x="6064"/>
        <item m="1" x="1827"/>
        <item m="1" x="6169"/>
        <item m="1" x="1955"/>
        <item m="1" x="6251"/>
        <item m="1" x="2037"/>
        <item m="1" x="6354"/>
        <item m="1" x="4305"/>
        <item m="1" x="388"/>
        <item m="1" x="4436"/>
        <item m="1" x="523"/>
        <item m="1" x="4579"/>
        <item m="1" x="658"/>
        <item m="1" x="4761"/>
        <item m="1" x="835"/>
        <item m="1" x="4957"/>
        <item m="1" x="965"/>
        <item m="1" x="5136"/>
        <item m="1" x="1147"/>
        <item m="1" x="5340"/>
        <item m="1" x="1275"/>
        <item m="1" x="5517"/>
        <item m="1" x="1467"/>
        <item m="1" x="5731"/>
        <item m="1" x="1571"/>
        <item m="1" x="5884"/>
        <item m="1" x="1748"/>
        <item m="1" x="6066"/>
        <item m="1" x="1829"/>
        <item m="1" x="6172"/>
        <item m="1" x="1958"/>
        <item m="1" x="6254"/>
        <item m="1" x="2040"/>
        <item m="1" x="6359"/>
        <item m="1" x="2167"/>
        <item m="1" x="6439"/>
        <item m="1" x="4594"/>
        <item m="1" x="675"/>
        <item m="1" x="4780"/>
        <item m="1" x="846"/>
        <item m="1" x="4972"/>
        <item m="1" x="982"/>
        <item m="1" x="5155"/>
        <item m="1" x="1158"/>
        <item m="1" x="5353"/>
        <item m="1" x="1290"/>
        <item m="1" x="5534"/>
        <item m="1" x="1474"/>
        <item m="1" x="5740"/>
        <item m="1" x="1580"/>
        <item m="1" x="5895"/>
        <item m="1" x="1750"/>
        <item m="1" x="6068"/>
        <item m="1" x="1831"/>
        <item m="1" x="6174"/>
        <item m="1" x="1960"/>
        <item m="1" x="6256"/>
        <item m="1" x="2042"/>
        <item m="1" x="6362"/>
        <item m="1" x="2170"/>
        <item m="1" x="6442"/>
        <item m="1" x="2249"/>
        <item m="1" x="6544"/>
        <item m="1" x="2375"/>
        <item m="1" x="6647"/>
        <item m="1" x="2478"/>
        <item m="1" x="6772"/>
        <item m="1" x="4987"/>
        <item m="1" x="999"/>
        <item m="1" x="5174"/>
        <item m="1" x="1169"/>
        <item m="1" x="5368"/>
        <item m="1" x="1307"/>
        <item m="1" x="5553"/>
        <item m="1" x="1483"/>
        <item m="1" x="5751"/>
        <item m="1" x="1593"/>
        <item m="1" x="5910"/>
        <item m="1" x="1755"/>
        <item m="1" x="6073"/>
        <item m="1" x="1836"/>
        <item m="1" x="6176"/>
        <item m="1" x="1962"/>
        <item m="1" x="6258"/>
        <item m="1" x="2044"/>
        <item m="1" x="6364"/>
        <item m="1" x="2172"/>
        <item m="1" x="6444"/>
        <item m="1" x="2251"/>
        <item m="1" x="6547"/>
        <item m="1" x="2378"/>
        <item m="1" x="6651"/>
        <item m="1" x="2482"/>
        <item m="1" x="6778"/>
        <item m="1" x="2631"/>
        <item m="1" x="6904"/>
        <item m="1" x="2780"/>
        <item m="1" x="5383"/>
        <item m="1" x="1324"/>
        <item m="1" x="5572"/>
        <item m="1" x="1492"/>
        <item m="1" x="5764"/>
        <item m="1" x="1608"/>
        <item m="1" x="7376"/>
        <item m="1" x="5777"/>
        <item m="1" x="1623"/>
        <item m="1" x="5943"/>
        <item m="1" x="1768"/>
        <item m="1" x="6088"/>
        <item m="1" x="3435"/>
        <item m="1" x="6097"/>
        <item m="1" x="1865"/>
        <item m="1" x="6193"/>
        <item m="1" x="1979"/>
        <item m="1" x="6285"/>
        <item m="1" x="2077"/>
        <item m="1" x="6382"/>
        <item m="1" x="2190"/>
        <item m="1" x="6472"/>
        <item m="1" x="2285"/>
        <item m="1" x="6570"/>
        <item m="1" x="2401"/>
        <item m="1" x="3994"/>
        <item m="1" x="6686"/>
        <item m="1" x="2523"/>
        <item m="1" x="6809"/>
        <item m="1" x="2668"/>
        <item m="1" x="268"/>
        <item m="1" x="6958"/>
        <item m="1" x="2840"/>
        <item m="1" x="7110"/>
        <item m="1" x="3016"/>
        <item m="1" x="4391"/>
        <item m="1" x="7258"/>
        <item m="1" x="3188"/>
        <item m="1" x="7411"/>
        <item m="1" x="3364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6"/>
  </rowFields>
  <rowItems count="1">
    <i>
      <x v="7872"/>
    </i>
  </rowItems>
  <colFields count="1">
    <field x="8"/>
  </colFields>
  <colItems count="2">
    <i>
      <x v="17"/>
    </i>
    <i t="grand">
      <x/>
    </i>
  </colItems>
  <dataFields count="1">
    <dataField name="Nombre de Wind Dir" fld="8" subtotal="count" baseField="34" baseItem="0" numFmtId="1"/>
  </dataFields>
  <formats count="10">
    <format dxfId="86">
      <pivotArea outline="0" collapsedLevelsAreSubtotals="1" fieldPosition="0"/>
    </format>
    <format dxfId="85">
      <pivotArea dataOnly="0" labelOnly="1" outline="0" fieldPosition="0">
        <references count="1">
          <reference field="36" count="50">
            <x v="1"/>
            <x v="121"/>
            <x v="217"/>
            <x v="313"/>
            <x v="385"/>
            <x v="457"/>
            <x v="529"/>
            <x v="577"/>
            <x v="625"/>
            <x v="649"/>
            <x v="673"/>
            <x v="697"/>
            <x v="698"/>
            <x v="699"/>
            <x v="700"/>
            <x v="701"/>
            <x v="702"/>
            <x v="703"/>
            <x v="704"/>
            <x v="705"/>
            <x v="706"/>
            <x v="707"/>
            <x v="708"/>
            <x v="709"/>
            <x v="710"/>
            <x v="711"/>
            <x v="712"/>
            <x v="713"/>
            <x v="714"/>
            <x v="715"/>
            <x v="716"/>
            <x v="717"/>
            <x v="837"/>
            <x v="933"/>
            <x v="1029"/>
            <x v="1101"/>
            <x v="1173"/>
            <x v="1245"/>
            <x v="1293"/>
            <x v="1341"/>
            <x v="1365"/>
            <x v="1389"/>
            <x v="1413"/>
            <x v="1414"/>
            <x v="1415"/>
            <x v="1416"/>
            <x v="1417"/>
            <x v="1418"/>
            <x v="1419"/>
            <x v="1420"/>
          </reference>
        </references>
      </pivotArea>
    </format>
    <format dxfId="84">
      <pivotArea dataOnly="0" labelOnly="1" outline="0" fieldPosition="0">
        <references count="1">
          <reference field="36" count="50">
            <x v="1421"/>
            <x v="1422"/>
            <x v="1423"/>
            <x v="1424"/>
            <x v="1425"/>
            <x v="1426"/>
            <x v="1427"/>
            <x v="1428"/>
            <x v="1429"/>
            <x v="1430"/>
            <x v="1540"/>
            <x v="1636"/>
            <x v="1732"/>
            <x v="1804"/>
            <x v="1876"/>
            <x v="1938"/>
            <x v="1986"/>
            <x v="2034"/>
            <x v="2058"/>
            <x v="2082"/>
            <x v="2106"/>
            <x v="2107"/>
            <x v="2108"/>
            <x v="2109"/>
            <x v="2110"/>
            <x v="2111"/>
            <x v="2112"/>
            <x v="2113"/>
            <x v="2114"/>
            <x v="2115"/>
            <x v="2116"/>
            <x v="2117"/>
            <x v="2118"/>
            <x v="2119"/>
            <x v="2120"/>
            <x v="2121"/>
            <x v="2122"/>
            <x v="2123"/>
            <x v="2124"/>
            <x v="2125"/>
            <x v="2126"/>
            <x v="2219"/>
            <x v="2314"/>
            <x v="2410"/>
            <x v="2482"/>
            <x v="2554"/>
            <x v="2599"/>
            <x v="2646"/>
            <x v="2694"/>
            <x v="2718"/>
          </reference>
        </references>
      </pivotArea>
    </format>
    <format dxfId="83">
      <pivotArea dataOnly="0" labelOnly="1" outline="0" fieldPosition="0">
        <references count="1">
          <reference field="36" count="49">
            <x v="2742"/>
            <x v="2762"/>
            <x v="2763"/>
            <x v="2764"/>
            <x v="2765"/>
            <x v="2766"/>
            <x v="2767"/>
            <x v="2768"/>
            <x v="2769"/>
            <x v="2770"/>
            <x v="2771"/>
            <x v="2772"/>
            <x v="2773"/>
            <x v="2774"/>
            <x v="2775"/>
            <x v="2776"/>
            <x v="2777"/>
            <x v="2778"/>
            <x v="2779"/>
            <x v="2780"/>
            <x v="2876"/>
            <x v="2948"/>
            <x v="3041"/>
            <x v="3113"/>
            <x v="3161"/>
            <x v="3209"/>
            <x v="3233"/>
            <x v="3281"/>
            <x v="3305"/>
            <x v="3329"/>
            <x v="3330"/>
            <x v="3331"/>
            <x v="3332"/>
            <x v="3333"/>
            <x v="3334"/>
            <x v="3335"/>
            <x v="3336"/>
            <x v="3337"/>
            <x v="3338"/>
            <x v="3339"/>
            <x v="3340"/>
            <x v="3341"/>
            <x v="3342"/>
            <x v="3343"/>
            <x v="3344"/>
            <x v="3345"/>
            <x v="3346"/>
            <x v="3347"/>
            <x v="3348"/>
          </reference>
        </references>
      </pivotArea>
    </format>
    <format dxfId="82">
      <pivotArea dataOnly="0" labelOnly="1" outline="0" fieldPosition="0">
        <references count="1">
          <reference field="36" count="50">
            <x v="3349"/>
            <x v="3350"/>
            <x v="3422"/>
            <x v="3518"/>
            <x v="3590"/>
            <x v="3662"/>
            <x v="3730"/>
            <x v="3778"/>
            <x v="3826"/>
            <x v="3874"/>
            <x v="3898"/>
            <x v="3922"/>
            <x v="3923"/>
            <x v="3924"/>
            <x v="3925"/>
            <x v="3926"/>
            <x v="3927"/>
            <x v="3928"/>
            <x v="3929"/>
            <x v="3930"/>
            <x v="3931"/>
            <x v="3932"/>
            <x v="3933"/>
            <x v="3934"/>
            <x v="3935"/>
            <x v="3936"/>
            <x v="3937"/>
            <x v="3938"/>
            <x v="3939"/>
            <x v="3940"/>
            <x v="3941"/>
            <x v="3942"/>
            <x v="4036"/>
            <x v="4132"/>
            <x v="4228"/>
            <x v="4300"/>
            <x v="4372"/>
            <x v="4420"/>
            <x v="4468"/>
            <x v="4516"/>
            <x v="4540"/>
            <x v="4564"/>
            <x v="4565"/>
            <x v="4566"/>
            <x v="4567"/>
            <x v="4568"/>
            <x v="4569"/>
            <x v="4570"/>
            <x v="4571"/>
            <x v="4572"/>
          </reference>
        </references>
      </pivotArea>
    </format>
    <format dxfId="81">
      <pivotArea dataOnly="0" labelOnly="1" outline="0" fieldPosition="0">
        <references count="1">
          <reference field="36" count="46">
            <x v="4573"/>
            <x v="4574"/>
            <x v="4575"/>
            <x v="4576"/>
            <x v="4577"/>
            <x v="4578"/>
            <x v="4579"/>
            <x v="4580"/>
            <x v="4581"/>
            <x v="4582"/>
            <x v="4583"/>
            <x v="4584"/>
            <x v="4585"/>
            <x v="4681"/>
            <x v="4777"/>
            <x v="4873"/>
            <x v="4945"/>
            <x v="5017"/>
            <x v="5065"/>
            <x v="5113"/>
            <x v="5161"/>
            <x v="5185"/>
            <x v="5209"/>
            <x v="5210"/>
            <x v="5211"/>
            <x v="5212"/>
            <x v="5213"/>
            <x v="5214"/>
            <x v="5215"/>
            <x v="5216"/>
            <x v="5217"/>
            <x v="5218"/>
            <x v="5219"/>
            <x v="5220"/>
            <x v="5221"/>
            <x v="5222"/>
            <x v="5223"/>
            <x v="5224"/>
            <x v="5225"/>
            <x v="5226"/>
            <x v="5322"/>
            <x v="5418"/>
            <x v="5514"/>
            <x v="5586"/>
            <x v="5658"/>
            <x v="5706"/>
          </reference>
        </references>
      </pivotArea>
    </format>
    <format dxfId="80">
      <pivotArea dataOnly="0" labelOnly="1" outline="0" fieldPosition="0">
        <references count="1">
          <reference field="36" count="44">
            <x v="5754"/>
            <x v="5802"/>
            <x v="5826"/>
            <x v="5850"/>
            <x v="5851"/>
            <x v="5852"/>
            <x v="5853"/>
            <x v="5854"/>
            <x v="5855"/>
            <x v="5856"/>
            <x v="5857"/>
            <x v="5858"/>
            <x v="5859"/>
            <x v="5860"/>
            <x v="5861"/>
            <x v="5862"/>
            <x v="5863"/>
            <x v="5864"/>
            <x v="5865"/>
            <x v="5866"/>
            <x v="5867"/>
            <x v="5963"/>
            <x v="6059"/>
            <x v="6155"/>
            <x v="6227"/>
            <x v="6299"/>
            <x v="6347"/>
            <x v="6395"/>
            <x v="6443"/>
            <x v="6467"/>
            <x v="6491"/>
            <x v="6492"/>
            <x v="6493"/>
            <x v="6494"/>
            <x v="6495"/>
            <x v="6496"/>
            <x v="6497"/>
            <x v="6498"/>
            <x v="6499"/>
            <x v="6500"/>
            <x v="6501"/>
            <x v="6502"/>
            <x v="6503"/>
            <x v="6504"/>
          </reference>
        </references>
      </pivotArea>
    </format>
    <format dxfId="79">
      <pivotArea dataOnly="0" labelOnly="1" outline="0" fieldPosition="0">
        <references count="1">
          <reference field="36" count="43">
            <x v="6505"/>
            <x v="6506"/>
            <x v="6507"/>
            <x v="6508"/>
            <x v="6509"/>
            <x v="6605"/>
            <x v="6701"/>
            <x v="6786"/>
            <x v="6858"/>
            <x v="6930"/>
            <x v="6978"/>
            <x v="7026"/>
            <x v="7063"/>
            <x v="7087"/>
            <x v="7111"/>
            <x v="7112"/>
            <x v="7113"/>
            <x v="7114"/>
            <x v="7115"/>
            <x v="7116"/>
            <x v="7117"/>
            <x v="7118"/>
            <x v="7119"/>
            <x v="7120"/>
            <x v="7121"/>
            <x v="7122"/>
            <x v="7123"/>
            <x v="7124"/>
            <x v="7125"/>
            <x v="7126"/>
            <x v="7127"/>
            <x v="7128"/>
            <x v="7224"/>
            <x v="7320"/>
            <x v="7388"/>
            <x v="7458"/>
            <x v="7530"/>
            <x v="7578"/>
            <x v="7646"/>
            <x v="7668"/>
            <x v="7692"/>
            <x v="7693"/>
            <x v="7694"/>
          </reference>
        </references>
      </pivotArea>
    </format>
    <format dxfId="78">
      <pivotArea dataOnly="0" labelOnly="1" outline="0" fieldPosition="0">
        <references count="1">
          <reference field="36" count="16">
            <x v="0"/>
            <x v="7695"/>
            <x v="7696"/>
            <x v="7697"/>
            <x v="7698"/>
            <x v="7699"/>
            <x v="7700"/>
            <x v="7701"/>
            <x v="7702"/>
            <x v="7703"/>
            <x v="7704"/>
            <x v="7705"/>
            <x v="7706"/>
            <x v="7707"/>
            <x v="7708"/>
            <x v="7709"/>
          </reference>
        </references>
      </pivotArea>
    </format>
    <format dxfId="77">
      <pivotArea outline="0" fieldPosition="0">
        <references count="1">
          <reference field="4294967294" count="1">
            <x v="0"/>
          </reference>
        </references>
      </pivotArea>
    </format>
  </formats>
  <conditionalFormats count="1">
    <conditionalFormat priority="1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8" count="17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8.xml><?xml version="1.0" encoding="utf-8"?>
<pivotTableDefinition xmlns="http://schemas.openxmlformats.org/spreadsheetml/2006/main" name="Tableau croisé dynamique1" cacheId="11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C5" firstHeaderRow="1" firstDataRow="2" firstDataCol="1"/>
  <pivotFields count="46">
    <pivotField compact="0" numFmtId="14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>
      <items count="19">
        <item m="1" x="12"/>
        <item m="1" x="4"/>
        <item m="1" x="13"/>
        <item m="1" x="7"/>
        <item m="1" x="17"/>
        <item m="1" x="16"/>
        <item m="1" x="10"/>
        <item m="1" x="3"/>
        <item m="1" x="6"/>
        <item m="1" x="2"/>
        <item m="1" x="1"/>
        <item m="1" x="5"/>
        <item m="1" x="14"/>
        <item m="1" x="8"/>
        <item m="1" x="11"/>
        <item m="1" x="15"/>
        <item m="1" x="9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2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7873">
        <item m="1" x="772"/>
        <item m="1" x="4083"/>
        <item m="1" x="6554"/>
        <item m="1" x="353"/>
        <item m="1" x="2636"/>
        <item m="1" x="4716"/>
        <item m="1" x="4087"/>
        <item m="1" x="6558"/>
        <item m="1" x="358"/>
        <item m="1" x="2640"/>
        <item m="1" x="4721"/>
        <item m="1" x="4091"/>
        <item m="1" x="6562"/>
        <item m="1" x="363"/>
        <item m="1" x="2644"/>
        <item m="1" x="4726"/>
        <item m="1" x="4095"/>
        <item m="1" x="6566"/>
        <item m="1" x="369"/>
        <item m="1" x="2650"/>
        <item m="1" x="4734"/>
        <item m="1" x="4100"/>
        <item m="1" x="6571"/>
        <item m="1" x="376"/>
        <item m="1" x="2656"/>
        <item m="1" x="4743"/>
        <item m="1" x="4104"/>
        <item m="1" x="6575"/>
        <item m="1" x="382"/>
        <item m="1" x="2662"/>
        <item m="1" x="4752"/>
        <item m="1" x="4108"/>
        <item m="1" x="6579"/>
        <item m="1" x="389"/>
        <item m="1" x="2669"/>
        <item m="1" x="4762"/>
        <item m="1" x="4112"/>
        <item m="1" x="6583"/>
        <item m="1" x="395"/>
        <item m="1" x="2675"/>
        <item m="1" x="4771"/>
        <item m="1" x="4116"/>
        <item m="1" x="6587"/>
        <item m="1" x="401"/>
        <item m="1" x="2681"/>
        <item m="1" x="4781"/>
        <item m="1" x="4120"/>
        <item m="1" x="6591"/>
        <item m="1" x="407"/>
        <item m="1" x="2687"/>
        <item m="1" x="4790"/>
        <item m="1" x="4124"/>
        <item m="1" x="6595"/>
        <item m="1" x="413"/>
        <item m="1" x="2693"/>
        <item m="1" x="4799"/>
        <item m="1" x="4128"/>
        <item m="1" x="6599"/>
        <item m="1" x="419"/>
        <item m="1" x="2699"/>
        <item m="1" x="4808"/>
        <item m="1" x="4132"/>
        <item m="1" x="6603"/>
        <item m="1" x="425"/>
        <item m="1" x="2705"/>
        <item m="1" x="4817"/>
        <item m="1" x="4136"/>
        <item m="1" x="6607"/>
        <item m="1" x="431"/>
        <item m="1" x="2711"/>
        <item m="1" x="4826"/>
        <item m="1" x="4140"/>
        <item m="1" x="6611"/>
        <item m="1" x="437"/>
        <item m="1" x="2717"/>
        <item m="1" x="4835"/>
        <item m="1" x="4144"/>
        <item m="1" x="6615"/>
        <item m="1" x="443"/>
        <item m="1" x="2723"/>
        <item m="1" x="4844"/>
        <item m="1" x="4148"/>
        <item m="1" x="6619"/>
        <item m="1" x="449"/>
        <item m="1" x="2729"/>
        <item m="1" x="4853"/>
        <item m="1" x="4152"/>
        <item m="1" x="6623"/>
        <item m="1" x="455"/>
        <item m="1" x="2735"/>
        <item m="1" x="4862"/>
        <item m="1" x="4157"/>
        <item m="1" x="6627"/>
        <item m="1" x="461"/>
        <item m="1" x="2741"/>
        <item m="1" x="4871"/>
        <item m="1" x="4161"/>
        <item m="1" x="6631"/>
        <item m="1" x="467"/>
        <item m="1" x="2747"/>
        <item m="1" x="4880"/>
        <item m="1" x="4166"/>
        <item m="1" x="6636"/>
        <item m="1" x="473"/>
        <item m="1" x="2753"/>
        <item m="1" x="4889"/>
        <item m="1" x="4168"/>
        <item m="1" x="6640"/>
        <item m="1" x="479"/>
        <item m="1" x="2759"/>
        <item m="1" x="4898"/>
        <item m="1" x="4171"/>
        <item m="1" x="6645"/>
        <item m="1" x="486"/>
        <item m="1" x="2765"/>
        <item m="1" x="4907"/>
        <item m="1" x="4172"/>
        <item m="1" x="6648"/>
        <item m="1" x="490"/>
        <item m="1" x="2771"/>
        <item m="1" x="4916"/>
        <item m="1" x="183"/>
        <item m="1" x="2385"/>
        <item m="1" x="4401"/>
        <item m="1" x="6910"/>
        <item m="1" x="187"/>
        <item m="1" x="2389"/>
        <item m="1" x="4406"/>
        <item m="1" x="6914"/>
        <item m="1" x="191"/>
        <item m="1" x="2393"/>
        <item m="1" x="4411"/>
        <item m="1" x="6918"/>
        <item m="1" x="195"/>
        <item m="1" x="2397"/>
        <item m="1" x="4417"/>
        <item m="1" x="6924"/>
        <item m="1" x="200"/>
        <item m="1" x="2402"/>
        <item m="1" x="4424"/>
        <item m="1" x="6930"/>
        <item m="1" x="204"/>
        <item m="1" x="2406"/>
        <item m="1" x="4430"/>
        <item m="1" x="6937"/>
        <item m="1" x="208"/>
        <item m="1" x="2410"/>
        <item m="1" x="4437"/>
        <item m="1" x="6944"/>
        <item m="1" x="212"/>
        <item m="1" x="2414"/>
        <item m="1" x="4443"/>
        <item m="1" x="6951"/>
        <item m="1" x="216"/>
        <item m="1" x="2418"/>
        <item m="1" x="4449"/>
        <item m="1" x="6959"/>
        <item m="1" x="220"/>
        <item m="1" x="2422"/>
        <item m="1" x="4455"/>
        <item m="1" x="6966"/>
        <item m="1" x="224"/>
        <item m="1" x="2426"/>
        <item m="1" x="4461"/>
        <item m="1" x="6973"/>
        <item m="1" x="228"/>
        <item m="1" x="2430"/>
        <item m="1" x="4467"/>
        <item m="1" x="6980"/>
        <item m="1" x="232"/>
        <item m="1" x="2434"/>
        <item m="1" x="4473"/>
        <item m="1" x="6987"/>
        <item m="1" x="236"/>
        <item m="1" x="2438"/>
        <item m="1" x="4479"/>
        <item m="1" x="6994"/>
        <item m="1" x="240"/>
        <item m="1" x="2442"/>
        <item m="1" x="4485"/>
        <item m="1" x="7001"/>
        <item m="1" x="244"/>
        <item m="1" x="2446"/>
        <item m="1" x="4491"/>
        <item m="1" x="7008"/>
        <item m="1" x="248"/>
        <item m="1" x="2450"/>
        <item m="1" x="4497"/>
        <item m="1" x="7015"/>
        <item m="1" x="252"/>
        <item m="1" x="2454"/>
        <item m="1" x="4503"/>
        <item m="1" x="7022"/>
        <item m="1" x="257"/>
        <item m="1" x="2458"/>
        <item m="1" x="4509"/>
        <item m="1" x="7029"/>
        <item m="1" x="261"/>
        <item m="1" x="2462"/>
        <item m="1" x="4515"/>
        <item m="1" x="7036"/>
        <item m="1" x="266"/>
        <item m="1" x="2467"/>
        <item m="1" x="4521"/>
        <item m="1" x="7043"/>
        <item m="1" x="269"/>
        <item m="1" x="2471"/>
        <item m="1" x="4527"/>
        <item m="1" x="7050"/>
        <item m="1" x="272"/>
        <item m="1" x="2476"/>
        <item m="1" x="4534"/>
        <item m="1" x="7057"/>
        <item m="1" x="273"/>
        <item m="1" x="2479"/>
        <item m="1" x="4538"/>
        <item m="1" x="7064"/>
        <item m="1" x="4183"/>
        <item m="1" x="6658"/>
        <item m="1" x="496"/>
        <item m="1" x="2786"/>
        <item m="1" x="4187"/>
        <item m="1" x="6662"/>
        <item m="1" x="499"/>
        <item m="1" x="2790"/>
        <item m="1" x="4191"/>
        <item m="1" x="6666"/>
        <item m="1" x="502"/>
        <item m="1" x="2794"/>
        <item m="1" x="4195"/>
        <item m="1" x="6671"/>
        <item m="1" x="507"/>
        <item m="1" x="2801"/>
        <item m="1" x="4200"/>
        <item m="1" x="6676"/>
        <item m="1" x="513"/>
        <item m="1" x="2808"/>
        <item m="1" x="4204"/>
        <item m="1" x="6681"/>
        <item m="1" x="518"/>
        <item m="1" x="2816"/>
        <item m="1" x="4208"/>
        <item m="1" x="6687"/>
        <item m="1" x="524"/>
        <item m="1" x="2824"/>
        <item m="1" x="4212"/>
        <item m="1" x="6692"/>
        <item m="1" x="529"/>
        <item m="1" x="2832"/>
        <item m="1" x="4216"/>
        <item m="1" x="6697"/>
        <item m="1" x="534"/>
        <item m="1" x="2841"/>
        <item m="1" x="4220"/>
        <item m="1" x="6702"/>
        <item m="1" x="539"/>
        <item m="1" x="2849"/>
        <item m="1" x="4224"/>
        <item m="1" x="6707"/>
        <item m="1" x="544"/>
        <item m="1" x="2857"/>
        <item m="1" x="4228"/>
        <item m="1" x="6712"/>
        <item m="1" x="549"/>
        <item m="1" x="2865"/>
        <item m="1" x="4232"/>
        <item m="1" x="6717"/>
        <item m="1" x="554"/>
        <item m="1" x="2873"/>
        <item m="1" x="4236"/>
        <item m="1" x="6722"/>
        <item m="1" x="559"/>
        <item m="1" x="2881"/>
        <item m="1" x="4240"/>
        <item m="1" x="6727"/>
        <item m="1" x="564"/>
        <item m="1" x="2889"/>
        <item m="1" x="4244"/>
        <item m="1" x="6732"/>
        <item m="1" x="569"/>
        <item m="1" x="2897"/>
        <item m="1" x="4248"/>
        <item m="1" x="6737"/>
        <item m="1" x="574"/>
        <item m="1" x="2905"/>
        <item m="1" x="4252"/>
        <item m="1" x="6742"/>
        <item m="1" x="579"/>
        <item m="1" x="2913"/>
        <item m="1" x="4256"/>
        <item m="1" x="6747"/>
        <item m="1" x="584"/>
        <item m="1" x="2921"/>
        <item m="1" x="4260"/>
        <item m="1" x="6752"/>
        <item m="1" x="589"/>
        <item m="1" x="2929"/>
        <item m="1" x="4265"/>
        <item m="1" x="6758"/>
        <item m="1" x="594"/>
        <item m="1" x="2937"/>
        <item m="1" x="4267"/>
        <item m="1" x="6763"/>
        <item m="1" x="599"/>
        <item m="1" x="2945"/>
        <item m="1" x="4270"/>
        <item m="1" x="6769"/>
        <item m="1" x="605"/>
        <item m="1" x="2953"/>
        <item m="1" x="4271"/>
        <item m="1" x="6773"/>
        <item m="1" x="610"/>
        <item m="1" x="2961"/>
        <item m="1" x="276"/>
        <item m="1" x="2489"/>
        <item m="1" x="4544"/>
        <item m="1" x="279"/>
        <item m="1" x="2494"/>
        <item m="1" x="4548"/>
        <item m="1" x="282"/>
        <item m="1" x="2499"/>
        <item m="1" x="4552"/>
        <item m="1" x="285"/>
        <item m="1" x="2505"/>
        <item m="1" x="4558"/>
        <item m="1" x="289"/>
        <item m="1" x="2511"/>
        <item m="1" x="4565"/>
        <item m="1" x="292"/>
        <item m="1" x="2517"/>
        <item m="1" x="4572"/>
        <item m="1" x="295"/>
        <item m="1" x="2524"/>
        <item m="1" x="4580"/>
        <item m="1" x="298"/>
        <item m="1" x="2530"/>
        <item m="1" x="4587"/>
        <item m="1" x="301"/>
        <item m="1" x="2536"/>
        <item m="1" x="4595"/>
        <item m="1" x="304"/>
        <item m="1" x="2542"/>
        <item m="1" x="4602"/>
        <item m="1" x="307"/>
        <item m="1" x="2548"/>
        <item m="1" x="4609"/>
        <item m="1" x="310"/>
        <item m="1" x="2554"/>
        <item m="1" x="4616"/>
        <item m="1" x="313"/>
        <item m="1" x="2560"/>
        <item m="1" x="4623"/>
        <item m="1" x="316"/>
        <item m="1" x="2566"/>
        <item m="1" x="4630"/>
        <item m="1" x="319"/>
        <item m="1" x="2572"/>
        <item m="1" x="4637"/>
        <item m="1" x="322"/>
        <item m="1" x="2578"/>
        <item m="1" x="4644"/>
        <item m="1" x="325"/>
        <item m="1" x="2584"/>
        <item m="1" x="4651"/>
        <item m="1" x="328"/>
        <item m="1" x="2590"/>
        <item m="1" x="4658"/>
        <item m="1" x="331"/>
        <item m="1" x="2596"/>
        <item m="1" x="4665"/>
        <item m="1" x="334"/>
        <item m="1" x="2602"/>
        <item m="1" x="4672"/>
        <item m="1" x="338"/>
        <item m="1" x="2608"/>
        <item m="1" x="4679"/>
        <item m="1" x="341"/>
        <item m="1" x="2614"/>
        <item m="1" x="4686"/>
        <item m="1" x="345"/>
        <item m="1" x="2621"/>
        <item m="1" x="4694"/>
        <item m="1" x="347"/>
        <item m="1" x="2625"/>
        <item m="1" x="4701"/>
        <item m="1" x="4276"/>
        <item m="1" x="6783"/>
        <item m="1" x="619"/>
        <item m="1" x="4280"/>
        <item m="1" x="6786"/>
        <item m="1" x="623"/>
        <item m="1" x="4284"/>
        <item m="1" x="6789"/>
        <item m="1" x="627"/>
        <item m="1" x="4289"/>
        <item m="1" x="6794"/>
        <item m="1" x="634"/>
        <item m="1" x="4295"/>
        <item m="1" x="6799"/>
        <item m="1" x="642"/>
        <item m="1" x="4300"/>
        <item m="1" x="6804"/>
        <item m="1" x="650"/>
        <item m="1" x="4306"/>
        <item m="1" x="6810"/>
        <item m="1" x="659"/>
        <item m="1" x="4311"/>
        <item m="1" x="6815"/>
        <item m="1" x="667"/>
        <item m="1" x="4316"/>
        <item m="1" x="6820"/>
        <item m="1" x="676"/>
        <item m="1" x="4321"/>
        <item m="1" x="6825"/>
        <item m="1" x="684"/>
        <item m="1" x="4326"/>
        <item m="1" x="6830"/>
        <item m="1" x="692"/>
        <item m="1" x="4331"/>
        <item m="1" x="6835"/>
        <item m="1" x="700"/>
        <item m="1" x="4336"/>
        <item m="1" x="6840"/>
        <item m="1" x="708"/>
        <item m="1" x="4341"/>
        <item m="1" x="6845"/>
        <item m="1" x="716"/>
        <item m="1" x="4346"/>
        <item m="1" x="6850"/>
        <item m="1" x="724"/>
        <item m="1" x="4351"/>
        <item m="1" x="6855"/>
        <item m="1" x="732"/>
        <item m="1" x="4356"/>
        <item m="1" x="6860"/>
        <item m="1" x="740"/>
        <item m="1" x="4361"/>
        <item m="1" x="6865"/>
        <item m="1" x="748"/>
        <item m="1" x="4366"/>
        <item m="1" x="6870"/>
        <item m="1" x="756"/>
        <item m="1" x="4371"/>
        <item m="1" x="6875"/>
        <item m="1" x="764"/>
        <item m="1" x="4377"/>
        <item m="1" x="6880"/>
        <item m="1" x="773"/>
        <item m="1" x="4382"/>
        <item m="1" x="6885"/>
        <item m="1" x="781"/>
        <item m="1" x="4388"/>
        <item m="1" x="6891"/>
        <item m="1" x="790"/>
        <item m="1" x="4392"/>
        <item m="1" x="6896"/>
        <item m="1" x="798"/>
        <item m="1" x="354"/>
        <item m="1" x="2637"/>
        <item m="1" x="4717"/>
        <item m="1" x="359"/>
        <item m="1" x="2641"/>
        <item m="1" x="4722"/>
        <item m="1" x="364"/>
        <item m="1" x="2645"/>
        <item m="1" x="4727"/>
        <item m="1" x="370"/>
        <item m="1" x="2651"/>
        <item m="1" x="4735"/>
        <item m="1" x="377"/>
        <item m="1" x="2657"/>
        <item m="1" x="4744"/>
        <item m="1" x="383"/>
        <item m="1" x="2663"/>
        <item m="1" x="4753"/>
        <item m="1" x="390"/>
        <item m="1" x="2670"/>
        <item m="1" x="4763"/>
        <item m="1" x="396"/>
        <item m="1" x="2676"/>
        <item m="1" x="4772"/>
        <item m="1" x="402"/>
        <item m="1" x="2682"/>
        <item m="1" x="4782"/>
        <item m="1" x="408"/>
        <item m="1" x="2688"/>
        <item m="1" x="4791"/>
        <item m="1" x="414"/>
        <item m="1" x="2694"/>
        <item m="1" x="4800"/>
        <item m="1" x="420"/>
        <item m="1" x="2700"/>
        <item m="1" x="4809"/>
        <item m="1" x="426"/>
        <item m="1" x="2706"/>
        <item m="1" x="4818"/>
        <item m="1" x="432"/>
        <item m="1" x="2712"/>
        <item m="1" x="4827"/>
        <item m="1" x="438"/>
        <item m="1" x="2718"/>
        <item m="1" x="4836"/>
        <item m="1" x="444"/>
        <item m="1" x="2724"/>
        <item m="1" x="4845"/>
        <item m="1" x="450"/>
        <item m="1" x="2730"/>
        <item m="1" x="4854"/>
        <item m="1" x="456"/>
        <item m="1" x="2736"/>
        <item m="1" x="4863"/>
        <item m="1" x="462"/>
        <item m="1" x="2742"/>
        <item m="1" x="4872"/>
        <item m="1" x="468"/>
        <item m="1" x="2748"/>
        <item m="1" x="4881"/>
        <item m="1" x="474"/>
        <item m="1" x="2754"/>
        <item m="1" x="4890"/>
        <item m="1" x="480"/>
        <item m="1" x="2760"/>
        <item m="1" x="4899"/>
        <item m="1" x="487"/>
        <item m="1" x="2766"/>
        <item m="1" x="4908"/>
        <item m="1" x="491"/>
        <item m="1" x="2772"/>
        <item m="1" x="4917"/>
        <item m="1" x="4402"/>
        <item m="1" x="6911"/>
        <item m="1" x="4407"/>
        <item m="1" x="6915"/>
        <item m="1" x="4412"/>
        <item m="1" x="6919"/>
        <item m="1" x="4418"/>
        <item m="1" x="6925"/>
        <item m="1" x="4425"/>
        <item m="1" x="6931"/>
        <item m="1" x="4431"/>
        <item m="1" x="6938"/>
        <item m="1" x="4438"/>
        <item m="1" x="6945"/>
        <item m="1" x="4444"/>
        <item m="1" x="6952"/>
        <item m="1" x="4450"/>
        <item m="1" x="6960"/>
        <item m="1" x="4456"/>
        <item m="1" x="6967"/>
        <item m="1" x="4462"/>
        <item m="1" x="6974"/>
        <item m="1" x="4468"/>
        <item m="1" x="6981"/>
        <item m="1" x="4474"/>
        <item m="1" x="6988"/>
        <item m="1" x="4480"/>
        <item m="1" x="6995"/>
        <item m="1" x="4486"/>
        <item m="1" x="7002"/>
        <item m="1" x="4492"/>
        <item m="1" x="7009"/>
        <item m="1" x="4498"/>
        <item m="1" x="7016"/>
        <item m="1" x="4504"/>
        <item m="1" x="7023"/>
        <item m="1" x="4510"/>
        <item m="1" x="7030"/>
        <item m="1" x="4516"/>
        <item m="1" x="7037"/>
        <item m="1" x="4522"/>
        <item m="1" x="7044"/>
        <item m="1" x="4528"/>
        <item m="1" x="7051"/>
        <item m="1" x="4535"/>
        <item m="1" x="7058"/>
        <item m="1" x="4539"/>
        <item m="1" x="7065"/>
        <item m="1" x="497"/>
        <item m="1" x="2787"/>
        <item m="1" x="500"/>
        <item m="1" x="2791"/>
        <item m="1" x="503"/>
        <item m="1" x="2795"/>
        <item m="1" x="508"/>
        <item m="1" x="2802"/>
        <item m="1" x="514"/>
        <item m="1" x="2809"/>
        <item m="1" x="519"/>
        <item m="1" x="2817"/>
        <item m="1" x="525"/>
        <item m="1" x="2825"/>
        <item m="1" x="530"/>
        <item m="1" x="2833"/>
        <item m="1" x="535"/>
        <item m="1" x="2842"/>
        <item m="1" x="540"/>
        <item m="1" x="2850"/>
        <item m="1" x="545"/>
        <item m="1" x="2858"/>
        <item m="1" x="550"/>
        <item m="1" x="2866"/>
        <item m="1" x="555"/>
        <item m="1" x="2874"/>
        <item m="1" x="560"/>
        <item m="1" x="2882"/>
        <item m="1" x="565"/>
        <item m="1" x="2890"/>
        <item m="1" x="570"/>
        <item m="1" x="2898"/>
        <item m="1" x="575"/>
        <item m="1" x="2906"/>
        <item m="1" x="580"/>
        <item m="1" x="2914"/>
        <item m="1" x="585"/>
        <item m="1" x="2922"/>
        <item m="1" x="590"/>
        <item m="1" x="2930"/>
        <item m="1" x="595"/>
        <item m="1" x="2938"/>
        <item m="1" x="600"/>
        <item m="1" x="2946"/>
        <item m="1" x="606"/>
        <item m="1" x="2954"/>
        <item m="1" x="611"/>
        <item m="1" x="2962"/>
        <item m="1" x="4545"/>
        <item m="1" x="4549"/>
        <item m="1" x="4553"/>
        <item m="1" x="4559"/>
        <item m="1" x="4566"/>
        <item m="1" x="4573"/>
        <item m="1" x="4581"/>
        <item m="1" x="4588"/>
        <item m="1" x="4596"/>
        <item m="1" x="4603"/>
        <item m="1" x="4610"/>
        <item m="1" x="4617"/>
        <item m="1" x="4624"/>
        <item m="1" x="4631"/>
        <item m="1" x="4638"/>
        <item m="1" x="4645"/>
        <item m="1" x="4652"/>
        <item m="1" x="4659"/>
        <item m="1" x="4666"/>
        <item m="1" x="4673"/>
        <item m="1" x="4680"/>
        <item m="1" x="4687"/>
        <item m="1" x="4695"/>
        <item m="1" x="4702"/>
        <item m="1" x="620"/>
        <item m="1" x="624"/>
        <item m="1" x="628"/>
        <item m="1" x="635"/>
        <item m="1" x="643"/>
        <item m="1" x="651"/>
        <item m="1" x="660"/>
        <item m="1" x="668"/>
        <item m="1" x="677"/>
        <item m="1" x="685"/>
        <item m="1" x="693"/>
        <item m="1" x="701"/>
        <item m="1" x="709"/>
        <item m="1" x="717"/>
        <item m="1" x="725"/>
        <item m="1" x="733"/>
        <item m="1" x="741"/>
        <item m="1" x="749"/>
        <item m="1" x="757"/>
        <item m="1" x="765"/>
        <item m="1" x="774"/>
        <item m="1" x="782"/>
        <item m="1" x="791"/>
        <item m="1" x="799"/>
        <item m="1" x="4718"/>
        <item m="1" x="4723"/>
        <item m="1" x="4728"/>
        <item m="1" x="4736"/>
        <item m="1" x="4745"/>
        <item m="1" x="4754"/>
        <item m="1" x="4764"/>
        <item m="1" x="4773"/>
        <item m="1" x="4783"/>
        <item m="1" x="4792"/>
        <item m="1" x="4801"/>
        <item m="1" x="4810"/>
        <item m="1" x="4819"/>
        <item m="1" x="4828"/>
        <item m="1" x="4837"/>
        <item m="1" x="4846"/>
        <item m="1" x="4855"/>
        <item m="1" x="4864"/>
        <item m="1" x="4873"/>
        <item m="1" x="4882"/>
        <item m="1" x="4891"/>
        <item m="1" x="4900"/>
        <item m="1" x="4909"/>
        <item m="1" x="4918"/>
        <item m="1" x="817"/>
        <item m="1" x="4935"/>
        <item m="1" x="941"/>
        <item m="1" x="5108"/>
        <item m="1" x="1138"/>
        <item m="1" x="5329"/>
        <item m="1" x="1264"/>
        <item m="1" x="5503"/>
        <item m="1" x="1462"/>
        <item m="1" x="5726"/>
        <item m="1" x="1566"/>
        <item m="1" x="5876"/>
        <item m="1" x="1739"/>
        <item m="1" x="6057"/>
        <item m="1" x="1820"/>
        <item m="1" x="6158"/>
        <item m="1" x="1941"/>
        <item m="1" x="6239"/>
        <item m="1" x="2025"/>
        <item m="1" x="6338"/>
        <item m="1" x="4285"/>
        <item m="1" x="6790"/>
        <item m="1" x="629"/>
        <item m="1" x="2984"/>
        <item m="1" x="5109"/>
        <item m="1" x="4290"/>
        <item m="1" x="6795"/>
        <item m="1" x="636"/>
        <item m="1" x="2988"/>
        <item m="1" x="5114"/>
        <item m="1" x="4296"/>
        <item m="1" x="6800"/>
        <item m="1" x="644"/>
        <item m="1" x="2992"/>
        <item m="1" x="5120"/>
        <item m="1" x="4301"/>
        <item m="1" x="6805"/>
        <item m="1" x="652"/>
        <item m="1" x="2998"/>
        <item m="1" x="5128"/>
        <item m="1" x="4307"/>
        <item m="1" x="6811"/>
        <item m="1" x="661"/>
        <item m="1" x="3004"/>
        <item m="1" x="5137"/>
        <item m="1" x="4312"/>
        <item m="1" x="6816"/>
        <item m="1" x="669"/>
        <item m="1" x="3010"/>
        <item m="1" x="5146"/>
        <item m="1" x="4317"/>
        <item m="1" x="6821"/>
        <item m="1" x="678"/>
        <item m="1" x="3017"/>
        <item m="1" x="5156"/>
        <item m="1" x="4322"/>
        <item m="1" x="6826"/>
        <item m="1" x="686"/>
        <item m="1" x="3023"/>
        <item m="1" x="5165"/>
        <item m="1" x="4327"/>
        <item m="1" x="6831"/>
        <item m="1" x="694"/>
        <item m="1" x="3029"/>
        <item m="1" x="5175"/>
        <item m="1" x="4332"/>
        <item m="1" x="6836"/>
        <item m="1" x="702"/>
        <item m="1" x="3035"/>
        <item m="1" x="5184"/>
        <item m="1" x="4337"/>
        <item m="1" x="6841"/>
        <item m="1" x="710"/>
        <item m="1" x="3041"/>
        <item m="1" x="5193"/>
        <item m="1" x="4342"/>
        <item m="1" x="6846"/>
        <item m="1" x="718"/>
        <item m="1" x="3047"/>
        <item m="1" x="5202"/>
        <item m="1" x="4347"/>
        <item m="1" x="6851"/>
        <item m="1" x="726"/>
        <item m="1" x="3053"/>
        <item m="1" x="5211"/>
        <item m="1" x="4352"/>
        <item m="1" x="6856"/>
        <item m="1" x="734"/>
        <item m="1" x="3059"/>
        <item m="1" x="5220"/>
        <item m="1" x="4357"/>
        <item m="1" x="6861"/>
        <item m="1" x="742"/>
        <item m="1" x="3065"/>
        <item m="1" x="5229"/>
        <item m="1" x="4362"/>
        <item m="1" x="6866"/>
        <item m="1" x="750"/>
        <item m="1" x="3071"/>
        <item m="1" x="5238"/>
        <item m="1" x="4367"/>
        <item m="1" x="6871"/>
        <item m="1" x="758"/>
        <item m="1" x="3077"/>
        <item m="1" x="5247"/>
        <item m="1" x="4372"/>
        <item m="1" x="6876"/>
        <item m="1" x="766"/>
        <item m="1" x="3083"/>
        <item m="1" x="5256"/>
        <item m="1" x="4378"/>
        <item m="1" x="6881"/>
        <item m="1" x="775"/>
        <item m="1" x="3089"/>
        <item m="1" x="5265"/>
        <item m="1" x="4383"/>
        <item m="1" x="6886"/>
        <item m="1" x="783"/>
        <item m="1" x="3095"/>
        <item m="1" x="5274"/>
        <item m="1" x="4389"/>
        <item m="1" x="6892"/>
        <item m="1" x="792"/>
        <item m="1" x="3101"/>
        <item m="1" x="5283"/>
        <item m="1" x="4393"/>
        <item m="1" x="6897"/>
        <item m="1" x="800"/>
        <item m="1" x="3107"/>
        <item m="1" x="5292"/>
        <item m="1" x="4395"/>
        <item m="1" x="6902"/>
        <item m="1" x="807"/>
        <item m="1" x="3114"/>
        <item m="1" x="5301"/>
        <item m="1" x="4396"/>
        <item m="1" x="6905"/>
        <item m="1" x="811"/>
        <item m="1" x="3120"/>
        <item m="1" x="5310"/>
        <item m="1" x="365"/>
        <item m="1" x="2646"/>
        <item m="1" x="4729"/>
        <item m="1" x="7210"/>
        <item m="1" x="371"/>
        <item m="1" x="2652"/>
        <item m="1" x="4737"/>
        <item m="1" x="7214"/>
        <item m="1" x="378"/>
        <item m="1" x="2658"/>
        <item m="1" x="4746"/>
        <item m="1" x="7218"/>
        <item m="1" x="384"/>
        <item m="1" x="2664"/>
        <item m="1" x="4755"/>
        <item m="1" x="7224"/>
        <item m="1" x="391"/>
        <item m="1" x="2671"/>
        <item m="1" x="4765"/>
        <item m="1" x="7230"/>
        <item m="1" x="397"/>
        <item m="1" x="2677"/>
        <item m="1" x="4774"/>
        <item m="1" x="7237"/>
        <item m="1" x="403"/>
        <item m="1" x="2683"/>
        <item m="1" x="4784"/>
        <item m="1" x="7244"/>
        <item m="1" x="409"/>
        <item m="1" x="2689"/>
        <item m="1" x="4793"/>
        <item m="1" x="7251"/>
        <item m="1" x="415"/>
        <item m="1" x="2695"/>
        <item m="1" x="4802"/>
        <item m="1" x="7259"/>
        <item m="1" x="421"/>
        <item m="1" x="2701"/>
        <item m="1" x="4811"/>
        <item m="1" x="7266"/>
        <item m="1" x="427"/>
        <item m="1" x="2707"/>
        <item m="1" x="4820"/>
        <item m="1" x="7273"/>
        <item m="1" x="433"/>
        <item m="1" x="2713"/>
        <item m="1" x="4829"/>
        <item m="1" x="7280"/>
        <item m="1" x="439"/>
        <item m="1" x="2719"/>
        <item m="1" x="4838"/>
        <item m="1" x="7287"/>
        <item m="1" x="445"/>
        <item m="1" x="2725"/>
        <item m="1" x="4847"/>
        <item m="1" x="7294"/>
        <item m="1" x="451"/>
        <item m="1" x="2731"/>
        <item m="1" x="4856"/>
        <item m="1" x="7301"/>
        <item m="1" x="457"/>
        <item m="1" x="2737"/>
        <item m="1" x="4865"/>
        <item m="1" x="7308"/>
        <item m="1" x="463"/>
        <item m="1" x="2743"/>
        <item m="1" x="4874"/>
        <item m="1" x="7315"/>
        <item m="1" x="469"/>
        <item m="1" x="2749"/>
        <item m="1" x="4883"/>
        <item m="1" x="7322"/>
        <item m="1" x="475"/>
        <item m="1" x="2755"/>
        <item m="1" x="4892"/>
        <item m="1" x="7329"/>
        <item m="1" x="481"/>
        <item m="1" x="2761"/>
        <item m="1" x="4901"/>
        <item m="1" x="7336"/>
        <item m="1" x="488"/>
        <item m="1" x="2767"/>
        <item m="1" x="4910"/>
        <item m="1" x="7343"/>
        <item m="1" x="492"/>
        <item m="1" x="2773"/>
        <item m="1" x="4919"/>
        <item m="1" x="7350"/>
        <item m="1" x="494"/>
        <item m="1" x="2778"/>
        <item m="1" x="4925"/>
        <item m="1" x="7358"/>
        <item m="1" x="495"/>
        <item m="1" x="2781"/>
        <item m="1" x="4929"/>
        <item m="1" x="7365"/>
        <item m="1" x="4413"/>
        <item m="1" x="6920"/>
        <item m="1" x="818"/>
        <item m="1" x="3134"/>
        <item m="1" x="4419"/>
        <item m="1" x="6926"/>
        <item m="1" x="821"/>
        <item m="1" x="3138"/>
        <item m="1" x="4426"/>
        <item m="1" x="6932"/>
        <item m="1" x="825"/>
        <item m="1" x="3142"/>
        <item m="1" x="4432"/>
        <item m="1" x="6939"/>
        <item m="1" x="830"/>
        <item m="1" x="3149"/>
        <item m="1" x="4439"/>
        <item m="1" x="6946"/>
        <item m="1" x="836"/>
        <item m="1" x="3156"/>
        <item m="1" x="4445"/>
        <item m="1" x="6953"/>
        <item m="1" x="841"/>
        <item m="1" x="3164"/>
        <item m="1" x="4451"/>
        <item m="1" x="6961"/>
        <item m="1" x="847"/>
        <item m="1" x="3172"/>
        <item m="1" x="4457"/>
        <item m="1" x="6968"/>
        <item m="1" x="852"/>
        <item m="1" x="3180"/>
        <item m="1" x="4463"/>
        <item m="1" x="6975"/>
        <item m="1" x="857"/>
        <item m="1" x="3189"/>
        <item m="1" x="4469"/>
        <item m="1" x="6982"/>
        <item m="1" x="862"/>
        <item m="1" x="3197"/>
        <item m="1" x="4475"/>
        <item m="1" x="6989"/>
        <item m="1" x="867"/>
        <item m="1" x="3205"/>
        <item m="1" x="4481"/>
        <item m="1" x="6996"/>
        <item m="1" x="872"/>
        <item m="1" x="3213"/>
        <item m="1" x="4487"/>
        <item m="1" x="7003"/>
        <item m="1" x="877"/>
        <item m="1" x="3221"/>
        <item m="1" x="4493"/>
        <item m="1" x="7010"/>
        <item m="1" x="882"/>
        <item m="1" x="3229"/>
        <item m="1" x="4499"/>
        <item m="1" x="7017"/>
        <item m="1" x="887"/>
        <item m="1" x="3237"/>
        <item m="1" x="4505"/>
        <item m="1" x="7024"/>
        <item m="1" x="892"/>
        <item m="1" x="3245"/>
        <item m="1" x="4511"/>
        <item m="1" x="7031"/>
        <item m="1" x="897"/>
        <item m="1" x="3253"/>
        <item m="1" x="4517"/>
        <item m="1" x="7038"/>
        <item m="1" x="902"/>
        <item m="1" x="3261"/>
        <item m="1" x="4523"/>
        <item m="1" x="7045"/>
        <item m="1" x="907"/>
        <item m="1" x="3269"/>
        <item m="1" x="4529"/>
        <item m="1" x="7052"/>
        <item m="1" x="912"/>
        <item m="1" x="3277"/>
        <item m="1" x="4536"/>
        <item m="1" x="7059"/>
        <item m="1" x="917"/>
        <item m="1" x="3285"/>
        <item m="1" x="4540"/>
        <item m="1" x="7066"/>
        <item m="1" x="922"/>
        <item m="1" x="3293"/>
        <item m="1" x="4542"/>
        <item m="1" x="7072"/>
        <item m="1" x="927"/>
        <item m="1" x="3301"/>
        <item m="1" x="4543"/>
        <item m="1" x="7075"/>
        <item m="1" x="932"/>
        <item m="1" x="3309"/>
        <item m="1" x="504"/>
        <item m="1" x="2796"/>
        <item m="1" x="4936"/>
        <item m="1" x="509"/>
        <item m="1" x="2803"/>
        <item m="1" x="4940"/>
        <item m="1" x="515"/>
        <item m="1" x="2810"/>
        <item m="1" x="4945"/>
        <item m="1" x="520"/>
        <item m="1" x="2818"/>
        <item m="1" x="4951"/>
        <item m="1" x="526"/>
        <item m="1" x="2826"/>
        <item m="1" x="4958"/>
        <item m="1" x="531"/>
        <item m="1" x="2834"/>
        <item m="1" x="4965"/>
        <item m="1" x="536"/>
        <item m="1" x="2843"/>
        <item m="1" x="4973"/>
        <item m="1" x="541"/>
        <item m="1" x="2851"/>
        <item m="1" x="4980"/>
        <item m="1" x="546"/>
        <item m="1" x="2859"/>
        <item m="1" x="4988"/>
        <item m="1" x="551"/>
        <item m="1" x="2867"/>
        <item m="1" x="4995"/>
        <item m="1" x="556"/>
        <item m="1" x="2875"/>
        <item m="1" x="5002"/>
        <item m="1" x="561"/>
        <item m="1" x="2883"/>
        <item m="1" x="5009"/>
        <item m="1" x="566"/>
        <item m="1" x="2891"/>
        <item m="1" x="5016"/>
        <item m="1" x="571"/>
        <item m="1" x="2899"/>
        <item m="1" x="5023"/>
        <item m="1" x="576"/>
        <item m="1" x="2907"/>
        <item m="1" x="5030"/>
        <item m="1" x="581"/>
        <item m="1" x="2915"/>
        <item m="1" x="5037"/>
        <item m="1" x="586"/>
        <item m="1" x="2923"/>
        <item m="1" x="5044"/>
        <item m="1" x="591"/>
        <item m="1" x="2931"/>
        <item m="1" x="5051"/>
        <item m="1" x="596"/>
        <item m="1" x="2939"/>
        <item m="1" x="5058"/>
        <item m="1" x="601"/>
        <item m="1" x="2947"/>
        <item m="1" x="5065"/>
        <item m="1" x="607"/>
        <item m="1" x="2955"/>
        <item m="1" x="5072"/>
        <item m="1" x="612"/>
        <item m="1" x="2963"/>
        <item m="1" x="5079"/>
        <item m="1" x="615"/>
        <item m="1" x="2970"/>
        <item m="1" x="5086"/>
        <item m="1" x="617"/>
        <item m="1" x="2974"/>
        <item m="1" x="5093"/>
        <item m="1" x="4554"/>
        <item m="1" x="7084"/>
        <item m="1" x="942"/>
        <item m="1" x="4560"/>
        <item m="1" x="7087"/>
        <item m="1" x="946"/>
        <item m="1" x="4567"/>
        <item m="1" x="7090"/>
        <item m="1" x="951"/>
        <item m="1" x="4574"/>
        <item m="1" x="7095"/>
        <item m="1" x="958"/>
        <item m="1" x="4582"/>
        <item m="1" x="7100"/>
        <item m="1" x="966"/>
        <item m="1" x="4589"/>
        <item m="1" x="7105"/>
        <item m="1" x="974"/>
        <item m="1" x="4597"/>
        <item m="1" x="7111"/>
        <item m="1" x="983"/>
        <item m="1" x="4604"/>
        <item m="1" x="7116"/>
        <item m="1" x="991"/>
        <item m="1" x="4611"/>
        <item m="1" x="7121"/>
        <item m="1" x="1000"/>
        <item m="1" x="4618"/>
        <item m="1" x="7126"/>
        <item m="1" x="1008"/>
        <item m="1" x="4625"/>
        <item m="1" x="7131"/>
        <item m="1" x="1016"/>
        <item m="1" x="4632"/>
        <item m="1" x="7136"/>
        <item m="1" x="1024"/>
        <item m="1" x="4639"/>
        <item m="1" x="7141"/>
        <item m="1" x="1032"/>
        <item m="1" x="4646"/>
        <item m="1" x="7146"/>
        <item m="1" x="1040"/>
        <item m="1" x="4653"/>
        <item m="1" x="7151"/>
        <item m="1" x="1048"/>
        <item m="1" x="4660"/>
        <item m="1" x="7156"/>
        <item m="1" x="1056"/>
        <item m="1" x="4667"/>
        <item m="1" x="7161"/>
        <item m="1" x="1064"/>
        <item m="1" x="4674"/>
        <item m="1" x="7166"/>
        <item m="1" x="1072"/>
        <item m="1" x="4681"/>
        <item m="1" x="7171"/>
        <item m="1" x="1080"/>
        <item m="1" x="4688"/>
        <item m="1" x="7176"/>
        <item m="1" x="1088"/>
        <item m="1" x="4696"/>
        <item m="1" x="7181"/>
        <item m="1" x="1096"/>
        <item m="1" x="4703"/>
        <item m="1" x="7186"/>
        <item m="1" x="1104"/>
        <item m="1" x="4708"/>
        <item m="1" x="7192"/>
        <item m="1" x="1112"/>
        <item m="1" x="4711"/>
        <item m="1" x="7197"/>
        <item m="1" x="1120"/>
        <item m="1" x="630"/>
        <item m="1" x="2985"/>
        <item m="1" x="5110"/>
        <item m="1" x="637"/>
        <item m="1" x="2989"/>
        <item m="1" x="5115"/>
        <item m="1" x="645"/>
        <item m="1" x="2993"/>
        <item m="1" x="5121"/>
        <item m="1" x="653"/>
        <item m="1" x="2999"/>
        <item m="1" x="5129"/>
        <item m="1" x="662"/>
        <item m="1" x="3005"/>
        <item m="1" x="5138"/>
        <item m="1" x="670"/>
        <item m="1" x="3011"/>
        <item m="1" x="5147"/>
        <item m="1" x="679"/>
        <item m="1" x="3018"/>
        <item m="1" x="5157"/>
        <item m="1" x="687"/>
        <item m="1" x="3024"/>
        <item m="1" x="5166"/>
        <item m="1" x="695"/>
        <item m="1" x="3030"/>
        <item m="1" x="5176"/>
        <item m="1" x="703"/>
        <item m="1" x="3036"/>
        <item m="1" x="5185"/>
        <item m="1" x="711"/>
        <item m="1" x="3042"/>
        <item m="1" x="5194"/>
        <item m="1" x="719"/>
        <item m="1" x="3048"/>
        <item m="1" x="5203"/>
        <item m="1" x="727"/>
        <item m="1" x="3054"/>
        <item m="1" x="5212"/>
        <item m="1" x="735"/>
        <item m="1" x="3060"/>
        <item m="1" x="5221"/>
        <item m="1" x="743"/>
        <item m="1" x="3066"/>
        <item m="1" x="5230"/>
        <item m="1" x="751"/>
        <item m="1" x="3072"/>
        <item m="1" x="5239"/>
        <item m="1" x="759"/>
        <item m="1" x="3078"/>
        <item m="1" x="5248"/>
        <item m="1" x="767"/>
        <item m="1" x="3084"/>
        <item m="1" x="5257"/>
        <item m="1" x="776"/>
        <item m="1" x="3090"/>
        <item m="1" x="5266"/>
        <item m="1" x="784"/>
        <item m="1" x="3096"/>
        <item m="1" x="5275"/>
        <item m="1" x="793"/>
        <item m="1" x="3102"/>
        <item m="1" x="5284"/>
        <item m="1" x="801"/>
        <item m="1" x="3108"/>
        <item m="1" x="5293"/>
        <item m="1" x="808"/>
        <item m="1" x="3115"/>
        <item m="1" x="5302"/>
        <item m="1" x="812"/>
        <item m="1" x="3121"/>
        <item m="1" x="5311"/>
        <item m="1" x="4730"/>
        <item m="1" x="7211"/>
        <item m="1" x="4738"/>
        <item m="1" x="7215"/>
        <item m="1" x="4747"/>
        <item m="1" x="7219"/>
        <item m="1" x="4756"/>
        <item m="1" x="7225"/>
        <item m="1" x="4766"/>
        <item m="1" x="7231"/>
        <item m="1" x="4775"/>
        <item m="1" x="7238"/>
        <item m="1" x="4785"/>
        <item m="1" x="7245"/>
        <item m="1" x="4794"/>
        <item m="1" x="7252"/>
        <item m="1" x="4803"/>
        <item m="1" x="7260"/>
        <item m="1" x="4812"/>
        <item m="1" x="7267"/>
        <item m="1" x="4821"/>
        <item m="1" x="7274"/>
        <item m="1" x="4830"/>
        <item m="1" x="7281"/>
        <item m="1" x="4839"/>
        <item m="1" x="7288"/>
        <item m="1" x="4848"/>
        <item m="1" x="7295"/>
        <item m="1" x="4857"/>
        <item m="1" x="7302"/>
        <item m="1" x="4866"/>
        <item m="1" x="7309"/>
        <item m="1" x="4875"/>
        <item m="1" x="7316"/>
        <item m="1" x="4884"/>
        <item m="1" x="7323"/>
        <item m="1" x="4893"/>
        <item m="1" x="7330"/>
        <item m="1" x="4902"/>
        <item m="1" x="7337"/>
        <item m="1" x="4911"/>
        <item m="1" x="7344"/>
        <item m="1" x="4920"/>
        <item m="1" x="7351"/>
        <item m="1" x="4926"/>
        <item m="1" x="7359"/>
        <item m="1" x="4930"/>
        <item m="1" x="7366"/>
        <item m="1" x="819"/>
        <item m="1" x="3135"/>
        <item m="1" x="822"/>
        <item m="1" x="3139"/>
        <item m="1" x="826"/>
        <item m="1" x="3143"/>
        <item m="1" x="831"/>
        <item m="1" x="3150"/>
        <item m="1" x="837"/>
        <item m="1" x="3157"/>
        <item m="1" x="842"/>
        <item m="1" x="3165"/>
        <item m="1" x="848"/>
        <item m="1" x="3173"/>
        <item m="1" x="853"/>
        <item m="1" x="3181"/>
        <item m="1" x="858"/>
        <item m="1" x="3190"/>
        <item m="1" x="863"/>
        <item m="1" x="3198"/>
        <item m="1" x="868"/>
        <item m="1" x="3206"/>
        <item m="1" x="873"/>
        <item m="1" x="3214"/>
        <item m="1" x="878"/>
        <item m="1" x="3222"/>
        <item m="1" x="883"/>
        <item m="1" x="3230"/>
        <item m="1" x="888"/>
        <item m="1" x="3238"/>
        <item m="1" x="893"/>
        <item m="1" x="3246"/>
        <item m="1" x="898"/>
        <item m="1" x="3254"/>
        <item m="1" x="903"/>
        <item m="1" x="3262"/>
        <item m="1" x="908"/>
        <item m="1" x="3270"/>
        <item m="1" x="913"/>
        <item m="1" x="3278"/>
        <item m="1" x="918"/>
        <item m="1" x="3286"/>
        <item m="1" x="923"/>
        <item m="1" x="3294"/>
        <item m="1" x="928"/>
        <item m="1" x="3302"/>
        <item m="1" x="933"/>
        <item m="1" x="3310"/>
        <item m="1" x="4937"/>
        <item m="1" x="4941"/>
        <item m="1" x="4946"/>
        <item m="1" x="4952"/>
        <item m="1" x="4959"/>
        <item m="1" x="4966"/>
        <item m="1" x="4974"/>
        <item m="1" x="4981"/>
        <item m="1" x="4989"/>
        <item m="1" x="4996"/>
        <item m="1" x="5003"/>
        <item m="1" x="5010"/>
        <item m="1" x="5017"/>
        <item m="1" x="5024"/>
        <item m="1" x="5031"/>
        <item m="1" x="5038"/>
        <item m="1" x="5045"/>
        <item m="1" x="5052"/>
        <item m="1" x="5059"/>
        <item m="1" x="5066"/>
        <item m="1" x="5073"/>
        <item m="1" x="5080"/>
        <item m="1" x="5087"/>
        <item m="1" x="5094"/>
        <item m="1" x="943"/>
        <item m="1" x="947"/>
        <item m="1" x="952"/>
        <item m="1" x="959"/>
        <item m="1" x="967"/>
        <item m="1" x="975"/>
        <item m="1" x="984"/>
        <item m="1" x="992"/>
        <item m="1" x="1001"/>
        <item m="1" x="1009"/>
        <item m="1" x="1017"/>
        <item m="1" x="1025"/>
        <item m="1" x="1033"/>
        <item m="1" x="1041"/>
        <item m="1" x="1049"/>
        <item m="1" x="1057"/>
        <item m="1" x="1065"/>
        <item m="1" x="1073"/>
        <item m="1" x="1081"/>
        <item m="1" x="1089"/>
        <item m="1" x="1097"/>
        <item m="1" x="1105"/>
        <item m="1" x="1113"/>
        <item m="1" x="1121"/>
        <item m="1" x="5111"/>
        <item m="1" x="5116"/>
        <item m="1" x="5122"/>
        <item m="1" x="5130"/>
        <item m="1" x="5139"/>
        <item m="1" x="5148"/>
        <item m="1" x="5158"/>
        <item m="1" x="5167"/>
        <item m="1" x="5177"/>
        <item m="1" x="5186"/>
        <item m="1" x="5195"/>
        <item m="1" x="5204"/>
        <item m="1" x="5213"/>
        <item m="1" x="5222"/>
        <item m="1" x="5231"/>
        <item m="1" x="5240"/>
        <item m="1" x="5249"/>
        <item m="1" x="5258"/>
        <item m="1" x="5267"/>
        <item m="1" x="5276"/>
        <item m="1" x="5285"/>
        <item m="1" x="5294"/>
        <item m="1" x="5303"/>
        <item m="1" x="5312"/>
        <item m="1" x="1139"/>
        <item m="1" x="5330"/>
        <item m="1" x="1265"/>
        <item m="1" x="5505"/>
        <item m="1" x="1464"/>
        <item m="1" x="5728"/>
        <item m="1" x="1568"/>
        <item m="1" x="5880"/>
        <item m="1" x="1744"/>
        <item m="1" x="6062"/>
        <item m="1" x="1825"/>
        <item m="1" x="6165"/>
        <item m="1" x="1950"/>
        <item m="1" x="6246"/>
        <item m="1" x="2032"/>
        <item m="1" x="6347"/>
        <item m="1" x="2153"/>
        <item m="1" x="4568"/>
        <item m="1" x="7091"/>
        <item m="1" x="953"/>
        <item m="1" x="3332"/>
        <item m="1" x="5507"/>
        <item m="1" x="4575"/>
        <item m="1" x="7096"/>
        <item m="1" x="960"/>
        <item m="1" x="3336"/>
        <item m="1" x="5512"/>
        <item m="1" x="4583"/>
        <item m="1" x="7101"/>
        <item m="1" x="968"/>
        <item m="1" x="3340"/>
        <item m="1" x="5518"/>
        <item m="1" x="4590"/>
        <item m="1" x="7106"/>
        <item m="1" x="976"/>
        <item m="1" x="3346"/>
        <item m="1" x="5526"/>
        <item m="1" x="4598"/>
        <item m="1" x="7112"/>
        <item m="1" x="985"/>
        <item m="1" x="3352"/>
        <item m="1" x="5535"/>
        <item m="1" x="4605"/>
        <item m="1" x="7117"/>
        <item m="1" x="993"/>
        <item m="1" x="3358"/>
        <item m="1" x="5544"/>
        <item m="1" x="4612"/>
        <item m="1" x="7122"/>
        <item m="1" x="1002"/>
        <item m="1" x="3365"/>
        <item m="1" x="5554"/>
        <item m="1" x="4619"/>
        <item m="1" x="7127"/>
        <item m="1" x="1010"/>
        <item m="1" x="3371"/>
        <item m="1" x="5563"/>
        <item m="1" x="4626"/>
        <item m="1" x="7132"/>
        <item m="1" x="1018"/>
        <item m="1" x="3377"/>
        <item m="1" x="5573"/>
        <item m="1" x="4633"/>
        <item m="1" x="7137"/>
        <item m="1" x="1026"/>
        <item m="1" x="3383"/>
        <item m="1" x="5582"/>
        <item m="1" x="4640"/>
        <item m="1" x="7142"/>
        <item m="1" x="1034"/>
        <item m="1" x="3389"/>
        <item m="1" x="5591"/>
        <item m="1" x="4647"/>
        <item m="1" x="7147"/>
        <item m="1" x="1042"/>
        <item m="1" x="3395"/>
        <item m="1" x="5600"/>
        <item m="1" x="4654"/>
        <item m="1" x="7152"/>
        <item m="1" x="1050"/>
        <item m="1" x="3401"/>
        <item m="1" x="5609"/>
        <item m="1" x="4661"/>
        <item m="1" x="7157"/>
        <item m="1" x="1058"/>
        <item m="1" x="3407"/>
        <item m="1" x="5618"/>
        <item m="1" x="4668"/>
        <item m="1" x="7162"/>
        <item m="1" x="1066"/>
        <item m="1" x="5627"/>
        <item m="1" x="4675"/>
        <item m="1" x="7167"/>
        <item m="1" x="1074"/>
        <item m="1" x="5636"/>
        <item m="1" x="4682"/>
        <item m="1" x="7172"/>
        <item m="1" x="1082"/>
        <item m="1" x="5645"/>
        <item m="1" x="4689"/>
        <item m="1" x="7177"/>
        <item m="1" x="1090"/>
        <item m="1" x="5654"/>
        <item m="1" x="4697"/>
        <item m="1" x="7182"/>
        <item m="1" x="1098"/>
        <item m="1" x="5663"/>
        <item m="1" x="4704"/>
        <item m="1" x="7187"/>
        <item m="1" x="1106"/>
        <item m="1" x="5672"/>
        <item m="1" x="4709"/>
        <item m="1" x="7193"/>
        <item m="1" x="1114"/>
        <item m="1" x="5681"/>
        <item m="1" x="4712"/>
        <item m="1" x="7198"/>
        <item m="1" x="1122"/>
        <item m="1" x="5690"/>
        <item m="1" x="4714"/>
        <item m="1" x="7203"/>
        <item m="1" x="1128"/>
        <item m="1" x="5699"/>
        <item m="1" x="4715"/>
        <item m="1" x="7205"/>
        <item m="1" x="1132"/>
        <item m="1" x="5708"/>
        <item m="1" x="646"/>
        <item m="1" x="2994"/>
        <item m="1" x="5123"/>
        <item m="1" x="7511"/>
        <item m="1" x="654"/>
        <item m="1" x="3000"/>
        <item m="1" x="5131"/>
        <item m="1" x="7515"/>
        <item m="1" x="663"/>
        <item m="1" x="3006"/>
        <item m="1" x="5140"/>
        <item m="1" x="7519"/>
        <item m="1" x="671"/>
        <item m="1" x="3012"/>
        <item m="1" x="5149"/>
        <item m="1" x="7525"/>
        <item m="1" x="680"/>
        <item m="1" x="3019"/>
        <item m="1" x="5159"/>
        <item m="1" x="7531"/>
        <item m="1" x="688"/>
        <item m="1" x="3025"/>
        <item m="1" x="5168"/>
        <item m="1" x="7537"/>
        <item m="1" x="696"/>
        <item m="1" x="3031"/>
        <item m="1" x="5178"/>
        <item m="1" x="7543"/>
        <item m="1" x="704"/>
        <item m="1" x="3037"/>
        <item m="1" x="5187"/>
        <item m="1" x="7549"/>
        <item m="1" x="712"/>
        <item m="1" x="3043"/>
        <item m="1" x="5196"/>
        <item m="1" x="7555"/>
        <item m="1" x="720"/>
        <item m="1" x="3049"/>
        <item m="1" x="5205"/>
        <item m="1" x="7561"/>
        <item m="1" x="728"/>
        <item m="1" x="3055"/>
        <item m="1" x="5214"/>
        <item m="1" x="7567"/>
        <item m="1" x="736"/>
        <item m="1" x="3061"/>
        <item m="1" x="5223"/>
        <item m="1" x="7573"/>
        <item m="1" x="744"/>
        <item m="1" x="3067"/>
        <item m="1" x="5232"/>
        <item m="1" x="7579"/>
        <item m="1" x="752"/>
        <item m="1" x="3073"/>
        <item m="1" x="5241"/>
        <item m="1" x="7585"/>
        <item m="1" x="760"/>
        <item m="1" x="3079"/>
        <item m="1" x="5250"/>
        <item m="1" x="7591"/>
        <item m="1" x="768"/>
        <item m="1" x="3085"/>
        <item m="1" x="5259"/>
        <item m="1" x="7597"/>
        <item m="1" x="777"/>
        <item m="1" x="3091"/>
        <item m="1" x="5268"/>
        <item m="1" x="7603"/>
        <item m="1" x="785"/>
        <item m="1" x="3097"/>
        <item m="1" x="5277"/>
        <item m="1" x="7609"/>
        <item m="1" x="794"/>
        <item m="1" x="3103"/>
        <item m="1" x="5286"/>
        <item m="1" x="7615"/>
        <item m="1" x="802"/>
        <item m="1" x="3109"/>
        <item m="1" x="5295"/>
        <item m="1" x="7621"/>
        <item m="1" x="809"/>
        <item m="1" x="3116"/>
        <item m="1" x="5304"/>
        <item m="1" x="7627"/>
        <item m="1" x="813"/>
        <item m="1" x="3122"/>
        <item m="1" x="5313"/>
        <item m="1" x="7633"/>
        <item m="1" x="815"/>
        <item m="1" x="3127"/>
        <item m="1" x="5319"/>
        <item m="1" x="7639"/>
        <item m="1" x="816"/>
        <item m="1" x="3129"/>
        <item m="1" x="5323"/>
        <item m="1" x="7645"/>
        <item m="1" x="4748"/>
        <item m="1" x="7220"/>
        <item m="1" x="1141"/>
        <item m="1" x="3441"/>
        <item m="1" x="4757"/>
        <item m="1" x="7226"/>
        <item m="1" x="1144"/>
        <item m="1" x="3445"/>
        <item m="1" x="4767"/>
        <item m="1" x="7232"/>
        <item m="1" x="1148"/>
        <item m="1" x="3449"/>
        <item m="1" x="4776"/>
        <item m="1" x="7239"/>
        <item m="1" x="1153"/>
        <item m="1" x="3456"/>
        <item m="1" x="4786"/>
        <item m="1" x="7246"/>
        <item m="1" x="1159"/>
        <item m="1" x="3463"/>
        <item m="1" x="4795"/>
        <item m="1" x="7253"/>
        <item m="1" x="1164"/>
        <item m="1" x="3470"/>
        <item m="1" x="4804"/>
        <item m="1" x="7261"/>
        <item m="1" x="1170"/>
        <item m="1" x="3477"/>
        <item m="1" x="4813"/>
        <item m="1" x="7268"/>
        <item m="1" x="1175"/>
        <item m="1" x="3484"/>
        <item m="1" x="4822"/>
        <item m="1" x="7275"/>
        <item m="1" x="1180"/>
        <item m="1" x="3491"/>
        <item m="1" x="4831"/>
        <item m="1" x="7282"/>
        <item m="1" x="1185"/>
        <item m="1" x="3498"/>
        <item m="1" x="4840"/>
        <item m="1" x="7289"/>
        <item m="1" x="1190"/>
        <item m="1" x="3505"/>
        <item m="1" x="4849"/>
        <item m="1" x="7296"/>
        <item m="1" x="1195"/>
        <item m="1" x="3512"/>
        <item m="1" x="4858"/>
        <item m="1" x="7303"/>
        <item m="1" x="1200"/>
        <item m="1" x="3519"/>
        <item m="1" x="4867"/>
        <item m="1" x="7310"/>
        <item m="1" x="1205"/>
        <item m="1" x="3526"/>
        <item m="1" x="4876"/>
        <item m="1" x="7317"/>
        <item m="1" x="1210"/>
        <item m="1" x="3533"/>
        <item m="1" x="4885"/>
        <item m="1" x="7324"/>
        <item m="1" x="1215"/>
        <item m="1" x="3540"/>
        <item m="1" x="4894"/>
        <item m="1" x="7331"/>
        <item m="1" x="1220"/>
        <item m="1" x="3547"/>
        <item m="1" x="4903"/>
        <item m="1" x="7338"/>
        <item m="1" x="1225"/>
        <item m="1" x="3554"/>
        <item m="1" x="4912"/>
        <item m="1" x="7345"/>
        <item m="1" x="1230"/>
        <item m="1" x="3561"/>
        <item m="1" x="4921"/>
        <item m="1" x="7352"/>
        <item m="1" x="1235"/>
        <item m="1" x="3568"/>
        <item m="1" x="4927"/>
        <item m="1" x="7360"/>
        <item m="1" x="1240"/>
        <item m="1" x="3575"/>
        <item m="1" x="4931"/>
        <item m="1" x="7367"/>
        <item m="1" x="1245"/>
        <item m="1" x="3582"/>
        <item m="1" x="4933"/>
        <item m="1" x="7373"/>
        <item m="1" x="1250"/>
        <item m="1" x="3589"/>
        <item m="1" x="4934"/>
        <item m="1" x="7377"/>
        <item m="1" x="1255"/>
        <item m="1" x="3596"/>
        <item m="1" x="827"/>
        <item m="1" x="3144"/>
        <item m="1" x="5332"/>
        <item m="1" x="832"/>
        <item m="1" x="3151"/>
        <item m="1" x="5336"/>
        <item m="1" x="838"/>
        <item m="1" x="3158"/>
        <item m="1" x="5341"/>
        <item m="1" x="843"/>
        <item m="1" x="3166"/>
        <item m="1" x="5347"/>
        <item m="1" x="849"/>
        <item m="1" x="3174"/>
        <item m="1" x="5354"/>
        <item m="1" x="854"/>
        <item m="1" x="3182"/>
        <item m="1" x="5361"/>
        <item m="1" x="859"/>
        <item m="1" x="3191"/>
        <item m="1" x="5369"/>
        <item m="1" x="864"/>
        <item m="1" x="3199"/>
        <item m="1" x="5376"/>
        <item m="1" x="869"/>
        <item m="1" x="3207"/>
        <item m="1" x="5384"/>
        <item m="1" x="874"/>
        <item m="1" x="3215"/>
        <item m="1" x="5391"/>
        <item m="1" x="879"/>
        <item m="1" x="3223"/>
        <item m="1" x="5398"/>
        <item m="1" x="884"/>
        <item m="1" x="3231"/>
        <item m="1" x="5405"/>
        <item m="1" x="889"/>
        <item m="1" x="3239"/>
        <item m="1" x="5412"/>
        <item m="1" x="894"/>
        <item m="1" x="3247"/>
        <item m="1" x="5419"/>
        <item m="1" x="899"/>
        <item m="1" x="3255"/>
        <item m="1" x="5426"/>
        <item m="1" x="904"/>
        <item m="1" x="3263"/>
        <item m="1" x="5433"/>
        <item m="1" x="909"/>
        <item m="1" x="3271"/>
        <item m="1" x="5440"/>
        <item m="1" x="914"/>
        <item m="1" x="3279"/>
        <item m="1" x="5447"/>
        <item m="1" x="919"/>
        <item m="1" x="3287"/>
        <item m="1" x="5454"/>
        <item m="1" x="924"/>
        <item m="1" x="3295"/>
        <item m="1" x="5461"/>
        <item m="1" x="929"/>
        <item m="1" x="3303"/>
        <item m="1" x="5468"/>
        <item m="1" x="934"/>
        <item m="1" x="3311"/>
        <item m="1" x="5475"/>
        <item m="1" x="937"/>
        <item m="1" x="3318"/>
        <item m="1" x="5482"/>
        <item m="1" x="939"/>
        <item m="1" x="3322"/>
        <item m="1" x="5489"/>
        <item m="1" x="4947"/>
        <item m="1" x="7385"/>
        <item m="1" x="1267"/>
        <item m="1" x="4953"/>
        <item m="1" x="7388"/>
        <item m="1" x="1271"/>
        <item m="1" x="4960"/>
        <item m="1" x="7391"/>
        <item m="1" x="1276"/>
        <item m="1" x="4967"/>
        <item m="1" x="7396"/>
        <item m="1" x="1283"/>
        <item m="1" x="4975"/>
        <item m="1" x="7401"/>
        <item m="1" x="1291"/>
        <item m="1" x="4982"/>
        <item m="1" x="7406"/>
        <item m="1" x="1299"/>
        <item m="1" x="4990"/>
        <item m="1" x="7412"/>
        <item m="1" x="1308"/>
        <item m="1" x="4997"/>
        <item m="1" x="7417"/>
        <item m="1" x="1316"/>
        <item m="1" x="5004"/>
        <item m="1" x="7422"/>
        <item m="1" x="1325"/>
        <item m="1" x="5011"/>
        <item m="1" x="7427"/>
        <item m="1" x="1333"/>
        <item m="1" x="5018"/>
        <item m="1" x="7432"/>
        <item m="1" x="1341"/>
        <item m="1" x="5025"/>
        <item m="1" x="7437"/>
        <item m="1" x="1349"/>
        <item m="1" x="5032"/>
        <item m="1" x="7442"/>
        <item m="1" x="1357"/>
        <item m="1" x="5039"/>
        <item m="1" x="7447"/>
        <item m="1" x="1365"/>
        <item m="1" x="5046"/>
        <item m="1" x="7452"/>
        <item m="1" x="1373"/>
        <item m="1" x="5053"/>
        <item m="1" x="7457"/>
        <item m="1" x="1381"/>
        <item m="1" x="5060"/>
        <item m="1" x="7462"/>
        <item m="1" x="1389"/>
        <item m="1" x="5067"/>
        <item m="1" x="7467"/>
        <item m="1" x="1397"/>
        <item m="1" x="5074"/>
        <item m="1" x="7472"/>
        <item m="1" x="1405"/>
        <item m="1" x="5081"/>
        <item m="1" x="7477"/>
        <item m="1" x="1413"/>
        <item m="1" x="5088"/>
        <item m="1" x="7482"/>
        <item m="1" x="1421"/>
        <item m="1" x="5095"/>
        <item m="1" x="7487"/>
        <item m="1" x="1429"/>
        <item m="1" x="5100"/>
        <item m="1" x="7493"/>
        <item m="1" x="1437"/>
        <item m="1" x="5103"/>
        <item m="1" x="7498"/>
        <item m="1" x="1445"/>
        <item m="1" x="954"/>
        <item m="1" x="3333"/>
        <item m="1" x="5508"/>
        <item m="1" x="961"/>
        <item m="1" x="3337"/>
        <item m="1" x="5513"/>
        <item m="1" x="969"/>
        <item m="1" x="3341"/>
        <item m="1" x="5519"/>
        <item m="1" x="977"/>
        <item m="1" x="3347"/>
        <item m="1" x="5527"/>
        <item m="1" x="986"/>
        <item m="1" x="3353"/>
        <item m="1" x="5536"/>
        <item m="1" x="994"/>
        <item m="1" x="3359"/>
        <item m="1" x="5545"/>
        <item m="1" x="1003"/>
        <item m="1" x="3366"/>
        <item m="1" x="5555"/>
        <item m="1" x="1011"/>
        <item m="1" x="3372"/>
        <item m="1" x="5564"/>
        <item m="1" x="1019"/>
        <item m="1" x="3378"/>
        <item m="1" x="5574"/>
        <item m="1" x="1027"/>
        <item m="1" x="3384"/>
        <item m="1" x="5583"/>
        <item m="1" x="1035"/>
        <item m="1" x="3390"/>
        <item m="1" x="5592"/>
        <item m="1" x="1043"/>
        <item m="1" x="3396"/>
        <item m="1" x="5601"/>
        <item m="1" x="1051"/>
        <item m="1" x="3402"/>
        <item m="1" x="5610"/>
        <item m="1" x="1059"/>
        <item m="1" x="3408"/>
        <item m="1" x="5619"/>
        <item m="1" x="1067"/>
        <item m="1" x="5628"/>
        <item m="1" x="1075"/>
        <item m="1" x="5637"/>
        <item m="1" x="1083"/>
        <item m="1" x="5646"/>
        <item m="1" x="1091"/>
        <item m="1" x="5655"/>
        <item m="1" x="1099"/>
        <item m="1" x="5664"/>
        <item m="1" x="1107"/>
        <item m="1" x="5673"/>
        <item m="1" x="1115"/>
        <item m="1" x="5682"/>
        <item m="1" x="1123"/>
        <item m="1" x="5691"/>
        <item m="1" x="1129"/>
        <item m="1" x="5700"/>
        <item m="1" x="1133"/>
        <item m="1" x="5709"/>
        <item m="1" x="5124"/>
        <item m="1" x="7512"/>
        <item m="1" x="5132"/>
        <item m="1" x="7516"/>
        <item m="1" x="5141"/>
        <item m="1" x="7520"/>
        <item m="1" x="5150"/>
        <item m="1" x="7526"/>
        <item m="1" x="5160"/>
        <item m="1" x="7532"/>
        <item m="1" x="5169"/>
        <item m="1" x="7538"/>
        <item m="1" x="5179"/>
        <item m="1" x="7544"/>
        <item m="1" x="5188"/>
        <item m="1" x="7550"/>
        <item m="1" x="5197"/>
        <item m="1" x="7556"/>
        <item m="1" x="5206"/>
        <item m="1" x="7562"/>
        <item m="1" x="5215"/>
        <item m="1" x="7568"/>
        <item m="1" x="5224"/>
        <item m="1" x="7574"/>
        <item m="1" x="5233"/>
        <item m="1" x="7580"/>
        <item m="1" x="5242"/>
        <item m="1" x="7586"/>
        <item m="1" x="5251"/>
        <item m="1" x="7592"/>
        <item m="1" x="5260"/>
        <item m="1" x="7598"/>
        <item m="1" x="5269"/>
        <item m="1" x="7604"/>
        <item m="1" x="5278"/>
        <item m="1" x="7610"/>
        <item m="1" x="5287"/>
        <item m="1" x="7616"/>
        <item m="1" x="5296"/>
        <item m="1" x="7622"/>
        <item m="1" x="5305"/>
        <item m="1" x="7628"/>
        <item m="1" x="5314"/>
        <item m="1" x="7634"/>
        <item m="1" x="5320"/>
        <item m="1" x="7640"/>
        <item m="1" x="5324"/>
        <item m="1" x="7646"/>
        <item m="1" x="1142"/>
        <item m="1" x="3442"/>
        <item m="1" x="1145"/>
        <item m="1" x="3446"/>
        <item m="1" x="1149"/>
        <item m="1" x="3450"/>
        <item m="1" x="1154"/>
        <item m="1" x="3457"/>
        <item m="1" x="1160"/>
        <item m="1" x="3464"/>
        <item m="1" x="1165"/>
        <item m="1" x="3471"/>
        <item m="1" x="1171"/>
        <item m="1" x="3478"/>
        <item m="1" x="1176"/>
        <item m="1" x="3485"/>
        <item m="1" x="1181"/>
        <item m="1" x="3492"/>
        <item m="1" x="1186"/>
        <item m="1" x="3499"/>
        <item m="1" x="1191"/>
        <item m="1" x="3506"/>
        <item m="1" x="1196"/>
        <item m="1" x="3513"/>
        <item m="1" x="1201"/>
        <item m="1" x="3520"/>
        <item m="1" x="1206"/>
        <item m="1" x="3527"/>
        <item m="1" x="1211"/>
        <item m="1" x="3534"/>
        <item m="1" x="1216"/>
        <item m="1" x="3541"/>
        <item m="1" x="1221"/>
        <item m="1" x="3548"/>
        <item m="1" x="1226"/>
        <item m="1" x="3555"/>
        <item m="1" x="1231"/>
        <item m="1" x="3562"/>
        <item m="1" x="1236"/>
        <item m="1" x="3569"/>
        <item m="1" x="1241"/>
        <item m="1" x="3576"/>
        <item m="1" x="1246"/>
        <item m="1" x="3583"/>
        <item m="1" x="1251"/>
        <item m="1" x="3590"/>
        <item m="1" x="1256"/>
        <item m="1" x="3597"/>
        <item m="1" x="5333"/>
        <item m="1" x="5337"/>
        <item m="1" x="5342"/>
        <item m="1" x="5348"/>
        <item m="1" x="5355"/>
        <item m="1" x="5362"/>
        <item m="1" x="5370"/>
        <item m="1" x="5377"/>
        <item m="1" x="5385"/>
        <item m="1" x="5392"/>
        <item m="1" x="5399"/>
        <item m="1" x="5406"/>
        <item m="1" x="5413"/>
        <item m="1" x="5420"/>
        <item m="1" x="5427"/>
        <item m="1" x="5434"/>
        <item m="1" x="5441"/>
        <item m="1" x="5448"/>
        <item m="1" x="5455"/>
        <item m="1" x="5462"/>
        <item m="1" x="5469"/>
        <item m="1" x="5476"/>
        <item m="1" x="5483"/>
        <item m="1" x="5490"/>
        <item m="1" x="1268"/>
        <item m="1" x="1272"/>
        <item m="1" x="1277"/>
        <item m="1" x="1284"/>
        <item m="1" x="1292"/>
        <item m="1" x="1300"/>
        <item m="1" x="1309"/>
        <item m="1" x="1317"/>
        <item m="1" x="1326"/>
        <item m="1" x="1334"/>
        <item m="1" x="1342"/>
        <item m="1" x="1350"/>
        <item m="1" x="1358"/>
        <item m="1" x="1366"/>
        <item m="1" x="1374"/>
        <item m="1" x="1382"/>
        <item m="1" x="1390"/>
        <item m="1" x="1398"/>
        <item m="1" x="1406"/>
        <item m="1" x="1414"/>
        <item m="1" x="1422"/>
        <item m="1" x="1430"/>
        <item m="1" x="1438"/>
        <item m="1" x="1446"/>
        <item m="1" x="5509"/>
        <item m="1" x="5514"/>
        <item m="1" x="5520"/>
        <item m="1" x="5528"/>
        <item m="1" x="5537"/>
        <item m="1" x="5546"/>
        <item m="1" x="5556"/>
        <item m="1" x="5565"/>
        <item m="1" x="5575"/>
        <item m="1" x="5584"/>
        <item m="1" x="5593"/>
        <item m="1" x="5602"/>
        <item m="1" x="5611"/>
        <item m="1" x="5620"/>
        <item m="1" x="5629"/>
        <item m="1" x="5638"/>
        <item m="1" x="5647"/>
        <item m="1" x="5656"/>
        <item m="1" x="5665"/>
        <item m="1" x="5674"/>
        <item m="1" x="5683"/>
        <item m="1" x="5692"/>
        <item m="1" x="5701"/>
        <item m="1" x="5710"/>
        <item m="1" x="1466"/>
        <item m="1" x="5730"/>
        <item m="1" x="1570"/>
        <item m="1" x="5883"/>
        <item m="1" x="1747"/>
        <item m="1" x="6065"/>
        <item m="1" x="1828"/>
        <item m="1" x="6170"/>
        <item m="1" x="1956"/>
        <item m="1" x="6252"/>
        <item m="1" x="2038"/>
        <item m="1" x="6355"/>
        <item m="1" x="2162"/>
        <item m="1" x="6434"/>
        <item m="1" x="2242"/>
        <item m="1" x="6533"/>
        <item m="1" x="2361"/>
        <item m="1" x="6632"/>
        <item m="1" x="2463"/>
        <item m="1" x="6753"/>
        <item m="1" x="4961"/>
        <item m="1" x="7392"/>
        <item m="1" x="1278"/>
        <item m="1" x="5885"/>
        <item m="1" x="4968"/>
        <item m="1" x="7397"/>
        <item m="1" x="1285"/>
        <item m="1" x="5890"/>
        <item m="1" x="4976"/>
        <item m="1" x="7402"/>
        <item m="1" x="1293"/>
        <item m="1" x="5896"/>
        <item m="1" x="4983"/>
        <item m="1" x="7407"/>
        <item m="1" x="1301"/>
        <item m="1" x="5903"/>
        <item m="1" x="4991"/>
        <item m="1" x="7413"/>
        <item m="1" x="1310"/>
        <item m="1" x="5911"/>
        <item m="1" x="4998"/>
        <item m="1" x="7418"/>
        <item m="1" x="1318"/>
        <item m="1" x="5919"/>
        <item m="1" x="5005"/>
        <item m="1" x="7423"/>
        <item m="1" x="1327"/>
        <item m="1" x="5927"/>
        <item m="1" x="5012"/>
        <item m="1" x="7428"/>
        <item m="1" x="1335"/>
        <item m="1" x="5935"/>
        <item m="1" x="5019"/>
        <item m="1" x="7433"/>
        <item m="1" x="1343"/>
        <item m="1" x="5944"/>
        <item m="1" x="5026"/>
        <item m="1" x="7438"/>
        <item m="1" x="1351"/>
        <item m="1" x="5952"/>
        <item m="1" x="5033"/>
        <item m="1" x="7443"/>
        <item m="1" x="1359"/>
        <item m="1" x="5960"/>
        <item m="1" x="5040"/>
        <item m="1" x="7448"/>
        <item m="1" x="1367"/>
        <item m="1" x="5968"/>
        <item m="1" x="5047"/>
        <item m="1" x="7453"/>
        <item m="1" x="1375"/>
        <item m="1" x="5976"/>
        <item m="1" x="5054"/>
        <item m="1" x="7458"/>
        <item m="1" x="1383"/>
        <item m="1" x="5984"/>
        <item m="1" x="5061"/>
        <item m="1" x="7463"/>
        <item m="1" x="1391"/>
        <item m="1" x="5992"/>
        <item m="1" x="5068"/>
        <item m="1" x="7468"/>
        <item m="1" x="1399"/>
        <item m="1" x="6000"/>
        <item m="1" x="5075"/>
        <item m="1" x="7473"/>
        <item m="1" x="1407"/>
        <item m="1" x="6008"/>
        <item m="1" x="5082"/>
        <item m="1" x="7478"/>
        <item m="1" x="1415"/>
        <item m="1" x="6016"/>
        <item m="1" x="5089"/>
        <item m="1" x="7483"/>
        <item m="1" x="1423"/>
        <item m="1" x="6024"/>
        <item m="1" x="5096"/>
        <item m="1" x="7488"/>
        <item m="1" x="1431"/>
        <item m="1" x="6032"/>
        <item m="1" x="5101"/>
        <item m="1" x="7494"/>
        <item m="1" x="1439"/>
        <item m="1" x="6040"/>
        <item m="1" x="5104"/>
        <item m="1" x="7499"/>
        <item m="1" x="1447"/>
        <item m="1" x="5106"/>
        <item m="1" x="7504"/>
        <item m="1" x="1453"/>
        <item m="1" x="5107"/>
        <item m="1" x="7506"/>
        <item m="1" x="1457"/>
        <item m="1" x="970"/>
        <item m="1" x="3342"/>
        <item m="1" x="5521"/>
        <item m="1" x="7761"/>
        <item m="1" x="978"/>
        <item m="1" x="3348"/>
        <item m="1" x="5529"/>
        <item m="1" x="7765"/>
        <item m="1" x="987"/>
        <item m="1" x="3354"/>
        <item m="1" x="5538"/>
        <item m="1" x="7769"/>
        <item m="1" x="995"/>
        <item m="1" x="3360"/>
        <item m="1" x="5547"/>
        <item m="1" x="7774"/>
        <item m="1" x="1004"/>
        <item m="1" x="3367"/>
        <item m="1" x="5557"/>
        <item m="1" x="7779"/>
        <item m="1" x="1012"/>
        <item m="1" x="3373"/>
        <item m="1" x="5566"/>
        <item m="1" x="7784"/>
        <item m="1" x="1020"/>
        <item m="1" x="3379"/>
        <item m="1" x="5576"/>
        <item m="1" x="7789"/>
        <item m="1" x="1028"/>
        <item m="1" x="3385"/>
        <item m="1" x="5585"/>
        <item m="1" x="7794"/>
        <item m="1" x="1036"/>
        <item m="1" x="3391"/>
        <item m="1" x="5594"/>
        <item m="1" x="7799"/>
        <item m="1" x="1044"/>
        <item m="1" x="3397"/>
        <item m="1" x="5603"/>
        <item m="1" x="7804"/>
        <item m="1" x="1052"/>
        <item m="1" x="3403"/>
        <item m="1" x="5612"/>
        <item m="1" x="7809"/>
        <item m="1" x="1060"/>
        <item m="1" x="3409"/>
        <item m="1" x="5621"/>
        <item m="1" x="7814"/>
        <item m="1" x="1068"/>
        <item m="1" x="3411"/>
        <item m="1" x="5630"/>
        <item m="1" x="7819"/>
        <item m="1" x="1076"/>
        <item m="1" x="3413"/>
        <item m="1" x="5639"/>
        <item m="1" x="7824"/>
        <item m="1" x="1084"/>
        <item m="1" x="3415"/>
        <item m="1" x="5648"/>
        <item m="1" x="7829"/>
        <item m="1" x="1092"/>
        <item m="1" x="3417"/>
        <item m="1" x="5657"/>
        <item m="1" x="7834"/>
        <item m="1" x="1100"/>
        <item m="1" x="3419"/>
        <item m="1" x="5666"/>
        <item m="1" x="7839"/>
        <item m="1" x="1108"/>
        <item m="1" x="3421"/>
        <item m="1" x="5675"/>
        <item m="1" x="7844"/>
        <item m="1" x="1116"/>
        <item m="1" x="3423"/>
        <item m="1" x="5684"/>
        <item m="1" x="7849"/>
        <item m="1" x="1124"/>
        <item m="1" x="3425"/>
        <item m="1" x="5693"/>
        <item m="1" x="7854"/>
        <item m="1" x="1130"/>
        <item m="1" x="3428"/>
        <item m="1" x="5702"/>
        <item m="1" x="7859"/>
        <item m="1" x="1134"/>
        <item m="1" x="3430"/>
        <item m="1" x="5711"/>
        <item m="1" x="7864"/>
        <item m="1" x="1136"/>
        <item m="1" x="3433"/>
        <item m="1" x="5717"/>
        <item m="1" x="7870"/>
        <item m="1" x="1137"/>
        <item m="1" x="3436"/>
        <item m="1" x="5721"/>
        <item m="1" x="5142"/>
        <item m="1" x="7521"/>
        <item m="1" x="1468"/>
        <item m="1" x="3643"/>
        <item m="1" x="5151"/>
        <item m="1" x="7527"/>
        <item m="1" x="1471"/>
        <item m="1" x="3647"/>
        <item m="1" x="5161"/>
        <item m="1" x="7533"/>
        <item m="1" x="1475"/>
        <item m="1" x="3651"/>
        <item m="1" x="5170"/>
        <item m="1" x="7539"/>
        <item m="1" x="1479"/>
        <item m="1" x="3656"/>
        <item m="1" x="5180"/>
        <item m="1" x="7545"/>
        <item m="1" x="1484"/>
        <item m="1" x="3661"/>
        <item m="1" x="5189"/>
        <item m="1" x="7551"/>
        <item m="1" x="1488"/>
        <item m="1" x="3666"/>
        <item m="1" x="5198"/>
        <item m="1" x="7557"/>
        <item m="1" x="1493"/>
        <item m="1" x="3671"/>
        <item m="1" x="5207"/>
        <item m="1" x="7563"/>
        <item m="1" x="1497"/>
        <item m="1" x="3676"/>
        <item m="1" x="5216"/>
        <item m="1" x="7569"/>
        <item m="1" x="1501"/>
        <item m="1" x="3681"/>
        <item m="1" x="5225"/>
        <item m="1" x="7575"/>
        <item m="1" x="1505"/>
        <item m="1" x="3686"/>
        <item m="1" x="5234"/>
        <item m="1" x="7581"/>
        <item m="1" x="1509"/>
        <item m="1" x="3691"/>
        <item m="1" x="5243"/>
        <item m="1" x="7587"/>
        <item m="1" x="1513"/>
        <item m="1" x="3696"/>
        <item m="1" x="5252"/>
        <item m="1" x="7593"/>
        <item m="1" x="1517"/>
        <item m="1" x="3701"/>
        <item m="1" x="5261"/>
        <item m="1" x="7599"/>
        <item m="1" x="1521"/>
        <item m="1" x="3706"/>
        <item m="1" x="5270"/>
        <item m="1" x="7605"/>
        <item m="1" x="1525"/>
        <item m="1" x="3711"/>
        <item m="1" x="5279"/>
        <item m="1" x="7611"/>
        <item m="1" x="1529"/>
        <item m="1" x="3716"/>
        <item m="1" x="5288"/>
        <item m="1" x="7617"/>
        <item m="1" x="1533"/>
        <item m="1" x="3721"/>
        <item m="1" x="5297"/>
        <item m="1" x="7623"/>
        <item m="1" x="1537"/>
        <item m="1" x="3726"/>
        <item m="1" x="5306"/>
        <item m="1" x="7629"/>
        <item m="1" x="1541"/>
        <item m="1" x="3731"/>
        <item m="1" x="5315"/>
        <item m="1" x="7635"/>
        <item m="1" x="1545"/>
        <item m="1" x="3736"/>
        <item m="1" x="5321"/>
        <item m="1" x="7641"/>
        <item m="1" x="1549"/>
        <item m="1" x="3741"/>
        <item m="1" x="5325"/>
        <item m="1" x="7647"/>
        <item m="1" x="1553"/>
        <item m="1" x="3746"/>
        <item m="1" x="5327"/>
        <item m="1" x="7652"/>
        <item m="1" x="1557"/>
        <item m="1" x="3751"/>
        <item m="1" x="5328"/>
        <item m="1" x="7654"/>
        <item m="1" x="1561"/>
        <item m="1" x="3756"/>
        <item m="1" x="1150"/>
        <item m="1" x="3451"/>
        <item m="1" x="5732"/>
        <item m="1" x="1155"/>
        <item m="1" x="3458"/>
        <item m="1" x="5736"/>
        <item m="1" x="1161"/>
        <item m="1" x="3465"/>
        <item m="1" x="5741"/>
        <item m="1" x="1166"/>
        <item m="1" x="3472"/>
        <item m="1" x="5746"/>
        <item m="1" x="1172"/>
        <item m="1" x="3479"/>
        <item m="1" x="5752"/>
        <item m="1" x="1177"/>
        <item m="1" x="3486"/>
        <item m="1" x="5758"/>
        <item m="1" x="1182"/>
        <item m="1" x="3493"/>
        <item m="1" x="5765"/>
        <item m="1" x="1187"/>
        <item m="1" x="3500"/>
        <item m="1" x="5771"/>
        <item m="1" x="1192"/>
        <item m="1" x="3507"/>
        <item m="1" x="5778"/>
        <item m="1" x="1197"/>
        <item m="1" x="3514"/>
        <item m="1" x="5784"/>
        <item m="1" x="1202"/>
        <item m="1" x="3521"/>
        <item m="1" x="5790"/>
        <item m="1" x="1207"/>
        <item m="1" x="3528"/>
        <item m="1" x="5796"/>
        <item m="1" x="1212"/>
        <item m="1" x="3535"/>
        <item m="1" x="5802"/>
        <item m="1" x="1217"/>
        <item m="1" x="3542"/>
        <item m="1" x="5808"/>
        <item m="1" x="1222"/>
        <item m="1" x="3549"/>
        <item m="1" x="5814"/>
        <item m="1" x="1227"/>
        <item m="1" x="3556"/>
        <item m="1" x="5820"/>
        <item m="1" x="1232"/>
        <item m="1" x="3563"/>
        <item m="1" x="5826"/>
        <item m="1" x="1237"/>
        <item m="1" x="3570"/>
        <item m="1" x="5832"/>
        <item m="1" x="1242"/>
        <item m="1" x="3577"/>
        <item m="1" x="5838"/>
        <item m="1" x="1247"/>
        <item m="1" x="3584"/>
        <item m="1" x="5844"/>
        <item m="1" x="1252"/>
        <item m="1" x="3591"/>
        <item m="1" x="5850"/>
        <item m="1" x="1257"/>
        <item m="1" x="3598"/>
        <item m="1" x="5856"/>
        <item m="1" x="1260"/>
        <item m="1" x="3604"/>
        <item m="1" x="5862"/>
        <item m="1" x="1262"/>
        <item m="1" x="3607"/>
        <item m="1" x="5868"/>
        <item m="1" x="5343"/>
        <item m="1" x="7660"/>
        <item m="1" x="1572"/>
        <item m="1" x="5349"/>
        <item m="1" x="7663"/>
        <item m="1" x="1576"/>
        <item m="1" x="5356"/>
        <item m="1" x="7666"/>
        <item m="1" x="1581"/>
        <item m="1" x="5363"/>
        <item m="1" x="7670"/>
        <item m="1" x="1587"/>
        <item m="1" x="5371"/>
        <item m="1" x="7674"/>
        <item m="1" x="1594"/>
        <item m="1" x="5378"/>
        <item m="1" x="7678"/>
        <item m="1" x="1601"/>
        <item m="1" x="5386"/>
        <item m="1" x="7682"/>
        <item m="1" x="1609"/>
        <item m="1" x="5393"/>
        <item m="1" x="7686"/>
        <item m="1" x="1616"/>
        <item m="1" x="5400"/>
        <item m="1" x="7690"/>
        <item m="1" x="1624"/>
        <item m="1" x="5407"/>
        <item m="1" x="7694"/>
        <item m="1" x="1631"/>
        <item m="1" x="5414"/>
        <item m="1" x="7698"/>
        <item m="1" x="1638"/>
        <item m="1" x="5421"/>
        <item m="1" x="7702"/>
        <item m="1" x="1645"/>
        <item m="1" x="5428"/>
        <item m="1" x="7706"/>
        <item m="1" x="1652"/>
        <item m="1" x="5435"/>
        <item m="1" x="7710"/>
        <item m="1" x="1659"/>
        <item m="1" x="5442"/>
        <item m="1" x="7714"/>
        <item m="1" x="1666"/>
        <item m="1" x="5449"/>
        <item m="1" x="7718"/>
        <item m="1" x="1673"/>
        <item m="1" x="5456"/>
        <item m="1" x="7722"/>
        <item m="1" x="1680"/>
        <item m="1" x="5463"/>
        <item m="1" x="7726"/>
        <item m="1" x="1687"/>
        <item m="1" x="5470"/>
        <item m="1" x="7730"/>
        <item m="1" x="1694"/>
        <item m="1" x="5477"/>
        <item m="1" x="7734"/>
        <item m="1" x="1701"/>
        <item m="1" x="5484"/>
        <item m="1" x="7738"/>
        <item m="1" x="1708"/>
        <item m="1" x="5491"/>
        <item m="1" x="7742"/>
        <item m="1" x="1715"/>
        <item m="1" x="5496"/>
        <item m="1" x="7747"/>
        <item m="1" x="1722"/>
        <item m="1" x="5499"/>
        <item m="1" x="7751"/>
        <item m="1" x="1729"/>
        <item m="1" x="1279"/>
        <item m="1" x="5886"/>
        <item m="1" x="1286"/>
        <item m="1" x="5891"/>
        <item m="1" x="1294"/>
        <item m="1" x="5897"/>
        <item m="1" x="1302"/>
        <item m="1" x="5904"/>
        <item m="1" x="1311"/>
        <item m="1" x="5912"/>
        <item m="1" x="1319"/>
        <item m="1" x="5920"/>
        <item m="1" x="1328"/>
        <item m="1" x="5928"/>
        <item m="1" x="1336"/>
        <item m="1" x="5936"/>
        <item m="1" x="1344"/>
        <item m="1" x="5945"/>
        <item m="1" x="1352"/>
        <item m="1" x="5953"/>
        <item m="1" x="1360"/>
        <item m="1" x="5961"/>
        <item m="1" x="1368"/>
        <item m="1" x="5969"/>
        <item m="1" x="1376"/>
        <item m="1" x="5977"/>
        <item m="1" x="1384"/>
        <item m="1" x="5985"/>
        <item m="1" x="1392"/>
        <item m="1" x="5993"/>
        <item m="1" x="1400"/>
        <item m="1" x="6001"/>
        <item m="1" x="1408"/>
        <item m="1" x="6009"/>
        <item m="1" x="1416"/>
        <item m="1" x="6017"/>
        <item m="1" x="1424"/>
        <item m="1" x="6025"/>
        <item m="1" x="1432"/>
        <item m="1" x="6033"/>
        <item m="1" x="1440"/>
        <item m="1" x="6041"/>
        <item m="1" x="1448"/>
        <item m="1" x="1454"/>
        <item m="1" x="1458"/>
        <item m="1" x="5522"/>
        <item m="1" x="7762"/>
        <item m="1" x="5530"/>
        <item m="1" x="7766"/>
        <item m="1" x="5539"/>
        <item m="1" x="7770"/>
        <item m="1" x="5548"/>
        <item m="1" x="7775"/>
        <item m="1" x="5558"/>
        <item m="1" x="7780"/>
        <item m="1" x="5567"/>
        <item m="1" x="7785"/>
        <item m="1" x="5577"/>
        <item m="1" x="7790"/>
        <item m="1" x="5586"/>
        <item m="1" x="7795"/>
        <item m="1" x="5595"/>
        <item m="1" x="7800"/>
        <item m="1" x="5604"/>
        <item m="1" x="7805"/>
        <item m="1" x="5613"/>
        <item m="1" x="7810"/>
        <item m="1" x="5622"/>
        <item m="1" x="7815"/>
        <item m="1" x="5631"/>
        <item m="1" x="7820"/>
        <item m="1" x="5640"/>
        <item m="1" x="7825"/>
        <item m="1" x="5649"/>
        <item m="1" x="7830"/>
        <item m="1" x="5658"/>
        <item m="1" x="7835"/>
        <item m="1" x="5667"/>
        <item m="1" x="7840"/>
        <item m="1" x="5676"/>
        <item m="1" x="7845"/>
        <item m="1" x="5685"/>
        <item m="1" x="7850"/>
        <item m="1" x="5694"/>
        <item m="1" x="7855"/>
        <item m="1" x="5703"/>
        <item m="1" x="7860"/>
        <item m="1" x="5712"/>
        <item m="1" x="7865"/>
        <item m="1" x="5718"/>
        <item m="1" x="7871"/>
        <item m="1" x="5722"/>
        <item m="1" x="1469"/>
        <item m="1" x="3644"/>
        <item m="1" x="1472"/>
        <item m="1" x="3648"/>
        <item m="1" x="1476"/>
        <item m="1" x="3652"/>
        <item m="1" x="1480"/>
        <item m="1" x="3657"/>
        <item m="1" x="1485"/>
        <item m="1" x="3662"/>
        <item m="1" x="1489"/>
        <item m="1" x="3667"/>
        <item m="1" x="1494"/>
        <item m="1" x="3672"/>
        <item m="1" x="1498"/>
        <item m="1" x="3677"/>
        <item m="1" x="1502"/>
        <item m="1" x="3682"/>
        <item m="1" x="1506"/>
        <item m="1" x="3687"/>
        <item m="1" x="1510"/>
        <item m="1" x="3692"/>
        <item m="1" x="1514"/>
        <item m="1" x="3697"/>
        <item m="1" x="1518"/>
        <item m="1" x="3702"/>
        <item m="1" x="1522"/>
        <item m="1" x="3707"/>
        <item m="1" x="1526"/>
        <item m="1" x="3712"/>
        <item m="1" x="1530"/>
        <item m="1" x="3717"/>
        <item m="1" x="1534"/>
        <item m="1" x="3722"/>
        <item m="1" x="1538"/>
        <item m="1" x="3727"/>
        <item m="1" x="1542"/>
        <item m="1" x="3732"/>
        <item m="1" x="1546"/>
        <item m="1" x="3737"/>
        <item m="1" x="1550"/>
        <item m="1" x="3742"/>
        <item m="1" x="1554"/>
        <item m="1" x="3747"/>
        <item m="1" x="1558"/>
        <item m="1" x="3752"/>
        <item m="1" x="1562"/>
        <item m="1" x="3757"/>
        <item m="1" x="5733"/>
        <item m="1" x="5737"/>
        <item m="1" x="5742"/>
        <item m="1" x="5747"/>
        <item m="1" x="5753"/>
        <item m="1" x="5759"/>
        <item m="1" x="5766"/>
        <item m="1" x="5772"/>
        <item m="1" x="5779"/>
        <item m="1" x="5785"/>
        <item m="1" x="5791"/>
        <item m="1" x="5797"/>
        <item m="1" x="5803"/>
        <item m="1" x="5809"/>
        <item m="1" x="5815"/>
        <item m="1" x="5821"/>
        <item m="1" x="5827"/>
        <item m="1" x="5833"/>
        <item m="1" x="5839"/>
        <item m="1" x="5845"/>
        <item m="1" x="5851"/>
        <item m="1" x="5857"/>
        <item m="1" x="5863"/>
        <item m="1" x="5869"/>
        <item m="1" x="1573"/>
        <item m="1" x="1577"/>
        <item m="1" x="1582"/>
        <item m="1" x="1588"/>
        <item m="1" x="1595"/>
        <item m="1" x="1602"/>
        <item m="1" x="1610"/>
        <item m="1" x="1617"/>
        <item m="1" x="1625"/>
        <item m="1" x="1632"/>
        <item m="1" x="1639"/>
        <item m="1" x="1646"/>
        <item m="1" x="1653"/>
        <item m="1" x="1660"/>
        <item m="1" x="1667"/>
        <item m="1" x="1674"/>
        <item m="1" x="1681"/>
        <item m="1" x="1688"/>
        <item m="1" x="1695"/>
        <item m="1" x="1702"/>
        <item m="1" x="1709"/>
        <item m="1" x="1716"/>
        <item m="1" x="1723"/>
        <item m="1" x="1730"/>
        <item m="1" x="5887"/>
        <item m="1" x="5892"/>
        <item m="1" x="5898"/>
        <item m="1" x="5905"/>
        <item m="1" x="5913"/>
        <item m="1" x="5921"/>
        <item m="1" x="5929"/>
        <item m="1" x="5937"/>
        <item m="1" x="5946"/>
        <item m="1" x="5954"/>
        <item m="1" x="5962"/>
        <item m="1" x="5970"/>
        <item m="1" x="5978"/>
        <item m="1" x="5986"/>
        <item m="1" x="5994"/>
        <item m="1" x="6002"/>
        <item m="1" x="6010"/>
        <item m="1" x="6018"/>
        <item m="1" x="6026"/>
        <item m="1" x="6034"/>
        <item m="1" x="1749"/>
        <item m="1" x="6067"/>
        <item m="1" x="1830"/>
        <item m="1" x="6173"/>
        <item m="1" x="1959"/>
        <item m="1" x="6255"/>
        <item m="1" x="2041"/>
        <item m="1" x="6360"/>
        <item m="1" x="2168"/>
        <item m="1" x="6440"/>
        <item m="1" x="2247"/>
        <item m="1" x="6540"/>
        <item m="1" x="2370"/>
        <item m="1" x="6641"/>
        <item m="1" x="2472"/>
        <item m="1" x="6764"/>
        <item m="1" x="2615"/>
        <item m="1" x="6887"/>
        <item m="1" x="5357"/>
        <item m="1" x="7667"/>
        <item m="1" x="1583"/>
        <item m="1" x="3768"/>
        <item m="1" x="5364"/>
        <item m="1" x="7671"/>
        <item m="1" x="1589"/>
        <item m="1" x="3770"/>
        <item m="1" x="5372"/>
        <item m="1" x="7675"/>
        <item m="1" x="1596"/>
        <item m="1" x="3772"/>
        <item m="1" x="5379"/>
        <item m="1" x="7679"/>
        <item m="1" x="1603"/>
        <item m="1" x="3775"/>
        <item m="1" x="5387"/>
        <item m="1" x="7683"/>
        <item m="1" x="1611"/>
        <item m="1" x="3778"/>
        <item m="1" x="5394"/>
        <item m="1" x="7687"/>
        <item m="1" x="1618"/>
        <item m="1" x="3781"/>
        <item m="1" x="5401"/>
        <item m="1" x="7691"/>
        <item m="1" x="1626"/>
        <item m="1" x="3784"/>
        <item m="1" x="5408"/>
        <item m="1" x="7695"/>
        <item m="1" x="1633"/>
        <item m="1" x="3787"/>
        <item m="1" x="5415"/>
        <item m="1" x="7699"/>
        <item m="1" x="1640"/>
        <item m="1" x="3790"/>
        <item m="1" x="5422"/>
        <item m="1" x="7703"/>
        <item m="1" x="1647"/>
        <item m="1" x="3793"/>
        <item m="1" x="5429"/>
        <item m="1" x="7707"/>
        <item m="1" x="1654"/>
        <item m="1" x="3796"/>
        <item m="1" x="5436"/>
        <item m="1" x="7711"/>
        <item m="1" x="1661"/>
        <item m="1" x="3799"/>
        <item m="1" x="5443"/>
        <item m="1" x="7715"/>
        <item m="1" x="1668"/>
        <item m="1" x="3802"/>
        <item m="1" x="5450"/>
        <item m="1" x="7719"/>
        <item m="1" x="1675"/>
        <item m="1" x="3805"/>
        <item m="1" x="5457"/>
        <item m="1" x="7723"/>
        <item m="1" x="1682"/>
        <item m="1" x="3808"/>
        <item m="1" x="5464"/>
        <item m="1" x="7727"/>
        <item m="1" x="1689"/>
        <item m="1" x="3811"/>
        <item m="1" x="5471"/>
        <item m="1" x="7731"/>
        <item m="1" x="1696"/>
        <item m="1" x="3814"/>
        <item m="1" x="5478"/>
        <item m="1" x="7735"/>
        <item m="1" x="1703"/>
        <item m="1" x="3817"/>
        <item m="1" x="5485"/>
        <item m="1" x="7739"/>
        <item m="1" x="1710"/>
        <item m="1" x="3820"/>
        <item m="1" x="5492"/>
        <item m="1" x="7743"/>
        <item m="1" x="1717"/>
        <item m="1" x="3823"/>
        <item m="1" x="5497"/>
        <item m="1" x="7748"/>
        <item m="1" x="1724"/>
        <item m="1" x="3826"/>
        <item m="1" x="5500"/>
        <item m="1" x="7752"/>
        <item m="1" x="1731"/>
        <item m="1" x="3829"/>
        <item m="1" x="5502"/>
        <item m="1" x="7756"/>
        <item m="1" x="1736"/>
        <item m="1" x="3833"/>
        <item m="1" x="5504"/>
        <item m="1" x="7757"/>
        <item m="1" x="1740"/>
        <item m="1" x="3836"/>
        <item m="1" x="1295"/>
        <item m="1" x="3614"/>
        <item m="1" x="5899"/>
        <item m="1" x="1303"/>
        <item m="1" x="3615"/>
        <item m="1" x="5906"/>
        <item m="1" x="1312"/>
        <item m="1" x="3616"/>
        <item m="1" x="5914"/>
        <item m="1" x="1320"/>
        <item m="1" x="3617"/>
        <item m="1" x="5922"/>
        <item m="1" x="1329"/>
        <item m="1" x="3618"/>
        <item m="1" x="5930"/>
        <item m="1" x="1337"/>
        <item m="1" x="3619"/>
        <item m="1" x="5938"/>
        <item m="1" x="1345"/>
        <item m="1" x="3620"/>
        <item m="1" x="5947"/>
        <item m="1" x="1353"/>
        <item m="1" x="3621"/>
        <item m="1" x="5955"/>
        <item m="1" x="1361"/>
        <item m="1" x="3622"/>
        <item m="1" x="5963"/>
        <item m="1" x="1369"/>
        <item m="1" x="3623"/>
        <item m="1" x="5971"/>
        <item m="1" x="1377"/>
        <item m="1" x="3624"/>
        <item m="1" x="5979"/>
        <item m="1" x="1385"/>
        <item m="1" x="3625"/>
        <item m="1" x="5987"/>
        <item m="1" x="1393"/>
        <item m="1" x="3626"/>
        <item m="1" x="5995"/>
        <item m="1" x="1401"/>
        <item m="1" x="3627"/>
        <item m="1" x="6003"/>
        <item m="1" x="1409"/>
        <item m="1" x="3628"/>
        <item m="1" x="6011"/>
        <item m="1" x="1417"/>
        <item m="1" x="3629"/>
        <item m="1" x="6019"/>
        <item m="1" x="1425"/>
        <item m="1" x="3630"/>
        <item m="1" x="6027"/>
        <item m="1" x="1433"/>
        <item m="1" x="3631"/>
        <item m="1" x="6035"/>
        <item m="1" x="1441"/>
        <item m="1" x="3632"/>
        <item m="1" x="6042"/>
        <item m="1" x="1449"/>
        <item m="1" x="3633"/>
        <item m="1" x="6045"/>
        <item m="1" x="1455"/>
        <item m="1" x="3635"/>
        <item m="1" x="6048"/>
        <item m="1" x="1459"/>
        <item m="1" x="3636"/>
        <item m="1" x="6051"/>
        <item m="1" x="1461"/>
        <item m="1" x="3638"/>
        <item m="1" x="6054"/>
        <item m="1" x="1463"/>
        <item m="1" x="3639"/>
        <item m="1" x="6058"/>
        <item m="1" x="5540"/>
        <item m="1" x="7771"/>
        <item m="1" x="1751"/>
        <item m="1" x="3845"/>
        <item m="1" x="5549"/>
        <item m="1" x="7776"/>
        <item m="1" x="1753"/>
        <item m="1" x="3847"/>
        <item m="1" x="5559"/>
        <item m="1" x="7781"/>
        <item m="1" x="1756"/>
        <item m="1" x="3849"/>
        <item m="1" x="5568"/>
        <item m="1" x="7786"/>
        <item m="1" x="1759"/>
        <item m="1" x="3852"/>
        <item m="1" x="5578"/>
        <item m="1" x="7791"/>
        <item m="1" x="1762"/>
        <item m="1" x="3855"/>
        <item m="1" x="5587"/>
        <item m="1" x="7796"/>
        <item m="1" x="1765"/>
        <item m="1" x="3858"/>
        <item m="1" x="5596"/>
        <item m="1" x="7801"/>
        <item m="1" x="1769"/>
        <item m="1" x="3861"/>
        <item m="1" x="5605"/>
        <item m="1" x="7806"/>
        <item m="1" x="1772"/>
        <item m="1" x="3864"/>
        <item m="1" x="5614"/>
        <item m="1" x="7811"/>
        <item m="1" x="1775"/>
        <item m="1" x="3867"/>
        <item m="1" x="5623"/>
        <item m="1" x="7816"/>
        <item m="1" x="1778"/>
        <item m="1" x="3870"/>
        <item m="1" x="5632"/>
        <item m="1" x="7821"/>
        <item m="1" x="1781"/>
        <item m="1" x="3873"/>
        <item m="1" x="5641"/>
        <item m="1" x="7826"/>
        <item m="1" x="1784"/>
        <item m="1" x="3876"/>
        <item m="1" x="5650"/>
        <item m="1" x="7831"/>
        <item m="1" x="1787"/>
        <item m="1" x="3879"/>
        <item m="1" x="5659"/>
        <item m="1" x="7836"/>
        <item m="1" x="1790"/>
        <item m="1" x="3882"/>
        <item m="1" x="5668"/>
        <item m="1" x="7841"/>
        <item m="1" x="1793"/>
        <item m="1" x="3885"/>
        <item m="1" x="5677"/>
        <item m="1" x="7846"/>
        <item m="1" x="1796"/>
        <item m="1" x="3888"/>
        <item m="1" x="5686"/>
        <item m="1" x="7851"/>
        <item m="1" x="1799"/>
        <item m="1" x="3891"/>
        <item m="1" x="5695"/>
        <item m="1" x="7856"/>
        <item m="1" x="1802"/>
        <item m="1" x="3894"/>
        <item m="1" x="5704"/>
        <item m="1" x="7861"/>
        <item m="1" x="1805"/>
        <item m="1" x="3897"/>
        <item m="1" x="5713"/>
        <item m="1" x="7866"/>
        <item m="1" x="1808"/>
        <item m="1" x="3900"/>
        <item m="1" x="5719"/>
        <item m="1" x="7872"/>
        <item m="1" x="1811"/>
        <item m="1" x="3903"/>
        <item m="1" x="5723"/>
        <item m="1" x="1814"/>
        <item m="1" x="3906"/>
        <item m="1" x="5725"/>
        <item m="1" x="1817"/>
        <item m="1" x="3909"/>
        <item m="1" x="5727"/>
        <item m="1" x="1821"/>
        <item m="1" x="3912"/>
        <item m="1" x="1477"/>
        <item m="1" x="3653"/>
        <item m="1" x="6069"/>
        <item m="1" x="1481"/>
        <item m="1" x="3658"/>
        <item m="1" x="6071"/>
        <item m="1" x="1486"/>
        <item m="1" x="3663"/>
        <item m="1" x="6074"/>
        <item m="1" x="1490"/>
        <item m="1" x="3668"/>
        <item m="1" x="6077"/>
        <item m="1" x="1495"/>
        <item m="1" x="3673"/>
        <item m="1" x="6080"/>
        <item m="1" x="1499"/>
        <item m="1" x="3678"/>
        <item m="1" x="6084"/>
        <item m="1" x="1503"/>
        <item m="1" x="3683"/>
        <item m="1" x="6089"/>
        <item m="1" x="1507"/>
        <item m="1" x="3688"/>
        <item m="1" x="6093"/>
        <item m="1" x="1511"/>
        <item m="1" x="3693"/>
        <item m="1" x="6098"/>
        <item m="1" x="1515"/>
        <item m="1" x="3698"/>
        <item m="1" x="6102"/>
        <item m="1" x="1519"/>
        <item m="1" x="3703"/>
        <item m="1" x="6106"/>
        <item m="1" x="1523"/>
        <item m="1" x="3708"/>
        <item m="1" x="6110"/>
        <item m="1" x="1527"/>
        <item m="1" x="3713"/>
        <item m="1" x="6114"/>
        <item m="1" x="1531"/>
        <item m="1" x="3718"/>
        <item m="1" x="6118"/>
        <item m="1" x="1535"/>
        <item m="1" x="3723"/>
        <item m="1" x="6122"/>
        <item m="1" x="1539"/>
        <item m="1" x="3728"/>
        <item m="1" x="6126"/>
        <item m="1" x="1543"/>
        <item m="1" x="3733"/>
        <item m="1" x="6130"/>
        <item m="1" x="1547"/>
        <item m="1" x="3738"/>
        <item m="1" x="6134"/>
        <item m="1" x="1551"/>
        <item m="1" x="3743"/>
        <item m="1" x="6138"/>
        <item m="1" x="1555"/>
        <item m="1" x="3748"/>
        <item m="1" x="6142"/>
        <item m="1" x="1559"/>
        <item m="1" x="3753"/>
        <item m="1" x="6146"/>
        <item m="1" x="1563"/>
        <item m="1" x="3758"/>
        <item m="1" x="6150"/>
        <item m="1" x="1565"/>
        <item m="1" x="3762"/>
        <item m="1" x="6154"/>
        <item m="1" x="1567"/>
        <item m="1" x="3763"/>
        <item m="1" x="6159"/>
        <item m="1" x="5743"/>
        <item m="1" x="1832"/>
        <item m="1" x="5748"/>
        <item m="1" x="1834"/>
        <item m="1" x="5754"/>
        <item m="1" x="1837"/>
        <item m="1" x="5760"/>
        <item m="1" x="1841"/>
        <item m="1" x="5767"/>
        <item m="1" x="1845"/>
        <item m="1" x="5773"/>
        <item m="1" x="1850"/>
        <item m="1" x="5780"/>
        <item m="1" x="1855"/>
        <item m="1" x="5786"/>
        <item m="1" x="1860"/>
        <item m="1" x="5792"/>
        <item m="1" x="1866"/>
        <item m="1" x="5798"/>
        <item m="1" x="1871"/>
        <item m="1" x="5804"/>
        <item m="1" x="1876"/>
        <item m="1" x="5810"/>
        <item m="1" x="1881"/>
        <item m="1" x="5816"/>
        <item m="1" x="1886"/>
        <item m="1" x="5822"/>
        <item m="1" x="1891"/>
        <item m="1" x="5828"/>
        <item m="1" x="1896"/>
        <item m="1" x="5834"/>
        <item m="1" x="1901"/>
        <item m="1" x="5840"/>
        <item m="1" x="1906"/>
        <item m="1" x="5846"/>
        <item m="1" x="1911"/>
        <item m="1" x="5852"/>
        <item m="1" x="1916"/>
        <item m="1" x="5858"/>
        <item m="1" x="1921"/>
        <item m="1" x="5864"/>
        <item m="1" x="1926"/>
        <item m="1" x="5870"/>
        <item m="1" x="1931"/>
        <item m="1" x="5874"/>
        <item m="1" x="1936"/>
        <item m="1" x="5877"/>
        <item m="1" x="1942"/>
        <item m="1" x="1584"/>
        <item m="1" x="3769"/>
        <item m="1" x="1590"/>
        <item m="1" x="3771"/>
        <item m="1" x="1597"/>
        <item m="1" x="3773"/>
        <item m="1" x="1604"/>
        <item m="1" x="3776"/>
        <item m="1" x="1612"/>
        <item m="1" x="3779"/>
        <item m="1" x="1619"/>
        <item m="1" x="3782"/>
        <item m="1" x="1627"/>
        <item m="1" x="3785"/>
        <item m="1" x="1634"/>
        <item m="1" x="3788"/>
        <item m="1" x="1641"/>
        <item m="1" x="3791"/>
        <item m="1" x="1648"/>
        <item m="1" x="3794"/>
        <item m="1" x="1655"/>
        <item m="1" x="3797"/>
        <item m="1" x="1662"/>
        <item m="1" x="3800"/>
        <item m="1" x="1669"/>
        <item m="1" x="3803"/>
        <item m="1" x="1676"/>
        <item m="1" x="3806"/>
        <item m="1" x="1683"/>
        <item m="1" x="3809"/>
        <item m="1" x="1690"/>
        <item m="1" x="3812"/>
        <item m="1" x="1697"/>
        <item m="1" x="3815"/>
        <item m="1" x="1704"/>
        <item m="1" x="3818"/>
        <item m="1" x="1711"/>
        <item m="1" x="3821"/>
        <item m="1" x="1718"/>
        <item m="1" x="3824"/>
        <item m="1" x="1725"/>
        <item m="1" x="3827"/>
        <item m="1" x="1732"/>
        <item m="1" x="3830"/>
        <item m="1" x="1737"/>
        <item m="1" x="3834"/>
        <item m="1" x="1741"/>
        <item m="1" x="3837"/>
        <item m="1" x="5900"/>
        <item m="1" x="5907"/>
        <item m="1" x="5915"/>
        <item m="1" x="5923"/>
        <item m="1" x="5931"/>
        <item m="1" x="5939"/>
        <item m="1" x="5948"/>
        <item m="1" x="5956"/>
        <item m="1" x="5964"/>
        <item m="1" x="5972"/>
        <item m="1" x="5980"/>
        <item m="1" x="5988"/>
        <item m="1" x="5996"/>
        <item m="1" x="6004"/>
        <item m="1" x="6012"/>
        <item m="1" x="6020"/>
        <item m="1" x="6028"/>
        <item m="1" x="6036"/>
        <item m="1" x="6043"/>
        <item m="1" x="6046"/>
        <item m="1" x="6049"/>
        <item m="1" x="6052"/>
        <item m="1" x="6055"/>
        <item m="1" x="6059"/>
        <item m="1" x="1752"/>
        <item m="1" x="3846"/>
        <item m="1" x="1754"/>
        <item m="1" x="3848"/>
        <item m="1" x="1757"/>
        <item m="1" x="3850"/>
        <item m="1" x="1760"/>
        <item m="1" x="3853"/>
        <item m="1" x="1763"/>
        <item m="1" x="3856"/>
        <item m="1" x="1766"/>
        <item m="1" x="3859"/>
        <item m="1" x="1770"/>
        <item m="1" x="3862"/>
        <item m="1" x="1773"/>
        <item m="1" x="3865"/>
        <item m="1" x="1776"/>
        <item m="1" x="3868"/>
        <item m="1" x="1779"/>
        <item m="1" x="3871"/>
        <item m="1" x="1782"/>
        <item m="1" x="3874"/>
        <item m="1" x="1785"/>
        <item m="1" x="3877"/>
        <item m="1" x="1788"/>
        <item m="1" x="3880"/>
        <item m="1" x="1791"/>
        <item m="1" x="3883"/>
        <item m="1" x="1794"/>
        <item m="1" x="3886"/>
        <item m="1" x="1797"/>
        <item m="1" x="3889"/>
        <item m="1" x="1800"/>
        <item m="1" x="3892"/>
        <item m="1" x="1803"/>
        <item m="1" x="3895"/>
        <item m="1" x="1806"/>
        <item m="1" x="3898"/>
        <item m="1" x="1809"/>
        <item m="1" x="3901"/>
        <item m="1" x="1812"/>
        <item m="1" x="3904"/>
        <item m="1" x="1815"/>
        <item m="1" x="3907"/>
        <item m="1" x="1818"/>
        <item m="1" x="3910"/>
        <item m="1" x="1822"/>
        <item m="1" x="3913"/>
        <item m="1" x="6070"/>
        <item m="1" x="6072"/>
        <item m="1" x="6075"/>
        <item m="1" x="6078"/>
        <item m="1" x="6081"/>
        <item m="1" x="6085"/>
        <item m="1" x="6090"/>
        <item m="1" x="6094"/>
        <item m="1" x="6099"/>
        <item m="1" x="6103"/>
        <item m="1" x="6107"/>
        <item m="1" x="6111"/>
        <item m="1" x="6115"/>
        <item m="1" x="6119"/>
        <item m="1" x="6123"/>
        <item m="1" x="6127"/>
        <item m="1" x="6131"/>
        <item m="1" x="6135"/>
        <item m="1" x="6139"/>
        <item m="1" x="6143"/>
        <item m="1" x="6147"/>
        <item m="1" x="6151"/>
        <item m="1" x="6155"/>
        <item m="1" x="6160"/>
        <item m="1" x="1833"/>
        <item m="1" x="1835"/>
        <item m="1" x="1838"/>
        <item m="1" x="1842"/>
        <item m="1" x="1846"/>
        <item m="1" x="1851"/>
        <item m="1" x="1856"/>
        <item m="1" x="1861"/>
        <item m="1" x="1867"/>
        <item m="1" x="1872"/>
        <item m="1" x="1877"/>
        <item m="1" x="1882"/>
        <item m="1" x="1887"/>
        <item m="1" x="1892"/>
        <item m="1" x="1897"/>
        <item m="1" x="1902"/>
        <item m="1" x="1907"/>
        <item m="1" x="1912"/>
        <item m="1" x="1917"/>
        <item m="1" x="1922"/>
        <item m="1" x="1927"/>
        <item m="1" x="1932"/>
        <item m="1" x="1937"/>
        <item m="1" x="1943"/>
        <item m="1" x="6175"/>
        <item m="1" x="1961"/>
        <item m="1" x="6257"/>
        <item m="1" x="2043"/>
        <item m="1" x="6363"/>
        <item m="1" x="2171"/>
        <item m="1" x="6443"/>
        <item m="1" x="2250"/>
        <item m="1" x="6545"/>
        <item m="1" x="2376"/>
        <item m="1" x="6649"/>
        <item m="1" x="2480"/>
        <item m="1" x="6774"/>
        <item m="1" x="2626"/>
        <item m="1" x="6898"/>
        <item m="1" x="2774"/>
        <item m="1" x="7067"/>
        <item m="1" x="2964"/>
        <item m="1" x="7188"/>
        <item m="1" x="3110"/>
        <item m="1" x="7353"/>
        <item m="1" x="5755"/>
        <item m="1" x="1839"/>
        <item m="1" x="3921"/>
        <item m="1" x="5761"/>
        <item m="1" x="1843"/>
        <item m="1" x="3923"/>
        <item m="1" x="5768"/>
        <item m="1" x="1847"/>
        <item m="1" x="3925"/>
        <item m="1" x="5774"/>
        <item m="1" x="1852"/>
        <item m="1" x="3928"/>
        <item m="1" x="5781"/>
        <item m="1" x="1857"/>
        <item m="1" x="3931"/>
        <item m="1" x="5787"/>
        <item m="1" x="1862"/>
        <item m="1" x="3934"/>
        <item m="1" x="5793"/>
        <item m="1" x="1868"/>
        <item m="1" x="3937"/>
        <item m="1" x="5799"/>
        <item m="1" x="1873"/>
        <item m="1" x="3940"/>
        <item m="1" x="5805"/>
        <item m="1" x="1878"/>
        <item m="1" x="3943"/>
        <item m="1" x="5811"/>
        <item m="1" x="1883"/>
        <item m="1" x="3946"/>
        <item m="1" x="5817"/>
        <item m="1" x="1888"/>
        <item m="1" x="3949"/>
        <item m="1" x="5823"/>
        <item m="1" x="1893"/>
        <item m="1" x="3952"/>
        <item m="1" x="5829"/>
        <item m="1" x="1898"/>
        <item m="1" x="3955"/>
        <item m="1" x="5835"/>
        <item m="1" x="1903"/>
        <item m="1" x="3958"/>
        <item m="1" x="5841"/>
        <item m="1" x="1908"/>
        <item m="1" x="3961"/>
        <item m="1" x="5847"/>
        <item m="1" x="1913"/>
        <item m="1" x="3964"/>
        <item m="1" x="5853"/>
        <item m="1" x="1918"/>
        <item m="1" x="3967"/>
        <item m="1" x="5859"/>
        <item m="1" x="1923"/>
        <item m="1" x="3970"/>
        <item m="1" x="5865"/>
        <item m="1" x="1928"/>
        <item m="1" x="3973"/>
        <item m="1" x="5871"/>
        <item m="1" x="1933"/>
        <item m="1" x="3976"/>
        <item m="1" x="5875"/>
        <item m="1" x="1938"/>
        <item m="1" x="3979"/>
        <item m="1" x="5878"/>
        <item m="1" x="1944"/>
        <item m="1" x="3982"/>
        <item m="1" x="5879"/>
        <item m="1" x="1947"/>
        <item m="1" x="3986"/>
        <item m="1" x="5881"/>
        <item m="1" x="1951"/>
        <item m="1" x="3989"/>
        <item m="1" x="1598"/>
        <item m="1" x="3774"/>
        <item m="1" x="6177"/>
        <item m="1" x="47"/>
        <item m="1" x="1605"/>
        <item m="1" x="3777"/>
        <item m="1" x="6179"/>
        <item m="1" x="49"/>
        <item m="1" x="1613"/>
        <item m="1" x="3780"/>
        <item m="1" x="6181"/>
        <item m="1" x="51"/>
        <item m="1" x="1620"/>
        <item m="1" x="3783"/>
        <item m="1" x="6184"/>
        <item m="1" x="54"/>
        <item m="1" x="1628"/>
        <item m="1" x="3786"/>
        <item m="1" x="6187"/>
        <item m="1" x="57"/>
        <item m="1" x="1635"/>
        <item m="1" x="3789"/>
        <item m="1" x="6190"/>
        <item m="1" x="60"/>
        <item m="1" x="1642"/>
        <item m="1" x="3792"/>
        <item m="1" x="6194"/>
        <item m="1" x="63"/>
        <item m="1" x="1649"/>
        <item m="1" x="3795"/>
        <item m="1" x="6197"/>
        <item m="1" x="66"/>
        <item m="1" x="1656"/>
        <item m="1" x="3798"/>
        <item m="1" x="6200"/>
        <item m="1" x="69"/>
        <item m="1" x="1663"/>
        <item m="1" x="3801"/>
        <item m="1" x="6203"/>
        <item m="1" x="72"/>
        <item m="1" x="1670"/>
        <item m="1" x="3804"/>
        <item m="1" x="6206"/>
        <item m="1" x="75"/>
        <item m="1" x="1677"/>
        <item m="1" x="3807"/>
        <item m="1" x="6209"/>
        <item m="1" x="78"/>
        <item m="1" x="1684"/>
        <item m="1" x="3810"/>
        <item m="1" x="6212"/>
        <item m="1" x="81"/>
        <item m="1" x="1691"/>
        <item m="1" x="3813"/>
        <item m="1" x="6215"/>
        <item m="1" x="84"/>
        <item m="1" x="1698"/>
        <item m="1" x="3816"/>
        <item m="1" x="6218"/>
        <item m="1" x="87"/>
        <item m="1" x="1705"/>
        <item m="1" x="3819"/>
        <item m="1" x="6221"/>
        <item m="1" x="90"/>
        <item m="1" x="1712"/>
        <item m="1" x="3822"/>
        <item m="1" x="6224"/>
        <item m="1" x="93"/>
        <item m="1" x="1719"/>
        <item m="1" x="3825"/>
        <item m="1" x="6227"/>
        <item m="1" x="96"/>
        <item m="1" x="1726"/>
        <item m="1" x="3828"/>
        <item m="1" x="6230"/>
        <item m="1" x="99"/>
        <item m="1" x="1733"/>
        <item m="1" x="3831"/>
        <item m="1" x="6233"/>
        <item m="1" x="102"/>
        <item m="1" x="1738"/>
        <item m="1" x="3835"/>
        <item m="1" x="6236"/>
        <item m="1" x="105"/>
        <item m="1" x="1742"/>
        <item m="1" x="3838"/>
        <item m="1" x="6240"/>
        <item m="1" x="108"/>
        <item m="1" x="1743"/>
        <item m="1" x="3840"/>
        <item m="1" x="6243"/>
        <item m="1" x="111"/>
        <item m="1" x="1745"/>
        <item m="1" x="3841"/>
        <item m="1" x="6247"/>
        <item m="1" x="114"/>
        <item m="1" x="5916"/>
        <item m="1" x="1963"/>
        <item m="1" x="3998"/>
        <item m="1" x="5924"/>
        <item m="1" x="1965"/>
        <item m="1" x="4000"/>
        <item m="1" x="5932"/>
        <item m="1" x="1967"/>
        <item m="1" x="4002"/>
        <item m="1" x="5940"/>
        <item m="1" x="1970"/>
        <item m="1" x="4005"/>
        <item m="1" x="5949"/>
        <item m="1" x="1973"/>
        <item m="1" x="4008"/>
        <item m="1" x="5957"/>
        <item m="1" x="1976"/>
        <item m="1" x="4011"/>
        <item m="1" x="5965"/>
        <item m="1" x="1980"/>
        <item m="1" x="4014"/>
        <item m="1" x="5973"/>
        <item m="1" x="1983"/>
        <item m="1" x="4017"/>
        <item m="1" x="5981"/>
        <item m="1" x="1986"/>
        <item m="1" x="4020"/>
        <item m="1" x="5989"/>
        <item m="1" x="1989"/>
        <item m="1" x="4023"/>
        <item m="1" x="5997"/>
        <item m="1" x="1992"/>
        <item m="1" x="4026"/>
        <item m="1" x="6005"/>
        <item m="1" x="1995"/>
        <item m="1" x="4029"/>
        <item m="1" x="6013"/>
        <item m="1" x="1998"/>
        <item m="1" x="4032"/>
        <item m="1" x="6021"/>
        <item m="1" x="2001"/>
        <item m="1" x="4035"/>
        <item m="1" x="6029"/>
        <item m="1" x="2004"/>
        <item m="1" x="4038"/>
        <item m="1" x="6037"/>
        <item m="1" x="2007"/>
        <item m="1" x="4041"/>
        <item m="1" x="6044"/>
        <item m="1" x="2010"/>
        <item m="1" x="4044"/>
        <item m="1" x="6047"/>
        <item m="1" x="2013"/>
        <item m="1" x="4047"/>
        <item m="1" x="6050"/>
        <item m="1" x="2016"/>
        <item m="1" x="4050"/>
        <item m="1" x="6053"/>
        <item m="1" x="2019"/>
        <item m="1" x="4053"/>
        <item m="1" x="6056"/>
        <item m="1" x="2022"/>
        <item m="1" x="4056"/>
        <item m="1" x="6060"/>
        <item m="1" x="2026"/>
        <item m="1" x="4059"/>
        <item m="1" x="6061"/>
        <item m="1" x="2029"/>
        <item m="1" x="4062"/>
        <item m="1" x="6063"/>
        <item m="1" x="2033"/>
        <item m="1" x="4065"/>
        <item m="1" x="1758"/>
        <item m="1" x="3851"/>
        <item m="1" x="6259"/>
        <item m="1" x="1761"/>
        <item m="1" x="3854"/>
        <item m="1" x="6261"/>
        <item m="1" x="1764"/>
        <item m="1" x="3857"/>
        <item m="1" x="6263"/>
        <item m="1" x="1767"/>
        <item m="1" x="3860"/>
        <item m="1" x="6266"/>
        <item m="1" x="1771"/>
        <item m="1" x="3863"/>
        <item m="1" x="6269"/>
        <item m="1" x="1774"/>
        <item m="1" x="3866"/>
        <item m="1" x="6273"/>
        <item m="1" x="1777"/>
        <item m="1" x="3869"/>
        <item m="1" x="6277"/>
        <item m="1" x="1780"/>
        <item m="1" x="3872"/>
        <item m="1" x="6281"/>
        <item m="1" x="1783"/>
        <item m="1" x="3875"/>
        <item m="1" x="6286"/>
        <item m="1" x="1786"/>
        <item m="1" x="3878"/>
        <item m="1" x="6290"/>
        <item m="1" x="1789"/>
        <item m="1" x="3881"/>
        <item m="1" x="6294"/>
        <item m="1" x="1792"/>
        <item m="1" x="3884"/>
        <item m="1" x="6298"/>
        <item m="1" x="1795"/>
        <item m="1" x="3887"/>
        <item m="1" x="6302"/>
        <item m="1" x="1798"/>
        <item m="1" x="3890"/>
        <item m="1" x="6306"/>
        <item m="1" x="1801"/>
        <item m="1" x="3893"/>
        <item m="1" x="6310"/>
        <item m="1" x="1804"/>
        <item m="1" x="3896"/>
        <item m="1" x="6314"/>
        <item m="1" x="1807"/>
        <item m="1" x="3899"/>
        <item m="1" x="6318"/>
        <item m="1" x="1810"/>
        <item m="1" x="3902"/>
        <item m="1" x="6322"/>
        <item m="1" x="1813"/>
        <item m="1" x="3905"/>
        <item m="1" x="6326"/>
        <item m="1" x="1816"/>
        <item m="1" x="3908"/>
        <item m="1" x="6330"/>
        <item m="1" x="1819"/>
        <item m="1" x="3911"/>
        <item m="1" x="6334"/>
        <item m="1" x="1823"/>
        <item m="1" x="3914"/>
        <item m="1" x="6339"/>
        <item m="1" x="1824"/>
        <item m="1" x="3916"/>
        <item m="1" x="6343"/>
        <item m="1" x="1826"/>
        <item m="1" x="3917"/>
        <item m="1" x="6348"/>
        <item m="1" x="6076"/>
        <item m="1" x="2045"/>
        <item m="1" x="6079"/>
        <item m="1" x="2047"/>
        <item m="1" x="6082"/>
        <item m="1" x="2049"/>
        <item m="1" x="6086"/>
        <item m="1" x="2053"/>
        <item m="1" x="6091"/>
        <item m="1" x="1"/>
        <item m="1" x="2057"/>
        <item m="1" x="6095"/>
        <item m="1" x="3"/>
        <item m="1" x="2062"/>
        <item m="1" x="6100"/>
        <item m="1" x="5"/>
        <item m="1" x="2067"/>
        <item m="1" x="6104"/>
        <item m="1" x="7"/>
        <item m="1" x="2072"/>
        <item m="1" x="6108"/>
        <item m="1" x="9"/>
        <item m="1" x="2078"/>
        <item m="1" x="6112"/>
        <item m="1" x="11"/>
        <item m="1" x="2083"/>
        <item m="1" x="6116"/>
        <item m="1" x="13"/>
        <item m="1" x="2088"/>
        <item m="1" x="6120"/>
        <item m="1" x="15"/>
        <item m="1" x="2093"/>
        <item m="1" x="6124"/>
        <item m="1" x="17"/>
        <item m="1" x="2098"/>
        <item m="1" x="6128"/>
        <item m="1" x="19"/>
        <item m="1" x="2103"/>
        <item m="1" x="6132"/>
        <item m="1" x="21"/>
        <item m="1" x="2108"/>
        <item m="1" x="6136"/>
        <item m="1" x="23"/>
        <item m="1" x="2113"/>
        <item m="1" x="6140"/>
        <item m="1" x="25"/>
        <item m="1" x="2118"/>
        <item m="1" x="6144"/>
        <item m="1" x="27"/>
        <item m="1" x="2123"/>
        <item m="1" x="6148"/>
        <item m="1" x="29"/>
        <item m="1" x="2128"/>
        <item m="1" x="6152"/>
        <item m="1" x="31"/>
        <item m="1" x="2133"/>
        <item m="1" x="6156"/>
        <item m="1" x="33"/>
        <item m="1" x="2138"/>
        <item m="1" x="6161"/>
        <item m="1" x="35"/>
        <item m="1" x="2143"/>
        <item m="1" x="6163"/>
        <item m="1" x="38"/>
        <item m="1" x="2148"/>
        <item m="1" x="6166"/>
        <item m="1" x="40"/>
        <item m="1" x="2154"/>
        <item m="1" x="1840"/>
        <item m="1" x="3922"/>
        <item m="1" x="1844"/>
        <item m="1" x="3924"/>
        <item m="1" x="1848"/>
        <item m="1" x="3926"/>
        <item m="1" x="1853"/>
        <item m="1" x="3929"/>
        <item m="1" x="1858"/>
        <item m="1" x="3932"/>
        <item m="1" x="1863"/>
        <item m="1" x="3935"/>
        <item m="1" x="1869"/>
        <item m="1" x="3938"/>
        <item m="1" x="1874"/>
        <item m="1" x="3941"/>
        <item m="1" x="1879"/>
        <item m="1" x="3944"/>
        <item m="1" x="1884"/>
        <item m="1" x="3947"/>
        <item m="1" x="1889"/>
        <item m="1" x="3950"/>
        <item m="1" x="1894"/>
        <item m="1" x="3953"/>
        <item m="1" x="1899"/>
        <item m="1" x="3956"/>
        <item m="1" x="1904"/>
        <item m="1" x="3959"/>
        <item m="1" x="1909"/>
        <item m="1" x="3962"/>
        <item m="1" x="1914"/>
        <item m="1" x="3965"/>
        <item m="1" x="1919"/>
        <item m="1" x="3968"/>
        <item m="1" x="1924"/>
        <item m="1" x="3971"/>
        <item m="1" x="1929"/>
        <item m="1" x="3974"/>
        <item m="1" x="1934"/>
        <item m="1" x="3977"/>
        <item m="1" x="1939"/>
        <item m="1" x="3980"/>
        <item m="1" x="1945"/>
        <item m="1" x="3983"/>
        <item m="1" x="1948"/>
        <item m="1" x="3987"/>
        <item m="1" x="1952"/>
        <item m="1" x="3990"/>
        <item m="1" x="6178"/>
        <item m="1" x="48"/>
        <item m="1" x="6180"/>
        <item m="1" x="50"/>
        <item m="1" x="6182"/>
        <item m="1" x="52"/>
        <item m="1" x="6185"/>
        <item m="1" x="55"/>
        <item m="1" x="6188"/>
        <item m="1" x="58"/>
        <item m="1" x="6191"/>
        <item m="1" x="61"/>
        <item m="1" x="6195"/>
        <item m="1" x="64"/>
        <item m="1" x="6198"/>
        <item m="1" x="67"/>
        <item m="1" x="6201"/>
        <item m="1" x="70"/>
        <item m="1" x="6204"/>
        <item m="1" x="73"/>
        <item m="1" x="6207"/>
        <item m="1" x="76"/>
        <item m="1" x="6210"/>
        <item m="1" x="79"/>
        <item m="1" x="6213"/>
        <item m="1" x="82"/>
        <item m="1" x="6216"/>
        <item m="1" x="85"/>
        <item m="1" x="6219"/>
        <item m="1" x="88"/>
        <item m="1" x="6222"/>
        <item m="1" x="91"/>
        <item m="1" x="6225"/>
        <item m="1" x="94"/>
        <item m="1" x="6228"/>
        <item m="1" x="97"/>
        <item m="1" x="6231"/>
        <item m="1" x="100"/>
        <item m="1" x="6234"/>
        <item m="1" x="103"/>
        <item m="1" x="6237"/>
        <item m="1" x="106"/>
        <item m="1" x="6241"/>
        <item m="1" x="109"/>
        <item m="1" x="6244"/>
        <item m="1" x="112"/>
        <item m="1" x="6248"/>
        <item m="1" x="115"/>
        <item m="1" x="1964"/>
        <item m="1" x="3999"/>
        <item m="1" x="1966"/>
        <item m="1" x="4001"/>
        <item m="1" x="1968"/>
        <item m="1" x="4003"/>
        <item m="1" x="1971"/>
        <item m="1" x="4006"/>
        <item m="1" x="1974"/>
        <item m="1" x="4009"/>
        <item m="1" x="1977"/>
        <item m="1" x="4012"/>
        <item m="1" x="1981"/>
        <item m="1" x="4015"/>
        <item m="1" x="1984"/>
        <item m="1" x="4018"/>
        <item m="1" x="1987"/>
        <item m="1" x="4021"/>
        <item m="1" x="1990"/>
        <item m="1" x="4024"/>
        <item m="1" x="1993"/>
        <item m="1" x="4027"/>
        <item m="1" x="1996"/>
        <item m="1" x="4030"/>
        <item m="1" x="1999"/>
        <item m="1" x="4033"/>
        <item m="1" x="2002"/>
        <item m="1" x="4036"/>
        <item m="1" x="2005"/>
        <item m="1" x="4039"/>
        <item m="1" x="2008"/>
        <item m="1" x="4042"/>
        <item m="1" x="2011"/>
        <item m="1" x="4045"/>
        <item m="1" x="2014"/>
        <item m="1" x="4048"/>
        <item m="1" x="2017"/>
        <item m="1" x="4051"/>
        <item m="1" x="2020"/>
        <item m="1" x="4054"/>
        <item m="1" x="2023"/>
        <item m="1" x="4057"/>
        <item m="1" x="2027"/>
        <item m="1" x="4060"/>
        <item m="1" x="2030"/>
        <item m="1" x="4063"/>
        <item m="1" x="2034"/>
        <item m="1" x="4066"/>
        <item m="1" x="6260"/>
        <item m="1" x="6262"/>
        <item m="1" x="6264"/>
        <item m="1" x="6267"/>
        <item m="1" x="6270"/>
        <item m="1" x="6274"/>
        <item m="1" x="6278"/>
        <item m="1" x="6282"/>
        <item m="1" x="6287"/>
        <item m="1" x="6291"/>
        <item m="1" x="6295"/>
        <item m="1" x="6299"/>
        <item m="1" x="6303"/>
        <item m="1" x="6307"/>
        <item m="1" x="6311"/>
        <item m="1" x="6315"/>
        <item m="1" x="6319"/>
        <item m="1" x="6323"/>
        <item m="1" x="6327"/>
        <item m="1" x="6331"/>
        <item m="1" x="6335"/>
        <item m="1" x="6340"/>
        <item m="1" x="6344"/>
        <item m="1" x="6349"/>
        <item m="1" x="2046"/>
        <item m="1" x="2048"/>
        <item m="1" x="2050"/>
        <item m="1" x="2054"/>
        <item m="1" x="2058"/>
        <item m="1" x="2063"/>
        <item m="1" x="2068"/>
        <item m="1" x="2073"/>
        <item m="1" x="2079"/>
        <item m="1" x="2084"/>
        <item m="1" x="2089"/>
        <item m="1" x="2094"/>
        <item m="1" x="2099"/>
        <item m="1" x="2104"/>
        <item m="1" x="2109"/>
        <item m="1" x="2114"/>
        <item m="1" x="2119"/>
        <item m="1" x="2124"/>
        <item m="1" x="2129"/>
        <item m="1" x="2134"/>
        <item m="1" x="2139"/>
        <item m="1" x="2144"/>
        <item m="1" x="2149"/>
        <item m="1" x="2155"/>
        <item m="1" x="6365"/>
        <item m="1" x="2173"/>
        <item m="1" x="6445"/>
        <item m="1" x="2252"/>
        <item m="1" x="6548"/>
        <item m="1" x="2379"/>
        <item m="1" x="6652"/>
        <item m="1" x="2483"/>
        <item m="1" x="6779"/>
        <item m="1" x="2632"/>
        <item m="1" x="6906"/>
        <item m="1" x="2782"/>
        <item m="1" x="7076"/>
        <item m="1" x="2975"/>
        <item m="1" x="7199"/>
        <item m="1" x="3123"/>
        <item m="1" x="7368"/>
        <item m="1" x="3312"/>
        <item m="1" x="7489"/>
        <item m="1" x="3426"/>
        <item m="1" x="6083"/>
        <item m="1" x="2051"/>
        <item m="1" x="4073"/>
        <item m="1" x="6087"/>
        <item m="1" x="2055"/>
        <item m="1" x="4075"/>
        <item m="1" x="6092"/>
        <item m="1" x="2"/>
        <item m="1" x="2059"/>
        <item m="1" x="4077"/>
        <item m="1" x="6096"/>
        <item m="1" x="4"/>
        <item m="1" x="2064"/>
        <item m="1" x="4080"/>
        <item m="1" x="6101"/>
        <item m="1" x="6"/>
        <item m="1" x="2069"/>
        <item m="1" x="4084"/>
        <item m="1" x="6105"/>
        <item m="1" x="8"/>
        <item m="1" x="2074"/>
        <item m="1" x="4088"/>
        <item m="1" x="6109"/>
        <item m="1" x="10"/>
        <item m="1" x="2080"/>
        <item m="1" x="4092"/>
        <item m="1" x="6113"/>
        <item m="1" x="12"/>
        <item m="1" x="2085"/>
        <item m="1" x="4096"/>
        <item m="1" x="6117"/>
        <item m="1" x="14"/>
        <item m="1" x="2090"/>
        <item m="1" x="4101"/>
        <item m="1" x="6121"/>
        <item m="1" x="16"/>
        <item m="1" x="2095"/>
        <item m="1" x="4105"/>
        <item m="1" x="6125"/>
        <item m="1" x="18"/>
        <item m="1" x="2100"/>
        <item m="1" x="4109"/>
        <item m="1" x="6129"/>
        <item m="1" x="20"/>
        <item m="1" x="2105"/>
        <item m="1" x="4113"/>
        <item m="1" x="6133"/>
        <item m="1" x="22"/>
        <item m="1" x="2110"/>
        <item m="1" x="4117"/>
        <item m="1" x="6137"/>
        <item m="1" x="24"/>
        <item m="1" x="2115"/>
        <item m="1" x="4121"/>
        <item m="1" x="6141"/>
        <item m="1" x="26"/>
        <item m="1" x="2120"/>
        <item m="1" x="4125"/>
        <item m="1" x="6145"/>
        <item m="1" x="28"/>
        <item m="1" x="2125"/>
        <item m="1" x="4129"/>
        <item m="1" x="6149"/>
        <item m="1" x="30"/>
        <item m="1" x="2130"/>
        <item m="1" x="4133"/>
        <item m="1" x="6153"/>
        <item m="1" x="32"/>
        <item m="1" x="2135"/>
        <item m="1" x="4137"/>
        <item m="1" x="6157"/>
        <item m="1" x="34"/>
        <item m="1" x="2140"/>
        <item m="1" x="4141"/>
        <item m="1" x="6162"/>
        <item m="1" x="36"/>
        <item m="1" x="2145"/>
        <item m="1" x="4145"/>
        <item m="1" x="6164"/>
        <item m="1" x="39"/>
        <item m="1" x="2150"/>
        <item m="1" x="4149"/>
        <item m="1" x="6167"/>
        <item m="1" x="41"/>
        <item m="1" x="2156"/>
        <item m="1" x="4153"/>
        <item m="1" x="6168"/>
        <item m="1" x="43"/>
        <item m="1" x="2159"/>
        <item m="1" x="4158"/>
        <item m="1" x="6171"/>
        <item m="1" x="44"/>
        <item m="1" x="2163"/>
        <item m="1" x="4162"/>
        <item m="1" x="1849"/>
        <item m="1" x="3927"/>
        <item m="1" x="6366"/>
        <item m="1" x="173"/>
        <item m="1" x="1854"/>
        <item m="1" x="3930"/>
        <item m="1" x="6368"/>
        <item m="1" x="175"/>
        <item m="1" x="1859"/>
        <item m="1" x="3933"/>
        <item m="1" x="6370"/>
        <item m="1" x="177"/>
        <item m="1" x="1864"/>
        <item m="1" x="3936"/>
        <item m="1" x="6373"/>
        <item m="1" x="180"/>
        <item m="1" x="1870"/>
        <item m="1" x="3939"/>
        <item m="1" x="6376"/>
        <item m="1" x="184"/>
        <item m="1" x="1875"/>
        <item m="1" x="3942"/>
        <item m="1" x="6379"/>
        <item m="1" x="188"/>
        <item m="1" x="1880"/>
        <item m="1" x="3945"/>
        <item m="1" x="6383"/>
        <item m="1" x="192"/>
        <item m="1" x="1885"/>
        <item m="1" x="3948"/>
        <item m="1" x="6386"/>
        <item m="1" x="196"/>
        <item m="1" x="1890"/>
        <item m="1" x="3951"/>
        <item m="1" x="6389"/>
        <item m="1" x="201"/>
        <item m="1" x="1895"/>
        <item m="1" x="3954"/>
        <item m="1" x="6392"/>
        <item m="1" x="205"/>
        <item m="1" x="1900"/>
        <item m="1" x="3957"/>
        <item m="1" x="6395"/>
        <item m="1" x="209"/>
        <item m="1" x="1905"/>
        <item m="1" x="3960"/>
        <item m="1" x="6398"/>
        <item m="1" x="213"/>
        <item m="1" x="1910"/>
        <item m="1" x="3963"/>
        <item m="1" x="6401"/>
        <item m="1" x="217"/>
        <item m="1" x="1915"/>
        <item m="1" x="3966"/>
        <item m="1" x="6404"/>
        <item m="1" x="221"/>
        <item m="1" x="1920"/>
        <item m="1" x="3969"/>
        <item m="1" x="6407"/>
        <item m="1" x="225"/>
        <item m="1" x="1925"/>
        <item m="1" x="3972"/>
        <item m="1" x="6410"/>
        <item m="1" x="229"/>
        <item m="1" x="1930"/>
        <item m="1" x="3975"/>
        <item m="1" x="6413"/>
        <item m="1" x="233"/>
        <item m="1" x="1935"/>
        <item m="1" x="3978"/>
        <item m="1" x="6416"/>
        <item m="1" x="237"/>
        <item m="1" x="1940"/>
        <item m="1" x="3981"/>
        <item m="1" x="6419"/>
        <item m="1" x="241"/>
        <item m="1" x="1946"/>
        <item m="1" x="3984"/>
        <item m="1" x="6422"/>
        <item m="1" x="245"/>
        <item m="1" x="1949"/>
        <item m="1" x="3988"/>
        <item m="1" x="6425"/>
        <item m="1" x="249"/>
        <item m="1" x="1953"/>
        <item m="1" x="3991"/>
        <item m="1" x="6428"/>
        <item m="1" x="253"/>
        <item m="1" x="1954"/>
        <item m="1" x="3993"/>
        <item m="1" x="6431"/>
        <item m="1" x="258"/>
        <item m="1" x="1957"/>
        <item m="1" x="3995"/>
        <item m="1" x="6435"/>
        <item m="1" x="262"/>
        <item m="1" x="6183"/>
        <item m="1" x="53"/>
        <item m="1" x="2174"/>
        <item m="1" x="4173"/>
        <item m="1" x="6186"/>
        <item m="1" x="56"/>
        <item m="1" x="2176"/>
        <item m="1" x="4175"/>
        <item m="1" x="6189"/>
        <item m="1" x="59"/>
        <item m="1" x="2178"/>
        <item m="1" x="4177"/>
        <item m="1" x="6192"/>
        <item m="1" x="62"/>
        <item m="1" x="2181"/>
        <item m="1" x="4180"/>
        <item m="1" x="6196"/>
        <item m="1" x="65"/>
        <item m="1" x="2184"/>
        <item m="1" x="4184"/>
        <item m="1" x="6199"/>
        <item m="1" x="68"/>
        <item m="1" x="2187"/>
        <item m="1" x="4188"/>
        <item m="1" x="6202"/>
        <item m="1" x="71"/>
        <item m="1" x="2191"/>
        <item m="1" x="4192"/>
        <item m="1" x="6205"/>
        <item m="1" x="74"/>
        <item m="1" x="2194"/>
        <item m="1" x="4196"/>
        <item m="1" x="6208"/>
        <item m="1" x="77"/>
        <item m="1" x="2197"/>
        <item m="1" x="4201"/>
        <item m="1" x="6211"/>
        <item m="1" x="80"/>
        <item m="1" x="2200"/>
        <item m="1" x="4205"/>
        <item m="1" x="6214"/>
        <item m="1" x="83"/>
        <item m="1" x="2203"/>
        <item m="1" x="4209"/>
        <item m="1" x="6217"/>
        <item m="1" x="86"/>
        <item m="1" x="2206"/>
        <item m="1" x="4213"/>
        <item m="1" x="6220"/>
        <item m="1" x="89"/>
        <item m="1" x="2209"/>
        <item m="1" x="4217"/>
        <item m="1" x="6223"/>
        <item m="1" x="92"/>
        <item m="1" x="2212"/>
        <item m="1" x="4221"/>
        <item m="1" x="6226"/>
        <item m="1" x="95"/>
        <item m="1" x="2215"/>
        <item m="1" x="4225"/>
        <item m="1" x="6229"/>
        <item m="1" x="98"/>
        <item m="1" x="2218"/>
        <item m="1" x="4229"/>
        <item m="1" x="6232"/>
        <item m="1" x="101"/>
        <item m="1" x="2221"/>
        <item m="1" x="4233"/>
        <item m="1" x="6235"/>
        <item m="1" x="104"/>
        <item m="1" x="2224"/>
        <item m="1" x="4237"/>
        <item m="1" x="6238"/>
        <item m="1" x="107"/>
        <item m="1" x="2227"/>
        <item m="1" x="4241"/>
        <item m="1" x="6242"/>
        <item m="1" x="110"/>
        <item m="1" x="2230"/>
        <item m="1" x="4245"/>
        <item m="1" x="6245"/>
        <item m="1" x="113"/>
        <item m="1" x="2233"/>
        <item m="1" x="4249"/>
        <item m="1" x="6249"/>
        <item m="1" x="116"/>
        <item m="1" x="2236"/>
        <item m="1" x="4253"/>
        <item m="1" x="6250"/>
        <item m="1" x="118"/>
        <item m="1" x="2239"/>
        <item m="1" x="4257"/>
        <item m="1" x="6253"/>
        <item m="1" x="119"/>
        <item m="1" x="2243"/>
        <item m="1" x="4261"/>
        <item m="1" x="1969"/>
        <item m="1" x="4004"/>
        <item m="1" x="6446"/>
        <item m="1" x="1972"/>
        <item m="1" x="4007"/>
        <item m="1" x="6448"/>
        <item m="1" x="1975"/>
        <item m="1" x="4010"/>
        <item m="1" x="6450"/>
        <item m="1" x="1978"/>
        <item m="1" x="4013"/>
        <item m="1" x="6453"/>
        <item m="1" x="1982"/>
        <item m="1" x="4016"/>
        <item m="1" x="6456"/>
        <item m="1" x="1985"/>
        <item m="1" x="4019"/>
        <item m="1" x="6460"/>
        <item m="1" x="1988"/>
        <item m="1" x="4022"/>
        <item m="1" x="6464"/>
        <item m="1" x="1991"/>
        <item m="1" x="4025"/>
        <item m="1" x="6468"/>
        <item m="1" x="1994"/>
        <item m="1" x="4028"/>
        <item m="1" x="6473"/>
        <item m="1" x="1997"/>
        <item m="1" x="4031"/>
        <item m="1" x="6477"/>
        <item m="1" x="2000"/>
        <item m="1" x="4034"/>
        <item m="1" x="6481"/>
        <item m="1" x="2003"/>
        <item m="1" x="4037"/>
        <item m="1" x="6485"/>
        <item m="1" x="2006"/>
        <item m="1" x="4040"/>
        <item m="1" x="6489"/>
        <item m="1" x="2009"/>
        <item m="1" x="4043"/>
        <item m="1" x="6493"/>
        <item m="1" x="2012"/>
        <item m="1" x="4046"/>
        <item m="1" x="6497"/>
        <item m="1" x="2015"/>
        <item m="1" x="4049"/>
        <item m="1" x="6501"/>
        <item m="1" x="2018"/>
        <item m="1" x="4052"/>
        <item m="1" x="6505"/>
        <item m="1" x="2021"/>
        <item m="1" x="4055"/>
        <item m="1" x="6509"/>
        <item m="1" x="2024"/>
        <item m="1" x="4058"/>
        <item m="1" x="6513"/>
        <item m="1" x="2028"/>
        <item m="1" x="4061"/>
        <item m="1" x="6517"/>
        <item m="1" x="2031"/>
        <item m="1" x="4064"/>
        <item m="1" x="6521"/>
        <item m="1" x="2035"/>
        <item m="1" x="4067"/>
        <item m="1" x="6525"/>
        <item m="1" x="2036"/>
        <item m="1" x="4069"/>
        <item m="1" x="6529"/>
        <item m="1" x="2039"/>
        <item m="1" x="4070"/>
        <item m="1" x="6534"/>
        <item m="1" x="6265"/>
        <item m="1" x="122"/>
        <item m="1" x="2253"/>
        <item m="1" x="6268"/>
        <item m="1" x="123"/>
        <item m="1" x="2255"/>
        <item m="1" x="6271"/>
        <item m="1" x="124"/>
        <item m="1" x="2257"/>
        <item m="1" x="6275"/>
        <item m="1" x="126"/>
        <item m="1" x="2261"/>
        <item m="1" x="6279"/>
        <item m="1" x="128"/>
        <item m="1" x="2265"/>
        <item m="1" x="6283"/>
        <item m="1" x="130"/>
        <item m="1" x="2270"/>
        <item m="1" x="6288"/>
        <item m="1" x="132"/>
        <item m="1" x="2275"/>
        <item m="1" x="6292"/>
        <item m="1" x="134"/>
        <item m="1" x="2280"/>
        <item m="1" x="6296"/>
        <item m="1" x="136"/>
        <item m="1" x="2286"/>
        <item m="1" x="6300"/>
        <item m="1" x="138"/>
        <item m="1" x="2291"/>
        <item m="1" x="6304"/>
        <item m="1" x="140"/>
        <item m="1" x="2296"/>
        <item m="1" x="6308"/>
        <item m="1" x="142"/>
        <item m="1" x="2301"/>
        <item m="1" x="6312"/>
        <item m="1" x="144"/>
        <item m="1" x="2306"/>
        <item m="1" x="6316"/>
        <item m="1" x="146"/>
        <item m="1" x="2311"/>
        <item m="1" x="6320"/>
        <item m="1" x="148"/>
        <item m="1" x="2316"/>
        <item m="1" x="6324"/>
        <item m="1" x="150"/>
        <item m="1" x="2321"/>
        <item m="1" x="6328"/>
        <item m="1" x="152"/>
        <item m="1" x="2326"/>
        <item m="1" x="6332"/>
        <item m="1" x="154"/>
        <item m="1" x="2331"/>
        <item m="1" x="6336"/>
        <item m="1" x="156"/>
        <item m="1" x="2336"/>
        <item m="1" x="6341"/>
        <item m="1" x="158"/>
        <item m="1" x="2341"/>
        <item m="1" x="6345"/>
        <item m="1" x="160"/>
        <item m="1" x="2346"/>
        <item m="1" x="6350"/>
        <item m="1" x="162"/>
        <item m="1" x="2351"/>
        <item m="1" x="6352"/>
        <item m="1" x="165"/>
        <item m="1" x="2356"/>
        <item m="1" x="6356"/>
        <item m="1" x="167"/>
        <item m="1" x="2362"/>
        <item m="1" x="2052"/>
        <item m="1" x="4074"/>
        <item m="1" x="2056"/>
        <item m="1" x="4076"/>
        <item m="1" x="2060"/>
        <item m="1" x="4078"/>
        <item m="1" x="2065"/>
        <item m="1" x="4081"/>
        <item m="1" x="2070"/>
        <item m="1" x="4085"/>
        <item m="1" x="2075"/>
        <item m="1" x="4089"/>
        <item m="1" x="2081"/>
        <item m="1" x="4093"/>
        <item m="1" x="2086"/>
        <item m="1" x="4097"/>
        <item m="1" x="2091"/>
        <item m="1" x="4102"/>
        <item m="1" x="2096"/>
        <item m="1" x="4106"/>
        <item m="1" x="2101"/>
        <item m="1" x="4110"/>
        <item m="1" x="2106"/>
        <item m="1" x="4114"/>
        <item m="1" x="2111"/>
        <item m="1" x="4118"/>
        <item m="1" x="2116"/>
        <item m="1" x="4122"/>
        <item m="1" x="2121"/>
        <item m="1" x="4126"/>
        <item m="1" x="2126"/>
        <item m="1" x="4130"/>
        <item m="1" x="2131"/>
        <item m="1" x="4134"/>
        <item m="1" x="2136"/>
        <item m="1" x="4138"/>
        <item m="1" x="2141"/>
        <item m="1" x="4142"/>
        <item m="1" x="2146"/>
        <item m="1" x="4146"/>
        <item m="1" x="2151"/>
        <item m="1" x="4150"/>
        <item m="1" x="2157"/>
        <item m="1" x="4154"/>
        <item m="1" x="2160"/>
        <item m="1" x="4159"/>
        <item m="1" x="2164"/>
        <item m="1" x="4163"/>
        <item m="1" x="6367"/>
        <item m="1" x="174"/>
        <item m="1" x="6369"/>
        <item m="1" x="176"/>
        <item m="1" x="6371"/>
        <item m="1" x="178"/>
        <item m="1" x="6374"/>
        <item m="1" x="181"/>
        <item m="1" x="6377"/>
        <item m="1" x="185"/>
        <item m="1" x="6380"/>
        <item m="1" x="189"/>
        <item m="1" x="6384"/>
        <item m="1" x="193"/>
        <item m="1" x="6387"/>
        <item m="1" x="197"/>
        <item m="1" x="6390"/>
        <item m="1" x="202"/>
        <item m="1" x="6393"/>
        <item m="1" x="206"/>
        <item m="1" x="6396"/>
        <item m="1" x="210"/>
        <item m="1" x="6399"/>
        <item m="1" x="214"/>
        <item m="1" x="6402"/>
        <item m="1" x="218"/>
        <item m="1" x="6405"/>
        <item m="1" x="222"/>
        <item m="1" x="6408"/>
        <item m="1" x="226"/>
        <item m="1" x="6411"/>
        <item m="1" x="230"/>
        <item m="1" x="6414"/>
        <item m="1" x="234"/>
        <item m="1" x="6417"/>
        <item m="1" x="238"/>
        <item m="1" x="6420"/>
        <item m="1" x="242"/>
        <item m="1" x="6423"/>
        <item m="1" x="246"/>
        <item m="1" x="6426"/>
        <item m="1" x="250"/>
        <item m="1" x="6429"/>
        <item m="1" x="254"/>
        <item m="1" x="6432"/>
        <item m="1" x="259"/>
        <item m="1" x="6436"/>
        <item m="1" x="263"/>
        <item m="1" x="2175"/>
        <item m="1" x="4174"/>
        <item m="1" x="2177"/>
        <item m="1" x="4176"/>
        <item m="1" x="2179"/>
        <item m="1" x="4178"/>
        <item m="1" x="2182"/>
        <item m="1" x="4181"/>
        <item m="1" x="2185"/>
        <item m="1" x="4185"/>
        <item m="1" x="2188"/>
        <item m="1" x="4189"/>
        <item m="1" x="2192"/>
        <item m="1" x="4193"/>
        <item m="1" x="2195"/>
        <item m="1" x="4197"/>
        <item m="1" x="2198"/>
        <item m="1" x="4202"/>
        <item m="1" x="2201"/>
        <item m="1" x="4206"/>
        <item m="1" x="2204"/>
        <item m="1" x="4210"/>
        <item m="1" x="2207"/>
        <item m="1" x="4214"/>
        <item m="1" x="2210"/>
        <item m="1" x="4218"/>
        <item m="1" x="2213"/>
        <item m="1" x="4222"/>
        <item m="1" x="2216"/>
        <item m="1" x="4226"/>
        <item m="1" x="2219"/>
        <item m="1" x="4230"/>
        <item m="1" x="2222"/>
        <item m="1" x="4234"/>
        <item m="1" x="2225"/>
        <item m="1" x="4238"/>
        <item m="1" x="2228"/>
        <item m="1" x="4242"/>
        <item m="1" x="2231"/>
        <item m="1" x="4246"/>
        <item m="1" x="2234"/>
        <item m="1" x="4250"/>
        <item m="1" x="2237"/>
        <item m="1" x="4254"/>
        <item m="1" x="2240"/>
        <item m="1" x="4258"/>
        <item m="1" x="2244"/>
        <item m="1" x="4262"/>
        <item m="1" x="6447"/>
        <item m="1" x="6449"/>
        <item m="1" x="6451"/>
        <item m="1" x="6454"/>
        <item m="1" x="6457"/>
        <item m="1" x="6461"/>
        <item m="1" x="6465"/>
        <item m="1" x="6469"/>
        <item m="1" x="6474"/>
        <item m="1" x="6478"/>
        <item m="1" x="6482"/>
        <item m="1" x="6486"/>
        <item m="1" x="6490"/>
        <item m="1" x="6494"/>
        <item m="1" x="6498"/>
        <item m="1" x="6502"/>
        <item m="1" x="6506"/>
        <item m="1" x="6510"/>
        <item m="1" x="6514"/>
        <item m="1" x="6518"/>
        <item m="1" x="6522"/>
        <item m="1" x="6526"/>
        <item m="1" x="6530"/>
        <item m="1" x="6535"/>
        <item m="1" x="2254"/>
        <item m="1" x="2256"/>
        <item m="1" x="2258"/>
        <item m="1" x="2262"/>
        <item m="1" x="2266"/>
        <item m="1" x="2271"/>
        <item m="1" x="2276"/>
        <item m="1" x="2281"/>
        <item m="1" x="2287"/>
        <item m="1" x="2292"/>
        <item m="1" x="2297"/>
        <item m="1" x="2302"/>
        <item m="1" x="2307"/>
        <item m="1" x="2312"/>
        <item m="1" x="2317"/>
        <item m="1" x="2322"/>
        <item m="1" x="2327"/>
        <item m="1" x="2332"/>
        <item m="1" x="2337"/>
        <item m="1" x="2342"/>
        <item m="1" x="2347"/>
        <item m="1" x="2352"/>
        <item m="1" x="2357"/>
        <item m="1" x="2363"/>
        <item m="1" x="6549"/>
        <item m="1" x="2380"/>
        <item m="1" x="6653"/>
        <item m="1" x="2484"/>
        <item m="1" x="6781"/>
        <item m="1" x="2634"/>
        <item m="1" x="6908"/>
        <item m="1" x="2784"/>
        <item m="1" x="7080"/>
        <item m="1" x="2980"/>
        <item m="1" x="7206"/>
        <item m="1" x="3130"/>
        <item m="1" x="7378"/>
        <item m="1" x="3323"/>
        <item m="1" x="7500"/>
        <item m="1" x="3431"/>
        <item m="1" x="7648"/>
        <item m="1" x="3599"/>
        <item m="1" x="7744"/>
        <item m="1" x="3634"/>
        <item m="1" x="7867"/>
        <item m="1" x="6272"/>
        <item m="1" x="125"/>
        <item m="1" x="2259"/>
        <item m="1" x="4272"/>
        <item m="1" x="6276"/>
        <item m="1" x="127"/>
        <item m="1" x="2263"/>
        <item m="1" x="4274"/>
        <item m="1" x="6280"/>
        <item m="1" x="129"/>
        <item m="1" x="2267"/>
        <item m="1" x="4277"/>
        <item m="1" x="6284"/>
        <item m="1" x="131"/>
        <item m="1" x="2272"/>
        <item m="1" x="4281"/>
        <item m="1" x="6289"/>
        <item m="1" x="133"/>
        <item m="1" x="2277"/>
        <item m="1" x="4286"/>
        <item m="1" x="6293"/>
        <item m="1" x="135"/>
        <item m="1" x="2282"/>
        <item m="1" x="4291"/>
        <item m="1" x="6297"/>
        <item m="1" x="137"/>
        <item m="1" x="2288"/>
        <item m="1" x="4297"/>
        <item m="1" x="6301"/>
        <item m="1" x="139"/>
        <item m="1" x="2293"/>
        <item m="1" x="4302"/>
        <item m="1" x="6305"/>
        <item m="1" x="141"/>
        <item m="1" x="2298"/>
        <item m="1" x="4308"/>
        <item m="1" x="6309"/>
        <item m="1" x="143"/>
        <item m="1" x="2303"/>
        <item m="1" x="4313"/>
        <item m="1" x="6313"/>
        <item m="1" x="145"/>
        <item m="1" x="2308"/>
        <item m="1" x="4318"/>
        <item m="1" x="6317"/>
        <item m="1" x="147"/>
        <item m="1" x="2313"/>
        <item m="1" x="4323"/>
        <item m="1" x="6321"/>
        <item m="1" x="149"/>
        <item m="1" x="2318"/>
        <item m="1" x="4328"/>
        <item m="1" x="6325"/>
        <item m="1" x="151"/>
        <item m="1" x="2323"/>
        <item m="1" x="4333"/>
        <item m="1" x="6329"/>
        <item m="1" x="153"/>
        <item m="1" x="2328"/>
        <item m="1" x="4338"/>
        <item m="1" x="6333"/>
        <item m="1" x="155"/>
        <item m="1" x="2333"/>
        <item m="1" x="4343"/>
        <item m="1" x="6337"/>
        <item m="1" x="157"/>
        <item m="1" x="2338"/>
        <item m="1" x="4348"/>
        <item m="1" x="6342"/>
        <item m="1" x="159"/>
        <item m="1" x="2343"/>
        <item m="1" x="4353"/>
        <item m="1" x="6346"/>
        <item m="1" x="161"/>
        <item m="1" x="2348"/>
        <item m="1" x="4358"/>
        <item m="1" x="6351"/>
        <item m="1" x="163"/>
        <item m="1" x="2353"/>
        <item m="1" x="4363"/>
        <item m="1" x="6353"/>
        <item m="1" x="166"/>
        <item m="1" x="2358"/>
        <item m="1" x="4368"/>
        <item m="1" x="6357"/>
        <item m="1" x="168"/>
        <item m="1" x="2364"/>
        <item m="1" x="4373"/>
        <item m="1" x="6358"/>
        <item m="1" x="170"/>
        <item m="1" x="2367"/>
        <item m="1" x="4379"/>
        <item m="1" x="6361"/>
        <item m="1" x="171"/>
        <item m="1" x="2371"/>
        <item m="1" x="4384"/>
        <item m="1" x="2061"/>
        <item m="1" x="4079"/>
        <item m="1" x="6550"/>
        <item m="1" x="349"/>
        <item m="1" x="2066"/>
        <item m="1" x="4082"/>
        <item m="1" x="6552"/>
        <item m="1" x="351"/>
        <item m="1" x="2071"/>
        <item m="1" x="4086"/>
        <item m="1" x="6555"/>
        <item m="1" x="355"/>
        <item m="1" x="2076"/>
        <item m="1" x="4090"/>
        <item m="1" x="6559"/>
        <item m="1" x="360"/>
        <item m="1" x="2082"/>
        <item m="1" x="4094"/>
        <item m="1" x="6563"/>
        <item m="1" x="366"/>
        <item m="1" x="2087"/>
        <item m="1" x="4098"/>
        <item m="1" x="6567"/>
        <item m="1" x="372"/>
        <item m="1" x="2092"/>
        <item m="1" x="4103"/>
        <item m="1" x="6572"/>
        <item m="1" x="379"/>
        <item m="1" x="2097"/>
        <item m="1" x="4107"/>
        <item m="1" x="6576"/>
        <item m="1" x="385"/>
        <item m="1" x="2102"/>
        <item m="1" x="4111"/>
        <item m="1" x="6580"/>
        <item m="1" x="392"/>
        <item m="1" x="2107"/>
        <item m="1" x="4115"/>
        <item m="1" x="6584"/>
        <item m="1" x="398"/>
        <item m="1" x="2112"/>
        <item m="1" x="4119"/>
        <item m="1" x="6588"/>
        <item m="1" x="404"/>
        <item m="1" x="2117"/>
        <item m="1" x="4123"/>
        <item m="1" x="6592"/>
        <item m="1" x="410"/>
        <item m="1" x="2122"/>
        <item m="1" x="4127"/>
        <item m="1" x="6596"/>
        <item m="1" x="416"/>
        <item m="1" x="2127"/>
        <item m="1" x="4131"/>
        <item m="1" x="6600"/>
        <item m="1" x="422"/>
        <item m="1" x="2132"/>
        <item m="1" x="4135"/>
        <item m="1" x="6604"/>
        <item m="1" x="428"/>
        <item m="1" x="2137"/>
        <item m="1" x="4139"/>
        <item m="1" x="6608"/>
        <item m="1" x="434"/>
        <item m="1" x="2142"/>
        <item m="1" x="4143"/>
        <item m="1" x="6612"/>
        <item m="1" x="440"/>
        <item m="1" x="2147"/>
        <item m="1" x="4147"/>
        <item m="1" x="6616"/>
        <item m="1" x="446"/>
        <item m="1" x="2152"/>
        <item m="1" x="4151"/>
        <item m="1" x="6620"/>
        <item m="1" x="452"/>
        <item m="1" x="2158"/>
        <item m="1" x="4155"/>
        <item m="1" x="6624"/>
        <item m="1" x="458"/>
        <item m="1" x="2161"/>
        <item m="1" x="4160"/>
        <item m="1" x="6628"/>
        <item m="1" x="464"/>
        <item m="1" x="2165"/>
        <item m="1" x="4164"/>
        <item m="1" x="6633"/>
        <item m="1" x="470"/>
        <item m="1" x="2166"/>
        <item m="1" x="4167"/>
        <item m="1" x="6637"/>
        <item m="1" x="476"/>
        <item m="1" x="2169"/>
        <item m="1" x="4169"/>
        <item m="1" x="6642"/>
        <item m="1" x="482"/>
        <item m="1" x="6372"/>
        <item m="1" x="179"/>
        <item m="1" x="2381"/>
        <item m="1" x="4397"/>
        <item m="1" x="6375"/>
        <item m="1" x="182"/>
        <item m="1" x="2383"/>
        <item m="1" x="4399"/>
        <item m="1" x="6378"/>
        <item m="1" x="186"/>
        <item m="1" x="2386"/>
        <item m="1" x="4403"/>
        <item m="1" x="6381"/>
        <item m="1" x="190"/>
        <item m="1" x="2390"/>
        <item m="1" x="4408"/>
        <item m="1" x="6385"/>
        <item m="1" x="194"/>
        <item m="1" x="2394"/>
        <item m="1" x="4414"/>
        <item m="1" x="6388"/>
        <item m="1" x="198"/>
        <item m="1" x="2398"/>
        <item m="1" x="4420"/>
        <item m="1" x="6391"/>
        <item m="1" x="203"/>
        <item m="1" x="2403"/>
        <item m="1" x="4427"/>
        <item m="1" x="6394"/>
        <item m="1" x="207"/>
        <item m="1" x="2407"/>
        <item m="1" x="4433"/>
        <item m="1" x="6397"/>
        <item m="1" x="211"/>
        <item m="1" x="2411"/>
        <item m="1" x="4440"/>
        <item m="1" x="6400"/>
        <item m="1" x="215"/>
        <item m="1" x="2415"/>
        <item m="1" x="4446"/>
        <item m="1" x="6403"/>
        <item m="1" x="219"/>
        <item m="1" x="2419"/>
        <item m="1" x="4452"/>
        <item m="1" x="6406"/>
        <item m="1" x="223"/>
        <item m="1" x="2423"/>
        <item m="1" x="4458"/>
        <item m="1" x="6409"/>
        <item m="1" x="227"/>
        <item m="1" x="2427"/>
        <item m="1" x="4464"/>
        <item m="1" x="6412"/>
        <item m="1" x="231"/>
        <item m="1" x="2431"/>
        <item m="1" x="4470"/>
        <item m="1" x="6415"/>
        <item m="1" x="235"/>
        <item m="1" x="2435"/>
        <item m="1" x="4476"/>
        <item m="1" x="6418"/>
        <item m="1" x="239"/>
        <item m="1" x="2439"/>
        <item m="1" x="4482"/>
        <item m="1" x="6421"/>
        <item m="1" x="243"/>
        <item m="1" x="2443"/>
        <item m="1" x="4488"/>
        <item m="1" x="6424"/>
        <item m="1" x="247"/>
        <item m="1" x="2447"/>
        <item m="1" x="4494"/>
        <item m="1" x="6427"/>
        <item m="1" x="251"/>
        <item m="1" x="2451"/>
        <item m="1" x="4500"/>
        <item m="1" x="6430"/>
        <item m="1" x="255"/>
        <item m="1" x="2455"/>
        <item m="1" x="4506"/>
        <item m="1" x="6433"/>
        <item m="1" x="260"/>
        <item m="1" x="2459"/>
        <item m="1" x="4512"/>
        <item m="1" x="6437"/>
        <item m="1" x="264"/>
        <item m="1" x="2464"/>
        <item m="1" x="4518"/>
        <item m="1" x="6438"/>
        <item m="1" x="267"/>
        <item m="1" x="2468"/>
        <item m="1" x="4524"/>
        <item m="1" x="6441"/>
        <item m="1" x="270"/>
        <item m="1" x="2473"/>
        <item m="1" x="4530"/>
        <item m="1" x="2180"/>
        <item m="1" x="4179"/>
        <item m="1" x="6654"/>
        <item m="1" x="2183"/>
        <item m="1" x="4182"/>
        <item m="1" x="6656"/>
        <item m="1" x="2186"/>
        <item m="1" x="4186"/>
        <item m="1" x="6659"/>
        <item m="1" x="2189"/>
        <item m="1" x="4190"/>
        <item m="1" x="6663"/>
        <item m="1" x="2193"/>
        <item m="1" x="4194"/>
        <item m="1" x="6667"/>
        <item m="1" x="2196"/>
        <item m="1" x="4198"/>
        <item m="1" x="6672"/>
        <item m="1" x="2199"/>
        <item m="1" x="4203"/>
        <item m="1" x="6677"/>
        <item m="1" x="2202"/>
        <item m="1" x="4207"/>
        <item m="1" x="6682"/>
        <item m="1" x="2205"/>
        <item m="1" x="4211"/>
        <item m="1" x="6688"/>
        <item m="1" x="2208"/>
        <item m="1" x="4215"/>
        <item m="1" x="6693"/>
        <item m="1" x="2211"/>
        <item m="1" x="4219"/>
        <item m="1" x="6698"/>
        <item m="1" x="2214"/>
        <item m="1" x="4223"/>
        <item m="1" x="6703"/>
        <item m="1" x="2217"/>
        <item m="1" x="4227"/>
        <item m="1" x="6708"/>
        <item m="1" x="2220"/>
        <item m="1" x="4231"/>
        <item m="1" x="6713"/>
        <item m="1" x="2223"/>
        <item m="1" x="4235"/>
        <item m="1" x="6718"/>
        <item m="1" x="2226"/>
        <item m="1" x="4239"/>
        <item m="1" x="6723"/>
        <item m="1" x="2229"/>
        <item m="1" x="4243"/>
        <item m="1" x="6728"/>
        <item m="1" x="2232"/>
        <item m="1" x="4247"/>
        <item m="1" x="6733"/>
        <item m="1" x="2235"/>
        <item m="1" x="4251"/>
        <item m="1" x="6738"/>
        <item m="1" x="2238"/>
        <item m="1" x="4255"/>
        <item m="1" x="6743"/>
        <item m="1" x="2241"/>
        <item m="1" x="4259"/>
        <item m="1" x="6748"/>
        <item m="1" x="2245"/>
        <item m="1" x="4263"/>
        <item m="1" x="6754"/>
        <item m="1" x="2246"/>
        <item m="1" x="4266"/>
        <item m="1" x="6759"/>
        <item m="1" x="2248"/>
        <item m="1" x="4268"/>
        <item m="1" x="6765"/>
        <item m="1" x="6452"/>
        <item m="1" x="274"/>
        <item m="1" x="2485"/>
        <item m="1" x="6455"/>
        <item m="1" x="275"/>
        <item m="1" x="2487"/>
        <item m="1" x="6458"/>
        <item m="1" x="277"/>
        <item m="1" x="2490"/>
        <item m="1" x="6462"/>
        <item m="1" x="280"/>
        <item m="1" x="2495"/>
        <item m="1" x="6466"/>
        <item m="1" x="283"/>
        <item m="1" x="2500"/>
        <item m="1" x="6470"/>
        <item m="1" x="286"/>
        <item m="1" x="2506"/>
        <item m="1" x="6475"/>
        <item m="1" x="290"/>
        <item m="1" x="2512"/>
        <item m="1" x="6479"/>
        <item m="1" x="293"/>
        <item m="1" x="2518"/>
        <item m="1" x="6483"/>
        <item m="1" x="296"/>
        <item m="1" x="2525"/>
        <item m="1" x="6487"/>
        <item m="1" x="299"/>
        <item m="1" x="2531"/>
        <item m="1" x="6491"/>
        <item m="1" x="302"/>
        <item m="1" x="2537"/>
        <item m="1" x="6495"/>
        <item m="1" x="305"/>
        <item m="1" x="2543"/>
        <item m="1" x="6499"/>
        <item m="1" x="308"/>
        <item m="1" x="2549"/>
        <item m="1" x="6503"/>
        <item m="1" x="311"/>
        <item m="1" x="2555"/>
        <item m="1" x="6507"/>
        <item m="1" x="314"/>
        <item m="1" x="2561"/>
        <item m="1" x="6511"/>
        <item m="1" x="317"/>
        <item m="1" x="2567"/>
        <item m="1" x="6515"/>
        <item m="1" x="320"/>
        <item m="1" x="2573"/>
        <item m="1" x="6519"/>
        <item m="1" x="323"/>
        <item m="1" x="2579"/>
        <item m="1" x="6523"/>
        <item m="1" x="326"/>
        <item m="1" x="2585"/>
        <item m="1" x="6527"/>
        <item m="1" x="329"/>
        <item m="1" x="2591"/>
        <item m="1" x="6531"/>
        <item m="1" x="332"/>
        <item m="1" x="2597"/>
        <item m="1" x="6536"/>
        <item m="1" x="335"/>
        <item m="1" x="2603"/>
        <item m="1" x="6538"/>
        <item m="1" x="339"/>
        <item m="1" x="2609"/>
        <item m="1" x="6541"/>
        <item m="1" x="342"/>
        <item m="1" x="2616"/>
        <item m="1" x="2260"/>
        <item m="1" x="4273"/>
        <item m="1" x="2264"/>
        <item m="1" x="4275"/>
        <item m="1" x="2268"/>
        <item m="1" x="4278"/>
        <item m="1" x="2273"/>
        <item m="1" x="4282"/>
        <item m="1" x="2278"/>
        <item m="1" x="4287"/>
        <item m="1" x="2283"/>
        <item m="1" x="4292"/>
        <item m="1" x="2289"/>
        <item m="1" x="4298"/>
        <item m="1" x="2294"/>
        <item m="1" x="4303"/>
        <item m="1" x="2299"/>
        <item m="1" x="4309"/>
        <item m="1" x="2304"/>
        <item m="1" x="4314"/>
        <item m="1" x="2309"/>
        <item m="1" x="4319"/>
        <item m="1" x="2314"/>
        <item m="1" x="4324"/>
        <item m="1" x="2319"/>
        <item m="1" x="4329"/>
        <item m="1" x="2324"/>
        <item m="1" x="4334"/>
        <item m="1" x="2329"/>
        <item m="1" x="4339"/>
        <item m="1" x="2334"/>
        <item m="1" x="4344"/>
        <item m="1" x="2339"/>
        <item m="1" x="4349"/>
        <item m="1" x="2344"/>
        <item m="1" x="4354"/>
        <item m="1" x="2349"/>
        <item m="1" x="4359"/>
        <item m="1" x="2354"/>
        <item m="1" x="4364"/>
        <item m="1" x="2359"/>
        <item m="1" x="4369"/>
        <item m="1" x="2365"/>
        <item m="1" x="4374"/>
        <item m="1" x="2368"/>
        <item m="1" x="4380"/>
        <item m="1" x="2372"/>
        <item m="1" x="4385"/>
        <item m="1" x="6551"/>
        <item m="1" x="350"/>
        <item m="1" x="6553"/>
        <item m="1" x="352"/>
        <item m="1" x="6556"/>
        <item m="1" x="356"/>
        <item m="1" x="6560"/>
        <item m="1" x="361"/>
        <item m="1" x="6564"/>
        <item m="1" x="367"/>
        <item m="1" x="6568"/>
        <item m="1" x="373"/>
        <item m="1" x="6573"/>
        <item m="1" x="380"/>
        <item m="1" x="6577"/>
        <item m="1" x="386"/>
        <item m="1" x="6581"/>
        <item m="1" x="393"/>
        <item m="1" x="6585"/>
        <item m="1" x="399"/>
        <item m="1" x="6589"/>
        <item m="1" x="405"/>
        <item m="1" x="6593"/>
        <item m="1" x="411"/>
        <item m="1" x="6597"/>
        <item m="1" x="417"/>
        <item m="1" x="6601"/>
        <item m="1" x="423"/>
        <item m="1" x="6605"/>
        <item m="1" x="429"/>
        <item m="1" x="6609"/>
        <item m="1" x="435"/>
        <item m="1" x="6613"/>
        <item m="1" x="441"/>
        <item m="1" x="6617"/>
        <item m="1" x="447"/>
        <item m="1" x="6621"/>
        <item m="1" x="453"/>
        <item m="1" x="6625"/>
        <item m="1" x="459"/>
        <item m="1" x="6629"/>
        <item m="1" x="465"/>
        <item m="1" x="6634"/>
        <item m="1" x="471"/>
        <item m="1" x="6638"/>
        <item m="1" x="477"/>
        <item m="1" x="6643"/>
        <item m="1" x="483"/>
        <item m="1" x="2382"/>
        <item m="1" x="4398"/>
        <item m="1" x="2384"/>
        <item m="1" x="4400"/>
        <item m="1" x="2387"/>
        <item m="1" x="4404"/>
        <item m="1" x="2391"/>
        <item m="1" x="4409"/>
        <item m="1" x="2395"/>
        <item m="1" x="4415"/>
        <item m="1" x="2399"/>
        <item m="1" x="4421"/>
        <item m="1" x="2404"/>
        <item m="1" x="4428"/>
        <item m="1" x="2408"/>
        <item m="1" x="4434"/>
        <item m="1" x="2412"/>
        <item m="1" x="4441"/>
        <item m="1" x="2416"/>
        <item m="1" x="4447"/>
        <item m="1" x="2420"/>
        <item m="1" x="4453"/>
        <item m="1" x="2424"/>
        <item m="1" x="4459"/>
        <item m="1" x="2428"/>
        <item m="1" x="4465"/>
        <item m="1" x="2432"/>
        <item m="1" x="4471"/>
        <item m="1" x="2436"/>
        <item m="1" x="4477"/>
        <item m="1" x="2440"/>
        <item m="1" x="4483"/>
        <item m="1" x="2444"/>
        <item m="1" x="4489"/>
        <item m="1" x="2448"/>
        <item m="1" x="4495"/>
        <item m="1" x="2452"/>
        <item m="1" x="4501"/>
        <item m="1" x="2456"/>
        <item m="1" x="4507"/>
        <item m="1" x="2460"/>
        <item m="1" x="4513"/>
        <item m="1" x="2465"/>
        <item m="1" x="4519"/>
        <item m="1" x="2469"/>
        <item m="1" x="4525"/>
        <item m="1" x="2474"/>
        <item m="1" x="4531"/>
        <item m="1" x="6655"/>
        <item m="1" x="6657"/>
        <item m="1" x="6660"/>
        <item m="1" x="6664"/>
        <item m="1" x="6668"/>
        <item m="1" x="6673"/>
        <item m="1" x="6678"/>
        <item m="1" x="6683"/>
        <item m="1" x="6689"/>
        <item m="1" x="6694"/>
        <item m="1" x="6699"/>
        <item m="1" x="6704"/>
        <item m="1" x="6709"/>
        <item m="1" x="6714"/>
        <item m="1" x="6719"/>
        <item m="1" x="6724"/>
        <item m="1" x="6729"/>
        <item m="1" x="6734"/>
        <item m="1" x="6739"/>
        <item m="1" x="6744"/>
        <item m="1" x="6749"/>
        <item m="1" x="6755"/>
        <item m="1" x="6760"/>
        <item m="1" x="6766"/>
        <item m="1" x="2486"/>
        <item m="1" x="2488"/>
        <item m="1" x="2491"/>
        <item m="1" x="2496"/>
        <item m="1" x="2501"/>
        <item m="1" x="2507"/>
        <item m="1" x="2513"/>
        <item m="1" x="2519"/>
        <item m="1" x="2526"/>
        <item m="1" x="2532"/>
        <item m="1" x="2538"/>
        <item m="1" x="2544"/>
        <item m="1" x="2550"/>
        <item m="1" x="2556"/>
        <item m="1" x="2562"/>
        <item m="1" x="2568"/>
        <item m="1" x="2574"/>
        <item m="1" x="2580"/>
        <item m="1" x="2586"/>
        <item m="1" x="2592"/>
        <item m="1" x="2598"/>
        <item m="1" x="2604"/>
        <item m="1" x="2610"/>
        <item m="1" x="2617"/>
        <item m="1" x="6782"/>
        <item m="1" x="2635"/>
        <item m="1" x="6909"/>
        <item m="1" x="2785"/>
        <item m="1" x="7082"/>
        <item m="1" x="2982"/>
        <item m="1" x="7208"/>
        <item m="1" x="3132"/>
        <item m="1" x="3328"/>
        <item m="1" x="7507"/>
        <item m="1" x="3437"/>
        <item m="1" x="7655"/>
        <item m="1" x="3608"/>
        <item m="1" x="7753"/>
        <item m="1" x="3637"/>
        <item m="1" x="3759"/>
        <item m="1" x="3832"/>
        <item m="1" x="6459"/>
        <item m="1" x="278"/>
        <item m="1" x="2492"/>
        <item m="1" x="4546"/>
        <item m="1" x="6463"/>
        <item m="1" x="281"/>
        <item m="1" x="2497"/>
        <item m="1" x="4550"/>
        <item m="1" x="6467"/>
        <item m="1" x="284"/>
        <item m="1" x="2502"/>
        <item m="1" x="4555"/>
        <item m="1" x="6471"/>
        <item m="1" x="287"/>
        <item m="1" x="2508"/>
        <item m="1" x="4561"/>
        <item m="1" x="6476"/>
        <item m="1" x="291"/>
        <item m="1" x="2514"/>
        <item m="1" x="4569"/>
        <item m="1" x="6480"/>
        <item m="1" x="294"/>
        <item m="1" x="2520"/>
        <item m="1" x="4576"/>
        <item m="1" x="6484"/>
        <item m="1" x="297"/>
        <item m="1" x="2527"/>
        <item m="1" x="4584"/>
        <item m="1" x="6488"/>
        <item m="1" x="300"/>
        <item m="1" x="2533"/>
        <item m="1" x="4591"/>
        <item m="1" x="6492"/>
        <item m="1" x="303"/>
        <item m="1" x="2539"/>
        <item m="1" x="4599"/>
        <item m="1" x="6496"/>
        <item m="1" x="306"/>
        <item m="1" x="2545"/>
        <item m="1" x="4606"/>
        <item m="1" x="6500"/>
        <item m="1" x="309"/>
        <item m="1" x="2551"/>
        <item m="1" x="4613"/>
        <item m="1" x="6504"/>
        <item m="1" x="312"/>
        <item m="1" x="2557"/>
        <item m="1" x="4620"/>
        <item m="1" x="6508"/>
        <item m="1" x="315"/>
        <item m="1" x="2563"/>
        <item m="1" x="4627"/>
        <item m="1" x="6512"/>
        <item m="1" x="318"/>
        <item m="1" x="2569"/>
        <item m="1" x="4634"/>
        <item m="1" x="6516"/>
        <item m="1" x="321"/>
        <item m="1" x="2575"/>
        <item m="1" x="4641"/>
        <item m="1" x="6520"/>
        <item m="1" x="324"/>
        <item m="1" x="2581"/>
        <item m="1" x="4648"/>
        <item m="1" x="6524"/>
        <item m="1" x="327"/>
        <item m="1" x="2587"/>
        <item m="1" x="4655"/>
        <item m="1" x="6528"/>
        <item m="1" x="330"/>
        <item m="1" x="2593"/>
        <item m="1" x="4662"/>
        <item m="1" x="6532"/>
        <item m="1" x="333"/>
        <item m="1" x="2599"/>
        <item m="1" x="4669"/>
        <item m="1" x="6537"/>
        <item m="1" x="336"/>
        <item m="1" x="2605"/>
        <item m="1" x="4676"/>
        <item m="1" x="6539"/>
        <item m="1" x="340"/>
        <item m="1" x="2611"/>
        <item m="1" x="4683"/>
        <item m="1" x="6542"/>
        <item m="1" x="343"/>
        <item m="1" x="2618"/>
        <item m="1" x="4690"/>
        <item m="1" x="6543"/>
        <item m="1" x="346"/>
        <item m="1" x="2622"/>
        <item m="1" x="4698"/>
        <item m="1" x="6546"/>
        <item m="1" x="348"/>
        <item m="1" x="2627"/>
        <item m="1" x="4705"/>
        <item m="1" x="2269"/>
        <item m="1" x="4279"/>
        <item m="1" x="6784"/>
        <item m="1" x="621"/>
        <item m="1" x="2274"/>
        <item m="1" x="4283"/>
        <item m="1" x="6787"/>
        <item m="1" x="625"/>
        <item m="1" x="2279"/>
        <item m="1" x="4288"/>
        <item m="1" x="6791"/>
        <item m="1" x="631"/>
        <item m="1" x="2284"/>
        <item m="1" x="4293"/>
        <item m="1" x="6796"/>
        <item m="1" x="638"/>
        <item m="1" x="2290"/>
        <item m="1" x="4299"/>
        <item m="1" x="6801"/>
        <item m="1" x="647"/>
        <item m="1" x="2295"/>
        <item m="1" x="4304"/>
        <item m="1" x="6806"/>
        <item m="1" x="655"/>
        <item m="1" x="2300"/>
        <item m="1" x="4310"/>
        <item m="1" x="6812"/>
        <item m="1" x="664"/>
        <item m="1" x="2305"/>
        <item m="1" x="4315"/>
        <item m="1" x="6817"/>
        <item m="1" x="672"/>
        <item m="1" x="2310"/>
        <item m="1" x="4320"/>
        <item m="1" x="6822"/>
        <item m="1" x="681"/>
        <item m="1" x="2315"/>
        <item m="1" x="4325"/>
        <item m="1" x="6827"/>
        <item m="1" x="689"/>
        <item m="1" x="2320"/>
        <item m="1" x="4330"/>
        <item m="1" x="6832"/>
        <item m="1" x="697"/>
        <item m="1" x="2325"/>
        <item m="1" x="4335"/>
        <item m="1" x="6837"/>
        <item m="1" x="705"/>
        <item m="1" x="2330"/>
        <item m="1" x="4340"/>
        <item m="1" x="6842"/>
        <item m="1" x="713"/>
        <item m="1" x="2335"/>
        <item m="1" x="4345"/>
        <item m="1" x="6847"/>
        <item m="1" x="721"/>
        <item m="1" x="2340"/>
        <item m="1" x="4350"/>
        <item m="1" x="6852"/>
        <item m="1" x="729"/>
        <item m="1" x="2345"/>
        <item m="1" x="4355"/>
        <item m="1" x="6857"/>
        <item m="1" x="737"/>
        <item m="1" x="2350"/>
        <item m="1" x="4360"/>
        <item m="1" x="6862"/>
        <item m="1" x="745"/>
        <item m="1" x="2355"/>
        <item m="1" x="4365"/>
        <item m="1" x="6867"/>
        <item m="1" x="753"/>
        <item m="1" x="2360"/>
        <item m="1" x="4370"/>
        <item m="1" x="6872"/>
        <item m="1" x="761"/>
        <item m="1" x="2366"/>
        <item m="1" x="4375"/>
        <item m="1" x="6877"/>
        <item m="1" x="769"/>
        <item m="1" x="2369"/>
        <item m="1" x="4381"/>
        <item m="1" x="6882"/>
        <item m="1" x="778"/>
        <item m="1" x="2373"/>
        <item m="1" x="4386"/>
        <item m="1" x="6888"/>
        <item m="1" x="786"/>
        <item m="1" x="2374"/>
        <item m="1" x="4390"/>
        <item m="1" x="6893"/>
        <item m="1" x="795"/>
        <item m="1" x="2377"/>
        <item m="1" x="4394"/>
        <item m="1" x="6899"/>
        <item m="1" x="803"/>
        <item m="1" x="6557"/>
        <item m="1" x="357"/>
        <item m="1" x="2638"/>
        <item m="1" x="4719"/>
        <item m="1" x="6561"/>
        <item m="1" x="362"/>
        <item m="1" x="2642"/>
        <item m="1" x="4724"/>
        <item m="1" x="6565"/>
        <item m="1" x="368"/>
        <item m="1" x="2647"/>
        <item m="1" x="4731"/>
        <item m="1" x="6569"/>
        <item m="1" x="374"/>
        <item m="1" x="2653"/>
        <item m="1" x="4739"/>
        <item m="1" x="6574"/>
        <item m="1" x="381"/>
        <item m="1" x="2659"/>
        <item m="1" x="4749"/>
        <item m="1" x="6578"/>
        <item m="1" x="387"/>
        <item m="1" x="2665"/>
        <item m="1" x="4758"/>
        <item m="1" x="6582"/>
        <item m="1" x="394"/>
        <item m="1" x="2672"/>
        <item m="1" x="4768"/>
        <item m="1" x="6586"/>
        <item m="1" x="400"/>
        <item m="1" x="2678"/>
        <item m="1" x="4777"/>
        <item m="1" x="6590"/>
        <item m="1" x="406"/>
        <item m="1" x="2684"/>
        <item m="1" x="4787"/>
        <item m="1" x="6594"/>
        <item m="1" x="412"/>
        <item m="1" x="2690"/>
        <item m="1" x="4796"/>
        <item m="1" x="6598"/>
        <item m="1" x="418"/>
        <item m="1" x="2696"/>
        <item m="1" x="4805"/>
        <item m="1" x="6602"/>
        <item m="1" x="424"/>
        <item m="1" x="2702"/>
        <item m="1" x="4814"/>
        <item m="1" x="6606"/>
        <item m="1" x="430"/>
        <item m="1" x="2708"/>
        <item m="1" x="4823"/>
        <item m="1" x="6610"/>
        <item m="1" x="436"/>
        <item m="1" x="2714"/>
        <item m="1" x="4832"/>
        <item m="1" x="6614"/>
        <item m="1" x="442"/>
        <item m="1" x="2720"/>
        <item m="1" x="4841"/>
        <item m="1" x="6618"/>
        <item m="1" x="448"/>
        <item m="1" x="2726"/>
        <item m="1" x="4850"/>
        <item m="1" x="6622"/>
        <item m="1" x="454"/>
        <item m="1" x="2732"/>
        <item m="1" x="4859"/>
        <item m="1" x="6626"/>
        <item m="1" x="460"/>
        <item m="1" x="2738"/>
        <item m="1" x="4868"/>
        <item m="1" x="6630"/>
        <item m="1" x="466"/>
        <item m="1" x="2744"/>
        <item m="1" x="4877"/>
        <item m="1" x="6635"/>
        <item m="1" x="472"/>
        <item m="1" x="2750"/>
        <item m="1" x="4886"/>
        <item m="1" x="6639"/>
        <item m="1" x="478"/>
        <item m="1" x="2756"/>
        <item m="1" x="4895"/>
        <item m="1" x="6644"/>
        <item m="1" x="484"/>
        <item m="1" x="2762"/>
        <item m="1" x="4904"/>
        <item m="1" x="6646"/>
        <item m="1" x="489"/>
        <item m="1" x="2768"/>
        <item m="1" x="4913"/>
        <item m="1" x="6650"/>
        <item m="1" x="493"/>
        <item m="1" x="2775"/>
        <item m="1" x="4922"/>
        <item m="1" x="2388"/>
        <item m="1" x="4405"/>
        <item m="1" x="6912"/>
        <item m="1" x="2392"/>
        <item m="1" x="4410"/>
        <item m="1" x="6916"/>
        <item m="1" x="2396"/>
        <item m="1" x="4416"/>
        <item m="1" x="6921"/>
        <item m="1" x="2400"/>
        <item m="1" x="4422"/>
        <item m="1" x="6927"/>
        <item m="1" x="2405"/>
        <item m="1" x="4429"/>
        <item m="1" x="6933"/>
        <item m="1" x="2409"/>
        <item m="1" x="4435"/>
        <item m="1" x="6940"/>
        <item m="1" x="2413"/>
        <item m="1" x="4442"/>
        <item m="1" x="6947"/>
        <item m="1" x="2417"/>
        <item m="1" x="4448"/>
        <item m="1" x="6954"/>
        <item m="1" x="2421"/>
        <item m="1" x="4454"/>
        <item m="1" x="6962"/>
        <item m="1" x="2425"/>
        <item m="1" x="4460"/>
        <item m="1" x="6969"/>
        <item m="1" x="2429"/>
        <item m="1" x="4466"/>
        <item m="1" x="6976"/>
        <item m="1" x="2433"/>
        <item m="1" x="4472"/>
        <item m="1" x="6983"/>
        <item m="1" x="2437"/>
        <item m="1" x="4478"/>
        <item m="1" x="6990"/>
        <item m="1" x="2441"/>
        <item m="1" x="4484"/>
        <item m="1" x="6997"/>
        <item m="1" x="2445"/>
        <item m="1" x="4490"/>
        <item m="1" x="7004"/>
        <item m="1" x="2449"/>
        <item m="1" x="4496"/>
        <item m="1" x="7011"/>
        <item m="1" x="2453"/>
        <item m="1" x="4502"/>
        <item m="1" x="7018"/>
        <item m="1" x="2457"/>
        <item m="1" x="4508"/>
        <item m="1" x="7025"/>
        <item m="1" x="2461"/>
        <item m="1" x="4514"/>
        <item m="1" x="7032"/>
        <item m="1" x="2466"/>
        <item m="1" x="4520"/>
        <item m="1" x="7039"/>
        <item m="1" x="2470"/>
        <item m="1" x="4526"/>
        <item m="1" x="7046"/>
        <item m="1" x="2475"/>
        <item m="1" x="4532"/>
        <item m="1" x="7053"/>
        <item m="1" x="2477"/>
        <item m="1" x="4537"/>
        <item m="1" x="7060"/>
        <item m="1" x="2481"/>
        <item m="1" x="4541"/>
        <item m="1" x="7068"/>
        <item m="1" x="6661"/>
        <item m="1" x="498"/>
        <item m="1" x="2788"/>
        <item m="1" x="6665"/>
        <item m="1" x="501"/>
        <item m="1" x="2792"/>
        <item m="1" x="6669"/>
        <item m="1" x="505"/>
        <item m="1" x="2797"/>
        <item m="1" x="6674"/>
        <item m="1" x="510"/>
        <item m="1" x="2804"/>
        <item m="1" x="6679"/>
        <item m="1" x="516"/>
        <item m="1" x="2811"/>
        <item m="1" x="6684"/>
        <item m="1" x="521"/>
        <item m="1" x="2819"/>
        <item m="1" x="6690"/>
        <item m="1" x="527"/>
        <item m="1" x="2827"/>
        <item m="1" x="6695"/>
        <item m="1" x="532"/>
        <item m="1" x="2835"/>
        <item m="1" x="6700"/>
        <item m="1" x="537"/>
        <item m="1" x="2844"/>
        <item m="1" x="6705"/>
        <item m="1" x="542"/>
        <item m="1" x="2852"/>
        <item m="1" x="6710"/>
        <item m="1" x="547"/>
        <item m="1" x="2860"/>
        <item m="1" x="6715"/>
        <item m="1" x="552"/>
        <item m="1" x="2868"/>
        <item m="1" x="6720"/>
        <item m="1" x="557"/>
        <item m="1" x="2876"/>
        <item m="1" x="6725"/>
        <item m="1" x="562"/>
        <item m="1" x="2884"/>
        <item m="1" x="6730"/>
        <item m="1" x="567"/>
        <item m="1" x="2892"/>
        <item m="1" x="6735"/>
        <item m="1" x="572"/>
        <item m="1" x="2900"/>
        <item m="1" x="6740"/>
        <item m="1" x="577"/>
        <item m="1" x="2908"/>
        <item m="1" x="6745"/>
        <item m="1" x="582"/>
        <item m="1" x="2916"/>
        <item m="1" x="6750"/>
        <item m="1" x="587"/>
        <item m="1" x="2924"/>
        <item m="1" x="6756"/>
        <item m="1" x="592"/>
        <item m="1" x="2932"/>
        <item m="1" x="6761"/>
        <item m="1" x="597"/>
        <item m="1" x="2940"/>
        <item m="1" x="6767"/>
        <item m="1" x="602"/>
        <item m="1" x="2948"/>
        <item m="1" x="6770"/>
        <item m="1" x="608"/>
        <item m="1" x="2956"/>
        <item m="1" x="6775"/>
        <item m="1" x="613"/>
        <item m="1" x="2965"/>
        <item m="1" x="2493"/>
        <item m="1" x="4547"/>
        <item m="1" x="2498"/>
        <item m="1" x="4551"/>
        <item m="1" x="2503"/>
        <item m="1" x="4556"/>
        <item m="1" x="2509"/>
        <item m="1" x="4562"/>
        <item m="1" x="2515"/>
        <item m="1" x="4570"/>
        <item m="1" x="2521"/>
        <item m="1" x="4577"/>
        <item m="1" x="2528"/>
        <item m="1" x="4585"/>
        <item m="1" x="2534"/>
        <item m="1" x="4592"/>
        <item m="1" x="2540"/>
        <item m="1" x="4600"/>
        <item m="1" x="2546"/>
        <item m="1" x="4607"/>
        <item m="1" x="2552"/>
        <item m="1" x="4614"/>
        <item m="1" x="2558"/>
        <item m="1" x="4621"/>
        <item m="1" x="2564"/>
        <item m="1" x="4628"/>
        <item m="1" x="2570"/>
        <item m="1" x="4635"/>
        <item m="1" x="2576"/>
        <item m="1" x="4642"/>
        <item m="1" x="2582"/>
        <item m="1" x="4649"/>
        <item m="1" x="2588"/>
        <item m="1" x="4656"/>
        <item m="1" x="2594"/>
        <item m="1" x="4663"/>
        <item m="1" x="2600"/>
        <item m="1" x="4670"/>
        <item m="1" x="2606"/>
        <item m="1" x="4677"/>
        <item m="1" x="2612"/>
        <item m="1" x="4684"/>
        <item m="1" x="2619"/>
        <item m="1" x="4691"/>
        <item m="1" x="2623"/>
        <item m="1" x="4699"/>
        <item m="1" x="2628"/>
        <item m="1" x="4706"/>
        <item m="1" x="6785"/>
        <item m="1" x="622"/>
        <item m="1" x="6788"/>
        <item m="1" x="626"/>
        <item m="1" x="6792"/>
        <item m="1" x="632"/>
        <item m="1" x="6797"/>
        <item m="1" x="639"/>
        <item m="1" x="6802"/>
        <item m="1" x="648"/>
        <item m="1" x="6807"/>
        <item m="1" x="656"/>
        <item m="1" x="6813"/>
        <item m="1" x="665"/>
        <item m="1" x="6818"/>
        <item m="1" x="673"/>
        <item m="1" x="6823"/>
        <item m="1" x="682"/>
        <item m="1" x="6828"/>
        <item m="1" x="690"/>
        <item m="1" x="6833"/>
        <item m="1" x="698"/>
        <item m="1" x="6838"/>
        <item m="1" x="706"/>
        <item m="1" x="6843"/>
        <item m="1" x="714"/>
        <item m="1" x="6848"/>
        <item m="1" x="722"/>
        <item m="1" x="6853"/>
        <item m="1" x="730"/>
        <item m="1" x="6858"/>
        <item m="1" x="738"/>
        <item m="1" x="6863"/>
        <item m="1" x="746"/>
        <item m="1" x="6868"/>
        <item m="1" x="754"/>
        <item m="1" x="6873"/>
        <item m="1" x="762"/>
        <item m="1" x="6878"/>
        <item m="1" x="770"/>
        <item m="1" x="6883"/>
        <item m="1" x="779"/>
        <item m="1" x="6889"/>
        <item m="1" x="787"/>
        <item m="1" x="6894"/>
        <item m="1" x="796"/>
        <item m="1" x="6900"/>
        <item m="1" x="804"/>
        <item m="1" x="2639"/>
        <item m="1" x="4720"/>
        <item m="1" x="2643"/>
        <item m="1" x="4725"/>
        <item m="1" x="2648"/>
        <item m="1" x="4732"/>
        <item m="1" x="2654"/>
        <item m="1" x="4740"/>
        <item m="1" x="2660"/>
        <item m="1" x="4750"/>
        <item m="1" x="2666"/>
        <item m="1" x="4759"/>
        <item m="1" x="2673"/>
        <item m="1" x="4769"/>
        <item m="1" x="2679"/>
        <item m="1" x="4778"/>
        <item m="1" x="2685"/>
        <item m="1" x="4788"/>
        <item m="1" x="2691"/>
        <item m="1" x="4797"/>
        <item m="1" x="2697"/>
        <item m="1" x="4806"/>
        <item m="1" x="2703"/>
        <item m="1" x="4815"/>
        <item m="1" x="2709"/>
        <item m="1" x="4824"/>
        <item m="1" x="2715"/>
        <item m="1" x="4833"/>
        <item m="1" x="2721"/>
        <item m="1" x="4842"/>
        <item m="1" x="2727"/>
        <item m="1" x="4851"/>
        <item m="1" x="2733"/>
        <item m="1" x="4860"/>
        <item m="1" x="2739"/>
        <item m="1" x="4869"/>
        <item m="1" x="2745"/>
        <item m="1" x="4878"/>
        <item m="1" x="2751"/>
        <item m="1" x="4887"/>
        <item m="1" x="2757"/>
        <item m="1" x="4896"/>
        <item m="1" x="2763"/>
        <item m="1" x="4905"/>
        <item m="1" x="2769"/>
        <item m="1" x="4914"/>
        <item m="1" x="2776"/>
        <item m="1" x="4923"/>
        <item m="1" x="6913"/>
        <item m="1" x="6917"/>
        <item m="1" x="6922"/>
        <item m="1" x="6928"/>
        <item m="1" x="6934"/>
        <item m="1" x="6941"/>
        <item m="1" x="6948"/>
        <item m="1" x="6955"/>
        <item m="1" x="6963"/>
        <item m="1" x="6970"/>
        <item m="1" x="6977"/>
        <item m="1" x="6984"/>
        <item m="1" x="6991"/>
        <item m="1" x="6998"/>
        <item m="1" x="7005"/>
        <item m="1" x="7012"/>
        <item m="1" x="7019"/>
        <item m="1" x="7026"/>
        <item m="1" x="7033"/>
        <item m="1" x="7040"/>
        <item m="1" x="7047"/>
        <item m="1" x="7054"/>
        <item m="1" x="7061"/>
        <item m="1" x="7069"/>
        <item m="1" x="2789"/>
        <item m="1" x="2793"/>
        <item m="1" x="2798"/>
        <item m="1" x="2805"/>
        <item m="1" x="2812"/>
        <item m="1" x="2820"/>
        <item m="1" x="2828"/>
        <item m="1" x="2836"/>
        <item m="1" x="2845"/>
        <item m="1" x="2853"/>
        <item m="1" x="2861"/>
        <item m="1" x="2869"/>
        <item m="1" x="2877"/>
        <item m="1" x="2885"/>
        <item m="1" x="2893"/>
        <item m="1" x="2901"/>
        <item m="1" x="2909"/>
        <item m="1" x="2917"/>
        <item m="1" x="2925"/>
        <item m="1" x="2933"/>
        <item m="1" x="2941"/>
        <item m="1" x="2949"/>
        <item m="1" x="2957"/>
        <item m="1" x="2966"/>
        <item m="1" x="7083"/>
        <item m="1" x="2983"/>
        <item m="1" x="7209"/>
        <item m="1" x="3133"/>
        <item m="1" x="7383"/>
        <item m="1" x="3330"/>
        <item m="1" x="7509"/>
        <item m="1" x="3439"/>
        <item m="1" x="7657"/>
        <item m="1" x="3611"/>
        <item m="1" x="7758"/>
        <item m="1" x="3640"/>
        <item m="1" x="3764"/>
        <item m="1" x="3839"/>
        <item m="1" x="3915"/>
        <item m="1" x="37"/>
        <item m="1" x="3985"/>
        <item m="1" x="6670"/>
        <item m="1" x="506"/>
        <item m="1" x="2799"/>
        <item m="1" x="4938"/>
        <item m="1" x="6675"/>
        <item m="1" x="511"/>
        <item m="1" x="2806"/>
        <item m="1" x="4942"/>
        <item m="1" x="6680"/>
        <item m="1" x="517"/>
        <item m="1" x="2813"/>
        <item m="1" x="4948"/>
        <item m="1" x="6685"/>
        <item m="1" x="522"/>
        <item m="1" x="2821"/>
        <item m="1" x="4954"/>
        <item m="1" x="6691"/>
        <item m="1" x="528"/>
        <item m="1" x="2829"/>
        <item m="1" x="4962"/>
        <item m="1" x="6696"/>
        <item m="1" x="533"/>
        <item m="1" x="2837"/>
        <item m="1" x="4969"/>
        <item m="1" x="6701"/>
        <item m="1" x="538"/>
        <item m="1" x="2846"/>
        <item m="1" x="4977"/>
        <item m="1" x="6706"/>
        <item m="1" x="543"/>
        <item m="1" x="2854"/>
        <item m="1" x="4984"/>
        <item m="1" x="6711"/>
        <item m="1" x="548"/>
        <item m="1" x="2862"/>
        <item m="1" x="4992"/>
        <item m="1" x="6716"/>
        <item m="1" x="553"/>
        <item m="1" x="2870"/>
        <item m="1" x="4999"/>
        <item m="1" x="6721"/>
        <item m="1" x="558"/>
        <item m="1" x="2878"/>
        <item m="1" x="5006"/>
        <item m="1" x="6726"/>
        <item m="1" x="563"/>
        <item m="1" x="2886"/>
        <item m="1" x="5013"/>
        <item m="1" x="6731"/>
        <item m="1" x="568"/>
        <item m="1" x="2894"/>
        <item m="1" x="5020"/>
        <item m="1" x="6736"/>
        <item m="1" x="573"/>
        <item m="1" x="2902"/>
        <item m="1" x="5027"/>
        <item m="1" x="6741"/>
        <item m="1" x="578"/>
        <item m="1" x="2910"/>
        <item m="1" x="5034"/>
        <item m="1" x="6746"/>
        <item m="1" x="583"/>
        <item m="1" x="2918"/>
        <item m="1" x="5041"/>
        <item m="1" x="6751"/>
        <item m="1" x="588"/>
        <item m="1" x="2926"/>
        <item m="1" x="5048"/>
        <item m="1" x="6757"/>
        <item m="1" x="593"/>
        <item m="1" x="2934"/>
        <item m="1" x="5055"/>
        <item m="1" x="6762"/>
        <item m="1" x="598"/>
        <item m="1" x="2942"/>
        <item m="1" x="5062"/>
        <item m="1" x="6768"/>
        <item m="1" x="603"/>
        <item m="1" x="2950"/>
        <item m="1" x="5069"/>
        <item m="1" x="6771"/>
        <item m="1" x="609"/>
        <item m="1" x="2958"/>
        <item m="1" x="5076"/>
        <item m="1" x="6776"/>
        <item m="1" x="614"/>
        <item m="1" x="2967"/>
        <item m="1" x="5083"/>
        <item m="1" x="6777"/>
        <item m="1" x="616"/>
        <item m="1" x="2971"/>
        <item m="1" x="5090"/>
        <item m="1" x="6780"/>
        <item m="1" x="618"/>
        <item m="1" x="2976"/>
        <item m="1" x="5097"/>
        <item m="1" x="2504"/>
        <item m="1" x="4557"/>
        <item m="1" x="7085"/>
        <item m="1" x="944"/>
        <item m="1" x="2510"/>
        <item m="1" x="4563"/>
        <item m="1" x="7088"/>
        <item m="1" x="948"/>
        <item m="1" x="2516"/>
        <item m="1" x="4571"/>
        <item m="1" x="7092"/>
        <item m="1" x="955"/>
        <item m="1" x="2522"/>
        <item m="1" x="4578"/>
        <item m="1" x="7097"/>
        <item m="1" x="962"/>
        <item m="1" x="2529"/>
        <item m="1" x="4586"/>
        <item m="1" x="7102"/>
        <item m="1" x="971"/>
        <item m="1" x="2535"/>
        <item m="1" x="4593"/>
        <item m="1" x="7107"/>
        <item m="1" x="979"/>
        <item m="1" x="2541"/>
        <item m="1" x="4601"/>
        <item m="1" x="7113"/>
        <item m="1" x="988"/>
        <item m="1" x="2547"/>
        <item m="1" x="4608"/>
        <item m="1" x="7118"/>
        <item m="1" x="996"/>
        <item m="1" x="2553"/>
        <item m="1" x="4615"/>
        <item m="1" x="7123"/>
        <item m="1" x="1005"/>
        <item m="1" x="2559"/>
        <item m="1" x="4622"/>
        <item m="1" x="7128"/>
        <item m="1" x="1013"/>
        <item m="1" x="2565"/>
        <item m="1" x="4629"/>
        <item m="1" x="7133"/>
        <item m="1" x="1021"/>
        <item m="1" x="2571"/>
        <item m="1" x="4636"/>
        <item m="1" x="7138"/>
        <item m="1" x="1029"/>
        <item m="1" x="2577"/>
        <item m="1" x="4643"/>
        <item m="1" x="7143"/>
        <item m="1" x="1037"/>
        <item m="1" x="2583"/>
        <item m="1" x="4650"/>
        <item m="1" x="7148"/>
        <item m="1" x="1045"/>
        <item m="1" x="2589"/>
        <item m="1" x="4657"/>
        <item m="1" x="7153"/>
        <item m="1" x="1053"/>
        <item m="1" x="2595"/>
        <item m="1" x="4664"/>
        <item m="1" x="7158"/>
        <item m="1" x="1061"/>
        <item m="1" x="2601"/>
        <item m="1" x="4671"/>
        <item m="1" x="7163"/>
        <item m="1" x="1069"/>
        <item m="1" x="2607"/>
        <item m="1" x="4678"/>
        <item m="1" x="7168"/>
        <item m="1" x="1077"/>
        <item m="1" x="2613"/>
        <item m="1" x="4685"/>
        <item m="1" x="7173"/>
        <item m="1" x="1085"/>
        <item m="1" x="2620"/>
        <item m="1" x="4692"/>
        <item m="1" x="7178"/>
        <item m="1" x="1093"/>
        <item m="1" x="2624"/>
        <item m="1" x="4700"/>
        <item m="1" x="7183"/>
        <item m="1" x="1101"/>
        <item m="1" x="2629"/>
        <item m="1" x="4707"/>
        <item m="1" x="7189"/>
        <item m="1" x="1109"/>
        <item m="1" x="2630"/>
        <item m="1" x="4710"/>
        <item m="1" x="7194"/>
        <item m="1" x="1117"/>
        <item m="1" x="2633"/>
        <item m="1" x="4713"/>
        <item m="1" x="7200"/>
        <item m="1" x="1125"/>
        <item m="1" x="6793"/>
        <item m="1" x="633"/>
        <item m="1" x="2986"/>
        <item m="1" x="5112"/>
        <item m="1" x="6798"/>
        <item m="1" x="640"/>
        <item m="1" x="2990"/>
        <item m="1" x="5117"/>
        <item m="1" x="6803"/>
        <item m="1" x="649"/>
        <item m="1" x="2995"/>
        <item m="1" x="5125"/>
        <item m="1" x="6808"/>
        <item m="1" x="657"/>
        <item m="1" x="3001"/>
        <item m="1" x="5133"/>
        <item m="1" x="6814"/>
        <item m="1" x="666"/>
        <item m="1" x="3007"/>
        <item m="1" x="5143"/>
        <item m="1" x="6819"/>
        <item m="1" x="674"/>
        <item m="1" x="3013"/>
        <item m="1" x="5152"/>
        <item m="1" x="6824"/>
        <item m="1" x="683"/>
        <item m="1" x="3020"/>
        <item m="1" x="5162"/>
        <item m="1" x="6829"/>
        <item m="1" x="691"/>
        <item m="1" x="3026"/>
        <item m="1" x="5171"/>
        <item m="1" x="6834"/>
        <item m="1" x="699"/>
        <item m="1" x="3032"/>
        <item m="1" x="5181"/>
        <item m="1" x="6839"/>
        <item m="1" x="707"/>
        <item m="1" x="3038"/>
        <item m="1" x="5190"/>
        <item m="1" x="6844"/>
        <item m="1" x="715"/>
        <item m="1" x="3044"/>
        <item m="1" x="5199"/>
        <item m="1" x="6849"/>
        <item m="1" x="723"/>
        <item m="1" x="3050"/>
        <item m="1" x="5208"/>
        <item m="1" x="6854"/>
        <item m="1" x="731"/>
        <item m="1" x="3056"/>
        <item m="1" x="5217"/>
        <item m="1" x="6859"/>
        <item m="1" x="739"/>
        <item m="1" x="3062"/>
        <item m="1" x="5226"/>
        <item m="1" x="6864"/>
        <item m="1" x="747"/>
        <item m="1" x="3068"/>
        <item m="1" x="5235"/>
        <item m="1" x="6869"/>
        <item m="1" x="755"/>
        <item m="1" x="3074"/>
        <item m="1" x="5244"/>
        <item m="1" x="6874"/>
        <item m="1" x="763"/>
        <item m="1" x="3080"/>
        <item m="1" x="5253"/>
        <item m="1" x="6879"/>
        <item m="1" x="771"/>
        <item m="1" x="3086"/>
        <item m="1" x="5262"/>
        <item m="1" x="6884"/>
        <item m="1" x="780"/>
        <item m="1" x="3092"/>
        <item m="1" x="5271"/>
        <item m="1" x="6890"/>
        <item m="1" x="788"/>
        <item m="1" x="3098"/>
        <item m="1" x="5280"/>
        <item m="1" x="6895"/>
        <item m="1" x="797"/>
        <item m="1" x="3104"/>
        <item m="1" x="5289"/>
        <item m="1" x="6901"/>
        <item m="1" x="805"/>
        <item m="1" x="3111"/>
        <item m="1" x="5298"/>
        <item m="1" x="6903"/>
        <item m="1" x="810"/>
        <item m="1" x="3117"/>
        <item m="1" x="5307"/>
        <item m="1" x="6907"/>
        <item m="1" x="814"/>
        <item m="1" x="3124"/>
        <item m="1" x="5316"/>
        <item m="1" x="2649"/>
        <item m="1" x="4733"/>
        <item m="1" x="7212"/>
        <item m="1" x="2655"/>
        <item m="1" x="4741"/>
        <item m="1" x="7216"/>
        <item m="1" x="2661"/>
        <item m="1" x="4751"/>
        <item m="1" x="7221"/>
        <item m="1" x="2667"/>
        <item m="1" x="4760"/>
        <item m="1" x="7227"/>
        <item m="1" x="2674"/>
        <item m="1" x="4770"/>
        <item m="1" x="7233"/>
        <item m="1" x="2680"/>
        <item m="1" x="4779"/>
        <item m="1" x="7240"/>
        <item m="1" x="2686"/>
        <item m="1" x="4789"/>
        <item m="1" x="7247"/>
        <item m="1" x="2692"/>
        <item m="1" x="4798"/>
        <item m="1" x="7254"/>
        <item m="1" x="2698"/>
        <item m="1" x="4807"/>
        <item m="1" x="7262"/>
        <item m="1" x="2704"/>
        <item m="1" x="4816"/>
        <item m="1" x="7269"/>
        <item m="1" x="2710"/>
        <item m="1" x="4825"/>
        <item m="1" x="7276"/>
        <item m="1" x="2716"/>
        <item m="1" x="4834"/>
        <item m="1" x="7283"/>
        <item m="1" x="2722"/>
        <item m="1" x="4843"/>
        <item m="1" x="7290"/>
        <item m="1" x="2728"/>
        <item m="1" x="4852"/>
        <item m="1" x="7297"/>
        <item m="1" x="2734"/>
        <item m="1" x="4861"/>
        <item m="1" x="7304"/>
        <item m="1" x="2740"/>
        <item m="1" x="4870"/>
        <item m="1" x="7311"/>
        <item m="1" x="2746"/>
        <item m="1" x="4879"/>
        <item m="1" x="7318"/>
        <item m="1" x="2752"/>
        <item m="1" x="4888"/>
        <item m="1" x="7325"/>
        <item m="1" x="2758"/>
        <item m="1" x="4897"/>
        <item m="1" x="7332"/>
        <item m="1" x="2764"/>
        <item m="1" x="4906"/>
        <item m="1" x="7339"/>
        <item m="1" x="2770"/>
        <item m="1" x="4915"/>
        <item m="1" x="7346"/>
        <item m="1" x="2777"/>
        <item m="1" x="4924"/>
        <item m="1" x="7354"/>
        <item m="1" x="2779"/>
        <item m="1" x="4928"/>
        <item m="1" x="7361"/>
        <item m="1" x="2783"/>
        <item m="1" x="4932"/>
        <item m="1" x="7369"/>
        <item m="1" x="6923"/>
        <item m="1" x="820"/>
        <item m="1" x="3136"/>
        <item m="1" x="6929"/>
        <item m="1" x="823"/>
        <item m="1" x="3140"/>
        <item m="1" x="6935"/>
        <item m="1" x="828"/>
        <item m="1" x="3145"/>
        <item m="1" x="6942"/>
        <item m="1" x="833"/>
        <item m="1" x="3152"/>
        <item m="1" x="6949"/>
        <item m="1" x="839"/>
        <item m="1" x="3159"/>
        <item m="1" x="6956"/>
        <item m="1" x="844"/>
        <item m="1" x="3167"/>
        <item m="1" x="6964"/>
        <item m="1" x="850"/>
        <item m="1" x="3175"/>
        <item m="1" x="6971"/>
        <item m="1" x="855"/>
        <item m="1" x="3183"/>
        <item m="1" x="6978"/>
        <item m="1" x="860"/>
        <item m="1" x="3192"/>
        <item m="1" x="6985"/>
        <item m="1" x="865"/>
        <item m="1" x="3200"/>
        <item m="1" x="6992"/>
        <item m="1" x="870"/>
        <item m="1" x="3208"/>
        <item m="1" x="6999"/>
        <item m="1" x="875"/>
        <item m="1" x="3216"/>
        <item m="1" x="7006"/>
        <item m="1" x="880"/>
        <item m="1" x="3224"/>
        <item m="1" x="7013"/>
        <item m="1" x="885"/>
        <item m="1" x="3232"/>
        <item m="1" x="7020"/>
        <item m="1" x="890"/>
        <item m="1" x="3240"/>
        <item m="1" x="7027"/>
        <item m="1" x="895"/>
        <item m="1" x="3248"/>
        <item m="1" x="7034"/>
        <item m="1" x="900"/>
        <item m="1" x="3256"/>
        <item m="1" x="7041"/>
        <item m="1" x="905"/>
        <item m="1" x="3264"/>
        <item m="1" x="7048"/>
        <item m="1" x="910"/>
        <item m="1" x="3272"/>
        <item m="1" x="7055"/>
        <item m="1" x="915"/>
        <item m="1" x="3280"/>
        <item m="1" x="7062"/>
        <item m="1" x="920"/>
        <item m="1" x="3288"/>
        <item m="1" x="7070"/>
        <item m="1" x="925"/>
        <item m="1" x="3296"/>
        <item m="1" x="7073"/>
        <item m="1" x="930"/>
        <item m="1" x="3304"/>
        <item m="1" x="7077"/>
        <item m="1" x="935"/>
        <item m="1" x="3313"/>
        <item m="1" x="2800"/>
        <item m="1" x="4939"/>
        <item m="1" x="2807"/>
        <item m="1" x="4943"/>
        <item m="1" x="2814"/>
        <item m="1" x="4949"/>
        <item m="1" x="2822"/>
        <item m="1" x="4955"/>
        <item m="1" x="2830"/>
        <item m="1" x="4963"/>
        <item m="1" x="2838"/>
        <item m="1" x="4970"/>
        <item m="1" x="2847"/>
        <item m="1" x="4978"/>
        <item m="1" x="2855"/>
        <item m="1" x="4985"/>
        <item m="1" x="2863"/>
        <item m="1" x="4993"/>
        <item m="1" x="2871"/>
        <item m="1" x="5000"/>
        <item m="1" x="2879"/>
        <item m="1" x="5007"/>
        <item m="1" x="2887"/>
        <item m="1" x="5014"/>
        <item m="1" x="2895"/>
        <item m="1" x="5021"/>
        <item m="1" x="2903"/>
        <item m="1" x="5028"/>
        <item m="1" x="2911"/>
        <item m="1" x="5035"/>
        <item m="1" x="2919"/>
        <item m="1" x="5042"/>
        <item m="1" x="2927"/>
        <item m="1" x="5049"/>
        <item m="1" x="2935"/>
        <item m="1" x="5056"/>
        <item m="1" x="2943"/>
        <item m="1" x="5063"/>
        <item m="1" x="2951"/>
        <item m="1" x="5070"/>
        <item m="1" x="2959"/>
        <item m="1" x="5077"/>
        <item m="1" x="2968"/>
        <item m="1" x="5084"/>
        <item m="1" x="2972"/>
        <item m="1" x="5091"/>
        <item m="1" x="2977"/>
        <item m="1" x="5098"/>
        <item m="1" x="7086"/>
        <item m="1" x="945"/>
        <item m="1" x="7089"/>
        <item m="1" x="949"/>
        <item m="1" x="7093"/>
        <item m="1" x="956"/>
        <item m="1" x="7098"/>
        <item m="1" x="963"/>
        <item m="1" x="7103"/>
        <item m="1" x="972"/>
        <item m="1" x="7108"/>
        <item m="1" x="980"/>
        <item m="1" x="7114"/>
        <item m="1" x="989"/>
        <item m="1" x="7119"/>
        <item m="1" x="997"/>
        <item m="1" x="7124"/>
        <item m="1" x="1006"/>
        <item m="1" x="7129"/>
        <item m="1" x="1014"/>
        <item m="1" x="7134"/>
        <item m="1" x="1022"/>
        <item m="1" x="7139"/>
        <item m="1" x="1030"/>
        <item m="1" x="7144"/>
        <item m="1" x="1038"/>
        <item m="1" x="7149"/>
        <item m="1" x="1046"/>
        <item m="1" x="7154"/>
        <item m="1" x="1054"/>
        <item m="1" x="7159"/>
        <item m="1" x="1062"/>
        <item m="1" x="7164"/>
        <item m="1" x="1070"/>
        <item m="1" x="7169"/>
        <item m="1" x="1078"/>
        <item m="1" x="7174"/>
        <item m="1" x="1086"/>
        <item m="1" x="7179"/>
        <item m="1" x="1094"/>
        <item m="1" x="7184"/>
        <item m="1" x="1102"/>
        <item m="1" x="7190"/>
        <item m="1" x="1110"/>
        <item m="1" x="7195"/>
        <item m="1" x="1118"/>
        <item m="1" x="7201"/>
        <item m="1" x="1126"/>
        <item m="1" x="2987"/>
        <item m="1" x="5113"/>
        <item m="1" x="2991"/>
        <item m="1" x="5118"/>
        <item m="1" x="2996"/>
        <item m="1" x="5126"/>
        <item m="1" x="3002"/>
        <item m="1" x="5134"/>
        <item m="1" x="3008"/>
        <item m="1" x="5144"/>
        <item m="1" x="3014"/>
        <item m="1" x="5153"/>
        <item m="1" x="3021"/>
        <item m="1" x="5163"/>
        <item m="1" x="3027"/>
        <item m="1" x="5172"/>
        <item m="1" x="3033"/>
        <item m="1" x="5182"/>
        <item m="1" x="3039"/>
        <item m="1" x="5191"/>
        <item m="1" x="3045"/>
        <item m="1" x="5200"/>
        <item m="1" x="3051"/>
        <item m="1" x="5209"/>
        <item m="1" x="3057"/>
        <item m="1" x="5218"/>
        <item m="1" x="3063"/>
        <item m="1" x="5227"/>
        <item m="1" x="3069"/>
        <item m="1" x="5236"/>
        <item m="1" x="3075"/>
        <item m="1" x="5245"/>
        <item m="1" x="3081"/>
        <item m="1" x="5254"/>
        <item m="1" x="3087"/>
        <item m="1" x="5263"/>
        <item m="1" x="3093"/>
        <item m="1" x="5272"/>
        <item m="1" x="3099"/>
        <item m="1" x="5281"/>
        <item m="1" x="3105"/>
        <item m="1" x="5290"/>
        <item m="1" x="3112"/>
        <item m="1" x="5299"/>
        <item m="1" x="3118"/>
        <item m="1" x="5308"/>
        <item m="1" x="3125"/>
        <item m="1" x="5317"/>
        <item m="1" x="7213"/>
        <item m="1" x="7217"/>
        <item m="1" x="7222"/>
        <item m="1" x="7228"/>
        <item m="1" x="7234"/>
        <item m="1" x="7241"/>
        <item m="1" x="7248"/>
        <item m="1" x="7255"/>
        <item m="1" x="7263"/>
        <item m="1" x="7270"/>
        <item m="1" x="7277"/>
        <item m="1" x="7284"/>
        <item m="1" x="7291"/>
        <item m="1" x="7298"/>
        <item m="1" x="7305"/>
        <item m="1" x="7312"/>
        <item m="1" x="7319"/>
        <item m="1" x="7326"/>
        <item m="1" x="7333"/>
        <item m="1" x="7340"/>
        <item m="1" x="7347"/>
        <item m="1" x="7355"/>
        <item m="1" x="7362"/>
        <item m="1" x="7370"/>
        <item m="1" x="3137"/>
        <item m="1" x="3141"/>
        <item m="1" x="3146"/>
        <item m="1" x="3153"/>
        <item m="1" x="3160"/>
        <item m="1" x="3168"/>
        <item m="1" x="3176"/>
        <item m="1" x="3184"/>
        <item m="1" x="3193"/>
        <item m="1" x="3201"/>
        <item m="1" x="3209"/>
        <item m="1" x="3217"/>
        <item m="1" x="3225"/>
        <item m="1" x="3233"/>
        <item m="1" x="3241"/>
        <item m="1" x="3249"/>
        <item m="1" x="3257"/>
        <item m="1" x="3265"/>
        <item m="1" x="3273"/>
        <item m="1" x="3281"/>
        <item m="1" x="3289"/>
        <item m="1" x="3297"/>
        <item m="1" x="3305"/>
        <item m="1" x="3314"/>
        <item m="1" x="7384"/>
        <item m="1" x="3331"/>
        <item m="1" x="7510"/>
        <item m="1" x="3440"/>
        <item m="1" x="7658"/>
        <item m="1" x="3612"/>
        <item m="1" x="7759"/>
        <item m="1" x="3641"/>
        <item m="1" x="3765"/>
        <item m="1" x="3842"/>
        <item m="1" x="3918"/>
        <item m="1" x="42"/>
        <item m="1" x="3992"/>
        <item m="1" x="117"/>
        <item m="1" x="4068"/>
        <item m="1" x="164"/>
        <item m="1" x="4156"/>
        <item m="1" x="256"/>
        <item m="1" x="6936"/>
        <item m="1" x="829"/>
        <item m="1" x="3147"/>
        <item m="1" x="5334"/>
        <item m="1" x="6943"/>
        <item m="1" x="834"/>
        <item m="1" x="3154"/>
        <item m="1" x="5338"/>
        <item m="1" x="6950"/>
        <item m="1" x="840"/>
        <item m="1" x="3161"/>
        <item m="1" x="5344"/>
        <item m="1" x="6957"/>
        <item m="1" x="845"/>
        <item m="1" x="3169"/>
        <item m="1" x="5350"/>
        <item m="1" x="6965"/>
        <item m="1" x="851"/>
        <item m="1" x="3177"/>
        <item m="1" x="5358"/>
        <item m="1" x="6972"/>
        <item m="1" x="856"/>
        <item m="1" x="3185"/>
        <item m="1" x="5365"/>
        <item m="1" x="6979"/>
        <item m="1" x="861"/>
        <item m="1" x="3194"/>
        <item m="1" x="5373"/>
        <item m="1" x="6986"/>
        <item m="1" x="866"/>
        <item m="1" x="3202"/>
        <item m="1" x="5380"/>
        <item m="1" x="6993"/>
        <item m="1" x="871"/>
        <item m="1" x="3210"/>
        <item m="1" x="5388"/>
        <item m="1" x="7000"/>
        <item m="1" x="876"/>
        <item m="1" x="3218"/>
        <item m="1" x="5395"/>
        <item m="1" x="7007"/>
        <item m="1" x="881"/>
        <item m="1" x="3226"/>
        <item m="1" x="5402"/>
        <item m="1" x="7014"/>
        <item m="1" x="886"/>
        <item m="1" x="3234"/>
        <item m="1" x="5409"/>
        <item m="1" x="7021"/>
        <item m="1" x="891"/>
        <item m="1" x="3242"/>
        <item m="1" x="5416"/>
        <item m="1" x="7028"/>
        <item m="1" x="896"/>
        <item m="1" x="3250"/>
        <item m="1" x="5423"/>
        <item m="1" x="7035"/>
        <item m="1" x="901"/>
        <item m="1" x="3258"/>
        <item m="1" x="5430"/>
        <item m="1" x="7042"/>
        <item m="1" x="906"/>
        <item m="1" x="3266"/>
        <item m="1" x="5437"/>
        <item m="1" x="7049"/>
        <item m="1" x="911"/>
        <item m="1" x="3274"/>
        <item m="1" x="5444"/>
        <item m="1" x="7056"/>
        <item m="1" x="916"/>
        <item m="1" x="3282"/>
        <item m="1" x="5451"/>
        <item m="1" x="7063"/>
        <item m="1" x="921"/>
        <item m="1" x="3290"/>
        <item m="1" x="5458"/>
        <item m="1" x="7071"/>
        <item m="1" x="926"/>
        <item m="1" x="3298"/>
        <item m="1" x="5465"/>
        <item m="1" x="7074"/>
        <item m="1" x="931"/>
        <item m="1" x="3306"/>
        <item m="1" x="5472"/>
        <item m="1" x="7078"/>
        <item m="1" x="936"/>
        <item m="1" x="3315"/>
        <item m="1" x="5479"/>
        <item m="1" x="7079"/>
        <item m="1" x="938"/>
        <item m="1" x="3319"/>
        <item m="1" x="5486"/>
        <item m="1" x="7081"/>
        <item m="1" x="940"/>
        <item m="1" x="3324"/>
        <item m="1" x="5493"/>
        <item m="1" x="2815"/>
        <item m="1" x="4950"/>
        <item m="1" x="7386"/>
        <item m="1" x="1269"/>
        <item m="1" x="2823"/>
        <item m="1" x="4956"/>
        <item m="1" x="7389"/>
        <item m="1" x="1273"/>
        <item m="1" x="2831"/>
        <item m="1" x="4964"/>
        <item m="1" x="7393"/>
        <item m="1" x="1280"/>
        <item m="1" x="2839"/>
        <item m="1" x="4971"/>
        <item m="1" x="7398"/>
        <item m="1" x="1287"/>
        <item m="1" x="2848"/>
        <item m="1" x="4979"/>
        <item m="1" x="7403"/>
        <item m="1" x="1296"/>
        <item m="1" x="2856"/>
        <item m="1" x="4986"/>
        <item m="1" x="7408"/>
        <item m="1" x="1304"/>
        <item m="1" x="2864"/>
        <item m="1" x="4994"/>
        <item m="1" x="7414"/>
        <item m="1" x="1313"/>
        <item m="1" x="2872"/>
        <item m="1" x="5001"/>
        <item m="1" x="7419"/>
        <item m="1" x="1321"/>
        <item m="1" x="2880"/>
        <item m="1" x="5008"/>
        <item m="1" x="7424"/>
        <item m="1" x="1330"/>
        <item m="1" x="2888"/>
        <item m="1" x="5015"/>
        <item m="1" x="7429"/>
        <item m="1" x="1338"/>
        <item m="1" x="2896"/>
        <item m="1" x="5022"/>
        <item m="1" x="7434"/>
        <item m="1" x="1346"/>
        <item m="1" x="2904"/>
        <item m="1" x="5029"/>
        <item m="1" x="7439"/>
        <item m="1" x="1354"/>
        <item m="1" x="2912"/>
        <item m="1" x="5036"/>
        <item m="1" x="7444"/>
        <item m="1" x="1362"/>
        <item m="1" x="2920"/>
        <item m="1" x="5043"/>
        <item m="1" x="7449"/>
        <item m="1" x="1370"/>
        <item m="1" x="2928"/>
        <item m="1" x="5050"/>
        <item m="1" x="7454"/>
        <item m="1" x="1378"/>
        <item m="1" x="2936"/>
        <item m="1" x="5057"/>
        <item m="1" x="7459"/>
        <item m="1" x="1386"/>
        <item m="1" x="2944"/>
        <item m="1" x="5064"/>
        <item m="1" x="7464"/>
        <item m="1" x="1394"/>
        <item m="1" x="2952"/>
        <item m="1" x="5071"/>
        <item m="1" x="7469"/>
        <item m="1" x="1402"/>
        <item m="1" x="2960"/>
        <item m="1" x="5078"/>
        <item m="1" x="7474"/>
        <item m="1" x="1410"/>
        <item m="1" x="2969"/>
        <item m="1" x="5085"/>
        <item m="1" x="7479"/>
        <item m="1" x="1418"/>
        <item m="1" x="2973"/>
        <item m="1" x="5092"/>
        <item m="1" x="7484"/>
        <item m="1" x="1426"/>
        <item m="1" x="2978"/>
        <item m="1" x="5099"/>
        <item m="1" x="7490"/>
        <item m="1" x="1434"/>
        <item m="1" x="2979"/>
        <item m="1" x="5102"/>
        <item m="1" x="7495"/>
        <item m="1" x="1442"/>
        <item m="1" x="2981"/>
        <item m="1" x="5105"/>
        <item m="1" x="7501"/>
        <item m="1" x="1450"/>
        <item m="1" x="7094"/>
        <item m="1" x="957"/>
        <item m="1" x="3334"/>
        <item m="1" x="5510"/>
        <item m="1" x="7099"/>
        <item m="1" x="964"/>
        <item m="1" x="3338"/>
        <item m="1" x="5515"/>
        <item m="1" x="7104"/>
        <item m="1" x="973"/>
        <item m="1" x="3343"/>
        <item m="1" x="5523"/>
        <item m="1" x="7109"/>
        <item m="1" x="981"/>
        <item m="1" x="3349"/>
        <item m="1" x="5531"/>
        <item m="1" x="7115"/>
        <item m="1" x="990"/>
        <item m="1" x="3355"/>
        <item m="1" x="5541"/>
        <item m="1" x="7120"/>
        <item m="1" x="998"/>
        <item m="1" x="3361"/>
        <item m="1" x="5550"/>
        <item m="1" x="7125"/>
        <item m="1" x="1007"/>
        <item m="1" x="3368"/>
        <item m="1" x="5560"/>
        <item m="1" x="7130"/>
        <item m="1" x="1015"/>
        <item m="1" x="3374"/>
        <item m="1" x="5569"/>
        <item m="1" x="7135"/>
        <item m="1" x="1023"/>
        <item m="1" x="3380"/>
        <item m="1" x="5579"/>
        <item m="1" x="7140"/>
        <item m="1" x="1031"/>
        <item m="1" x="3386"/>
        <item m="1" x="5588"/>
        <item m="1" x="7145"/>
        <item m="1" x="1039"/>
        <item m="1" x="3392"/>
        <item m="1" x="5597"/>
        <item m="1" x="7150"/>
        <item m="1" x="1047"/>
        <item m="1" x="3398"/>
        <item m="1" x="5606"/>
        <item m="1" x="7155"/>
        <item m="1" x="1055"/>
        <item m="1" x="3404"/>
        <item m="1" x="5615"/>
        <item m="1" x="7160"/>
        <item m="1" x="1063"/>
        <item m="1" x="5624"/>
        <item m="1" x="7165"/>
        <item m="1" x="1071"/>
        <item m="1" x="5633"/>
        <item m="1" x="7170"/>
        <item m="1" x="1079"/>
        <item m="1" x="5642"/>
        <item m="1" x="7175"/>
        <item m="1" x="1087"/>
        <item m="1" x="5651"/>
        <item m="1" x="7180"/>
        <item m="1" x="1095"/>
        <item m="1" x="5660"/>
        <item m="1" x="7185"/>
        <item m="1" x="1103"/>
        <item m="1" x="5669"/>
        <item m="1" x="7191"/>
        <item m="1" x="1111"/>
        <item m="1" x="5678"/>
        <item m="1" x="7196"/>
        <item m="1" x="1119"/>
        <item m="1" x="5687"/>
        <item m="1" x="7202"/>
        <item m="1" x="1127"/>
        <item m="1" x="5696"/>
        <item m="1" x="7204"/>
        <item m="1" x="1131"/>
        <item m="1" x="5705"/>
        <item m="1" x="7207"/>
        <item m="1" x="1135"/>
        <item m="1" x="5714"/>
        <item m="1" x="2997"/>
        <item m="1" x="5127"/>
        <item m="1" x="7513"/>
        <item m="1" x="3003"/>
        <item m="1" x="5135"/>
        <item m="1" x="7517"/>
        <item m="1" x="3009"/>
        <item m="1" x="5145"/>
        <item m="1" x="7522"/>
        <item m="1" x="3015"/>
        <item m="1" x="5154"/>
        <item m="1" x="7528"/>
        <item m="1" x="3022"/>
        <item m="1" x="5164"/>
        <item m="1" x="7534"/>
        <item m="1" x="3028"/>
        <item m="1" x="5173"/>
        <item m="1" x="7540"/>
        <item m="1" x="3034"/>
        <item m="1" x="5183"/>
        <item m="1" x="7546"/>
        <item m="1" x="3040"/>
        <item m="1" x="5192"/>
        <item m="1" x="7552"/>
        <item m="1" x="3046"/>
        <item m="1" x="5201"/>
        <item m="1" x="7558"/>
        <item m="1" x="3052"/>
        <item m="1" x="5210"/>
        <item m="1" x="7564"/>
        <item m="1" x="3058"/>
        <item m="1" x="5219"/>
        <item m="1" x="7570"/>
        <item m="1" x="3064"/>
        <item m="1" x="5228"/>
        <item m="1" x="7576"/>
        <item m="1" x="3070"/>
        <item m="1" x="5237"/>
        <item m="1" x="7582"/>
        <item m="1" x="3076"/>
        <item m="1" x="5246"/>
        <item m="1" x="7588"/>
        <item m="1" x="3082"/>
        <item m="1" x="5255"/>
        <item m="1" x="7594"/>
        <item m="1" x="3088"/>
        <item m="1" x="5264"/>
        <item m="1" x="7600"/>
        <item m="1" x="3094"/>
        <item m="1" x="5273"/>
        <item m="1" x="7606"/>
        <item m="1" x="3100"/>
        <item m="1" x="5282"/>
        <item m="1" x="7612"/>
        <item m="1" x="3106"/>
        <item m="1" x="5291"/>
        <item m="1" x="7618"/>
        <item m="1" x="3113"/>
        <item m="1" x="5300"/>
        <item m="1" x="7624"/>
        <item m="1" x="3119"/>
        <item m="1" x="5309"/>
        <item m="1" x="7630"/>
        <item m="1" x="3126"/>
        <item m="1" x="5318"/>
        <item m="1" x="7636"/>
        <item m="1" x="3128"/>
        <item m="1" x="5322"/>
        <item m="1" x="7642"/>
        <item m="1" x="3131"/>
        <item m="1" x="5326"/>
        <item m="1" x="7649"/>
        <item m="1" x="7223"/>
        <item m="1" x="1143"/>
        <item m="1" x="3443"/>
        <item m="1" x="7229"/>
        <item m="1" x="1146"/>
        <item m="1" x="3447"/>
        <item m="1" x="7235"/>
        <item m="1" x="1151"/>
        <item m="1" x="3452"/>
        <item m="1" x="7242"/>
        <item m="1" x="1156"/>
        <item m="1" x="3459"/>
        <item m="1" x="7249"/>
        <item m="1" x="1162"/>
        <item m="1" x="3466"/>
        <item m="1" x="7256"/>
        <item m="1" x="1167"/>
        <item m="1" x="3473"/>
        <item m="1" x="7264"/>
        <item m="1" x="1173"/>
        <item m="1" x="3480"/>
        <item m="1" x="7271"/>
        <item m="1" x="1178"/>
        <item m="1" x="3487"/>
        <item m="1" x="7278"/>
        <item m="1" x="1183"/>
        <item m="1" x="3494"/>
        <item m="1" x="7285"/>
        <item m="1" x="1188"/>
        <item m="1" x="3501"/>
        <item m="1" x="7292"/>
        <item m="1" x="1193"/>
        <item m="1" x="3508"/>
        <item m="1" x="7299"/>
        <item m="1" x="1198"/>
        <item m="1" x="3515"/>
        <item m="1" x="7306"/>
        <item m="1" x="1203"/>
        <item m="1" x="3522"/>
        <item m="1" x="7313"/>
        <item m="1" x="1208"/>
        <item m="1" x="3529"/>
        <item m="1" x="7320"/>
        <item m="1" x="1213"/>
        <item m="1" x="3536"/>
        <item m="1" x="7327"/>
        <item m="1" x="1218"/>
        <item m="1" x="3543"/>
        <item m="1" x="7334"/>
        <item m="1" x="1223"/>
        <item m="1" x="3550"/>
        <item m="1" x="7341"/>
        <item m="1" x="1228"/>
        <item m="1" x="3557"/>
        <item m="1" x="7348"/>
        <item m="1" x="1233"/>
        <item m="1" x="3564"/>
        <item m="1" x="7356"/>
        <item m="1" x="1238"/>
        <item m="1" x="3571"/>
        <item m="1" x="7363"/>
        <item m="1" x="1243"/>
        <item m="1" x="3578"/>
        <item m="1" x="7371"/>
        <item m="1" x="1248"/>
        <item m="1" x="3585"/>
        <item m="1" x="7374"/>
        <item m="1" x="1253"/>
        <item m="1" x="3592"/>
        <item m="1" x="7379"/>
        <item m="1" x="1258"/>
        <item m="1" x="3600"/>
        <item m="1" x="3148"/>
        <item m="1" x="5335"/>
        <item m="1" x="3155"/>
        <item m="1" x="5339"/>
        <item m="1" x="3162"/>
        <item m="1" x="5345"/>
        <item m="1" x="3170"/>
        <item m="1" x="5351"/>
        <item m="1" x="3178"/>
        <item m="1" x="5359"/>
        <item m="1" x="3186"/>
        <item m="1" x="5366"/>
        <item m="1" x="3195"/>
        <item m="1" x="5374"/>
        <item m="1" x="3203"/>
        <item m="1" x="5381"/>
        <item m="1" x="3211"/>
        <item m="1" x="5389"/>
        <item m="1" x="3219"/>
        <item m="1" x="5396"/>
        <item m="1" x="3227"/>
        <item m="1" x="5403"/>
        <item m="1" x="3235"/>
        <item m="1" x="5410"/>
        <item m="1" x="3243"/>
        <item m="1" x="5417"/>
        <item m="1" x="3251"/>
        <item m="1" x="5424"/>
        <item m="1" x="3259"/>
        <item m="1" x="5431"/>
        <item m="1" x="3267"/>
        <item m="1" x="5438"/>
        <item m="1" x="3275"/>
        <item m="1" x="5445"/>
        <item m="1" x="3283"/>
        <item m="1" x="5452"/>
        <item m="1" x="3291"/>
        <item m="1" x="5459"/>
        <item m="1" x="3299"/>
        <item m="1" x="5466"/>
        <item m="1" x="3307"/>
        <item m="1" x="5473"/>
        <item m="1" x="3316"/>
        <item m="1" x="5480"/>
        <item m="1" x="3320"/>
        <item m="1" x="5487"/>
        <item m="1" x="3325"/>
        <item m="1" x="5494"/>
        <item m="1" x="7387"/>
        <item m="1" x="1270"/>
        <item m="1" x="7390"/>
        <item m="1" x="1274"/>
        <item m="1" x="7394"/>
        <item m="1" x="1281"/>
        <item m="1" x="7399"/>
        <item m="1" x="1288"/>
        <item m="1" x="7404"/>
        <item m="1" x="1297"/>
        <item m="1" x="7409"/>
        <item m="1" x="1305"/>
        <item m="1" x="7415"/>
        <item m="1" x="1314"/>
        <item m="1" x="7420"/>
        <item m="1" x="1322"/>
        <item m="1" x="7425"/>
        <item m="1" x="1331"/>
        <item m="1" x="7430"/>
        <item m="1" x="1339"/>
        <item m="1" x="7435"/>
        <item m="1" x="1347"/>
        <item m="1" x="7440"/>
        <item m="1" x="1355"/>
        <item m="1" x="7445"/>
        <item m="1" x="1363"/>
        <item m="1" x="7450"/>
        <item m="1" x="1371"/>
        <item m="1" x="7455"/>
        <item m="1" x="1379"/>
        <item m="1" x="7460"/>
        <item m="1" x="1387"/>
        <item m="1" x="7465"/>
        <item m="1" x="1395"/>
        <item m="1" x="7470"/>
        <item m="1" x="1403"/>
        <item m="1" x="7475"/>
        <item m="1" x="1411"/>
        <item m="1" x="7480"/>
        <item m="1" x="1419"/>
        <item m="1" x="7485"/>
        <item m="1" x="1427"/>
        <item m="1" x="7491"/>
        <item m="1" x="1435"/>
        <item m="1" x="7496"/>
        <item m="1" x="1443"/>
        <item m="1" x="7502"/>
        <item m="1" x="1451"/>
        <item m="1" x="3335"/>
        <item m="1" x="5511"/>
        <item m="1" x="3339"/>
        <item m="1" x="5516"/>
        <item m="1" x="3344"/>
        <item m="1" x="5524"/>
        <item m="1" x="3350"/>
        <item m="1" x="5532"/>
        <item m="1" x="3356"/>
        <item m="1" x="5542"/>
        <item m="1" x="3362"/>
        <item m="1" x="5551"/>
        <item m="1" x="3369"/>
        <item m="1" x="5561"/>
        <item m="1" x="3375"/>
        <item m="1" x="5570"/>
        <item m="1" x="3381"/>
        <item m="1" x="5580"/>
        <item m="1" x="3387"/>
        <item m="1" x="5589"/>
        <item m="1" x="3393"/>
        <item m="1" x="5598"/>
        <item m="1" x="3399"/>
        <item m="1" x="5607"/>
        <item m="1" x="3405"/>
        <item m="1" x="5616"/>
        <item m="1" x="5625"/>
        <item m="1" x="5634"/>
        <item m="1" x="5643"/>
        <item m="1" x="5652"/>
        <item m="1" x="5661"/>
        <item m="1" x="5670"/>
        <item m="1" x="5679"/>
        <item m="1" x="5688"/>
        <item m="1" x="5697"/>
        <item m="1" x="5706"/>
        <item m="1" x="5715"/>
        <item m="1" x="7514"/>
        <item m="1" x="7518"/>
        <item m="1" x="7523"/>
        <item m="1" x="7529"/>
        <item m="1" x="7535"/>
        <item m="1" x="7541"/>
        <item m="1" x="7547"/>
        <item m="1" x="7553"/>
        <item m="1" x="7559"/>
        <item m="1" x="7565"/>
        <item m="1" x="7571"/>
        <item m="1" x="7577"/>
        <item m="1" x="7583"/>
        <item m="1" x="7589"/>
        <item m="1" x="7595"/>
        <item m="1" x="7601"/>
        <item m="1" x="7607"/>
        <item m="1" x="7613"/>
        <item m="1" x="7619"/>
        <item m="1" x="7625"/>
        <item m="1" x="7631"/>
        <item m="1" x="7637"/>
        <item m="1" x="7643"/>
        <item m="1" x="7650"/>
        <item m="1" x="3444"/>
        <item m="1" x="3448"/>
        <item m="1" x="3453"/>
        <item m="1" x="3460"/>
        <item m="1" x="3467"/>
        <item m="1" x="3474"/>
        <item m="1" x="3481"/>
        <item m="1" x="3488"/>
        <item m="1" x="3495"/>
        <item m="1" x="3502"/>
        <item m="1" x="3509"/>
        <item m="1" x="3516"/>
        <item m="1" x="3523"/>
        <item m="1" x="3530"/>
        <item m="1" x="3537"/>
        <item m="1" x="3544"/>
        <item m="1" x="3551"/>
        <item m="1" x="3558"/>
        <item m="1" x="3565"/>
        <item m="1" x="3572"/>
        <item m="1" x="3579"/>
        <item m="1" x="3586"/>
        <item m="1" x="3593"/>
        <item m="1" x="3601"/>
        <item m="1" x="7659"/>
        <item m="1" x="3613"/>
        <item m="1" x="7760"/>
        <item m="1" x="3642"/>
        <item m="1" x="3766"/>
        <item m="1" x="3843"/>
        <item m="1" x="3919"/>
        <item m="1" x="45"/>
        <item m="1" x="3996"/>
        <item m="1" x="120"/>
        <item m="1" x="4071"/>
        <item m="1" x="169"/>
        <item m="1" x="4165"/>
        <item m="1" x="265"/>
        <item m="1" x="4264"/>
        <item m="1" x="337"/>
        <item m="1" x="4376"/>
        <item m="1" x="7236"/>
        <item m="1" x="1152"/>
        <item m="1" x="3454"/>
        <item m="1" x="5734"/>
        <item m="1" x="7243"/>
        <item m="1" x="1157"/>
        <item m="1" x="3461"/>
        <item m="1" x="5738"/>
        <item m="1" x="7250"/>
        <item m="1" x="1163"/>
        <item m="1" x="3468"/>
        <item m="1" x="5744"/>
        <item m="1" x="7257"/>
        <item m="1" x="1168"/>
        <item m="1" x="3475"/>
        <item m="1" x="5749"/>
        <item m="1" x="7265"/>
        <item m="1" x="1174"/>
        <item m="1" x="3482"/>
        <item m="1" x="5756"/>
        <item m="1" x="7272"/>
        <item m="1" x="1179"/>
        <item m="1" x="3489"/>
        <item m="1" x="5762"/>
        <item m="1" x="7279"/>
        <item m="1" x="1184"/>
        <item m="1" x="3496"/>
        <item m="1" x="5769"/>
        <item m="1" x="7286"/>
        <item m="1" x="1189"/>
        <item m="1" x="3503"/>
        <item m="1" x="5775"/>
        <item m="1" x="7293"/>
        <item m="1" x="1194"/>
        <item m="1" x="3510"/>
        <item m="1" x="5782"/>
        <item m="1" x="7300"/>
        <item m="1" x="1199"/>
        <item m="1" x="3517"/>
        <item m="1" x="5788"/>
        <item m="1" x="7307"/>
        <item m="1" x="1204"/>
        <item m="1" x="3524"/>
        <item m="1" x="5794"/>
        <item m="1" x="7314"/>
        <item m="1" x="1209"/>
        <item m="1" x="3531"/>
        <item m="1" x="5800"/>
        <item m="1" x="7321"/>
        <item m="1" x="1214"/>
        <item m="1" x="3538"/>
        <item m="1" x="5806"/>
        <item m="1" x="7328"/>
        <item m="1" x="1219"/>
        <item m="1" x="3545"/>
        <item m="1" x="5812"/>
        <item m="1" x="7335"/>
        <item m="1" x="1224"/>
        <item m="1" x="3552"/>
        <item m="1" x="5818"/>
        <item m="1" x="7342"/>
        <item m="1" x="1229"/>
        <item m="1" x="3559"/>
        <item m="1" x="5824"/>
        <item m="1" x="7349"/>
        <item m="1" x="1234"/>
        <item m="1" x="3566"/>
        <item m="1" x="5830"/>
        <item m="1" x="7357"/>
        <item m="1" x="1239"/>
        <item m="1" x="3573"/>
        <item m="1" x="5836"/>
        <item m="1" x="7364"/>
        <item m="1" x="1244"/>
        <item m="1" x="3580"/>
        <item m="1" x="5842"/>
        <item m="1" x="7372"/>
        <item m="1" x="1249"/>
        <item m="1" x="3587"/>
        <item m="1" x="5848"/>
        <item m="1" x="7375"/>
        <item m="1" x="1254"/>
        <item m="1" x="3594"/>
        <item m="1" x="5854"/>
        <item m="1" x="7380"/>
        <item m="1" x="1259"/>
        <item m="1" x="3602"/>
        <item m="1" x="5860"/>
        <item m="1" x="7381"/>
        <item m="1" x="1261"/>
        <item m="1" x="3605"/>
        <item m="1" x="5866"/>
        <item m="1" x="7382"/>
        <item m="1" x="1263"/>
        <item m="1" x="3609"/>
        <item m="1" x="5872"/>
        <item m="1" x="3163"/>
        <item m="1" x="5346"/>
        <item m="1" x="7661"/>
        <item m="1" x="1574"/>
        <item m="1" x="3171"/>
        <item m="1" x="5352"/>
        <item m="1" x="7664"/>
        <item m="1" x="1578"/>
        <item m="1" x="3179"/>
        <item m="1" x="5360"/>
        <item m="1" x="7668"/>
        <item m="1" x="1585"/>
        <item m="1" x="3187"/>
        <item m="1" x="5367"/>
        <item m="1" x="7672"/>
        <item m="1" x="1591"/>
        <item m="1" x="3196"/>
        <item m="1" x="5375"/>
        <item m="1" x="7676"/>
        <item m="1" x="1599"/>
        <item m="1" x="3204"/>
        <item m="1" x="5382"/>
        <item m="1" x="7680"/>
        <item m="1" x="1606"/>
        <item m="1" x="3212"/>
        <item m="1" x="5390"/>
        <item m="1" x="7684"/>
        <item m="1" x="1614"/>
        <item m="1" x="3220"/>
        <item m="1" x="5397"/>
        <item m="1" x="7688"/>
        <item m="1" x="1621"/>
        <item m="1" x="3228"/>
        <item m="1" x="5404"/>
        <item m="1" x="7692"/>
        <item m="1" x="1629"/>
        <item m="1" x="3236"/>
        <item m="1" x="5411"/>
        <item m="1" x="7696"/>
        <item m="1" x="1636"/>
        <item m="1" x="3244"/>
        <item m="1" x="5418"/>
        <item m="1" x="7700"/>
        <item m="1" x="1643"/>
        <item m="1" x="3252"/>
        <item m="1" x="5425"/>
        <item m="1" x="7704"/>
        <item m="1" x="1650"/>
        <item m="1" x="3260"/>
        <item m="1" x="5432"/>
        <item m="1" x="7708"/>
        <item m="1" x="1657"/>
        <item m="1" x="3268"/>
        <item m="1" x="5439"/>
        <item m="1" x="7712"/>
        <item m="1" x="1664"/>
        <item m="1" x="3276"/>
        <item m="1" x="5446"/>
        <item m="1" x="7716"/>
        <item m="1" x="1671"/>
        <item m="1" x="3284"/>
        <item m="1" x="5453"/>
        <item m="1" x="7720"/>
        <item m="1" x="1678"/>
        <item m="1" x="3292"/>
        <item m="1" x="5460"/>
        <item m="1" x="7724"/>
        <item m="1" x="1685"/>
        <item m="1" x="3300"/>
        <item m="1" x="5467"/>
        <item m="1" x="7728"/>
        <item m="1" x="1692"/>
        <item m="1" x="3308"/>
        <item m="1" x="5474"/>
        <item m="1" x="7732"/>
        <item m="1" x="1699"/>
        <item m="1" x="3317"/>
        <item m="1" x="5481"/>
        <item m="1" x="7736"/>
        <item m="1" x="1706"/>
        <item m="1" x="3321"/>
        <item m="1" x="5488"/>
        <item m="1" x="7740"/>
        <item m="1" x="1713"/>
        <item m="1" x="3326"/>
        <item m="1" x="5495"/>
        <item m="1" x="7745"/>
        <item m="1" x="1720"/>
        <item m="1" x="3327"/>
        <item m="1" x="5498"/>
        <item m="1" x="7749"/>
        <item m="1" x="1727"/>
        <item m="1" x="3329"/>
        <item m="1" x="5501"/>
        <item m="1" x="7754"/>
        <item m="1" x="1734"/>
        <item m="1" x="7395"/>
        <item m="1" x="1282"/>
        <item m="1" x="5888"/>
        <item m="1" x="7400"/>
        <item m="1" x="1289"/>
        <item m="1" x="5893"/>
        <item m="1" x="7405"/>
        <item m="1" x="1298"/>
        <item m="1" x="5901"/>
        <item m="1" x="7410"/>
        <item m="1" x="1306"/>
        <item m="1" x="5908"/>
        <item m="1" x="7416"/>
        <item m="1" x="1315"/>
        <item m="1" x="5917"/>
        <item m="1" x="7421"/>
        <item m="1" x="1323"/>
        <item m="1" x="5925"/>
        <item m="1" x="7426"/>
        <item m="1" x="1332"/>
        <item m="1" x="5933"/>
        <item m="1" x="7431"/>
        <item m="1" x="1340"/>
        <item m="1" x="5941"/>
        <item m="1" x="7436"/>
        <item m="1" x="1348"/>
        <item m="1" x="5950"/>
        <item m="1" x="7441"/>
        <item m="1" x="1356"/>
        <item m="1" x="5958"/>
        <item m="1" x="7446"/>
        <item m="1" x="1364"/>
        <item m="1" x="5966"/>
        <item m="1" x="7451"/>
        <item m="1" x="1372"/>
        <item m="1" x="5974"/>
        <item m="1" x="7456"/>
        <item m="1" x="1380"/>
        <item m="1" x="5982"/>
        <item m="1" x="7461"/>
        <item m="1" x="1388"/>
        <item m="1" x="5990"/>
        <item m="1" x="7466"/>
        <item m="1" x="1396"/>
        <item m="1" x="5998"/>
        <item m="1" x="7471"/>
        <item m="1" x="1404"/>
        <item m="1" x="6006"/>
        <item m="1" x="7476"/>
        <item m="1" x="1412"/>
        <item m="1" x="6014"/>
        <item m="1" x="7481"/>
        <item m="1" x="1420"/>
        <item m="1" x="6022"/>
        <item m="1" x="7486"/>
        <item m="1" x="1428"/>
        <item m="1" x="6030"/>
        <item m="1" x="7492"/>
        <item m="1" x="1436"/>
        <item m="1" x="6038"/>
        <item m="1" x="7497"/>
        <item m="1" x="1444"/>
        <item m="1" x="7503"/>
        <item m="1" x="1452"/>
        <item m="1" x="7505"/>
        <item m="1" x="1456"/>
        <item m="1" x="7508"/>
        <item m="1" x="1460"/>
        <item m="1" x="3345"/>
        <item m="1" x="5525"/>
        <item m="1" x="7763"/>
        <item m="1" x="3351"/>
        <item m="1" x="5533"/>
        <item m="1" x="7767"/>
        <item m="1" x="3357"/>
        <item m="1" x="5543"/>
        <item m="1" x="7772"/>
        <item m="1" x="3363"/>
        <item m="1" x="5552"/>
        <item m="1" x="7777"/>
        <item m="1" x="3370"/>
        <item m="1" x="5562"/>
        <item m="1" x="7782"/>
        <item m="1" x="3376"/>
        <item m="1" x="5571"/>
        <item m="1" x="7787"/>
        <item m="1" x="3382"/>
        <item m="1" x="5581"/>
        <item m="1" x="7792"/>
        <item m="1" x="3388"/>
        <item m="1" x="5590"/>
        <item m="1" x="7797"/>
        <item m="1" x="3394"/>
        <item m="1" x="5599"/>
        <item m="1" x="7802"/>
        <item m="1" x="3400"/>
        <item m="1" x="5608"/>
        <item m="1" x="7807"/>
        <item m="1" x="3406"/>
        <item m="1" x="5617"/>
        <item m="1" x="7812"/>
        <item m="1" x="3410"/>
        <item m="1" x="5626"/>
        <item m="1" x="7817"/>
        <item m="1" x="3412"/>
        <item m="1" x="5635"/>
        <item m="1" x="7822"/>
        <item m="1" x="3414"/>
        <item m="1" x="5644"/>
        <item m="1" x="7827"/>
        <item m="1" x="3416"/>
        <item m="1" x="5653"/>
        <item m="1" x="7832"/>
        <item m="1" x="3418"/>
        <item m="1" x="5662"/>
        <item m="1" x="7837"/>
        <item m="1" x="3420"/>
        <item m="1" x="5671"/>
        <item m="1" x="7842"/>
        <item m="1" x="3422"/>
        <item m="1" x="5680"/>
        <item m="1" x="7847"/>
        <item m="1" x="3424"/>
        <item m="1" x="5689"/>
        <item m="1" x="7852"/>
        <item m="1" x="3427"/>
        <item m="1" x="5698"/>
        <item m="1" x="7857"/>
        <item m="1" x="3429"/>
        <item m="1" x="5707"/>
        <item m="1" x="7862"/>
        <item m="1" x="3432"/>
        <item m="1" x="5716"/>
        <item m="1" x="7868"/>
        <item m="1" x="3434"/>
        <item m="1" x="5720"/>
        <item m="1" x="3438"/>
        <item m="1" x="5724"/>
        <item m="1" x="7524"/>
        <item m="1" x="1470"/>
        <item m="1" x="3645"/>
        <item m="1" x="7530"/>
        <item m="1" x="1473"/>
        <item m="1" x="3649"/>
        <item m="1" x="7536"/>
        <item m="1" x="1478"/>
        <item m="1" x="3654"/>
        <item m="1" x="7542"/>
        <item m="1" x="1482"/>
        <item m="1" x="3659"/>
        <item m="1" x="7548"/>
        <item m="1" x="1487"/>
        <item m="1" x="3664"/>
        <item m="1" x="7554"/>
        <item m="1" x="1491"/>
        <item m="1" x="3669"/>
        <item m="1" x="7560"/>
        <item m="1" x="1496"/>
        <item m="1" x="3674"/>
        <item m="1" x="7566"/>
        <item m="1" x="1500"/>
        <item m="1" x="3679"/>
        <item m="1" x="7572"/>
        <item m="1" x="1504"/>
        <item m="1" x="3684"/>
        <item m="1" x="7578"/>
        <item m="1" x="1508"/>
        <item m="1" x="3689"/>
        <item m="1" x="7584"/>
        <item m="1" x="1512"/>
        <item m="1" x="3694"/>
        <item m="1" x="7590"/>
        <item m="1" x="1516"/>
        <item m="1" x="3699"/>
        <item m="1" x="7596"/>
        <item m="1" x="1520"/>
        <item m="1" x="3704"/>
        <item m="1" x="7602"/>
        <item m="1" x="1524"/>
        <item m="1" x="3709"/>
        <item m="1" x="7608"/>
        <item m="1" x="1528"/>
        <item m="1" x="3714"/>
        <item m="1" x="7614"/>
        <item m="1" x="1532"/>
        <item m="1" x="3719"/>
        <item m="1" x="7620"/>
        <item m="1" x="1536"/>
        <item m="1" x="3724"/>
        <item m="1" x="7626"/>
        <item m="1" x="1540"/>
        <item m="1" x="3729"/>
        <item m="1" x="7632"/>
        <item m="1" x="1544"/>
        <item m="1" x="3734"/>
        <item m="1" x="7638"/>
        <item m="1" x="1548"/>
        <item m="1" x="3739"/>
        <item m="1" x="7644"/>
        <item m="1" x="1552"/>
        <item m="1" x="3744"/>
        <item m="1" x="7651"/>
        <item m="1" x="1556"/>
        <item m="1" x="3749"/>
        <item m="1" x="7653"/>
        <item m="1" x="1560"/>
        <item m="1" x="3754"/>
        <item m="1" x="7656"/>
        <item m="1" x="1564"/>
        <item m="1" x="3760"/>
        <item m="1" x="3455"/>
        <item m="1" x="5735"/>
        <item m="1" x="3462"/>
        <item m="1" x="5739"/>
        <item m="1" x="3469"/>
        <item m="1" x="5745"/>
        <item m="1" x="3476"/>
        <item m="1" x="5750"/>
        <item m="1" x="3483"/>
        <item m="1" x="5757"/>
        <item m="1" x="3490"/>
        <item m="1" x="5763"/>
        <item m="1" x="3497"/>
        <item m="1" x="5770"/>
        <item m="1" x="3504"/>
        <item m="1" x="5776"/>
        <item m="1" x="3511"/>
        <item m="1" x="5783"/>
        <item m="1" x="3518"/>
        <item m="1" x="5789"/>
        <item m="1" x="3525"/>
        <item m="1" x="5795"/>
        <item m="1" x="3532"/>
        <item m="1" x="5801"/>
        <item m="1" x="3539"/>
        <item m="1" x="5807"/>
        <item m="1" x="3546"/>
        <item m="1" x="5813"/>
        <item m="1" x="3553"/>
        <item m="1" x="5819"/>
        <item m="1" x="3560"/>
        <item m="1" x="5825"/>
        <item m="1" x="3567"/>
        <item m="1" x="5831"/>
        <item m="1" x="3574"/>
        <item m="1" x="5837"/>
        <item m="1" x="3581"/>
        <item m="1" x="5843"/>
        <item m="1" x="3588"/>
        <item m="1" x="5849"/>
        <item m="1" x="3595"/>
        <item m="1" x="5855"/>
        <item m="1" x="3603"/>
        <item m="1" x="5861"/>
        <item m="1" x="3606"/>
        <item m="1" x="5867"/>
        <item m="1" x="3610"/>
        <item m="1" x="5873"/>
        <item m="1" x="7662"/>
        <item m="1" x="1575"/>
        <item m="1" x="7665"/>
        <item m="1" x="1579"/>
        <item m="1" x="7669"/>
        <item m="1" x="1586"/>
        <item m="1" x="7673"/>
        <item m="1" x="1592"/>
        <item m="1" x="7677"/>
        <item m="1" x="1600"/>
        <item m="1" x="7681"/>
        <item m="1" x="1607"/>
        <item m="1" x="7685"/>
        <item m="1" x="1615"/>
        <item m="1" x="7689"/>
        <item m="1" x="1622"/>
        <item m="1" x="7693"/>
        <item m="1" x="1630"/>
        <item m="1" x="7697"/>
        <item m="1" x="1637"/>
        <item m="1" x="7701"/>
        <item m="1" x="1644"/>
        <item m="1" x="7705"/>
        <item m="1" x="1651"/>
        <item m="1" x="7709"/>
        <item m="1" x="1658"/>
        <item m="1" x="7713"/>
        <item m="1" x="1665"/>
        <item m="1" x="7717"/>
        <item m="1" x="1672"/>
        <item m="1" x="7721"/>
        <item m="1" x="1679"/>
        <item m="1" x="7725"/>
        <item m="1" x="1686"/>
        <item m="1" x="7729"/>
        <item m="1" x="1693"/>
        <item m="1" x="7733"/>
        <item m="1" x="1700"/>
        <item m="1" x="7737"/>
        <item m="1" x="1707"/>
        <item m="1" x="7741"/>
        <item m="1" x="1714"/>
        <item m="1" x="7746"/>
        <item m="1" x="1721"/>
        <item m="1" x="7750"/>
        <item m="1" x="1728"/>
        <item m="1" x="7755"/>
        <item m="1" x="1735"/>
        <item m="1" x="5889"/>
        <item m="1" x="5894"/>
        <item m="1" x="5902"/>
        <item m="1" x="5909"/>
        <item m="1" x="5918"/>
        <item m="1" x="5926"/>
        <item m="1" x="5934"/>
        <item m="1" x="5942"/>
        <item m="1" x="5951"/>
        <item m="1" x="5959"/>
        <item m="1" x="5967"/>
        <item m="1" x="5975"/>
        <item m="1" x="5983"/>
        <item m="1" x="5991"/>
        <item m="1" x="5999"/>
        <item m="1" x="6007"/>
        <item m="1" x="6015"/>
        <item m="1" x="6023"/>
        <item m="1" x="6031"/>
        <item m="1" x="6039"/>
        <item m="1" x="7764"/>
        <item m="1" x="7768"/>
        <item m="1" x="7773"/>
        <item m="1" x="7778"/>
        <item m="1" x="7783"/>
        <item m="1" x="7788"/>
        <item m="1" x="7793"/>
        <item m="1" x="7798"/>
        <item m="1" x="7803"/>
        <item m="1" x="7808"/>
        <item m="1" x="7813"/>
        <item m="1" x="7818"/>
        <item m="1" x="7823"/>
        <item m="1" x="7828"/>
        <item m="1" x="7833"/>
        <item m="1" x="7838"/>
        <item m="1" x="7843"/>
        <item m="1" x="7848"/>
        <item m="1" x="7853"/>
        <item m="1" x="7858"/>
        <item m="1" x="7863"/>
        <item m="1" x="7869"/>
        <item m="1" x="3646"/>
        <item m="1" x="3650"/>
        <item m="1" x="3655"/>
        <item m="1" x="3660"/>
        <item m="1" x="3665"/>
        <item m="1" x="3670"/>
        <item m="1" x="3675"/>
        <item m="1" x="3680"/>
        <item m="1" x="3685"/>
        <item m="1" x="3690"/>
        <item m="1" x="3695"/>
        <item m="1" x="3700"/>
        <item m="1" x="3705"/>
        <item m="1" x="3710"/>
        <item m="1" x="3715"/>
        <item m="1" x="3720"/>
        <item m="1" x="3725"/>
        <item m="1" x="3730"/>
        <item m="1" x="3735"/>
        <item m="1" x="3740"/>
        <item m="1" x="3745"/>
        <item m="1" x="3750"/>
        <item m="1" x="3755"/>
        <item m="1" x="3761"/>
        <item m="1" x="3767"/>
        <item m="1" x="3844"/>
        <item m="1" x="3920"/>
        <item m="1" x="46"/>
        <item m="1" x="3997"/>
        <item m="1" x="121"/>
        <item m="1" x="4072"/>
        <item m="1" x="172"/>
        <item m="1" x="4170"/>
        <item m="1" x="271"/>
        <item m="1" x="4269"/>
        <item m="1" x="344"/>
        <item m="1" x="4387"/>
        <item m="1" x="485"/>
        <item m="1" x="4533"/>
        <item m="1" x="604"/>
        <item m="1" x="4693"/>
        <item m="1" x="789"/>
        <item m="1" x="806"/>
        <item m="1" x="4099"/>
        <item m="1" x="199"/>
        <item m="1" x="4199"/>
        <item m="1" x="288"/>
        <item m="1" x="4294"/>
        <item m="1" x="375"/>
        <item m="1" x="4423"/>
        <item m="1" x="512"/>
        <item m="1" x="4564"/>
        <item m="1" x="641"/>
        <item m="1" x="4742"/>
        <item m="1" x="824"/>
        <item m="1" x="4944"/>
        <item m="1" x="950"/>
        <item m="1" x="5119"/>
        <item m="1" x="1140"/>
        <item m="1" x="5331"/>
        <item m="1" x="1266"/>
        <item m="1" x="5506"/>
        <item m="1" x="1465"/>
        <item m="1" x="5729"/>
        <item m="1" x="1569"/>
        <item m="1" x="5882"/>
        <item m="1" x="1746"/>
        <item m="1" x="6064"/>
        <item m="1" x="1827"/>
        <item m="1" x="6169"/>
        <item m="1" x="1955"/>
        <item m="1" x="6251"/>
        <item m="1" x="2037"/>
        <item m="1" x="6354"/>
        <item m="1" x="4305"/>
        <item m="1" x="388"/>
        <item m="1" x="4436"/>
        <item m="1" x="523"/>
        <item m="1" x="4579"/>
        <item m="1" x="658"/>
        <item m="1" x="4761"/>
        <item m="1" x="835"/>
        <item m="1" x="4957"/>
        <item m="1" x="965"/>
        <item m="1" x="5136"/>
        <item m="1" x="1147"/>
        <item m="1" x="5340"/>
        <item m="1" x="1275"/>
        <item m="1" x="5517"/>
        <item m="1" x="1467"/>
        <item m="1" x="5731"/>
        <item m="1" x="1571"/>
        <item m="1" x="5884"/>
        <item m="1" x="1748"/>
        <item m="1" x="6066"/>
        <item m="1" x="1829"/>
        <item m="1" x="6172"/>
        <item m="1" x="1958"/>
        <item m="1" x="6254"/>
        <item m="1" x="2040"/>
        <item m="1" x="6359"/>
        <item m="1" x="2167"/>
        <item m="1" x="6439"/>
        <item m="1" x="4594"/>
        <item m="1" x="675"/>
        <item m="1" x="4780"/>
        <item m="1" x="846"/>
        <item m="1" x="4972"/>
        <item m="1" x="982"/>
        <item m="1" x="5155"/>
        <item m="1" x="1158"/>
        <item m="1" x="5353"/>
        <item m="1" x="1290"/>
        <item m="1" x="5534"/>
        <item m="1" x="1474"/>
        <item m="1" x="5740"/>
        <item m="1" x="1580"/>
        <item m="1" x="5895"/>
        <item m="1" x="1750"/>
        <item m="1" x="6068"/>
        <item m="1" x="1831"/>
        <item m="1" x="6174"/>
        <item m="1" x="1960"/>
        <item m="1" x="6256"/>
        <item m="1" x="2042"/>
        <item m="1" x="6362"/>
        <item m="1" x="2170"/>
        <item m="1" x="6442"/>
        <item m="1" x="2249"/>
        <item m="1" x="6544"/>
        <item m="1" x="2375"/>
        <item m="1" x="6647"/>
        <item m="1" x="2478"/>
        <item m="1" x="6772"/>
        <item m="1" x="4987"/>
        <item m="1" x="999"/>
        <item m="1" x="5174"/>
        <item m="1" x="1169"/>
        <item m="1" x="5368"/>
        <item m="1" x="1307"/>
        <item m="1" x="5553"/>
        <item m="1" x="1483"/>
        <item m="1" x="5751"/>
        <item m="1" x="1593"/>
        <item m="1" x="5910"/>
        <item m="1" x="1755"/>
        <item m="1" x="6073"/>
        <item m="1" x="1836"/>
        <item m="1" x="6176"/>
        <item m="1" x="1962"/>
        <item m="1" x="6258"/>
        <item m="1" x="2044"/>
        <item m="1" x="6364"/>
        <item m="1" x="2172"/>
        <item m="1" x="6444"/>
        <item m="1" x="2251"/>
        <item m="1" x="6547"/>
        <item m="1" x="2378"/>
        <item m="1" x="6651"/>
        <item m="1" x="2482"/>
        <item m="1" x="6778"/>
        <item m="1" x="2631"/>
        <item m="1" x="6904"/>
        <item m="1" x="2780"/>
        <item m="1" x="5383"/>
        <item m="1" x="1324"/>
        <item m="1" x="5572"/>
        <item m="1" x="1492"/>
        <item m="1" x="5764"/>
        <item m="1" x="1608"/>
        <item m="1" x="7376"/>
        <item m="1" x="5777"/>
        <item m="1" x="1623"/>
        <item m="1" x="5943"/>
        <item m="1" x="1768"/>
        <item m="1" x="6088"/>
        <item m="1" x="3435"/>
        <item m="1" x="6097"/>
        <item m="1" x="1865"/>
        <item m="1" x="6193"/>
        <item m="1" x="1979"/>
        <item m="1" x="6285"/>
        <item m="1" x="2077"/>
        <item m="1" x="6382"/>
        <item m="1" x="2190"/>
        <item m="1" x="6472"/>
        <item m="1" x="2285"/>
        <item m="1" x="6570"/>
        <item m="1" x="2401"/>
        <item m="1" x="3994"/>
        <item m="1" x="6686"/>
        <item m="1" x="2523"/>
        <item m="1" x="6809"/>
        <item m="1" x="2668"/>
        <item m="1" x="268"/>
        <item m="1" x="6958"/>
        <item m="1" x="2840"/>
        <item m="1" x="7110"/>
        <item m="1" x="3016"/>
        <item m="1" x="4391"/>
        <item m="1" x="7258"/>
        <item m="1" x="3188"/>
        <item m="1" x="7411"/>
        <item m="1" x="3364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6"/>
  </rowFields>
  <rowItems count="1">
    <i>
      <x v="7872"/>
    </i>
  </rowItems>
  <colFields count="1">
    <field x="11"/>
  </colFields>
  <colItems count="2">
    <i>
      <x v="17"/>
    </i>
    <i t="grand">
      <x/>
    </i>
  </colItems>
  <dataFields count="1">
    <dataField name="Nombre de Wind Dir" fld="8" subtotal="count" baseField="34" baseItem="0" numFmtId="1"/>
  </dataFields>
  <formats count="10">
    <format dxfId="65">
      <pivotArea outline="0" collapsedLevelsAreSubtotals="1" fieldPosition="0"/>
    </format>
    <format dxfId="66">
      <pivotArea dataOnly="0" labelOnly="1" outline="0" fieldPosition="0">
        <references count="1">
          <reference field="36" count="50">
            <x v="1"/>
            <x v="121"/>
            <x v="217"/>
            <x v="313"/>
            <x v="385"/>
            <x v="457"/>
            <x v="529"/>
            <x v="577"/>
            <x v="625"/>
            <x v="649"/>
            <x v="673"/>
            <x v="697"/>
            <x v="698"/>
            <x v="699"/>
            <x v="700"/>
            <x v="701"/>
            <x v="702"/>
            <x v="703"/>
            <x v="704"/>
            <x v="705"/>
            <x v="706"/>
            <x v="707"/>
            <x v="708"/>
            <x v="709"/>
            <x v="710"/>
            <x v="711"/>
            <x v="712"/>
            <x v="713"/>
            <x v="714"/>
            <x v="715"/>
            <x v="716"/>
            <x v="717"/>
            <x v="837"/>
            <x v="933"/>
            <x v="1029"/>
            <x v="1101"/>
            <x v="1173"/>
            <x v="1245"/>
            <x v="1293"/>
            <x v="1341"/>
            <x v="1365"/>
            <x v="1389"/>
            <x v="1413"/>
            <x v="1414"/>
            <x v="1415"/>
            <x v="1416"/>
            <x v="1417"/>
            <x v="1418"/>
            <x v="1419"/>
            <x v="1420"/>
          </reference>
        </references>
      </pivotArea>
    </format>
    <format dxfId="67">
      <pivotArea dataOnly="0" labelOnly="1" outline="0" fieldPosition="0">
        <references count="1">
          <reference field="36" count="50">
            <x v="1421"/>
            <x v="1422"/>
            <x v="1423"/>
            <x v="1424"/>
            <x v="1425"/>
            <x v="1426"/>
            <x v="1427"/>
            <x v="1428"/>
            <x v="1429"/>
            <x v="1430"/>
            <x v="1540"/>
            <x v="1636"/>
            <x v="1732"/>
            <x v="1804"/>
            <x v="1876"/>
            <x v="1938"/>
            <x v="1986"/>
            <x v="2034"/>
            <x v="2058"/>
            <x v="2082"/>
            <x v="2106"/>
            <x v="2107"/>
            <x v="2108"/>
            <x v="2109"/>
            <x v="2110"/>
            <x v="2111"/>
            <x v="2112"/>
            <x v="2113"/>
            <x v="2114"/>
            <x v="2115"/>
            <x v="2116"/>
            <x v="2117"/>
            <x v="2118"/>
            <x v="2119"/>
            <x v="2120"/>
            <x v="2121"/>
            <x v="2122"/>
            <x v="2123"/>
            <x v="2124"/>
            <x v="2125"/>
            <x v="2126"/>
            <x v="2219"/>
            <x v="2314"/>
            <x v="2410"/>
            <x v="2482"/>
            <x v="2554"/>
            <x v="2599"/>
            <x v="2646"/>
            <x v="2694"/>
            <x v="2718"/>
          </reference>
        </references>
      </pivotArea>
    </format>
    <format dxfId="68">
      <pivotArea dataOnly="0" labelOnly="1" outline="0" fieldPosition="0">
        <references count="1">
          <reference field="36" count="49">
            <x v="2742"/>
            <x v="2762"/>
            <x v="2763"/>
            <x v="2764"/>
            <x v="2765"/>
            <x v="2766"/>
            <x v="2767"/>
            <x v="2768"/>
            <x v="2769"/>
            <x v="2770"/>
            <x v="2771"/>
            <x v="2772"/>
            <x v="2773"/>
            <x v="2774"/>
            <x v="2775"/>
            <x v="2776"/>
            <x v="2777"/>
            <x v="2778"/>
            <x v="2779"/>
            <x v="2780"/>
            <x v="2876"/>
            <x v="2948"/>
            <x v="3041"/>
            <x v="3113"/>
            <x v="3161"/>
            <x v="3209"/>
            <x v="3233"/>
            <x v="3281"/>
            <x v="3305"/>
            <x v="3329"/>
            <x v="3330"/>
            <x v="3331"/>
            <x v="3332"/>
            <x v="3333"/>
            <x v="3334"/>
            <x v="3335"/>
            <x v="3336"/>
            <x v="3337"/>
            <x v="3338"/>
            <x v="3339"/>
            <x v="3340"/>
            <x v="3341"/>
            <x v="3342"/>
            <x v="3343"/>
            <x v="3344"/>
            <x v="3345"/>
            <x v="3346"/>
            <x v="3347"/>
            <x v="3348"/>
          </reference>
        </references>
      </pivotArea>
    </format>
    <format dxfId="69">
      <pivotArea dataOnly="0" labelOnly="1" outline="0" fieldPosition="0">
        <references count="1">
          <reference field="36" count="50">
            <x v="3349"/>
            <x v="3350"/>
            <x v="3422"/>
            <x v="3518"/>
            <x v="3590"/>
            <x v="3662"/>
            <x v="3730"/>
            <x v="3778"/>
            <x v="3826"/>
            <x v="3874"/>
            <x v="3898"/>
            <x v="3922"/>
            <x v="3923"/>
            <x v="3924"/>
            <x v="3925"/>
            <x v="3926"/>
            <x v="3927"/>
            <x v="3928"/>
            <x v="3929"/>
            <x v="3930"/>
            <x v="3931"/>
            <x v="3932"/>
            <x v="3933"/>
            <x v="3934"/>
            <x v="3935"/>
            <x v="3936"/>
            <x v="3937"/>
            <x v="3938"/>
            <x v="3939"/>
            <x v="3940"/>
            <x v="3941"/>
            <x v="3942"/>
            <x v="4036"/>
            <x v="4132"/>
            <x v="4228"/>
            <x v="4300"/>
            <x v="4372"/>
            <x v="4420"/>
            <x v="4468"/>
            <x v="4516"/>
            <x v="4540"/>
            <x v="4564"/>
            <x v="4565"/>
            <x v="4566"/>
            <x v="4567"/>
            <x v="4568"/>
            <x v="4569"/>
            <x v="4570"/>
            <x v="4571"/>
            <x v="4572"/>
          </reference>
        </references>
      </pivotArea>
    </format>
    <format dxfId="70">
      <pivotArea dataOnly="0" labelOnly="1" outline="0" fieldPosition="0">
        <references count="1">
          <reference field="36" count="46">
            <x v="4573"/>
            <x v="4574"/>
            <x v="4575"/>
            <x v="4576"/>
            <x v="4577"/>
            <x v="4578"/>
            <x v="4579"/>
            <x v="4580"/>
            <x v="4581"/>
            <x v="4582"/>
            <x v="4583"/>
            <x v="4584"/>
            <x v="4585"/>
            <x v="4681"/>
            <x v="4777"/>
            <x v="4873"/>
            <x v="4945"/>
            <x v="5017"/>
            <x v="5065"/>
            <x v="5113"/>
            <x v="5161"/>
            <x v="5185"/>
            <x v="5209"/>
            <x v="5210"/>
            <x v="5211"/>
            <x v="5212"/>
            <x v="5213"/>
            <x v="5214"/>
            <x v="5215"/>
            <x v="5216"/>
            <x v="5217"/>
            <x v="5218"/>
            <x v="5219"/>
            <x v="5220"/>
            <x v="5221"/>
            <x v="5222"/>
            <x v="5223"/>
            <x v="5224"/>
            <x v="5225"/>
            <x v="5226"/>
            <x v="5322"/>
            <x v="5418"/>
            <x v="5514"/>
            <x v="5586"/>
            <x v="5658"/>
            <x v="5706"/>
          </reference>
        </references>
      </pivotArea>
    </format>
    <format dxfId="71">
      <pivotArea dataOnly="0" labelOnly="1" outline="0" fieldPosition="0">
        <references count="1">
          <reference field="36" count="44">
            <x v="5754"/>
            <x v="5802"/>
            <x v="5826"/>
            <x v="5850"/>
            <x v="5851"/>
            <x v="5852"/>
            <x v="5853"/>
            <x v="5854"/>
            <x v="5855"/>
            <x v="5856"/>
            <x v="5857"/>
            <x v="5858"/>
            <x v="5859"/>
            <x v="5860"/>
            <x v="5861"/>
            <x v="5862"/>
            <x v="5863"/>
            <x v="5864"/>
            <x v="5865"/>
            <x v="5866"/>
            <x v="5867"/>
            <x v="5963"/>
            <x v="6059"/>
            <x v="6155"/>
            <x v="6227"/>
            <x v="6299"/>
            <x v="6347"/>
            <x v="6395"/>
            <x v="6443"/>
            <x v="6467"/>
            <x v="6491"/>
            <x v="6492"/>
            <x v="6493"/>
            <x v="6494"/>
            <x v="6495"/>
            <x v="6496"/>
            <x v="6497"/>
            <x v="6498"/>
            <x v="6499"/>
            <x v="6500"/>
            <x v="6501"/>
            <x v="6502"/>
            <x v="6503"/>
            <x v="6504"/>
          </reference>
        </references>
      </pivotArea>
    </format>
    <format dxfId="72">
      <pivotArea dataOnly="0" labelOnly="1" outline="0" fieldPosition="0">
        <references count="1">
          <reference field="36" count="43">
            <x v="6505"/>
            <x v="6506"/>
            <x v="6507"/>
            <x v="6508"/>
            <x v="6509"/>
            <x v="6605"/>
            <x v="6701"/>
            <x v="6786"/>
            <x v="6858"/>
            <x v="6930"/>
            <x v="6978"/>
            <x v="7026"/>
            <x v="7063"/>
            <x v="7087"/>
            <x v="7111"/>
            <x v="7112"/>
            <x v="7113"/>
            <x v="7114"/>
            <x v="7115"/>
            <x v="7116"/>
            <x v="7117"/>
            <x v="7118"/>
            <x v="7119"/>
            <x v="7120"/>
            <x v="7121"/>
            <x v="7122"/>
            <x v="7123"/>
            <x v="7124"/>
            <x v="7125"/>
            <x v="7126"/>
            <x v="7127"/>
            <x v="7128"/>
            <x v="7224"/>
            <x v="7320"/>
            <x v="7388"/>
            <x v="7458"/>
            <x v="7530"/>
            <x v="7578"/>
            <x v="7646"/>
            <x v="7668"/>
            <x v="7692"/>
            <x v="7693"/>
            <x v="7694"/>
          </reference>
        </references>
      </pivotArea>
    </format>
    <format dxfId="73">
      <pivotArea dataOnly="0" labelOnly="1" outline="0" fieldPosition="0">
        <references count="1">
          <reference field="36" count="16">
            <x v="0"/>
            <x v="7695"/>
            <x v="7696"/>
            <x v="7697"/>
            <x v="7698"/>
            <x v="7699"/>
            <x v="7700"/>
            <x v="7701"/>
            <x v="7702"/>
            <x v="7703"/>
            <x v="7704"/>
            <x v="7705"/>
            <x v="7706"/>
            <x v="7707"/>
            <x v="7708"/>
            <x v="7709"/>
          </reference>
        </references>
      </pivotArea>
    </format>
    <format dxfId="74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ables/table1.xml><?xml version="1.0" encoding="utf-8"?>
<table xmlns="http://schemas.openxmlformats.org/spreadsheetml/2006/main" id="1" name="Tbdd" displayName="Tbdd" ref="A4:AT5" insertRow="1" totalsRowShown="0">
  <autoFilter ref="A4:AT5"/>
  <tableColumns count="46">
    <tableColumn id="1" name="Date" dataDxfId="107"/>
    <tableColumn id="2" name="Time" dataDxfId="106"/>
    <tableColumn id="3" name="Temp Out"/>
    <tableColumn id="4" name="Hi Temp"/>
    <tableColumn id="5" name="Low Temp"/>
    <tableColumn id="6" name="Out Hum"/>
    <tableColumn id="7" name="Dew Pt."/>
    <tableColumn id="8" name="Wind Speed"/>
    <tableColumn id="9" name="Wind Dir"/>
    <tableColumn id="10" name="Wind Run"/>
    <tableColumn id="11" name="Hi Speed"/>
    <tableColumn id="12" name="Hi Dir"/>
    <tableColumn id="13" name="Wind Chill"/>
    <tableColumn id="14" name="Heat Index"/>
    <tableColumn id="15" name="THW Index"/>
    <tableColumn id="35" name="THSW Index"/>
    <tableColumn id="16" name="Bar  "/>
    <tableColumn id="17" name="Rain"/>
    <tableColumn id="18" name="Rain Rate"/>
    <tableColumn id="19" name="UV  Index"/>
    <tableColumn id="20" name="UV  Dose"/>
    <tableColumn id="21" name="Hi  UV "/>
    <tableColumn id="22" name="Heat D-D "/>
    <tableColumn id="23" name="Cool D-D "/>
    <tableColumn id="24" name="In  Temp"/>
    <tableColumn id="25" name="In Hum"/>
    <tableColumn id="26" name="In  Dew"/>
    <tableColumn id="27" name="In  Heat"/>
    <tableColumn id="28" name="In  EMC"/>
    <tableColumn id="29" name="In Air Density"/>
    <tableColumn id="40" name="ET"/>
    <tableColumn id="30" name="Wind Samp"/>
    <tableColumn id="31" name="Wind Tx "/>
    <tableColumn id="32" name="ISS  Recept"/>
    <tableColumn id="33" name="Arc. Int."/>
    <tableColumn id="38" name="UTC" dataDxfId="64">
      <calculatedColumnFormula>Tbdd[[#This Row],[Date]]+Tbdd[[#This Row],[Time]]-IF(AND(Tbdd[[#This Row],[Date]]+Tbdd[[#This Row],[Time]]&gt;=INDEX(Tableau2[de],MATCH(YEAR(Tbdd[[#This Row],[Date]]),Tableau2[année],0)),Tbdd[[#This Row],[Date]]+Tbdd[[#This Row],[Time]]&lt;INDEX(Tableau2[à],MATCH(YEAR(Tbdd[[#This Row],[Date]]),Tableau2[année],0))),2/24,1/24)</calculatedColumnFormula>
    </tableColumn>
    <tableColumn id="39" name="Date0" dataDxfId="63">
      <calculatedColumnFormula>INT(Tbdd[[#This Row],[UTC]])</calculatedColumnFormula>
    </tableColumn>
    <tableColumn id="42" name="Année0" dataDxfId="61">
      <calculatedColumnFormula>YEAR(Tbdd[[#This Row],[Date0]])</calculatedColumnFormula>
    </tableColumn>
    <tableColumn id="41" name="Mois0" dataDxfId="54">
      <calculatedColumnFormula>MONTH(Tbdd[[#This Row],[Date0]])</calculatedColumnFormula>
    </tableColumn>
    <tableColumn id="34" name="Date6" dataDxfId="58">
      <calculatedColumnFormula>INT(Tbdd[[#This Row],[UTC]]-6/24)</calculatedColumnFormula>
    </tableColumn>
    <tableColumn id="47" name="Année6" dataDxfId="53">
      <calculatedColumnFormula>YEAR(Tbdd[[#This Row],[Date6]])</calculatedColumnFormula>
    </tableColumn>
    <tableColumn id="44" name="Mois6" dataDxfId="57">
      <calculatedColumnFormula>MONTH(Tbdd[[#This Row],[Date6]])</calculatedColumnFormula>
    </tableColumn>
    <tableColumn id="36" name="Date18" dataDxfId="55">
      <calculatedColumnFormula>INT(Tbdd[[#This Row],[UTC]]+6/24)</calculatedColumnFormula>
    </tableColumn>
    <tableColumn id="45" name="Année18" dataDxfId="56">
      <calculatedColumnFormula>YEAR(Tbdd[[#This Row],[Date18]])</calculatedColumnFormula>
    </tableColumn>
    <tableColumn id="46" name="Mois18" dataDxfId="59">
      <calculatedColumnFormula>MONTH(Tbdd[[#This Row],[Date18]])</calculatedColumnFormula>
    </tableColumn>
    <tableColumn id="37" name="Pluie 1h" dataDxfId="60">
      <calculatedColumnFormula>IFERROR(SUM(OFFSET(Tbdd[[#This Row],[Rain]],-5,,6)),0)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8" totalsRowShown="0">
  <autoFilter ref="A1:C8"/>
  <tableColumns count="3">
    <tableColumn id="1" name="année"/>
    <tableColumn id="2" name="de" dataDxfId="76">
      <calculatedColumnFormula>DATE(Tableau2[[#This Row],[année]],3,31)-WEEKDAY(DATE(Tableau2[[#This Row],[année]],3,31),2)+2/24</calculatedColumnFormula>
    </tableColumn>
    <tableColumn id="3" name="à" dataDxfId="75">
      <calculatedColumnFormula>DATE(Tableau2[[#This Row],[année]],10,31)-WEEKDAY(DATE(Tableau2[[#This Row],[année]],10,31),2)-1+3/24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6.xml"/><Relationship Id="rId1" Type="http://schemas.openxmlformats.org/officeDocument/2006/relationships/pivotTable" Target="../pivotTables/pivot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7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W18225"/>
  <sheetViews>
    <sheetView tabSelected="1" zoomScale="80" zoomScaleNormal="80" workbookViewId="0"/>
  </sheetViews>
  <sheetFormatPr baseColWidth="10" defaultRowHeight="14.5" x14ac:dyDescent="0.35"/>
  <cols>
    <col min="1" max="1" width="10.81640625" style="1" bestFit="1" customWidth="1"/>
    <col min="2" max="2" width="8.08984375" bestFit="1" customWidth="1"/>
    <col min="3" max="3" width="12.36328125" bestFit="1" customWidth="1"/>
    <col min="5" max="5" width="12.7265625" bestFit="1" customWidth="1"/>
    <col min="6" max="6" width="11.54296875" bestFit="1" customWidth="1"/>
    <col min="7" max="7" width="10.453125" bestFit="1" customWidth="1"/>
    <col min="8" max="8" width="14.1796875" bestFit="1" customWidth="1"/>
    <col min="9" max="9" width="11.26953125" bestFit="1" customWidth="1"/>
    <col min="10" max="10" width="12.26953125" bestFit="1" customWidth="1"/>
    <col min="11" max="11" width="11.36328125" bestFit="1" customWidth="1"/>
    <col min="12" max="12" width="8.36328125" bestFit="1" customWidth="1"/>
    <col min="13" max="13" width="12.453125" bestFit="1" customWidth="1"/>
    <col min="14" max="14" width="13.08984375" bestFit="1" customWidth="1"/>
    <col min="15" max="15" width="13.1796875" bestFit="1" customWidth="1"/>
    <col min="16" max="16" width="14.1796875" bestFit="1" customWidth="1"/>
    <col min="17" max="18" width="7.6328125" bestFit="1" customWidth="1"/>
    <col min="19" max="19" width="11.90625" bestFit="1" customWidth="1"/>
    <col min="20" max="20" width="12.1796875" bestFit="1" customWidth="1"/>
    <col min="21" max="21" width="11.54296875" bestFit="1" customWidth="1"/>
    <col min="22" max="22" width="9.54296875" bestFit="1" customWidth="1"/>
    <col min="23" max="23" width="11.90625" bestFit="1" customWidth="1"/>
    <col min="24" max="24" width="11.81640625" bestFit="1" customWidth="1"/>
    <col min="25" max="25" width="11.36328125" bestFit="1" customWidth="1"/>
    <col min="26" max="26" width="10.08984375" bestFit="1" customWidth="1"/>
    <col min="27" max="27" width="10.1796875" bestFit="1" customWidth="1"/>
    <col min="28" max="29" width="10.453125" bestFit="1" customWidth="1"/>
    <col min="30" max="30" width="15.1796875" bestFit="1" customWidth="1"/>
    <col min="31" max="31" width="5.90625" bestFit="1" customWidth="1"/>
    <col min="32" max="32" width="13.7265625" bestFit="1" customWidth="1"/>
    <col min="33" max="33" width="11.26953125" bestFit="1" customWidth="1"/>
    <col min="34" max="34" width="13.26953125" bestFit="1" customWidth="1"/>
    <col min="35" max="35" width="10.6328125" bestFit="1" customWidth="1"/>
    <col min="36" max="36" width="16.54296875" style="9" bestFit="1" customWidth="1"/>
    <col min="37" max="37" width="11.453125" bestFit="1" customWidth="1"/>
    <col min="38" max="38" width="11.08984375" bestFit="1" customWidth="1"/>
    <col min="39" max="39" width="9.7265625" style="104" bestFit="1" customWidth="1"/>
    <col min="40" max="40" width="11.453125" style="14" bestFit="1" customWidth="1"/>
    <col min="41" max="41" width="9.7265625" style="14" customWidth="1"/>
    <col min="42" max="42" width="9.7265625" style="14" bestFit="1" customWidth="1"/>
    <col min="44" max="44" width="11.453125" style="104" bestFit="1" customWidth="1"/>
    <col min="45" max="45" width="12.1796875" style="14" bestFit="1" customWidth="1"/>
    <col min="46" max="46" width="10.81640625" style="14" bestFit="1" customWidth="1"/>
    <col min="47" max="47" width="11.36328125" style="104" bestFit="1" customWidth="1"/>
    <col min="48" max="48" width="15.26953125" style="104" customWidth="1"/>
    <col min="49" max="49" width="10.90625" style="10"/>
  </cols>
  <sheetData>
    <row r="1" spans="1:49" x14ac:dyDescent="0.35"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5</v>
      </c>
      <c r="J1" t="s">
        <v>5</v>
      </c>
      <c r="K1" t="s">
        <v>1</v>
      </c>
      <c r="L1" t="s">
        <v>1</v>
      </c>
      <c r="M1" t="s">
        <v>5</v>
      </c>
      <c r="N1" t="s">
        <v>6</v>
      </c>
      <c r="O1" t="s">
        <v>7</v>
      </c>
      <c r="P1" t="s">
        <v>89</v>
      </c>
      <c r="S1" t="s">
        <v>8</v>
      </c>
      <c r="T1" t="s">
        <v>9</v>
      </c>
      <c r="U1" t="s">
        <v>9</v>
      </c>
      <c r="V1" t="s">
        <v>10</v>
      </c>
      <c r="W1" t="s">
        <v>6</v>
      </c>
      <c r="X1" t="s">
        <v>11</v>
      </c>
      <c r="Y1" t="s">
        <v>12</v>
      </c>
      <c r="Z1" t="s">
        <v>13</v>
      </c>
      <c r="AA1" t="s">
        <v>12</v>
      </c>
      <c r="AB1" t="s">
        <v>12</v>
      </c>
      <c r="AC1" t="s">
        <v>12</v>
      </c>
      <c r="AD1" t="s">
        <v>14</v>
      </c>
      <c r="AF1" t="s">
        <v>5</v>
      </c>
      <c r="AG1" t="s">
        <v>5</v>
      </c>
      <c r="AH1" t="s">
        <v>15</v>
      </c>
      <c r="AI1" t="s">
        <v>16</v>
      </c>
      <c r="AK1" s="104"/>
      <c r="AL1" s="14"/>
      <c r="AM1" s="14"/>
      <c r="AN1" s="104"/>
      <c r="AQ1" s="104"/>
      <c r="AR1" s="14"/>
      <c r="AT1" s="10"/>
      <c r="AU1"/>
      <c r="AV1"/>
      <c r="AW1"/>
    </row>
    <row r="2" spans="1:49" x14ac:dyDescent="0.35">
      <c r="A2" s="1" t="s">
        <v>17</v>
      </c>
      <c r="B2" t="s">
        <v>18</v>
      </c>
      <c r="C2" t="s">
        <v>3</v>
      </c>
      <c r="D2" t="s">
        <v>0</v>
      </c>
      <c r="E2" t="s">
        <v>0</v>
      </c>
      <c r="F2" t="s">
        <v>19</v>
      </c>
      <c r="G2" t="s">
        <v>20</v>
      </c>
      <c r="H2" t="s">
        <v>21</v>
      </c>
      <c r="I2" t="s">
        <v>22</v>
      </c>
      <c r="J2" t="s">
        <v>23</v>
      </c>
      <c r="K2" t="s">
        <v>21</v>
      </c>
      <c r="L2" t="s">
        <v>22</v>
      </c>
      <c r="M2" t="s">
        <v>24</v>
      </c>
      <c r="N2" t="s">
        <v>25</v>
      </c>
      <c r="O2" t="s">
        <v>25</v>
      </c>
      <c r="P2" t="s">
        <v>25</v>
      </c>
      <c r="Q2" t="s">
        <v>26</v>
      </c>
      <c r="R2" t="s">
        <v>8</v>
      </c>
      <c r="S2" t="s">
        <v>27</v>
      </c>
      <c r="T2" t="s">
        <v>25</v>
      </c>
      <c r="U2" t="s">
        <v>28</v>
      </c>
      <c r="V2" t="s">
        <v>9</v>
      </c>
      <c r="W2" t="s">
        <v>29</v>
      </c>
      <c r="X2" t="s">
        <v>29</v>
      </c>
      <c r="Y2" t="s">
        <v>0</v>
      </c>
      <c r="Z2" t="s">
        <v>19</v>
      </c>
      <c r="AA2" t="s">
        <v>4</v>
      </c>
      <c r="AB2" t="s">
        <v>6</v>
      </c>
      <c r="AC2" t="s">
        <v>30</v>
      </c>
      <c r="AD2" t="s">
        <v>31</v>
      </c>
      <c r="AE2" t="s">
        <v>91</v>
      </c>
      <c r="AF2" t="s">
        <v>32</v>
      </c>
      <c r="AG2" t="s">
        <v>33</v>
      </c>
      <c r="AH2" t="s">
        <v>34</v>
      </c>
      <c r="AI2" t="s">
        <v>35</v>
      </c>
      <c r="AK2" s="104"/>
      <c r="AL2" s="14"/>
      <c r="AM2" s="14"/>
      <c r="AN2" s="104"/>
      <c r="AQ2" s="104"/>
      <c r="AR2" s="14"/>
      <c r="AT2" s="10"/>
      <c r="AU2"/>
      <c r="AV2"/>
      <c r="AW2"/>
    </row>
    <row r="3" spans="1:49" x14ac:dyDescent="0.35">
      <c r="AK3" s="104"/>
      <c r="AL3" s="14"/>
      <c r="AM3" s="14"/>
      <c r="AN3" s="104"/>
      <c r="AQ3" s="104"/>
      <c r="AR3" s="14"/>
      <c r="AT3" s="10"/>
      <c r="AU3"/>
      <c r="AV3"/>
      <c r="AW3"/>
    </row>
    <row r="4" spans="1:49" x14ac:dyDescent="0.35">
      <c r="A4" s="1" t="s">
        <v>17</v>
      </c>
      <c r="B4" t="s">
        <v>18</v>
      </c>
      <c r="C4" t="s">
        <v>36</v>
      </c>
      <c r="D4" t="s">
        <v>37</v>
      </c>
      <c r="E4" t="s">
        <v>38</v>
      </c>
      <c r="F4" t="s">
        <v>39</v>
      </c>
      <c r="G4" t="s">
        <v>40</v>
      </c>
      <c r="H4" t="s">
        <v>41</v>
      </c>
      <c r="I4" t="s">
        <v>42</v>
      </c>
      <c r="J4" t="s">
        <v>43</v>
      </c>
      <c r="K4" t="s">
        <v>44</v>
      </c>
      <c r="L4" t="s">
        <v>45</v>
      </c>
      <c r="M4" t="s">
        <v>46</v>
      </c>
      <c r="N4" t="s">
        <v>47</v>
      </c>
      <c r="O4" t="s">
        <v>48</v>
      </c>
      <c r="P4" t="s">
        <v>90</v>
      </c>
      <c r="Q4" t="s">
        <v>26</v>
      </c>
      <c r="R4" t="s">
        <v>8</v>
      </c>
      <c r="S4" t="s">
        <v>49</v>
      </c>
      <c r="T4" t="s">
        <v>50</v>
      </c>
      <c r="U4" t="s">
        <v>51</v>
      </c>
      <c r="V4" t="s">
        <v>52</v>
      </c>
      <c r="W4" t="s">
        <v>53</v>
      </c>
      <c r="X4" t="s">
        <v>54</v>
      </c>
      <c r="Y4" t="s">
        <v>55</v>
      </c>
      <c r="Z4" t="s">
        <v>56</v>
      </c>
      <c r="AA4" t="s">
        <v>57</v>
      </c>
      <c r="AB4" t="s">
        <v>58</v>
      </c>
      <c r="AC4" t="s">
        <v>59</v>
      </c>
      <c r="AD4" t="s">
        <v>60</v>
      </c>
      <c r="AE4" t="s">
        <v>91</v>
      </c>
      <c r="AF4" t="s">
        <v>61</v>
      </c>
      <c r="AG4" t="s">
        <v>62</v>
      </c>
      <c r="AH4" t="s">
        <v>63</v>
      </c>
      <c r="AI4" t="s">
        <v>64</v>
      </c>
      <c r="AJ4" s="8" t="s">
        <v>71</v>
      </c>
      <c r="AK4" s="4" t="s">
        <v>84</v>
      </c>
      <c r="AL4" s="256" t="s">
        <v>200</v>
      </c>
      <c r="AM4" s="256" t="s">
        <v>201</v>
      </c>
      <c r="AN4" s="4" t="s">
        <v>85</v>
      </c>
      <c r="AO4" s="256" t="s">
        <v>202</v>
      </c>
      <c r="AP4" s="256" t="s">
        <v>203</v>
      </c>
      <c r="AQ4" s="4" t="s">
        <v>86</v>
      </c>
      <c r="AR4" s="256" t="s">
        <v>204</v>
      </c>
      <c r="AS4" s="256" t="s">
        <v>205</v>
      </c>
      <c r="AT4" s="4" t="s">
        <v>80</v>
      </c>
      <c r="AU4"/>
      <c r="AV4"/>
      <c r="AW4"/>
    </row>
    <row r="5" spans="1:49" x14ac:dyDescent="0.35">
      <c r="B5" s="2"/>
      <c r="AK5" s="104"/>
      <c r="AL5" s="14"/>
      <c r="AM5" s="14"/>
      <c r="AN5" s="104"/>
      <c r="AQ5" s="104"/>
      <c r="AR5" s="14"/>
      <c r="AU5"/>
      <c r="AV5"/>
      <c r="AW5"/>
    </row>
    <row r="6" spans="1:49" x14ac:dyDescent="0.35">
      <c r="AU6"/>
      <c r="AV6"/>
      <c r="AW6"/>
    </row>
    <row r="7" spans="1:49" x14ac:dyDescent="0.35">
      <c r="AU7"/>
      <c r="AV7"/>
      <c r="AW7"/>
    </row>
    <row r="8" spans="1:49" x14ac:dyDescent="0.35">
      <c r="AU8"/>
      <c r="AV8"/>
      <c r="AW8"/>
    </row>
    <row r="9" spans="1:49" x14ac:dyDescent="0.35">
      <c r="AU9"/>
      <c r="AV9"/>
      <c r="AW9"/>
    </row>
    <row r="10" spans="1:49" x14ac:dyDescent="0.35">
      <c r="AU10"/>
      <c r="AV10"/>
      <c r="AW10"/>
    </row>
    <row r="11" spans="1:49" x14ac:dyDescent="0.35">
      <c r="AU11"/>
      <c r="AV11"/>
      <c r="AW11"/>
    </row>
    <row r="12" spans="1:49" x14ac:dyDescent="0.35">
      <c r="AU12"/>
      <c r="AV12"/>
      <c r="AW12"/>
    </row>
    <row r="13" spans="1:49" x14ac:dyDescent="0.35">
      <c r="AU13"/>
      <c r="AV13"/>
      <c r="AW13"/>
    </row>
    <row r="14" spans="1:49" x14ac:dyDescent="0.35">
      <c r="AU14"/>
      <c r="AV14"/>
      <c r="AW14"/>
    </row>
    <row r="15" spans="1:49" x14ac:dyDescent="0.35">
      <c r="AU15"/>
      <c r="AV15"/>
      <c r="AW15"/>
    </row>
    <row r="16" spans="1:49" x14ac:dyDescent="0.35">
      <c r="AU16"/>
      <c r="AV16"/>
      <c r="AW16"/>
    </row>
    <row r="17" spans="47:49" x14ac:dyDescent="0.35">
      <c r="AU17"/>
      <c r="AV17"/>
      <c r="AW17"/>
    </row>
    <row r="18" spans="47:49" x14ac:dyDescent="0.35">
      <c r="AU18"/>
      <c r="AV18"/>
      <c r="AW18"/>
    </row>
    <row r="19" spans="47:49" x14ac:dyDescent="0.35">
      <c r="AU19"/>
      <c r="AV19"/>
      <c r="AW19"/>
    </row>
    <row r="20" spans="47:49" x14ac:dyDescent="0.35">
      <c r="AU20"/>
      <c r="AV20"/>
      <c r="AW20"/>
    </row>
    <row r="21" spans="47:49" x14ac:dyDescent="0.35">
      <c r="AU21"/>
      <c r="AV21"/>
      <c r="AW21"/>
    </row>
    <row r="22" spans="47:49" x14ac:dyDescent="0.35">
      <c r="AU22"/>
      <c r="AV22"/>
      <c r="AW22"/>
    </row>
    <row r="23" spans="47:49" x14ac:dyDescent="0.35">
      <c r="AU23"/>
      <c r="AV23"/>
      <c r="AW23"/>
    </row>
    <row r="24" spans="47:49" x14ac:dyDescent="0.35">
      <c r="AU24"/>
      <c r="AV24"/>
      <c r="AW24"/>
    </row>
    <row r="25" spans="47:49" x14ac:dyDescent="0.35">
      <c r="AU25"/>
      <c r="AV25"/>
      <c r="AW25"/>
    </row>
    <row r="26" spans="47:49" x14ac:dyDescent="0.35">
      <c r="AU26"/>
      <c r="AV26"/>
      <c r="AW26"/>
    </row>
    <row r="27" spans="47:49" x14ac:dyDescent="0.35">
      <c r="AU27"/>
      <c r="AV27"/>
      <c r="AW27"/>
    </row>
    <row r="28" spans="47:49" x14ac:dyDescent="0.35">
      <c r="AU28"/>
      <c r="AV28"/>
      <c r="AW28"/>
    </row>
    <row r="29" spans="47:49" x14ac:dyDescent="0.35">
      <c r="AU29"/>
      <c r="AV29"/>
      <c r="AW29"/>
    </row>
    <row r="30" spans="47:49" x14ac:dyDescent="0.35">
      <c r="AU30"/>
      <c r="AV30"/>
      <c r="AW30"/>
    </row>
    <row r="31" spans="47:49" x14ac:dyDescent="0.35">
      <c r="AU31"/>
      <c r="AV31"/>
      <c r="AW31"/>
    </row>
    <row r="32" spans="47:49" x14ac:dyDescent="0.35">
      <c r="AU32"/>
      <c r="AV32"/>
      <c r="AW32"/>
    </row>
    <row r="33" spans="47:49" x14ac:dyDescent="0.35">
      <c r="AU33"/>
      <c r="AV33"/>
      <c r="AW33"/>
    </row>
    <row r="34" spans="47:49" x14ac:dyDescent="0.35">
      <c r="AU34"/>
      <c r="AV34"/>
      <c r="AW34"/>
    </row>
    <row r="35" spans="47:49" x14ac:dyDescent="0.35">
      <c r="AU35"/>
      <c r="AV35"/>
      <c r="AW35"/>
    </row>
    <row r="36" spans="47:49" x14ac:dyDescent="0.35">
      <c r="AU36"/>
      <c r="AV36"/>
      <c r="AW36"/>
    </row>
    <row r="37" spans="47:49" x14ac:dyDescent="0.35">
      <c r="AU37"/>
      <c r="AV37"/>
      <c r="AW37"/>
    </row>
    <row r="38" spans="47:49" x14ac:dyDescent="0.35">
      <c r="AU38"/>
      <c r="AV38"/>
      <c r="AW38"/>
    </row>
    <row r="39" spans="47:49" x14ac:dyDescent="0.35">
      <c r="AU39"/>
      <c r="AV39"/>
      <c r="AW39"/>
    </row>
    <row r="40" spans="47:49" x14ac:dyDescent="0.35">
      <c r="AU40"/>
      <c r="AV40"/>
      <c r="AW40"/>
    </row>
    <row r="41" spans="47:49" x14ac:dyDescent="0.35">
      <c r="AU41"/>
      <c r="AV41"/>
      <c r="AW41"/>
    </row>
    <row r="42" spans="47:49" x14ac:dyDescent="0.35">
      <c r="AU42"/>
      <c r="AV42"/>
      <c r="AW42"/>
    </row>
    <row r="43" spans="47:49" x14ac:dyDescent="0.35">
      <c r="AU43"/>
      <c r="AV43"/>
      <c r="AW43"/>
    </row>
    <row r="44" spans="47:49" x14ac:dyDescent="0.35">
      <c r="AU44"/>
      <c r="AV44"/>
      <c r="AW44"/>
    </row>
    <row r="45" spans="47:49" x14ac:dyDescent="0.35">
      <c r="AU45"/>
      <c r="AV45"/>
      <c r="AW45"/>
    </row>
    <row r="46" spans="47:49" x14ac:dyDescent="0.35">
      <c r="AU46"/>
      <c r="AV46"/>
      <c r="AW46"/>
    </row>
    <row r="47" spans="47:49" x14ac:dyDescent="0.35">
      <c r="AU47"/>
      <c r="AV47"/>
      <c r="AW47"/>
    </row>
    <row r="48" spans="47:49" x14ac:dyDescent="0.35">
      <c r="AU48"/>
      <c r="AV48"/>
      <c r="AW48"/>
    </row>
    <row r="49" spans="47:49" x14ac:dyDescent="0.35">
      <c r="AU49"/>
      <c r="AV49"/>
      <c r="AW49"/>
    </row>
    <row r="50" spans="47:49" x14ac:dyDescent="0.35">
      <c r="AU50"/>
      <c r="AV50"/>
      <c r="AW50"/>
    </row>
    <row r="51" spans="47:49" x14ac:dyDescent="0.35">
      <c r="AU51"/>
      <c r="AV51"/>
      <c r="AW51"/>
    </row>
    <row r="52" spans="47:49" x14ac:dyDescent="0.35">
      <c r="AU52"/>
      <c r="AV52"/>
      <c r="AW52"/>
    </row>
    <row r="53" spans="47:49" x14ac:dyDescent="0.35">
      <c r="AU53"/>
      <c r="AV53"/>
      <c r="AW53"/>
    </row>
    <row r="54" spans="47:49" x14ac:dyDescent="0.35">
      <c r="AU54"/>
      <c r="AV54"/>
      <c r="AW54"/>
    </row>
    <row r="55" spans="47:49" x14ac:dyDescent="0.35">
      <c r="AU55"/>
      <c r="AV55"/>
      <c r="AW55"/>
    </row>
    <row r="56" spans="47:49" x14ac:dyDescent="0.35">
      <c r="AU56"/>
      <c r="AV56"/>
      <c r="AW56"/>
    </row>
    <row r="57" spans="47:49" x14ac:dyDescent="0.35">
      <c r="AU57"/>
      <c r="AV57"/>
      <c r="AW57"/>
    </row>
    <row r="58" spans="47:49" x14ac:dyDescent="0.35">
      <c r="AU58"/>
      <c r="AV58"/>
      <c r="AW58"/>
    </row>
    <row r="59" spans="47:49" x14ac:dyDescent="0.35">
      <c r="AU59"/>
      <c r="AV59"/>
      <c r="AW59"/>
    </row>
    <row r="60" spans="47:49" x14ac:dyDescent="0.35">
      <c r="AU60"/>
      <c r="AV60"/>
      <c r="AW60"/>
    </row>
    <row r="61" spans="47:49" x14ac:dyDescent="0.35">
      <c r="AU61"/>
      <c r="AV61"/>
      <c r="AW61"/>
    </row>
    <row r="62" spans="47:49" x14ac:dyDescent="0.35">
      <c r="AU62"/>
      <c r="AV62"/>
      <c r="AW62"/>
    </row>
    <row r="63" spans="47:49" x14ac:dyDescent="0.35">
      <c r="AU63"/>
      <c r="AV63"/>
      <c r="AW63"/>
    </row>
    <row r="64" spans="47:49" x14ac:dyDescent="0.35">
      <c r="AU64"/>
      <c r="AV64"/>
      <c r="AW64"/>
    </row>
    <row r="65" spans="47:49" x14ac:dyDescent="0.35">
      <c r="AU65"/>
      <c r="AV65"/>
      <c r="AW65"/>
    </row>
    <row r="66" spans="47:49" x14ac:dyDescent="0.35">
      <c r="AU66"/>
      <c r="AV66"/>
      <c r="AW66"/>
    </row>
    <row r="67" spans="47:49" x14ac:dyDescent="0.35">
      <c r="AU67"/>
      <c r="AV67"/>
      <c r="AW67"/>
    </row>
    <row r="68" spans="47:49" x14ac:dyDescent="0.35">
      <c r="AU68"/>
      <c r="AV68"/>
      <c r="AW68"/>
    </row>
    <row r="69" spans="47:49" x14ac:dyDescent="0.35">
      <c r="AU69"/>
      <c r="AV69"/>
      <c r="AW69"/>
    </row>
    <row r="70" spans="47:49" x14ac:dyDescent="0.35">
      <c r="AU70"/>
      <c r="AV70"/>
      <c r="AW70"/>
    </row>
    <row r="71" spans="47:49" x14ac:dyDescent="0.35">
      <c r="AU71"/>
      <c r="AV71"/>
      <c r="AW71"/>
    </row>
    <row r="72" spans="47:49" x14ac:dyDescent="0.35">
      <c r="AU72"/>
      <c r="AV72"/>
      <c r="AW72"/>
    </row>
    <row r="73" spans="47:49" x14ac:dyDescent="0.35">
      <c r="AU73"/>
      <c r="AV73"/>
      <c r="AW73"/>
    </row>
    <row r="74" spans="47:49" x14ac:dyDescent="0.35">
      <c r="AU74"/>
      <c r="AV74"/>
      <c r="AW74"/>
    </row>
    <row r="75" spans="47:49" x14ac:dyDescent="0.35">
      <c r="AU75"/>
      <c r="AV75"/>
      <c r="AW75"/>
    </row>
    <row r="76" spans="47:49" x14ac:dyDescent="0.35">
      <c r="AU76"/>
      <c r="AV76"/>
      <c r="AW76"/>
    </row>
    <row r="77" spans="47:49" x14ac:dyDescent="0.35">
      <c r="AU77"/>
      <c r="AV77"/>
      <c r="AW77"/>
    </row>
    <row r="78" spans="47:49" x14ac:dyDescent="0.35">
      <c r="AU78"/>
      <c r="AV78"/>
      <c r="AW78"/>
    </row>
    <row r="79" spans="47:49" x14ac:dyDescent="0.35">
      <c r="AU79"/>
      <c r="AV79"/>
      <c r="AW79"/>
    </row>
    <row r="80" spans="47:49" x14ac:dyDescent="0.35">
      <c r="AU80"/>
      <c r="AV80"/>
      <c r="AW80"/>
    </row>
    <row r="81" spans="47:49" x14ac:dyDescent="0.35">
      <c r="AU81"/>
      <c r="AV81"/>
      <c r="AW81"/>
    </row>
    <row r="82" spans="47:49" x14ac:dyDescent="0.35">
      <c r="AU82"/>
      <c r="AV82"/>
      <c r="AW82"/>
    </row>
    <row r="83" spans="47:49" x14ac:dyDescent="0.35">
      <c r="AU83"/>
      <c r="AV83"/>
      <c r="AW83"/>
    </row>
    <row r="84" spans="47:49" x14ac:dyDescent="0.35">
      <c r="AU84"/>
      <c r="AV84"/>
      <c r="AW84"/>
    </row>
    <row r="85" spans="47:49" x14ac:dyDescent="0.35">
      <c r="AU85"/>
      <c r="AV85"/>
      <c r="AW85"/>
    </row>
    <row r="86" spans="47:49" x14ac:dyDescent="0.35">
      <c r="AU86"/>
      <c r="AV86"/>
      <c r="AW86"/>
    </row>
    <row r="87" spans="47:49" x14ac:dyDescent="0.35">
      <c r="AU87"/>
      <c r="AV87"/>
      <c r="AW87"/>
    </row>
    <row r="88" spans="47:49" x14ac:dyDescent="0.35">
      <c r="AU88"/>
      <c r="AV88"/>
      <c r="AW88"/>
    </row>
    <row r="89" spans="47:49" x14ac:dyDescent="0.35">
      <c r="AU89"/>
      <c r="AV89"/>
      <c r="AW89"/>
    </row>
    <row r="90" spans="47:49" x14ac:dyDescent="0.35">
      <c r="AU90"/>
      <c r="AV90"/>
      <c r="AW90"/>
    </row>
    <row r="91" spans="47:49" x14ac:dyDescent="0.35">
      <c r="AU91"/>
      <c r="AV91"/>
      <c r="AW91"/>
    </row>
    <row r="92" spans="47:49" x14ac:dyDescent="0.35">
      <c r="AU92"/>
      <c r="AV92"/>
      <c r="AW92"/>
    </row>
    <row r="93" spans="47:49" x14ac:dyDescent="0.35">
      <c r="AU93"/>
      <c r="AV93"/>
      <c r="AW93"/>
    </row>
    <row r="94" spans="47:49" x14ac:dyDescent="0.35">
      <c r="AU94"/>
      <c r="AV94"/>
      <c r="AW94"/>
    </row>
    <row r="95" spans="47:49" x14ac:dyDescent="0.35">
      <c r="AU95"/>
      <c r="AV95"/>
      <c r="AW95"/>
    </row>
    <row r="96" spans="47:49" x14ac:dyDescent="0.35">
      <c r="AU96"/>
      <c r="AV96"/>
      <c r="AW96"/>
    </row>
    <row r="97" spans="47:49" x14ac:dyDescent="0.35">
      <c r="AU97"/>
      <c r="AV97"/>
      <c r="AW97"/>
    </row>
    <row r="98" spans="47:49" x14ac:dyDescent="0.35">
      <c r="AU98"/>
      <c r="AV98"/>
      <c r="AW98"/>
    </row>
    <row r="99" spans="47:49" x14ac:dyDescent="0.35">
      <c r="AU99"/>
      <c r="AV99"/>
      <c r="AW99"/>
    </row>
    <row r="100" spans="47:49" x14ac:dyDescent="0.35">
      <c r="AU100"/>
      <c r="AV100"/>
      <c r="AW100"/>
    </row>
    <row r="101" spans="47:49" x14ac:dyDescent="0.35">
      <c r="AU101"/>
      <c r="AV101"/>
      <c r="AW101"/>
    </row>
    <row r="102" spans="47:49" x14ac:dyDescent="0.35">
      <c r="AU102"/>
      <c r="AV102"/>
      <c r="AW102"/>
    </row>
    <row r="103" spans="47:49" x14ac:dyDescent="0.35">
      <c r="AU103"/>
      <c r="AV103"/>
      <c r="AW103"/>
    </row>
    <row r="104" spans="47:49" x14ac:dyDescent="0.35">
      <c r="AU104"/>
      <c r="AV104"/>
      <c r="AW104"/>
    </row>
    <row r="105" spans="47:49" x14ac:dyDescent="0.35">
      <c r="AU105"/>
      <c r="AV105"/>
      <c r="AW105"/>
    </row>
    <row r="106" spans="47:49" x14ac:dyDescent="0.35">
      <c r="AU106"/>
      <c r="AV106"/>
      <c r="AW106"/>
    </row>
    <row r="107" spans="47:49" x14ac:dyDescent="0.35">
      <c r="AU107"/>
      <c r="AV107"/>
      <c r="AW107"/>
    </row>
    <row r="108" spans="47:49" x14ac:dyDescent="0.35">
      <c r="AU108"/>
      <c r="AV108"/>
      <c r="AW108"/>
    </row>
    <row r="109" spans="47:49" x14ac:dyDescent="0.35">
      <c r="AU109"/>
      <c r="AV109"/>
      <c r="AW109"/>
    </row>
    <row r="110" spans="47:49" x14ac:dyDescent="0.35">
      <c r="AU110"/>
      <c r="AV110"/>
      <c r="AW110"/>
    </row>
    <row r="111" spans="47:49" x14ac:dyDescent="0.35">
      <c r="AU111"/>
      <c r="AV111"/>
      <c r="AW111"/>
    </row>
    <row r="112" spans="47:49" x14ac:dyDescent="0.35">
      <c r="AU112"/>
      <c r="AV112"/>
      <c r="AW112"/>
    </row>
    <row r="113" spans="47:49" x14ac:dyDescent="0.35">
      <c r="AU113"/>
      <c r="AV113"/>
      <c r="AW113"/>
    </row>
    <row r="114" spans="47:49" x14ac:dyDescent="0.35">
      <c r="AU114"/>
      <c r="AV114"/>
      <c r="AW114"/>
    </row>
    <row r="115" spans="47:49" x14ac:dyDescent="0.35">
      <c r="AU115"/>
      <c r="AV115"/>
      <c r="AW115"/>
    </row>
    <row r="116" spans="47:49" x14ac:dyDescent="0.35">
      <c r="AU116"/>
      <c r="AV116"/>
      <c r="AW116"/>
    </row>
    <row r="117" spans="47:49" x14ac:dyDescent="0.35">
      <c r="AU117"/>
      <c r="AV117"/>
      <c r="AW117"/>
    </row>
    <row r="118" spans="47:49" x14ac:dyDescent="0.35">
      <c r="AU118"/>
      <c r="AV118"/>
      <c r="AW118"/>
    </row>
    <row r="119" spans="47:49" x14ac:dyDescent="0.35">
      <c r="AU119"/>
      <c r="AV119"/>
      <c r="AW119"/>
    </row>
    <row r="120" spans="47:49" x14ac:dyDescent="0.35">
      <c r="AU120"/>
      <c r="AV120"/>
      <c r="AW120"/>
    </row>
    <row r="121" spans="47:49" x14ac:dyDescent="0.35">
      <c r="AU121"/>
      <c r="AV121"/>
      <c r="AW121"/>
    </row>
    <row r="122" spans="47:49" x14ac:dyDescent="0.35">
      <c r="AU122"/>
      <c r="AV122"/>
      <c r="AW122"/>
    </row>
    <row r="123" spans="47:49" x14ac:dyDescent="0.35">
      <c r="AU123"/>
      <c r="AV123"/>
      <c r="AW123"/>
    </row>
    <row r="124" spans="47:49" x14ac:dyDescent="0.35">
      <c r="AU124"/>
      <c r="AV124"/>
      <c r="AW124"/>
    </row>
    <row r="125" spans="47:49" x14ac:dyDescent="0.35">
      <c r="AU125"/>
      <c r="AV125"/>
      <c r="AW125"/>
    </row>
    <row r="126" spans="47:49" x14ac:dyDescent="0.35">
      <c r="AU126"/>
      <c r="AV126"/>
      <c r="AW126"/>
    </row>
    <row r="127" spans="47:49" x14ac:dyDescent="0.35">
      <c r="AU127"/>
      <c r="AV127"/>
      <c r="AW127"/>
    </row>
    <row r="128" spans="47:49" x14ac:dyDescent="0.35">
      <c r="AU128"/>
      <c r="AV128"/>
      <c r="AW128"/>
    </row>
    <row r="129" spans="47:49" x14ac:dyDescent="0.35">
      <c r="AU129"/>
      <c r="AV129"/>
      <c r="AW129"/>
    </row>
    <row r="130" spans="47:49" x14ac:dyDescent="0.35">
      <c r="AU130"/>
      <c r="AV130"/>
      <c r="AW130"/>
    </row>
    <row r="131" spans="47:49" x14ac:dyDescent="0.35">
      <c r="AU131"/>
      <c r="AV131"/>
      <c r="AW131"/>
    </row>
    <row r="132" spans="47:49" x14ac:dyDescent="0.35">
      <c r="AU132"/>
      <c r="AV132"/>
      <c r="AW132"/>
    </row>
    <row r="133" spans="47:49" x14ac:dyDescent="0.35">
      <c r="AU133"/>
      <c r="AV133"/>
      <c r="AW133"/>
    </row>
    <row r="134" spans="47:49" x14ac:dyDescent="0.35">
      <c r="AU134"/>
      <c r="AV134"/>
      <c r="AW134"/>
    </row>
    <row r="135" spans="47:49" x14ac:dyDescent="0.35">
      <c r="AU135"/>
      <c r="AV135"/>
      <c r="AW135"/>
    </row>
    <row r="136" spans="47:49" x14ac:dyDescent="0.35">
      <c r="AU136"/>
      <c r="AV136"/>
      <c r="AW136"/>
    </row>
    <row r="137" spans="47:49" x14ac:dyDescent="0.35">
      <c r="AU137"/>
      <c r="AV137"/>
      <c r="AW137"/>
    </row>
    <row r="138" spans="47:49" x14ac:dyDescent="0.35">
      <c r="AU138"/>
      <c r="AV138"/>
      <c r="AW138"/>
    </row>
    <row r="139" spans="47:49" x14ac:dyDescent="0.35">
      <c r="AU139"/>
      <c r="AV139"/>
      <c r="AW139"/>
    </row>
    <row r="140" spans="47:49" x14ac:dyDescent="0.35">
      <c r="AU140"/>
      <c r="AV140"/>
      <c r="AW140"/>
    </row>
    <row r="141" spans="47:49" x14ac:dyDescent="0.35">
      <c r="AU141"/>
      <c r="AV141"/>
      <c r="AW141"/>
    </row>
    <row r="142" spans="47:49" x14ac:dyDescent="0.35">
      <c r="AU142"/>
      <c r="AV142"/>
      <c r="AW142"/>
    </row>
    <row r="143" spans="47:49" x14ac:dyDescent="0.35">
      <c r="AU143"/>
      <c r="AV143"/>
      <c r="AW143"/>
    </row>
    <row r="144" spans="47:49" x14ac:dyDescent="0.35">
      <c r="AU144"/>
      <c r="AV144"/>
      <c r="AW144"/>
    </row>
    <row r="145" spans="47:49" x14ac:dyDescent="0.35">
      <c r="AU145"/>
      <c r="AV145"/>
      <c r="AW145"/>
    </row>
    <row r="146" spans="47:49" x14ac:dyDescent="0.35">
      <c r="AU146"/>
      <c r="AV146"/>
      <c r="AW146"/>
    </row>
    <row r="147" spans="47:49" x14ac:dyDescent="0.35">
      <c r="AU147"/>
      <c r="AV147"/>
      <c r="AW147"/>
    </row>
    <row r="148" spans="47:49" x14ac:dyDescent="0.35">
      <c r="AU148"/>
      <c r="AV148"/>
      <c r="AW148"/>
    </row>
    <row r="149" spans="47:49" x14ac:dyDescent="0.35">
      <c r="AU149"/>
      <c r="AV149"/>
      <c r="AW149"/>
    </row>
    <row r="150" spans="47:49" x14ac:dyDescent="0.35">
      <c r="AU150"/>
      <c r="AV150"/>
      <c r="AW150"/>
    </row>
    <row r="151" spans="47:49" x14ac:dyDescent="0.35">
      <c r="AU151"/>
      <c r="AV151"/>
      <c r="AW151"/>
    </row>
    <row r="152" spans="47:49" x14ac:dyDescent="0.35">
      <c r="AU152"/>
      <c r="AV152"/>
      <c r="AW152"/>
    </row>
    <row r="153" spans="47:49" x14ac:dyDescent="0.35">
      <c r="AU153"/>
      <c r="AV153"/>
      <c r="AW153"/>
    </row>
    <row r="154" spans="47:49" x14ac:dyDescent="0.35">
      <c r="AU154"/>
      <c r="AV154"/>
      <c r="AW154"/>
    </row>
    <row r="155" spans="47:49" x14ac:dyDescent="0.35">
      <c r="AU155"/>
      <c r="AV155"/>
      <c r="AW155"/>
    </row>
    <row r="156" spans="47:49" x14ac:dyDescent="0.35">
      <c r="AU156"/>
      <c r="AV156"/>
      <c r="AW156"/>
    </row>
    <row r="157" spans="47:49" x14ac:dyDescent="0.35">
      <c r="AU157"/>
      <c r="AV157"/>
      <c r="AW157"/>
    </row>
    <row r="158" spans="47:49" x14ac:dyDescent="0.35">
      <c r="AU158"/>
      <c r="AV158"/>
      <c r="AW158"/>
    </row>
    <row r="159" spans="47:49" x14ac:dyDescent="0.35">
      <c r="AU159"/>
      <c r="AV159"/>
      <c r="AW159"/>
    </row>
    <row r="160" spans="47:49" x14ac:dyDescent="0.35">
      <c r="AU160"/>
      <c r="AV160"/>
      <c r="AW160"/>
    </row>
    <row r="161" spans="47:49" x14ac:dyDescent="0.35">
      <c r="AU161"/>
      <c r="AV161"/>
      <c r="AW161"/>
    </row>
    <row r="162" spans="47:49" x14ac:dyDescent="0.35">
      <c r="AU162"/>
      <c r="AV162"/>
      <c r="AW162"/>
    </row>
    <row r="163" spans="47:49" x14ac:dyDescent="0.35">
      <c r="AU163"/>
      <c r="AV163"/>
      <c r="AW163"/>
    </row>
    <row r="164" spans="47:49" x14ac:dyDescent="0.35">
      <c r="AU164"/>
      <c r="AV164"/>
      <c r="AW164"/>
    </row>
    <row r="165" spans="47:49" x14ac:dyDescent="0.35">
      <c r="AU165"/>
      <c r="AV165"/>
      <c r="AW165"/>
    </row>
    <row r="166" spans="47:49" x14ac:dyDescent="0.35">
      <c r="AU166"/>
      <c r="AV166"/>
      <c r="AW166"/>
    </row>
    <row r="167" spans="47:49" x14ac:dyDescent="0.35">
      <c r="AU167"/>
      <c r="AV167"/>
      <c r="AW167"/>
    </row>
    <row r="168" spans="47:49" x14ac:dyDescent="0.35">
      <c r="AU168"/>
      <c r="AV168"/>
      <c r="AW168"/>
    </row>
    <row r="169" spans="47:49" x14ac:dyDescent="0.35">
      <c r="AU169"/>
      <c r="AV169"/>
      <c r="AW169"/>
    </row>
    <row r="170" spans="47:49" x14ac:dyDescent="0.35">
      <c r="AU170"/>
      <c r="AV170"/>
      <c r="AW170"/>
    </row>
    <row r="171" spans="47:49" x14ac:dyDescent="0.35">
      <c r="AU171"/>
      <c r="AV171"/>
      <c r="AW171"/>
    </row>
    <row r="172" spans="47:49" x14ac:dyDescent="0.35">
      <c r="AU172"/>
      <c r="AV172"/>
      <c r="AW172"/>
    </row>
    <row r="173" spans="47:49" x14ac:dyDescent="0.35">
      <c r="AU173"/>
      <c r="AV173"/>
      <c r="AW173"/>
    </row>
    <row r="174" spans="47:49" x14ac:dyDescent="0.35">
      <c r="AU174"/>
      <c r="AV174"/>
      <c r="AW174"/>
    </row>
    <row r="175" spans="47:49" x14ac:dyDescent="0.35">
      <c r="AU175"/>
      <c r="AV175"/>
      <c r="AW175"/>
    </row>
    <row r="176" spans="47:49" x14ac:dyDescent="0.35">
      <c r="AU176"/>
      <c r="AV176"/>
      <c r="AW176"/>
    </row>
    <row r="177" spans="47:49" x14ac:dyDescent="0.35">
      <c r="AU177"/>
      <c r="AV177"/>
      <c r="AW177"/>
    </row>
    <row r="178" spans="47:49" x14ac:dyDescent="0.35">
      <c r="AU178"/>
      <c r="AV178"/>
      <c r="AW178"/>
    </row>
    <row r="179" spans="47:49" x14ac:dyDescent="0.35">
      <c r="AU179"/>
      <c r="AV179"/>
      <c r="AW179"/>
    </row>
    <row r="180" spans="47:49" x14ac:dyDescent="0.35">
      <c r="AU180"/>
      <c r="AV180"/>
      <c r="AW180"/>
    </row>
    <row r="181" spans="47:49" x14ac:dyDescent="0.35">
      <c r="AU181"/>
      <c r="AV181"/>
      <c r="AW181"/>
    </row>
    <row r="182" spans="47:49" x14ac:dyDescent="0.35">
      <c r="AU182"/>
      <c r="AV182"/>
      <c r="AW182"/>
    </row>
    <row r="183" spans="47:49" x14ac:dyDescent="0.35">
      <c r="AU183"/>
      <c r="AV183"/>
      <c r="AW183"/>
    </row>
    <row r="184" spans="47:49" x14ac:dyDescent="0.35">
      <c r="AU184"/>
      <c r="AV184"/>
      <c r="AW184"/>
    </row>
    <row r="185" spans="47:49" x14ac:dyDescent="0.35">
      <c r="AU185"/>
      <c r="AV185"/>
      <c r="AW185"/>
    </row>
    <row r="186" spans="47:49" x14ac:dyDescent="0.35">
      <c r="AU186"/>
      <c r="AV186"/>
      <c r="AW186"/>
    </row>
    <row r="187" spans="47:49" x14ac:dyDescent="0.35">
      <c r="AU187"/>
      <c r="AV187"/>
      <c r="AW187"/>
    </row>
    <row r="188" spans="47:49" x14ac:dyDescent="0.35">
      <c r="AU188"/>
      <c r="AV188"/>
      <c r="AW188"/>
    </row>
    <row r="189" spans="47:49" x14ac:dyDescent="0.35">
      <c r="AU189"/>
      <c r="AV189"/>
      <c r="AW189"/>
    </row>
    <row r="190" spans="47:49" x14ac:dyDescent="0.35">
      <c r="AU190"/>
      <c r="AV190"/>
      <c r="AW190"/>
    </row>
    <row r="191" spans="47:49" x14ac:dyDescent="0.35">
      <c r="AU191"/>
      <c r="AV191"/>
      <c r="AW191"/>
    </row>
    <row r="192" spans="47:49" x14ac:dyDescent="0.35">
      <c r="AU192"/>
      <c r="AV192"/>
      <c r="AW192"/>
    </row>
    <row r="193" spans="47:49" x14ac:dyDescent="0.35">
      <c r="AU193"/>
      <c r="AV193"/>
      <c r="AW193"/>
    </row>
    <row r="194" spans="47:49" x14ac:dyDescent="0.35">
      <c r="AU194"/>
      <c r="AV194"/>
      <c r="AW194"/>
    </row>
    <row r="195" spans="47:49" x14ac:dyDescent="0.35">
      <c r="AU195"/>
      <c r="AV195"/>
      <c r="AW195"/>
    </row>
    <row r="196" spans="47:49" x14ac:dyDescent="0.35">
      <c r="AU196"/>
      <c r="AV196"/>
      <c r="AW196"/>
    </row>
    <row r="197" spans="47:49" x14ac:dyDescent="0.35">
      <c r="AU197"/>
      <c r="AV197"/>
      <c r="AW197"/>
    </row>
    <row r="198" spans="47:49" x14ac:dyDescent="0.35">
      <c r="AU198"/>
      <c r="AV198"/>
      <c r="AW198"/>
    </row>
    <row r="199" spans="47:49" x14ac:dyDescent="0.35">
      <c r="AU199"/>
      <c r="AV199"/>
      <c r="AW199"/>
    </row>
    <row r="200" spans="47:49" x14ac:dyDescent="0.35">
      <c r="AU200"/>
      <c r="AV200"/>
      <c r="AW200"/>
    </row>
    <row r="201" spans="47:49" x14ac:dyDescent="0.35">
      <c r="AU201"/>
      <c r="AV201"/>
      <c r="AW201"/>
    </row>
    <row r="202" spans="47:49" x14ac:dyDescent="0.35">
      <c r="AU202"/>
      <c r="AV202"/>
      <c r="AW202"/>
    </row>
    <row r="203" spans="47:49" x14ac:dyDescent="0.35">
      <c r="AU203"/>
      <c r="AV203"/>
      <c r="AW203"/>
    </row>
    <row r="204" spans="47:49" x14ac:dyDescent="0.35">
      <c r="AU204"/>
      <c r="AV204"/>
      <c r="AW204"/>
    </row>
    <row r="205" spans="47:49" x14ac:dyDescent="0.35">
      <c r="AU205"/>
      <c r="AV205"/>
      <c r="AW205"/>
    </row>
    <row r="206" spans="47:49" x14ac:dyDescent="0.35">
      <c r="AU206"/>
      <c r="AV206"/>
      <c r="AW206"/>
    </row>
    <row r="207" spans="47:49" x14ac:dyDescent="0.35">
      <c r="AU207"/>
      <c r="AV207"/>
      <c r="AW207"/>
    </row>
    <row r="208" spans="47:49" x14ac:dyDescent="0.35">
      <c r="AU208"/>
      <c r="AV208"/>
      <c r="AW208"/>
    </row>
    <row r="209" spans="47:49" x14ac:dyDescent="0.35">
      <c r="AU209"/>
      <c r="AV209"/>
      <c r="AW209"/>
    </row>
    <row r="210" spans="47:49" x14ac:dyDescent="0.35">
      <c r="AU210"/>
      <c r="AV210"/>
      <c r="AW210"/>
    </row>
    <row r="211" spans="47:49" x14ac:dyDescent="0.35">
      <c r="AU211"/>
      <c r="AV211"/>
      <c r="AW211"/>
    </row>
    <row r="212" spans="47:49" x14ac:dyDescent="0.35">
      <c r="AU212"/>
      <c r="AV212"/>
      <c r="AW212"/>
    </row>
    <row r="213" spans="47:49" x14ac:dyDescent="0.35">
      <c r="AU213"/>
      <c r="AV213"/>
      <c r="AW213"/>
    </row>
    <row r="214" spans="47:49" x14ac:dyDescent="0.35">
      <c r="AU214"/>
      <c r="AV214"/>
      <c r="AW214"/>
    </row>
    <row r="215" spans="47:49" x14ac:dyDescent="0.35">
      <c r="AU215"/>
      <c r="AV215"/>
      <c r="AW215"/>
    </row>
    <row r="216" spans="47:49" x14ac:dyDescent="0.35">
      <c r="AU216"/>
      <c r="AV216"/>
      <c r="AW216"/>
    </row>
    <row r="217" spans="47:49" x14ac:dyDescent="0.35">
      <c r="AU217"/>
      <c r="AV217"/>
      <c r="AW217"/>
    </row>
    <row r="218" spans="47:49" x14ac:dyDescent="0.35">
      <c r="AU218"/>
      <c r="AV218"/>
      <c r="AW218"/>
    </row>
    <row r="219" spans="47:49" x14ac:dyDescent="0.35">
      <c r="AU219"/>
      <c r="AV219"/>
      <c r="AW219"/>
    </row>
    <row r="220" spans="47:49" x14ac:dyDescent="0.35">
      <c r="AU220"/>
      <c r="AV220"/>
      <c r="AW220"/>
    </row>
    <row r="221" spans="47:49" x14ac:dyDescent="0.35">
      <c r="AU221"/>
      <c r="AV221"/>
      <c r="AW221"/>
    </row>
    <row r="222" spans="47:49" x14ac:dyDescent="0.35">
      <c r="AU222"/>
      <c r="AV222"/>
      <c r="AW222"/>
    </row>
    <row r="223" spans="47:49" x14ac:dyDescent="0.35">
      <c r="AU223"/>
      <c r="AV223"/>
      <c r="AW223"/>
    </row>
    <row r="224" spans="47:49" x14ac:dyDescent="0.35">
      <c r="AU224"/>
      <c r="AV224"/>
      <c r="AW224"/>
    </row>
    <row r="225" spans="47:49" x14ac:dyDescent="0.35">
      <c r="AU225"/>
      <c r="AV225"/>
      <c r="AW225"/>
    </row>
    <row r="226" spans="47:49" x14ac:dyDescent="0.35">
      <c r="AU226"/>
      <c r="AV226"/>
      <c r="AW226"/>
    </row>
    <row r="227" spans="47:49" x14ac:dyDescent="0.35">
      <c r="AU227"/>
      <c r="AV227"/>
      <c r="AW227"/>
    </row>
    <row r="228" spans="47:49" x14ac:dyDescent="0.35">
      <c r="AU228"/>
      <c r="AV228"/>
      <c r="AW228"/>
    </row>
    <row r="229" spans="47:49" x14ac:dyDescent="0.35">
      <c r="AU229"/>
      <c r="AV229"/>
      <c r="AW229"/>
    </row>
    <row r="230" spans="47:49" x14ac:dyDescent="0.35">
      <c r="AU230"/>
      <c r="AV230"/>
      <c r="AW230"/>
    </row>
    <row r="231" spans="47:49" x14ac:dyDescent="0.35">
      <c r="AU231"/>
      <c r="AV231"/>
      <c r="AW231"/>
    </row>
    <row r="232" spans="47:49" x14ac:dyDescent="0.35">
      <c r="AU232"/>
      <c r="AV232"/>
      <c r="AW232"/>
    </row>
    <row r="233" spans="47:49" x14ac:dyDescent="0.35">
      <c r="AU233"/>
      <c r="AV233"/>
      <c r="AW233"/>
    </row>
    <row r="234" spans="47:49" x14ac:dyDescent="0.35">
      <c r="AU234"/>
      <c r="AV234"/>
      <c r="AW234"/>
    </row>
    <row r="235" spans="47:49" x14ac:dyDescent="0.35">
      <c r="AU235"/>
      <c r="AV235"/>
      <c r="AW235"/>
    </row>
    <row r="236" spans="47:49" x14ac:dyDescent="0.35">
      <c r="AU236"/>
      <c r="AV236"/>
      <c r="AW236"/>
    </row>
    <row r="237" spans="47:49" x14ac:dyDescent="0.35">
      <c r="AU237"/>
      <c r="AV237"/>
      <c r="AW237"/>
    </row>
    <row r="238" spans="47:49" x14ac:dyDescent="0.35">
      <c r="AU238"/>
      <c r="AV238"/>
      <c r="AW238"/>
    </row>
    <row r="239" spans="47:49" x14ac:dyDescent="0.35">
      <c r="AU239"/>
      <c r="AV239"/>
      <c r="AW239"/>
    </row>
    <row r="240" spans="47:49" x14ac:dyDescent="0.35">
      <c r="AU240"/>
      <c r="AV240"/>
      <c r="AW240"/>
    </row>
    <row r="241" spans="47:49" x14ac:dyDescent="0.35">
      <c r="AU241"/>
      <c r="AV241"/>
      <c r="AW241"/>
    </row>
    <row r="242" spans="47:49" x14ac:dyDescent="0.35">
      <c r="AU242"/>
      <c r="AV242"/>
      <c r="AW242"/>
    </row>
    <row r="243" spans="47:49" x14ac:dyDescent="0.35">
      <c r="AU243"/>
      <c r="AV243"/>
      <c r="AW243"/>
    </row>
    <row r="244" spans="47:49" x14ac:dyDescent="0.35">
      <c r="AU244"/>
      <c r="AV244"/>
      <c r="AW244"/>
    </row>
    <row r="245" spans="47:49" x14ac:dyDescent="0.35">
      <c r="AU245"/>
      <c r="AV245"/>
      <c r="AW245"/>
    </row>
    <row r="246" spans="47:49" x14ac:dyDescent="0.35">
      <c r="AU246"/>
      <c r="AV246"/>
      <c r="AW246"/>
    </row>
    <row r="247" spans="47:49" x14ac:dyDescent="0.35">
      <c r="AU247"/>
      <c r="AV247"/>
      <c r="AW247"/>
    </row>
    <row r="248" spans="47:49" x14ac:dyDescent="0.35">
      <c r="AU248"/>
      <c r="AV248"/>
      <c r="AW248"/>
    </row>
    <row r="249" spans="47:49" x14ac:dyDescent="0.35">
      <c r="AU249"/>
      <c r="AV249"/>
      <c r="AW249"/>
    </row>
    <row r="250" spans="47:49" x14ac:dyDescent="0.35">
      <c r="AU250"/>
      <c r="AV250"/>
      <c r="AW250"/>
    </row>
    <row r="251" spans="47:49" x14ac:dyDescent="0.35">
      <c r="AU251"/>
      <c r="AV251"/>
      <c r="AW251"/>
    </row>
    <row r="252" spans="47:49" x14ac:dyDescent="0.35">
      <c r="AU252"/>
      <c r="AV252"/>
      <c r="AW252"/>
    </row>
    <row r="253" spans="47:49" x14ac:dyDescent="0.35">
      <c r="AU253"/>
      <c r="AV253"/>
      <c r="AW253"/>
    </row>
    <row r="254" spans="47:49" x14ac:dyDescent="0.35">
      <c r="AU254"/>
      <c r="AV254"/>
      <c r="AW254"/>
    </row>
    <row r="255" spans="47:49" x14ac:dyDescent="0.35">
      <c r="AU255"/>
      <c r="AV255"/>
      <c r="AW255"/>
    </row>
    <row r="256" spans="47:49" x14ac:dyDescent="0.35">
      <c r="AU256"/>
      <c r="AV256"/>
      <c r="AW256"/>
    </row>
    <row r="257" spans="47:49" x14ac:dyDescent="0.35">
      <c r="AU257"/>
      <c r="AV257"/>
      <c r="AW257"/>
    </row>
    <row r="258" spans="47:49" x14ac:dyDescent="0.35">
      <c r="AU258"/>
      <c r="AV258"/>
      <c r="AW258"/>
    </row>
    <row r="259" spans="47:49" x14ac:dyDescent="0.35">
      <c r="AU259"/>
      <c r="AV259"/>
      <c r="AW259"/>
    </row>
    <row r="260" spans="47:49" x14ac:dyDescent="0.35">
      <c r="AU260"/>
      <c r="AV260"/>
      <c r="AW260"/>
    </row>
    <row r="261" spans="47:49" x14ac:dyDescent="0.35">
      <c r="AU261"/>
      <c r="AV261"/>
      <c r="AW261"/>
    </row>
    <row r="262" spans="47:49" x14ac:dyDescent="0.35">
      <c r="AU262"/>
      <c r="AV262"/>
      <c r="AW262"/>
    </row>
    <row r="263" spans="47:49" x14ac:dyDescent="0.35">
      <c r="AU263"/>
      <c r="AV263"/>
      <c r="AW263"/>
    </row>
    <row r="264" spans="47:49" x14ac:dyDescent="0.35">
      <c r="AU264"/>
      <c r="AV264"/>
      <c r="AW264"/>
    </row>
    <row r="265" spans="47:49" x14ac:dyDescent="0.35">
      <c r="AU265"/>
      <c r="AV265"/>
      <c r="AW265"/>
    </row>
    <row r="266" spans="47:49" x14ac:dyDescent="0.35">
      <c r="AU266"/>
      <c r="AV266"/>
      <c r="AW266"/>
    </row>
    <row r="267" spans="47:49" x14ac:dyDescent="0.35">
      <c r="AU267"/>
      <c r="AV267"/>
      <c r="AW267"/>
    </row>
    <row r="268" spans="47:49" x14ac:dyDescent="0.35">
      <c r="AU268"/>
      <c r="AV268"/>
      <c r="AW268"/>
    </row>
    <row r="269" spans="47:49" x14ac:dyDescent="0.35">
      <c r="AU269"/>
      <c r="AV269"/>
      <c r="AW269"/>
    </row>
    <row r="270" spans="47:49" x14ac:dyDescent="0.35">
      <c r="AU270"/>
      <c r="AV270"/>
      <c r="AW270"/>
    </row>
    <row r="271" spans="47:49" x14ac:dyDescent="0.35">
      <c r="AU271"/>
      <c r="AV271"/>
      <c r="AW271"/>
    </row>
    <row r="272" spans="47:49" x14ac:dyDescent="0.35">
      <c r="AU272"/>
      <c r="AV272"/>
      <c r="AW272"/>
    </row>
    <row r="273" spans="47:49" x14ac:dyDescent="0.35">
      <c r="AU273"/>
      <c r="AV273"/>
      <c r="AW273"/>
    </row>
    <row r="274" spans="47:49" x14ac:dyDescent="0.35">
      <c r="AU274"/>
      <c r="AV274"/>
      <c r="AW274"/>
    </row>
    <row r="275" spans="47:49" x14ac:dyDescent="0.35">
      <c r="AU275"/>
      <c r="AV275"/>
      <c r="AW275"/>
    </row>
    <row r="276" spans="47:49" x14ac:dyDescent="0.35">
      <c r="AU276"/>
      <c r="AV276"/>
      <c r="AW276"/>
    </row>
    <row r="277" spans="47:49" x14ac:dyDescent="0.35">
      <c r="AU277"/>
      <c r="AV277"/>
      <c r="AW277"/>
    </row>
    <row r="278" spans="47:49" x14ac:dyDescent="0.35">
      <c r="AU278"/>
      <c r="AV278"/>
      <c r="AW278"/>
    </row>
    <row r="279" spans="47:49" x14ac:dyDescent="0.35">
      <c r="AU279"/>
      <c r="AV279"/>
      <c r="AW279"/>
    </row>
    <row r="280" spans="47:49" x14ac:dyDescent="0.35">
      <c r="AU280"/>
      <c r="AV280"/>
      <c r="AW280"/>
    </row>
    <row r="281" spans="47:49" x14ac:dyDescent="0.35">
      <c r="AU281"/>
      <c r="AV281"/>
      <c r="AW281"/>
    </row>
    <row r="282" spans="47:49" x14ac:dyDescent="0.35">
      <c r="AU282"/>
      <c r="AV282"/>
      <c r="AW282"/>
    </row>
    <row r="283" spans="47:49" x14ac:dyDescent="0.35">
      <c r="AU283"/>
      <c r="AV283"/>
      <c r="AW283"/>
    </row>
    <row r="284" spans="47:49" x14ac:dyDescent="0.35">
      <c r="AU284"/>
      <c r="AV284"/>
      <c r="AW284"/>
    </row>
    <row r="285" spans="47:49" x14ac:dyDescent="0.35">
      <c r="AU285"/>
      <c r="AV285"/>
      <c r="AW285"/>
    </row>
    <row r="286" spans="47:49" x14ac:dyDescent="0.35">
      <c r="AU286"/>
      <c r="AV286"/>
      <c r="AW286"/>
    </row>
    <row r="287" spans="47:49" x14ac:dyDescent="0.35">
      <c r="AU287"/>
      <c r="AV287"/>
      <c r="AW287"/>
    </row>
    <row r="288" spans="47:49" x14ac:dyDescent="0.35">
      <c r="AU288"/>
      <c r="AV288"/>
      <c r="AW288"/>
    </row>
    <row r="289" spans="47:49" x14ac:dyDescent="0.35">
      <c r="AU289"/>
      <c r="AV289"/>
      <c r="AW289"/>
    </row>
    <row r="290" spans="47:49" x14ac:dyDescent="0.35">
      <c r="AU290"/>
      <c r="AV290"/>
      <c r="AW290"/>
    </row>
    <row r="291" spans="47:49" x14ac:dyDescent="0.35">
      <c r="AU291"/>
      <c r="AV291"/>
      <c r="AW291"/>
    </row>
    <row r="292" spans="47:49" x14ac:dyDescent="0.35">
      <c r="AU292"/>
      <c r="AV292"/>
      <c r="AW292"/>
    </row>
    <row r="293" spans="47:49" x14ac:dyDescent="0.35">
      <c r="AU293"/>
      <c r="AV293"/>
      <c r="AW293"/>
    </row>
    <row r="294" spans="47:49" x14ac:dyDescent="0.35">
      <c r="AU294"/>
      <c r="AV294"/>
      <c r="AW294"/>
    </row>
    <row r="295" spans="47:49" x14ac:dyDescent="0.35">
      <c r="AU295"/>
      <c r="AV295"/>
      <c r="AW295"/>
    </row>
    <row r="296" spans="47:49" x14ac:dyDescent="0.35">
      <c r="AU296"/>
      <c r="AV296"/>
      <c r="AW296"/>
    </row>
    <row r="297" spans="47:49" x14ac:dyDescent="0.35">
      <c r="AU297"/>
      <c r="AV297"/>
      <c r="AW297"/>
    </row>
    <row r="298" spans="47:49" x14ac:dyDescent="0.35">
      <c r="AU298"/>
      <c r="AV298"/>
      <c r="AW298"/>
    </row>
    <row r="299" spans="47:49" x14ac:dyDescent="0.35">
      <c r="AU299"/>
      <c r="AV299"/>
      <c r="AW299"/>
    </row>
    <row r="300" spans="47:49" x14ac:dyDescent="0.35">
      <c r="AU300"/>
      <c r="AV300"/>
      <c r="AW300"/>
    </row>
    <row r="301" spans="47:49" x14ac:dyDescent="0.35">
      <c r="AU301"/>
      <c r="AV301"/>
      <c r="AW301"/>
    </row>
    <row r="302" spans="47:49" x14ac:dyDescent="0.35">
      <c r="AU302"/>
      <c r="AV302"/>
      <c r="AW302"/>
    </row>
    <row r="303" spans="47:49" x14ac:dyDescent="0.35">
      <c r="AU303"/>
      <c r="AV303"/>
      <c r="AW303"/>
    </row>
    <row r="304" spans="47:49" x14ac:dyDescent="0.35">
      <c r="AU304"/>
      <c r="AV304"/>
      <c r="AW304"/>
    </row>
    <row r="305" spans="47:49" x14ac:dyDescent="0.35">
      <c r="AU305"/>
      <c r="AV305"/>
      <c r="AW305"/>
    </row>
    <row r="306" spans="47:49" x14ac:dyDescent="0.35">
      <c r="AU306"/>
      <c r="AV306"/>
      <c r="AW306"/>
    </row>
    <row r="307" spans="47:49" x14ac:dyDescent="0.35">
      <c r="AU307"/>
      <c r="AV307"/>
      <c r="AW307"/>
    </row>
    <row r="308" spans="47:49" x14ac:dyDescent="0.35">
      <c r="AU308"/>
      <c r="AV308"/>
      <c r="AW308"/>
    </row>
    <row r="309" spans="47:49" x14ac:dyDescent="0.35">
      <c r="AU309"/>
      <c r="AV309"/>
      <c r="AW309"/>
    </row>
    <row r="310" spans="47:49" x14ac:dyDescent="0.35">
      <c r="AU310"/>
      <c r="AV310"/>
      <c r="AW310"/>
    </row>
    <row r="311" spans="47:49" x14ac:dyDescent="0.35">
      <c r="AU311"/>
      <c r="AV311"/>
      <c r="AW311"/>
    </row>
    <row r="312" spans="47:49" x14ac:dyDescent="0.35">
      <c r="AU312"/>
      <c r="AV312"/>
      <c r="AW312"/>
    </row>
    <row r="313" spans="47:49" x14ac:dyDescent="0.35">
      <c r="AU313"/>
      <c r="AV313"/>
      <c r="AW313"/>
    </row>
    <row r="314" spans="47:49" x14ac:dyDescent="0.35">
      <c r="AU314"/>
      <c r="AV314"/>
      <c r="AW314"/>
    </row>
    <row r="315" spans="47:49" x14ac:dyDescent="0.35">
      <c r="AU315"/>
      <c r="AV315"/>
      <c r="AW315"/>
    </row>
    <row r="316" spans="47:49" x14ac:dyDescent="0.35">
      <c r="AU316"/>
      <c r="AV316"/>
      <c r="AW316"/>
    </row>
    <row r="317" spans="47:49" x14ac:dyDescent="0.35">
      <c r="AU317"/>
      <c r="AV317"/>
      <c r="AW317"/>
    </row>
    <row r="318" spans="47:49" x14ac:dyDescent="0.35">
      <c r="AU318"/>
      <c r="AV318"/>
      <c r="AW318"/>
    </row>
    <row r="319" spans="47:49" x14ac:dyDescent="0.35">
      <c r="AU319"/>
      <c r="AV319"/>
      <c r="AW319"/>
    </row>
    <row r="320" spans="47:49" x14ac:dyDescent="0.35">
      <c r="AU320"/>
      <c r="AV320"/>
      <c r="AW320"/>
    </row>
    <row r="321" spans="47:49" x14ac:dyDescent="0.35">
      <c r="AU321"/>
      <c r="AV321"/>
      <c r="AW321"/>
    </row>
    <row r="322" spans="47:49" x14ac:dyDescent="0.35">
      <c r="AU322"/>
      <c r="AV322"/>
      <c r="AW322"/>
    </row>
    <row r="323" spans="47:49" x14ac:dyDescent="0.35">
      <c r="AU323"/>
      <c r="AV323"/>
      <c r="AW323"/>
    </row>
    <row r="324" spans="47:49" x14ac:dyDescent="0.35">
      <c r="AU324"/>
      <c r="AV324"/>
      <c r="AW324"/>
    </row>
    <row r="325" spans="47:49" x14ac:dyDescent="0.35">
      <c r="AU325"/>
      <c r="AV325"/>
      <c r="AW325"/>
    </row>
    <row r="326" spans="47:49" x14ac:dyDescent="0.35">
      <c r="AU326"/>
      <c r="AV326"/>
      <c r="AW326"/>
    </row>
    <row r="327" spans="47:49" x14ac:dyDescent="0.35">
      <c r="AU327"/>
      <c r="AV327"/>
      <c r="AW327"/>
    </row>
    <row r="328" spans="47:49" x14ac:dyDescent="0.35">
      <c r="AU328"/>
      <c r="AV328"/>
      <c r="AW328"/>
    </row>
    <row r="329" spans="47:49" x14ac:dyDescent="0.35">
      <c r="AU329"/>
      <c r="AV329"/>
      <c r="AW329"/>
    </row>
    <row r="330" spans="47:49" x14ac:dyDescent="0.35">
      <c r="AU330"/>
      <c r="AV330"/>
      <c r="AW330"/>
    </row>
    <row r="331" spans="47:49" x14ac:dyDescent="0.35">
      <c r="AU331"/>
      <c r="AV331"/>
      <c r="AW331"/>
    </row>
    <row r="332" spans="47:49" x14ac:dyDescent="0.35">
      <c r="AU332"/>
      <c r="AV332"/>
      <c r="AW332"/>
    </row>
    <row r="333" spans="47:49" x14ac:dyDescent="0.35">
      <c r="AU333"/>
      <c r="AV333"/>
      <c r="AW333"/>
    </row>
    <row r="334" spans="47:49" x14ac:dyDescent="0.35">
      <c r="AU334"/>
      <c r="AV334"/>
      <c r="AW334"/>
    </row>
    <row r="335" spans="47:49" x14ac:dyDescent="0.35">
      <c r="AU335"/>
      <c r="AV335"/>
      <c r="AW335"/>
    </row>
    <row r="336" spans="47:49" x14ac:dyDescent="0.35">
      <c r="AU336"/>
      <c r="AV336"/>
      <c r="AW336"/>
    </row>
    <row r="337" spans="47:49" x14ac:dyDescent="0.35">
      <c r="AU337"/>
      <c r="AV337"/>
      <c r="AW337"/>
    </row>
    <row r="338" spans="47:49" x14ac:dyDescent="0.35">
      <c r="AU338"/>
      <c r="AV338"/>
      <c r="AW338"/>
    </row>
    <row r="339" spans="47:49" x14ac:dyDescent="0.35">
      <c r="AU339"/>
      <c r="AV339"/>
      <c r="AW339"/>
    </row>
    <row r="340" spans="47:49" x14ac:dyDescent="0.35">
      <c r="AU340"/>
      <c r="AV340"/>
      <c r="AW340"/>
    </row>
    <row r="341" spans="47:49" x14ac:dyDescent="0.35">
      <c r="AU341"/>
      <c r="AV341"/>
      <c r="AW341"/>
    </row>
    <row r="342" spans="47:49" x14ac:dyDescent="0.35">
      <c r="AU342"/>
      <c r="AV342"/>
      <c r="AW342"/>
    </row>
    <row r="343" spans="47:49" x14ac:dyDescent="0.35">
      <c r="AU343"/>
      <c r="AV343"/>
      <c r="AW343"/>
    </row>
    <row r="344" spans="47:49" x14ac:dyDescent="0.35">
      <c r="AU344"/>
      <c r="AV344"/>
      <c r="AW344"/>
    </row>
    <row r="345" spans="47:49" x14ac:dyDescent="0.35">
      <c r="AU345"/>
      <c r="AV345"/>
      <c r="AW345"/>
    </row>
    <row r="346" spans="47:49" x14ac:dyDescent="0.35">
      <c r="AU346"/>
      <c r="AV346"/>
      <c r="AW346"/>
    </row>
    <row r="347" spans="47:49" x14ac:dyDescent="0.35">
      <c r="AU347"/>
      <c r="AV347"/>
      <c r="AW347"/>
    </row>
    <row r="348" spans="47:49" x14ac:dyDescent="0.35">
      <c r="AU348"/>
      <c r="AV348"/>
      <c r="AW348"/>
    </row>
    <row r="349" spans="47:49" x14ac:dyDescent="0.35">
      <c r="AU349"/>
      <c r="AV349"/>
      <c r="AW349"/>
    </row>
    <row r="350" spans="47:49" x14ac:dyDescent="0.35">
      <c r="AU350"/>
      <c r="AV350"/>
      <c r="AW350"/>
    </row>
    <row r="351" spans="47:49" x14ac:dyDescent="0.35">
      <c r="AU351"/>
      <c r="AV351"/>
      <c r="AW351"/>
    </row>
    <row r="352" spans="47:49" x14ac:dyDescent="0.35">
      <c r="AU352"/>
      <c r="AV352"/>
      <c r="AW352"/>
    </row>
    <row r="353" spans="47:49" x14ac:dyDescent="0.35">
      <c r="AU353"/>
      <c r="AV353"/>
      <c r="AW353"/>
    </row>
    <row r="354" spans="47:49" x14ac:dyDescent="0.35">
      <c r="AU354"/>
      <c r="AV354"/>
      <c r="AW354"/>
    </row>
    <row r="355" spans="47:49" x14ac:dyDescent="0.35">
      <c r="AU355"/>
      <c r="AV355"/>
      <c r="AW355"/>
    </row>
    <row r="356" spans="47:49" x14ac:dyDescent="0.35">
      <c r="AU356"/>
      <c r="AV356"/>
      <c r="AW356"/>
    </row>
    <row r="357" spans="47:49" x14ac:dyDescent="0.35">
      <c r="AU357"/>
      <c r="AV357"/>
      <c r="AW357"/>
    </row>
    <row r="358" spans="47:49" x14ac:dyDescent="0.35">
      <c r="AU358"/>
      <c r="AV358"/>
      <c r="AW358"/>
    </row>
    <row r="359" spans="47:49" x14ac:dyDescent="0.35">
      <c r="AU359"/>
      <c r="AV359"/>
      <c r="AW359"/>
    </row>
    <row r="360" spans="47:49" x14ac:dyDescent="0.35">
      <c r="AU360"/>
      <c r="AV360"/>
      <c r="AW360"/>
    </row>
    <row r="361" spans="47:49" x14ac:dyDescent="0.35">
      <c r="AU361"/>
      <c r="AV361"/>
      <c r="AW361"/>
    </row>
    <row r="362" spans="47:49" x14ac:dyDescent="0.35">
      <c r="AU362"/>
      <c r="AV362"/>
      <c r="AW362"/>
    </row>
    <row r="363" spans="47:49" x14ac:dyDescent="0.35">
      <c r="AU363"/>
      <c r="AV363"/>
      <c r="AW363"/>
    </row>
    <row r="364" spans="47:49" x14ac:dyDescent="0.35">
      <c r="AU364"/>
      <c r="AV364"/>
      <c r="AW364"/>
    </row>
    <row r="365" spans="47:49" x14ac:dyDescent="0.35">
      <c r="AU365"/>
      <c r="AV365"/>
      <c r="AW365"/>
    </row>
    <row r="366" spans="47:49" x14ac:dyDescent="0.35">
      <c r="AU366"/>
      <c r="AV366"/>
      <c r="AW366"/>
    </row>
    <row r="367" spans="47:49" x14ac:dyDescent="0.35">
      <c r="AU367"/>
      <c r="AV367"/>
      <c r="AW367"/>
    </row>
    <row r="368" spans="47:49" x14ac:dyDescent="0.35">
      <c r="AU368"/>
      <c r="AV368"/>
      <c r="AW368"/>
    </row>
    <row r="369" spans="47:49" x14ac:dyDescent="0.35">
      <c r="AU369"/>
      <c r="AV369"/>
      <c r="AW369"/>
    </row>
    <row r="370" spans="47:49" x14ac:dyDescent="0.35">
      <c r="AU370"/>
      <c r="AV370"/>
      <c r="AW370"/>
    </row>
    <row r="371" spans="47:49" x14ac:dyDescent="0.35">
      <c r="AU371"/>
      <c r="AV371"/>
      <c r="AW371"/>
    </row>
    <row r="372" spans="47:49" x14ac:dyDescent="0.35">
      <c r="AU372"/>
      <c r="AV372"/>
      <c r="AW372"/>
    </row>
    <row r="373" spans="47:49" x14ac:dyDescent="0.35">
      <c r="AU373"/>
      <c r="AV373"/>
      <c r="AW373"/>
    </row>
    <row r="374" spans="47:49" x14ac:dyDescent="0.35">
      <c r="AU374"/>
      <c r="AV374"/>
      <c r="AW374"/>
    </row>
    <row r="375" spans="47:49" x14ac:dyDescent="0.35">
      <c r="AU375"/>
      <c r="AV375"/>
      <c r="AW375"/>
    </row>
    <row r="376" spans="47:49" x14ac:dyDescent="0.35">
      <c r="AU376"/>
      <c r="AV376"/>
      <c r="AW376"/>
    </row>
    <row r="377" spans="47:49" x14ac:dyDescent="0.35">
      <c r="AU377"/>
      <c r="AV377"/>
      <c r="AW377"/>
    </row>
    <row r="378" spans="47:49" x14ac:dyDescent="0.35">
      <c r="AU378"/>
      <c r="AV378"/>
      <c r="AW378"/>
    </row>
    <row r="379" spans="47:49" x14ac:dyDescent="0.35">
      <c r="AU379"/>
      <c r="AV379"/>
      <c r="AW379"/>
    </row>
    <row r="380" spans="47:49" x14ac:dyDescent="0.35">
      <c r="AU380"/>
      <c r="AV380"/>
      <c r="AW380"/>
    </row>
    <row r="381" spans="47:49" x14ac:dyDescent="0.35">
      <c r="AU381"/>
      <c r="AV381"/>
      <c r="AW381"/>
    </row>
    <row r="382" spans="47:49" x14ac:dyDescent="0.35">
      <c r="AU382"/>
      <c r="AV382"/>
      <c r="AW382"/>
    </row>
    <row r="383" spans="47:49" x14ac:dyDescent="0.35">
      <c r="AU383"/>
      <c r="AV383"/>
      <c r="AW383"/>
    </row>
    <row r="384" spans="47:49" x14ac:dyDescent="0.35">
      <c r="AU384"/>
      <c r="AV384"/>
      <c r="AW384"/>
    </row>
    <row r="385" spans="47:49" x14ac:dyDescent="0.35">
      <c r="AU385"/>
      <c r="AV385"/>
      <c r="AW385"/>
    </row>
    <row r="386" spans="47:49" x14ac:dyDescent="0.35">
      <c r="AU386"/>
      <c r="AV386"/>
      <c r="AW386"/>
    </row>
    <row r="387" spans="47:49" x14ac:dyDescent="0.35">
      <c r="AU387"/>
      <c r="AV387"/>
      <c r="AW387"/>
    </row>
    <row r="388" spans="47:49" x14ac:dyDescent="0.35">
      <c r="AU388"/>
      <c r="AV388"/>
      <c r="AW388"/>
    </row>
    <row r="389" spans="47:49" x14ac:dyDescent="0.35">
      <c r="AU389"/>
      <c r="AV389"/>
      <c r="AW389"/>
    </row>
    <row r="390" spans="47:49" x14ac:dyDescent="0.35">
      <c r="AU390"/>
      <c r="AV390"/>
      <c r="AW390"/>
    </row>
    <row r="391" spans="47:49" x14ac:dyDescent="0.35">
      <c r="AU391"/>
      <c r="AV391"/>
      <c r="AW391"/>
    </row>
    <row r="392" spans="47:49" x14ac:dyDescent="0.35">
      <c r="AU392"/>
      <c r="AV392"/>
      <c r="AW392"/>
    </row>
    <row r="393" spans="47:49" x14ac:dyDescent="0.35">
      <c r="AU393"/>
      <c r="AV393"/>
      <c r="AW393"/>
    </row>
    <row r="394" spans="47:49" x14ac:dyDescent="0.35">
      <c r="AU394"/>
      <c r="AV394"/>
      <c r="AW394"/>
    </row>
    <row r="395" spans="47:49" x14ac:dyDescent="0.35">
      <c r="AU395"/>
      <c r="AV395"/>
      <c r="AW395"/>
    </row>
    <row r="396" spans="47:49" x14ac:dyDescent="0.35">
      <c r="AU396"/>
      <c r="AV396"/>
      <c r="AW396"/>
    </row>
    <row r="397" spans="47:49" x14ac:dyDescent="0.35">
      <c r="AU397"/>
      <c r="AV397"/>
      <c r="AW397"/>
    </row>
    <row r="398" spans="47:49" x14ac:dyDescent="0.35">
      <c r="AU398"/>
      <c r="AV398"/>
      <c r="AW398"/>
    </row>
    <row r="399" spans="47:49" x14ac:dyDescent="0.35">
      <c r="AU399"/>
      <c r="AV399"/>
      <c r="AW399"/>
    </row>
    <row r="400" spans="47:49" x14ac:dyDescent="0.35">
      <c r="AU400"/>
      <c r="AV400"/>
      <c r="AW400"/>
    </row>
    <row r="401" spans="47:49" x14ac:dyDescent="0.35">
      <c r="AU401"/>
      <c r="AV401"/>
      <c r="AW401"/>
    </row>
    <row r="402" spans="47:49" x14ac:dyDescent="0.35">
      <c r="AU402"/>
      <c r="AV402"/>
      <c r="AW402"/>
    </row>
    <row r="403" spans="47:49" x14ac:dyDescent="0.35">
      <c r="AU403"/>
      <c r="AV403"/>
      <c r="AW403"/>
    </row>
    <row r="404" spans="47:49" x14ac:dyDescent="0.35">
      <c r="AU404"/>
      <c r="AV404"/>
      <c r="AW404"/>
    </row>
    <row r="405" spans="47:49" x14ac:dyDescent="0.35">
      <c r="AU405"/>
      <c r="AV405"/>
      <c r="AW405"/>
    </row>
    <row r="406" spans="47:49" x14ac:dyDescent="0.35">
      <c r="AU406"/>
      <c r="AV406"/>
      <c r="AW406"/>
    </row>
    <row r="407" spans="47:49" x14ac:dyDescent="0.35">
      <c r="AU407"/>
      <c r="AV407"/>
      <c r="AW407"/>
    </row>
    <row r="408" spans="47:49" x14ac:dyDescent="0.35">
      <c r="AU408"/>
      <c r="AV408"/>
      <c r="AW408"/>
    </row>
    <row r="409" spans="47:49" x14ac:dyDescent="0.35">
      <c r="AU409"/>
      <c r="AV409"/>
      <c r="AW409"/>
    </row>
    <row r="410" spans="47:49" x14ac:dyDescent="0.35">
      <c r="AU410"/>
      <c r="AV410"/>
      <c r="AW410"/>
    </row>
    <row r="411" spans="47:49" x14ac:dyDescent="0.35">
      <c r="AU411"/>
      <c r="AV411"/>
      <c r="AW411"/>
    </row>
    <row r="412" spans="47:49" x14ac:dyDescent="0.35">
      <c r="AU412"/>
      <c r="AV412"/>
      <c r="AW412"/>
    </row>
    <row r="413" spans="47:49" x14ac:dyDescent="0.35">
      <c r="AU413"/>
      <c r="AV413"/>
      <c r="AW413"/>
    </row>
    <row r="414" spans="47:49" x14ac:dyDescent="0.35">
      <c r="AU414"/>
      <c r="AV414"/>
      <c r="AW414"/>
    </row>
    <row r="415" spans="47:49" x14ac:dyDescent="0.35">
      <c r="AU415"/>
      <c r="AV415"/>
      <c r="AW415"/>
    </row>
    <row r="416" spans="47:49" x14ac:dyDescent="0.35">
      <c r="AU416"/>
      <c r="AV416"/>
      <c r="AW416"/>
    </row>
    <row r="417" spans="47:49" x14ac:dyDescent="0.35">
      <c r="AU417"/>
      <c r="AV417"/>
      <c r="AW417"/>
    </row>
    <row r="418" spans="47:49" x14ac:dyDescent="0.35">
      <c r="AU418"/>
      <c r="AV418"/>
      <c r="AW418"/>
    </row>
    <row r="419" spans="47:49" x14ac:dyDescent="0.35">
      <c r="AU419"/>
      <c r="AV419"/>
      <c r="AW419"/>
    </row>
    <row r="420" spans="47:49" x14ac:dyDescent="0.35">
      <c r="AU420"/>
      <c r="AV420"/>
      <c r="AW420"/>
    </row>
    <row r="421" spans="47:49" x14ac:dyDescent="0.35">
      <c r="AU421"/>
      <c r="AV421"/>
      <c r="AW421"/>
    </row>
    <row r="422" spans="47:49" x14ac:dyDescent="0.35">
      <c r="AU422"/>
      <c r="AV422"/>
      <c r="AW422"/>
    </row>
    <row r="423" spans="47:49" x14ac:dyDescent="0.35">
      <c r="AU423"/>
      <c r="AV423"/>
      <c r="AW423"/>
    </row>
    <row r="424" spans="47:49" x14ac:dyDescent="0.35">
      <c r="AU424"/>
      <c r="AV424"/>
      <c r="AW424"/>
    </row>
    <row r="425" spans="47:49" x14ac:dyDescent="0.35">
      <c r="AU425"/>
      <c r="AV425"/>
      <c r="AW425"/>
    </row>
    <row r="426" spans="47:49" x14ac:dyDescent="0.35">
      <c r="AU426"/>
      <c r="AV426"/>
      <c r="AW426"/>
    </row>
    <row r="427" spans="47:49" x14ac:dyDescent="0.35">
      <c r="AU427"/>
      <c r="AV427"/>
      <c r="AW427"/>
    </row>
    <row r="428" spans="47:49" x14ac:dyDescent="0.35">
      <c r="AU428"/>
      <c r="AV428"/>
      <c r="AW428"/>
    </row>
    <row r="429" spans="47:49" x14ac:dyDescent="0.35">
      <c r="AU429"/>
      <c r="AV429"/>
      <c r="AW429"/>
    </row>
    <row r="430" spans="47:49" x14ac:dyDescent="0.35">
      <c r="AU430"/>
      <c r="AV430"/>
      <c r="AW430"/>
    </row>
    <row r="431" spans="47:49" x14ac:dyDescent="0.35">
      <c r="AU431"/>
      <c r="AV431"/>
      <c r="AW431"/>
    </row>
    <row r="432" spans="47:49" x14ac:dyDescent="0.35">
      <c r="AU432"/>
      <c r="AV432"/>
      <c r="AW432"/>
    </row>
    <row r="433" spans="47:49" x14ac:dyDescent="0.35">
      <c r="AU433"/>
      <c r="AV433"/>
      <c r="AW433"/>
    </row>
    <row r="434" spans="47:49" x14ac:dyDescent="0.35">
      <c r="AU434"/>
      <c r="AV434"/>
      <c r="AW434"/>
    </row>
    <row r="435" spans="47:49" x14ac:dyDescent="0.35">
      <c r="AU435"/>
      <c r="AV435"/>
      <c r="AW435"/>
    </row>
    <row r="436" spans="47:49" x14ac:dyDescent="0.35">
      <c r="AU436"/>
      <c r="AV436"/>
      <c r="AW436"/>
    </row>
    <row r="437" spans="47:49" x14ac:dyDescent="0.35">
      <c r="AU437"/>
      <c r="AV437"/>
      <c r="AW437"/>
    </row>
    <row r="438" spans="47:49" x14ac:dyDescent="0.35">
      <c r="AU438"/>
      <c r="AV438"/>
      <c r="AW438"/>
    </row>
    <row r="439" spans="47:49" x14ac:dyDescent="0.35">
      <c r="AU439"/>
      <c r="AV439"/>
      <c r="AW439"/>
    </row>
    <row r="440" spans="47:49" x14ac:dyDescent="0.35">
      <c r="AU440"/>
      <c r="AV440"/>
      <c r="AW440"/>
    </row>
    <row r="441" spans="47:49" x14ac:dyDescent="0.35">
      <c r="AU441"/>
      <c r="AV441"/>
      <c r="AW441"/>
    </row>
    <row r="442" spans="47:49" x14ac:dyDescent="0.35">
      <c r="AU442"/>
      <c r="AV442"/>
      <c r="AW442"/>
    </row>
    <row r="443" spans="47:49" x14ac:dyDescent="0.35">
      <c r="AU443"/>
      <c r="AV443"/>
      <c r="AW443"/>
    </row>
    <row r="444" spans="47:49" x14ac:dyDescent="0.35">
      <c r="AU444"/>
      <c r="AV444"/>
      <c r="AW444"/>
    </row>
    <row r="445" spans="47:49" x14ac:dyDescent="0.35">
      <c r="AU445"/>
      <c r="AV445"/>
      <c r="AW445"/>
    </row>
    <row r="446" spans="47:49" x14ac:dyDescent="0.35">
      <c r="AU446"/>
      <c r="AV446"/>
      <c r="AW446"/>
    </row>
    <row r="447" spans="47:49" x14ac:dyDescent="0.35">
      <c r="AU447"/>
      <c r="AV447"/>
      <c r="AW447"/>
    </row>
    <row r="448" spans="47:49" x14ac:dyDescent="0.35">
      <c r="AU448"/>
      <c r="AV448"/>
      <c r="AW448"/>
    </row>
    <row r="449" spans="47:49" x14ac:dyDescent="0.35">
      <c r="AU449"/>
      <c r="AV449"/>
      <c r="AW449"/>
    </row>
    <row r="450" spans="47:49" x14ac:dyDescent="0.35">
      <c r="AU450"/>
      <c r="AV450"/>
      <c r="AW450"/>
    </row>
    <row r="451" spans="47:49" x14ac:dyDescent="0.35">
      <c r="AU451"/>
      <c r="AV451"/>
      <c r="AW451"/>
    </row>
    <row r="452" spans="47:49" x14ac:dyDescent="0.35">
      <c r="AU452"/>
      <c r="AV452"/>
      <c r="AW452"/>
    </row>
    <row r="453" spans="47:49" x14ac:dyDescent="0.35">
      <c r="AU453"/>
      <c r="AV453"/>
      <c r="AW453"/>
    </row>
    <row r="454" spans="47:49" x14ac:dyDescent="0.35">
      <c r="AU454"/>
      <c r="AV454"/>
      <c r="AW454"/>
    </row>
    <row r="455" spans="47:49" x14ac:dyDescent="0.35">
      <c r="AU455"/>
      <c r="AV455"/>
      <c r="AW455"/>
    </row>
    <row r="456" spans="47:49" x14ac:dyDescent="0.35">
      <c r="AU456"/>
      <c r="AV456"/>
      <c r="AW456"/>
    </row>
    <row r="457" spans="47:49" x14ac:dyDescent="0.35">
      <c r="AU457"/>
      <c r="AV457"/>
      <c r="AW457"/>
    </row>
    <row r="458" spans="47:49" x14ac:dyDescent="0.35">
      <c r="AU458"/>
      <c r="AV458"/>
      <c r="AW458"/>
    </row>
    <row r="459" spans="47:49" x14ac:dyDescent="0.35">
      <c r="AU459"/>
      <c r="AV459"/>
      <c r="AW459"/>
    </row>
    <row r="460" spans="47:49" x14ac:dyDescent="0.35">
      <c r="AU460"/>
      <c r="AV460"/>
      <c r="AW460"/>
    </row>
    <row r="461" spans="47:49" x14ac:dyDescent="0.35">
      <c r="AU461"/>
      <c r="AV461"/>
      <c r="AW461"/>
    </row>
    <row r="462" spans="47:49" x14ac:dyDescent="0.35">
      <c r="AU462"/>
      <c r="AV462"/>
      <c r="AW462"/>
    </row>
    <row r="463" spans="47:49" x14ac:dyDescent="0.35">
      <c r="AU463"/>
      <c r="AV463"/>
      <c r="AW463"/>
    </row>
    <row r="464" spans="47:49" x14ac:dyDescent="0.35">
      <c r="AU464"/>
      <c r="AV464"/>
      <c r="AW464"/>
    </row>
    <row r="465" spans="47:49" x14ac:dyDescent="0.35">
      <c r="AU465"/>
      <c r="AV465"/>
      <c r="AW465"/>
    </row>
    <row r="466" spans="47:49" x14ac:dyDescent="0.35">
      <c r="AU466"/>
      <c r="AV466"/>
      <c r="AW466"/>
    </row>
    <row r="467" spans="47:49" x14ac:dyDescent="0.35">
      <c r="AU467"/>
      <c r="AV467"/>
      <c r="AW467"/>
    </row>
    <row r="468" spans="47:49" x14ac:dyDescent="0.35">
      <c r="AU468"/>
      <c r="AV468"/>
      <c r="AW468"/>
    </row>
    <row r="469" spans="47:49" x14ac:dyDescent="0.35">
      <c r="AU469"/>
      <c r="AV469"/>
      <c r="AW469"/>
    </row>
    <row r="470" spans="47:49" x14ac:dyDescent="0.35">
      <c r="AU470"/>
      <c r="AV470"/>
      <c r="AW470"/>
    </row>
    <row r="471" spans="47:49" x14ac:dyDescent="0.35">
      <c r="AU471"/>
      <c r="AV471"/>
      <c r="AW471"/>
    </row>
    <row r="472" spans="47:49" x14ac:dyDescent="0.35">
      <c r="AU472"/>
      <c r="AV472"/>
      <c r="AW472"/>
    </row>
    <row r="473" spans="47:49" x14ac:dyDescent="0.35">
      <c r="AU473"/>
      <c r="AV473"/>
      <c r="AW473"/>
    </row>
    <row r="474" spans="47:49" x14ac:dyDescent="0.35">
      <c r="AU474"/>
      <c r="AV474"/>
      <c r="AW474"/>
    </row>
    <row r="475" spans="47:49" x14ac:dyDescent="0.35">
      <c r="AU475"/>
      <c r="AV475"/>
      <c r="AW475"/>
    </row>
    <row r="476" spans="47:49" x14ac:dyDescent="0.35">
      <c r="AU476"/>
      <c r="AV476"/>
      <c r="AW476"/>
    </row>
    <row r="477" spans="47:49" x14ac:dyDescent="0.35">
      <c r="AU477"/>
      <c r="AV477"/>
      <c r="AW477"/>
    </row>
    <row r="478" spans="47:49" x14ac:dyDescent="0.35">
      <c r="AU478"/>
      <c r="AV478"/>
      <c r="AW478"/>
    </row>
    <row r="479" spans="47:49" x14ac:dyDescent="0.35">
      <c r="AU479"/>
      <c r="AV479"/>
      <c r="AW479"/>
    </row>
    <row r="480" spans="47:49" x14ac:dyDescent="0.35">
      <c r="AU480"/>
      <c r="AV480"/>
      <c r="AW480"/>
    </row>
    <row r="481" spans="47:49" x14ac:dyDescent="0.35">
      <c r="AU481"/>
      <c r="AV481"/>
      <c r="AW481"/>
    </row>
    <row r="482" spans="47:49" x14ac:dyDescent="0.35">
      <c r="AU482"/>
      <c r="AV482"/>
      <c r="AW482"/>
    </row>
    <row r="483" spans="47:49" x14ac:dyDescent="0.35">
      <c r="AU483"/>
      <c r="AV483"/>
      <c r="AW483"/>
    </row>
    <row r="484" spans="47:49" x14ac:dyDescent="0.35">
      <c r="AU484"/>
      <c r="AV484"/>
      <c r="AW484"/>
    </row>
    <row r="485" spans="47:49" x14ac:dyDescent="0.35">
      <c r="AU485"/>
      <c r="AV485"/>
      <c r="AW485"/>
    </row>
    <row r="486" spans="47:49" x14ac:dyDescent="0.35">
      <c r="AU486"/>
      <c r="AV486"/>
      <c r="AW486"/>
    </row>
    <row r="487" spans="47:49" x14ac:dyDescent="0.35">
      <c r="AU487"/>
      <c r="AV487"/>
      <c r="AW487"/>
    </row>
    <row r="488" spans="47:49" x14ac:dyDescent="0.35">
      <c r="AU488"/>
      <c r="AV488"/>
      <c r="AW488"/>
    </row>
    <row r="489" spans="47:49" x14ac:dyDescent="0.35">
      <c r="AU489"/>
      <c r="AV489"/>
      <c r="AW489"/>
    </row>
    <row r="490" spans="47:49" x14ac:dyDescent="0.35">
      <c r="AU490"/>
      <c r="AV490"/>
      <c r="AW490"/>
    </row>
    <row r="491" spans="47:49" x14ac:dyDescent="0.35">
      <c r="AU491"/>
      <c r="AV491"/>
      <c r="AW491"/>
    </row>
    <row r="492" spans="47:49" x14ac:dyDescent="0.35">
      <c r="AU492"/>
      <c r="AV492"/>
      <c r="AW492"/>
    </row>
    <row r="493" spans="47:49" x14ac:dyDescent="0.35">
      <c r="AU493"/>
      <c r="AV493"/>
      <c r="AW493"/>
    </row>
    <row r="494" spans="47:49" x14ac:dyDescent="0.35">
      <c r="AU494"/>
      <c r="AV494"/>
      <c r="AW494"/>
    </row>
    <row r="495" spans="47:49" x14ac:dyDescent="0.35">
      <c r="AU495"/>
      <c r="AV495"/>
      <c r="AW495"/>
    </row>
    <row r="496" spans="47:49" x14ac:dyDescent="0.35">
      <c r="AU496"/>
      <c r="AV496"/>
      <c r="AW496"/>
    </row>
    <row r="497" spans="47:49" x14ac:dyDescent="0.35">
      <c r="AU497"/>
      <c r="AV497"/>
      <c r="AW497"/>
    </row>
    <row r="498" spans="47:49" x14ac:dyDescent="0.35">
      <c r="AU498"/>
      <c r="AV498"/>
      <c r="AW498"/>
    </row>
    <row r="499" spans="47:49" x14ac:dyDescent="0.35">
      <c r="AU499"/>
      <c r="AV499"/>
      <c r="AW499"/>
    </row>
    <row r="500" spans="47:49" x14ac:dyDescent="0.35">
      <c r="AU500"/>
      <c r="AV500"/>
      <c r="AW500"/>
    </row>
    <row r="501" spans="47:49" x14ac:dyDescent="0.35">
      <c r="AU501"/>
      <c r="AV501"/>
      <c r="AW501"/>
    </row>
    <row r="502" spans="47:49" x14ac:dyDescent="0.35">
      <c r="AU502"/>
      <c r="AV502"/>
      <c r="AW502"/>
    </row>
    <row r="503" spans="47:49" x14ac:dyDescent="0.35">
      <c r="AU503"/>
      <c r="AV503"/>
      <c r="AW503"/>
    </row>
    <row r="504" spans="47:49" x14ac:dyDescent="0.35">
      <c r="AU504"/>
      <c r="AV504"/>
      <c r="AW504"/>
    </row>
    <row r="505" spans="47:49" x14ac:dyDescent="0.35">
      <c r="AU505"/>
      <c r="AV505"/>
      <c r="AW505"/>
    </row>
    <row r="506" spans="47:49" x14ac:dyDescent="0.35">
      <c r="AU506"/>
      <c r="AV506"/>
      <c r="AW506"/>
    </row>
    <row r="507" spans="47:49" x14ac:dyDescent="0.35">
      <c r="AU507"/>
      <c r="AV507"/>
      <c r="AW507"/>
    </row>
    <row r="508" spans="47:49" x14ac:dyDescent="0.35">
      <c r="AU508"/>
      <c r="AV508"/>
      <c r="AW508"/>
    </row>
    <row r="509" spans="47:49" x14ac:dyDescent="0.35">
      <c r="AU509"/>
      <c r="AV509"/>
      <c r="AW509"/>
    </row>
    <row r="510" spans="47:49" x14ac:dyDescent="0.35">
      <c r="AU510"/>
      <c r="AV510"/>
      <c r="AW510"/>
    </row>
    <row r="511" spans="47:49" x14ac:dyDescent="0.35">
      <c r="AU511"/>
      <c r="AV511"/>
      <c r="AW511"/>
    </row>
    <row r="512" spans="47:49" x14ac:dyDescent="0.35">
      <c r="AU512"/>
      <c r="AV512"/>
      <c r="AW512"/>
    </row>
    <row r="513" spans="47:49" x14ac:dyDescent="0.35">
      <c r="AU513"/>
      <c r="AV513"/>
      <c r="AW513"/>
    </row>
    <row r="514" spans="47:49" x14ac:dyDescent="0.35">
      <c r="AU514"/>
      <c r="AV514"/>
      <c r="AW514"/>
    </row>
    <row r="515" spans="47:49" x14ac:dyDescent="0.35">
      <c r="AU515"/>
      <c r="AV515"/>
      <c r="AW515"/>
    </row>
    <row r="516" spans="47:49" x14ac:dyDescent="0.35">
      <c r="AU516"/>
      <c r="AV516"/>
      <c r="AW516"/>
    </row>
    <row r="517" spans="47:49" x14ac:dyDescent="0.35">
      <c r="AU517"/>
      <c r="AV517"/>
      <c r="AW517"/>
    </row>
    <row r="518" spans="47:49" x14ac:dyDescent="0.35">
      <c r="AU518"/>
      <c r="AV518"/>
      <c r="AW518"/>
    </row>
    <row r="519" spans="47:49" x14ac:dyDescent="0.35">
      <c r="AU519"/>
      <c r="AV519"/>
      <c r="AW519"/>
    </row>
    <row r="520" spans="47:49" x14ac:dyDescent="0.35">
      <c r="AU520"/>
      <c r="AV520"/>
      <c r="AW520"/>
    </row>
    <row r="521" spans="47:49" x14ac:dyDescent="0.35">
      <c r="AU521"/>
      <c r="AV521"/>
      <c r="AW521"/>
    </row>
    <row r="522" spans="47:49" x14ac:dyDescent="0.35">
      <c r="AU522"/>
      <c r="AV522"/>
      <c r="AW522"/>
    </row>
    <row r="523" spans="47:49" x14ac:dyDescent="0.35">
      <c r="AU523"/>
      <c r="AV523"/>
      <c r="AW523"/>
    </row>
    <row r="524" spans="47:49" x14ac:dyDescent="0.35">
      <c r="AU524"/>
      <c r="AV524"/>
      <c r="AW524"/>
    </row>
    <row r="525" spans="47:49" x14ac:dyDescent="0.35">
      <c r="AU525"/>
      <c r="AV525"/>
      <c r="AW525"/>
    </row>
    <row r="526" spans="47:49" x14ac:dyDescent="0.35">
      <c r="AU526"/>
      <c r="AV526"/>
      <c r="AW526"/>
    </row>
    <row r="527" spans="47:49" x14ac:dyDescent="0.35">
      <c r="AU527"/>
      <c r="AV527"/>
      <c r="AW527"/>
    </row>
    <row r="528" spans="47:49" x14ac:dyDescent="0.35">
      <c r="AU528"/>
      <c r="AV528"/>
      <c r="AW528"/>
    </row>
    <row r="529" spans="47:49" x14ac:dyDescent="0.35">
      <c r="AU529"/>
      <c r="AV529"/>
      <c r="AW529"/>
    </row>
    <row r="530" spans="47:49" x14ac:dyDescent="0.35">
      <c r="AU530"/>
      <c r="AV530"/>
      <c r="AW530"/>
    </row>
    <row r="531" spans="47:49" x14ac:dyDescent="0.35">
      <c r="AU531"/>
      <c r="AV531"/>
      <c r="AW531"/>
    </row>
    <row r="532" spans="47:49" x14ac:dyDescent="0.35">
      <c r="AU532"/>
      <c r="AV532"/>
      <c r="AW532"/>
    </row>
    <row r="533" spans="47:49" x14ac:dyDescent="0.35">
      <c r="AU533"/>
      <c r="AV533"/>
      <c r="AW533"/>
    </row>
    <row r="534" spans="47:49" x14ac:dyDescent="0.35">
      <c r="AU534"/>
      <c r="AV534"/>
      <c r="AW534"/>
    </row>
    <row r="535" spans="47:49" x14ac:dyDescent="0.35">
      <c r="AU535"/>
      <c r="AV535"/>
      <c r="AW535"/>
    </row>
    <row r="536" spans="47:49" x14ac:dyDescent="0.35">
      <c r="AU536"/>
      <c r="AV536"/>
      <c r="AW536"/>
    </row>
    <row r="537" spans="47:49" x14ac:dyDescent="0.35">
      <c r="AU537"/>
      <c r="AV537"/>
      <c r="AW537"/>
    </row>
    <row r="538" spans="47:49" x14ac:dyDescent="0.35">
      <c r="AU538"/>
      <c r="AV538"/>
      <c r="AW538"/>
    </row>
    <row r="539" spans="47:49" x14ac:dyDescent="0.35">
      <c r="AU539"/>
      <c r="AV539"/>
      <c r="AW539"/>
    </row>
    <row r="540" spans="47:49" x14ac:dyDescent="0.35">
      <c r="AU540"/>
      <c r="AV540"/>
      <c r="AW540"/>
    </row>
    <row r="541" spans="47:49" x14ac:dyDescent="0.35">
      <c r="AU541"/>
      <c r="AV541"/>
      <c r="AW541"/>
    </row>
    <row r="542" spans="47:49" x14ac:dyDescent="0.35">
      <c r="AU542"/>
      <c r="AV542"/>
      <c r="AW542"/>
    </row>
    <row r="543" spans="47:49" x14ac:dyDescent="0.35">
      <c r="AU543"/>
      <c r="AV543"/>
      <c r="AW543"/>
    </row>
    <row r="544" spans="47:49" x14ac:dyDescent="0.35">
      <c r="AU544"/>
      <c r="AV544"/>
      <c r="AW544"/>
    </row>
    <row r="545" spans="47:49" x14ac:dyDescent="0.35">
      <c r="AU545"/>
      <c r="AV545"/>
      <c r="AW545"/>
    </row>
    <row r="546" spans="47:49" x14ac:dyDescent="0.35">
      <c r="AU546"/>
      <c r="AV546"/>
      <c r="AW546"/>
    </row>
    <row r="547" spans="47:49" x14ac:dyDescent="0.35">
      <c r="AU547"/>
      <c r="AV547"/>
      <c r="AW547"/>
    </row>
    <row r="548" spans="47:49" x14ac:dyDescent="0.35">
      <c r="AU548"/>
      <c r="AV548"/>
      <c r="AW548"/>
    </row>
    <row r="549" spans="47:49" x14ac:dyDescent="0.35">
      <c r="AU549"/>
      <c r="AV549"/>
      <c r="AW549"/>
    </row>
    <row r="550" spans="47:49" x14ac:dyDescent="0.35">
      <c r="AU550"/>
      <c r="AV550"/>
      <c r="AW550"/>
    </row>
    <row r="551" spans="47:49" x14ac:dyDescent="0.35">
      <c r="AU551"/>
      <c r="AV551"/>
      <c r="AW551"/>
    </row>
    <row r="552" spans="47:49" x14ac:dyDescent="0.35">
      <c r="AU552"/>
      <c r="AV552"/>
      <c r="AW552"/>
    </row>
    <row r="553" spans="47:49" x14ac:dyDescent="0.35">
      <c r="AU553"/>
      <c r="AV553"/>
      <c r="AW553"/>
    </row>
    <row r="554" spans="47:49" x14ac:dyDescent="0.35">
      <c r="AU554"/>
      <c r="AV554"/>
      <c r="AW554"/>
    </row>
    <row r="555" spans="47:49" x14ac:dyDescent="0.35">
      <c r="AU555"/>
      <c r="AV555"/>
      <c r="AW555"/>
    </row>
    <row r="556" spans="47:49" x14ac:dyDescent="0.35">
      <c r="AU556"/>
      <c r="AV556"/>
      <c r="AW556"/>
    </row>
    <row r="557" spans="47:49" x14ac:dyDescent="0.35">
      <c r="AU557"/>
      <c r="AV557"/>
      <c r="AW557"/>
    </row>
    <row r="558" spans="47:49" x14ac:dyDescent="0.35">
      <c r="AU558"/>
      <c r="AV558"/>
      <c r="AW558"/>
    </row>
    <row r="559" spans="47:49" x14ac:dyDescent="0.35">
      <c r="AU559"/>
      <c r="AV559"/>
      <c r="AW559"/>
    </row>
    <row r="560" spans="47:49" x14ac:dyDescent="0.35">
      <c r="AU560"/>
      <c r="AV560"/>
      <c r="AW560"/>
    </row>
    <row r="561" spans="47:49" x14ac:dyDescent="0.35">
      <c r="AU561"/>
      <c r="AV561"/>
      <c r="AW561"/>
    </row>
    <row r="562" spans="47:49" x14ac:dyDescent="0.35">
      <c r="AU562"/>
      <c r="AV562"/>
      <c r="AW562"/>
    </row>
    <row r="563" spans="47:49" x14ac:dyDescent="0.35">
      <c r="AU563"/>
      <c r="AV563"/>
      <c r="AW563"/>
    </row>
    <row r="564" spans="47:49" x14ac:dyDescent="0.35">
      <c r="AU564"/>
      <c r="AV564"/>
      <c r="AW564"/>
    </row>
    <row r="565" spans="47:49" x14ac:dyDescent="0.35">
      <c r="AU565"/>
      <c r="AV565"/>
      <c r="AW565"/>
    </row>
    <row r="566" spans="47:49" x14ac:dyDescent="0.35">
      <c r="AU566"/>
      <c r="AV566"/>
      <c r="AW566"/>
    </row>
    <row r="567" spans="47:49" x14ac:dyDescent="0.35">
      <c r="AU567"/>
      <c r="AV567"/>
      <c r="AW567"/>
    </row>
    <row r="568" spans="47:49" x14ac:dyDescent="0.35">
      <c r="AU568"/>
      <c r="AV568"/>
      <c r="AW568"/>
    </row>
    <row r="569" spans="47:49" x14ac:dyDescent="0.35">
      <c r="AU569"/>
      <c r="AV569"/>
      <c r="AW569"/>
    </row>
    <row r="570" spans="47:49" x14ac:dyDescent="0.35">
      <c r="AU570"/>
      <c r="AV570"/>
      <c r="AW570"/>
    </row>
    <row r="571" spans="47:49" x14ac:dyDescent="0.35">
      <c r="AU571"/>
      <c r="AV571"/>
      <c r="AW571"/>
    </row>
    <row r="572" spans="47:49" x14ac:dyDescent="0.35">
      <c r="AU572"/>
      <c r="AV572"/>
      <c r="AW572"/>
    </row>
    <row r="573" spans="47:49" x14ac:dyDescent="0.35">
      <c r="AU573"/>
      <c r="AV573"/>
      <c r="AW573"/>
    </row>
    <row r="574" spans="47:49" x14ac:dyDescent="0.35">
      <c r="AU574"/>
      <c r="AV574"/>
      <c r="AW574"/>
    </row>
    <row r="575" spans="47:49" x14ac:dyDescent="0.35">
      <c r="AU575"/>
      <c r="AV575"/>
      <c r="AW575"/>
    </row>
    <row r="576" spans="47:49" x14ac:dyDescent="0.35">
      <c r="AU576"/>
      <c r="AV576"/>
      <c r="AW576"/>
    </row>
    <row r="577" spans="47:49" x14ac:dyDescent="0.35">
      <c r="AU577"/>
      <c r="AV577"/>
      <c r="AW577"/>
    </row>
    <row r="578" spans="47:49" x14ac:dyDescent="0.35">
      <c r="AU578"/>
      <c r="AV578"/>
      <c r="AW578"/>
    </row>
    <row r="579" spans="47:49" x14ac:dyDescent="0.35">
      <c r="AU579"/>
      <c r="AV579"/>
      <c r="AW579"/>
    </row>
    <row r="580" spans="47:49" x14ac:dyDescent="0.35">
      <c r="AU580"/>
      <c r="AV580"/>
      <c r="AW580"/>
    </row>
    <row r="581" spans="47:49" x14ac:dyDescent="0.35">
      <c r="AU581"/>
      <c r="AV581"/>
      <c r="AW581"/>
    </row>
    <row r="582" spans="47:49" x14ac:dyDescent="0.35">
      <c r="AU582"/>
      <c r="AV582"/>
      <c r="AW582"/>
    </row>
    <row r="583" spans="47:49" x14ac:dyDescent="0.35">
      <c r="AU583"/>
      <c r="AV583"/>
      <c r="AW583"/>
    </row>
    <row r="584" spans="47:49" x14ac:dyDescent="0.35">
      <c r="AU584"/>
      <c r="AV584"/>
      <c r="AW584"/>
    </row>
    <row r="585" spans="47:49" x14ac:dyDescent="0.35">
      <c r="AU585"/>
      <c r="AV585"/>
      <c r="AW585"/>
    </row>
    <row r="586" spans="47:49" x14ac:dyDescent="0.35">
      <c r="AU586"/>
      <c r="AV586"/>
      <c r="AW586"/>
    </row>
    <row r="587" spans="47:49" x14ac:dyDescent="0.35">
      <c r="AU587"/>
      <c r="AV587"/>
      <c r="AW587"/>
    </row>
    <row r="588" spans="47:49" x14ac:dyDescent="0.35">
      <c r="AU588"/>
      <c r="AV588"/>
      <c r="AW588"/>
    </row>
    <row r="589" spans="47:49" x14ac:dyDescent="0.35">
      <c r="AU589"/>
      <c r="AV589"/>
      <c r="AW589"/>
    </row>
    <row r="590" spans="47:49" x14ac:dyDescent="0.35">
      <c r="AU590"/>
      <c r="AV590"/>
      <c r="AW590"/>
    </row>
    <row r="591" spans="47:49" x14ac:dyDescent="0.35">
      <c r="AU591"/>
      <c r="AV591"/>
      <c r="AW591"/>
    </row>
    <row r="592" spans="47:49" x14ac:dyDescent="0.35">
      <c r="AU592"/>
      <c r="AV592"/>
      <c r="AW592"/>
    </row>
    <row r="593" spans="47:49" x14ac:dyDescent="0.35">
      <c r="AU593"/>
      <c r="AV593"/>
      <c r="AW593"/>
    </row>
    <row r="594" spans="47:49" x14ac:dyDescent="0.35">
      <c r="AU594"/>
      <c r="AV594"/>
      <c r="AW594"/>
    </row>
    <row r="595" spans="47:49" x14ac:dyDescent="0.35">
      <c r="AU595"/>
      <c r="AV595"/>
      <c r="AW595"/>
    </row>
    <row r="596" spans="47:49" x14ac:dyDescent="0.35">
      <c r="AU596"/>
      <c r="AV596"/>
      <c r="AW596"/>
    </row>
    <row r="597" spans="47:49" x14ac:dyDescent="0.35">
      <c r="AU597"/>
      <c r="AV597"/>
      <c r="AW597"/>
    </row>
    <row r="598" spans="47:49" x14ac:dyDescent="0.35">
      <c r="AU598"/>
      <c r="AV598"/>
      <c r="AW598"/>
    </row>
    <row r="599" spans="47:49" x14ac:dyDescent="0.35">
      <c r="AU599"/>
      <c r="AV599"/>
      <c r="AW599"/>
    </row>
    <row r="600" spans="47:49" x14ac:dyDescent="0.35">
      <c r="AU600"/>
      <c r="AV600"/>
      <c r="AW600"/>
    </row>
    <row r="601" spans="47:49" x14ac:dyDescent="0.35">
      <c r="AU601"/>
      <c r="AV601"/>
      <c r="AW601"/>
    </row>
    <row r="602" spans="47:49" x14ac:dyDescent="0.35">
      <c r="AU602"/>
      <c r="AV602"/>
      <c r="AW602"/>
    </row>
    <row r="603" spans="47:49" x14ac:dyDescent="0.35">
      <c r="AU603"/>
      <c r="AV603"/>
      <c r="AW603"/>
    </row>
    <row r="604" spans="47:49" x14ac:dyDescent="0.35">
      <c r="AU604"/>
      <c r="AV604"/>
      <c r="AW604"/>
    </row>
    <row r="605" spans="47:49" x14ac:dyDescent="0.35">
      <c r="AU605"/>
      <c r="AV605"/>
      <c r="AW605"/>
    </row>
    <row r="606" spans="47:49" x14ac:dyDescent="0.35">
      <c r="AU606"/>
      <c r="AV606"/>
      <c r="AW606"/>
    </row>
    <row r="607" spans="47:49" x14ac:dyDescent="0.35">
      <c r="AU607"/>
      <c r="AV607"/>
      <c r="AW607"/>
    </row>
    <row r="608" spans="47:49" x14ac:dyDescent="0.35">
      <c r="AU608"/>
      <c r="AV608"/>
      <c r="AW608"/>
    </row>
    <row r="609" spans="47:49" x14ac:dyDescent="0.35">
      <c r="AU609"/>
      <c r="AV609"/>
      <c r="AW609"/>
    </row>
    <row r="610" spans="47:49" x14ac:dyDescent="0.35">
      <c r="AU610"/>
      <c r="AV610"/>
      <c r="AW610"/>
    </row>
    <row r="611" spans="47:49" x14ac:dyDescent="0.35">
      <c r="AU611"/>
      <c r="AV611"/>
      <c r="AW611"/>
    </row>
    <row r="612" spans="47:49" x14ac:dyDescent="0.35">
      <c r="AU612"/>
      <c r="AV612"/>
      <c r="AW612"/>
    </row>
    <row r="613" spans="47:49" x14ac:dyDescent="0.35">
      <c r="AU613"/>
      <c r="AV613"/>
      <c r="AW613"/>
    </row>
    <row r="614" spans="47:49" x14ac:dyDescent="0.35">
      <c r="AU614"/>
      <c r="AV614"/>
      <c r="AW614"/>
    </row>
    <row r="615" spans="47:49" x14ac:dyDescent="0.35">
      <c r="AU615"/>
      <c r="AV615"/>
      <c r="AW615"/>
    </row>
    <row r="616" spans="47:49" x14ac:dyDescent="0.35">
      <c r="AU616"/>
      <c r="AV616"/>
      <c r="AW616"/>
    </row>
    <row r="617" spans="47:49" x14ac:dyDescent="0.35">
      <c r="AU617"/>
      <c r="AV617"/>
      <c r="AW617"/>
    </row>
    <row r="618" spans="47:49" x14ac:dyDescent="0.35">
      <c r="AU618"/>
      <c r="AV618"/>
      <c r="AW618"/>
    </row>
    <row r="619" spans="47:49" x14ac:dyDescent="0.35">
      <c r="AU619"/>
      <c r="AV619"/>
      <c r="AW619"/>
    </row>
    <row r="620" spans="47:49" x14ac:dyDescent="0.35">
      <c r="AU620"/>
      <c r="AV620"/>
      <c r="AW620"/>
    </row>
    <row r="621" spans="47:49" x14ac:dyDescent="0.35">
      <c r="AU621"/>
      <c r="AV621"/>
      <c r="AW621"/>
    </row>
    <row r="622" spans="47:49" x14ac:dyDescent="0.35">
      <c r="AU622"/>
      <c r="AV622"/>
      <c r="AW622"/>
    </row>
    <row r="623" spans="47:49" x14ac:dyDescent="0.35">
      <c r="AU623"/>
      <c r="AV623"/>
      <c r="AW623"/>
    </row>
    <row r="624" spans="47:49" x14ac:dyDescent="0.35">
      <c r="AU624"/>
      <c r="AV624"/>
      <c r="AW624"/>
    </row>
    <row r="625" spans="47:49" x14ac:dyDescent="0.35">
      <c r="AU625"/>
      <c r="AV625"/>
      <c r="AW625"/>
    </row>
    <row r="626" spans="47:49" x14ac:dyDescent="0.35">
      <c r="AU626"/>
      <c r="AV626"/>
      <c r="AW626"/>
    </row>
    <row r="627" spans="47:49" x14ac:dyDescent="0.35">
      <c r="AU627"/>
      <c r="AV627"/>
      <c r="AW627"/>
    </row>
    <row r="628" spans="47:49" x14ac:dyDescent="0.35">
      <c r="AU628"/>
      <c r="AV628"/>
      <c r="AW628"/>
    </row>
    <row r="629" spans="47:49" x14ac:dyDescent="0.35">
      <c r="AU629"/>
      <c r="AV629"/>
      <c r="AW629"/>
    </row>
    <row r="630" spans="47:49" x14ac:dyDescent="0.35">
      <c r="AU630"/>
      <c r="AV630"/>
      <c r="AW630"/>
    </row>
    <row r="631" spans="47:49" x14ac:dyDescent="0.35">
      <c r="AU631"/>
      <c r="AV631"/>
      <c r="AW631"/>
    </row>
    <row r="632" spans="47:49" x14ac:dyDescent="0.35">
      <c r="AU632"/>
      <c r="AV632"/>
      <c r="AW632"/>
    </row>
    <row r="633" spans="47:49" x14ac:dyDescent="0.35">
      <c r="AU633"/>
      <c r="AV633"/>
      <c r="AW633"/>
    </row>
    <row r="634" spans="47:49" x14ac:dyDescent="0.35">
      <c r="AU634"/>
      <c r="AV634"/>
      <c r="AW634"/>
    </row>
    <row r="635" spans="47:49" x14ac:dyDescent="0.35">
      <c r="AU635"/>
      <c r="AV635"/>
      <c r="AW635"/>
    </row>
    <row r="636" spans="47:49" x14ac:dyDescent="0.35">
      <c r="AU636"/>
      <c r="AV636"/>
      <c r="AW636"/>
    </row>
    <row r="637" spans="47:49" x14ac:dyDescent="0.35">
      <c r="AU637"/>
      <c r="AV637"/>
      <c r="AW637"/>
    </row>
    <row r="638" spans="47:49" x14ac:dyDescent="0.35">
      <c r="AU638"/>
      <c r="AV638"/>
      <c r="AW638"/>
    </row>
    <row r="639" spans="47:49" x14ac:dyDescent="0.35">
      <c r="AU639"/>
      <c r="AV639"/>
      <c r="AW639"/>
    </row>
    <row r="640" spans="47:49" x14ac:dyDescent="0.35">
      <c r="AU640"/>
      <c r="AV640"/>
      <c r="AW640"/>
    </row>
    <row r="641" spans="47:49" x14ac:dyDescent="0.35">
      <c r="AU641"/>
      <c r="AV641"/>
      <c r="AW641"/>
    </row>
    <row r="642" spans="47:49" x14ac:dyDescent="0.35">
      <c r="AU642"/>
      <c r="AV642"/>
      <c r="AW642"/>
    </row>
    <row r="643" spans="47:49" x14ac:dyDescent="0.35">
      <c r="AU643"/>
      <c r="AV643"/>
      <c r="AW643"/>
    </row>
    <row r="644" spans="47:49" x14ac:dyDescent="0.35">
      <c r="AU644"/>
      <c r="AV644"/>
      <c r="AW644"/>
    </row>
    <row r="645" spans="47:49" x14ac:dyDescent="0.35">
      <c r="AU645"/>
      <c r="AV645"/>
      <c r="AW645"/>
    </row>
    <row r="646" spans="47:49" x14ac:dyDescent="0.35">
      <c r="AU646"/>
      <c r="AV646"/>
      <c r="AW646"/>
    </row>
    <row r="647" spans="47:49" x14ac:dyDescent="0.35">
      <c r="AU647"/>
      <c r="AV647"/>
      <c r="AW647"/>
    </row>
    <row r="648" spans="47:49" x14ac:dyDescent="0.35">
      <c r="AU648"/>
      <c r="AV648"/>
      <c r="AW648"/>
    </row>
    <row r="649" spans="47:49" x14ac:dyDescent="0.35">
      <c r="AU649"/>
      <c r="AV649"/>
      <c r="AW649"/>
    </row>
    <row r="650" spans="47:49" x14ac:dyDescent="0.35">
      <c r="AU650"/>
      <c r="AV650"/>
      <c r="AW650"/>
    </row>
    <row r="651" spans="47:49" x14ac:dyDescent="0.35">
      <c r="AU651"/>
      <c r="AV651"/>
      <c r="AW651"/>
    </row>
    <row r="652" spans="47:49" x14ac:dyDescent="0.35">
      <c r="AU652"/>
      <c r="AV652"/>
      <c r="AW652"/>
    </row>
    <row r="653" spans="47:49" x14ac:dyDescent="0.35">
      <c r="AU653"/>
      <c r="AV653"/>
      <c r="AW653"/>
    </row>
    <row r="654" spans="47:49" x14ac:dyDescent="0.35">
      <c r="AU654"/>
      <c r="AV654"/>
      <c r="AW654"/>
    </row>
    <row r="655" spans="47:49" x14ac:dyDescent="0.35">
      <c r="AU655"/>
      <c r="AV655"/>
      <c r="AW655"/>
    </row>
    <row r="656" spans="47:49" x14ac:dyDescent="0.35">
      <c r="AU656"/>
      <c r="AV656"/>
      <c r="AW656"/>
    </row>
    <row r="657" spans="47:49" x14ac:dyDescent="0.35">
      <c r="AU657"/>
      <c r="AV657"/>
      <c r="AW657"/>
    </row>
    <row r="658" spans="47:49" x14ac:dyDescent="0.35">
      <c r="AU658"/>
      <c r="AV658"/>
      <c r="AW658"/>
    </row>
    <row r="659" spans="47:49" x14ac:dyDescent="0.35">
      <c r="AU659"/>
      <c r="AV659"/>
      <c r="AW659"/>
    </row>
    <row r="660" spans="47:49" x14ac:dyDescent="0.35">
      <c r="AU660"/>
      <c r="AV660"/>
      <c r="AW660"/>
    </row>
    <row r="661" spans="47:49" x14ac:dyDescent="0.35">
      <c r="AU661"/>
      <c r="AV661"/>
      <c r="AW661"/>
    </row>
    <row r="662" spans="47:49" x14ac:dyDescent="0.35">
      <c r="AU662"/>
      <c r="AV662"/>
      <c r="AW662"/>
    </row>
    <row r="663" spans="47:49" x14ac:dyDescent="0.35">
      <c r="AU663"/>
      <c r="AV663"/>
      <c r="AW663"/>
    </row>
    <row r="664" spans="47:49" x14ac:dyDescent="0.35">
      <c r="AU664"/>
      <c r="AV664"/>
      <c r="AW664"/>
    </row>
    <row r="665" spans="47:49" x14ac:dyDescent="0.35">
      <c r="AU665"/>
      <c r="AV665"/>
      <c r="AW665"/>
    </row>
    <row r="666" spans="47:49" x14ac:dyDescent="0.35">
      <c r="AU666"/>
      <c r="AV666"/>
      <c r="AW666"/>
    </row>
    <row r="667" spans="47:49" x14ac:dyDescent="0.35">
      <c r="AU667"/>
      <c r="AV667"/>
      <c r="AW667"/>
    </row>
    <row r="668" spans="47:49" x14ac:dyDescent="0.35">
      <c r="AU668"/>
      <c r="AV668"/>
      <c r="AW668"/>
    </row>
    <row r="669" spans="47:49" x14ac:dyDescent="0.35">
      <c r="AU669"/>
      <c r="AV669"/>
      <c r="AW669"/>
    </row>
    <row r="670" spans="47:49" x14ac:dyDescent="0.35">
      <c r="AU670"/>
      <c r="AV670"/>
      <c r="AW670"/>
    </row>
    <row r="671" spans="47:49" x14ac:dyDescent="0.35">
      <c r="AU671"/>
      <c r="AV671"/>
      <c r="AW671"/>
    </row>
    <row r="672" spans="47:49" x14ac:dyDescent="0.35">
      <c r="AU672"/>
      <c r="AV672"/>
      <c r="AW672"/>
    </row>
    <row r="673" spans="47:49" x14ac:dyDescent="0.35">
      <c r="AU673"/>
      <c r="AV673"/>
      <c r="AW673"/>
    </row>
    <row r="674" spans="47:49" x14ac:dyDescent="0.35">
      <c r="AU674"/>
      <c r="AV674"/>
      <c r="AW674"/>
    </row>
    <row r="675" spans="47:49" x14ac:dyDescent="0.35">
      <c r="AU675"/>
      <c r="AV675"/>
      <c r="AW675"/>
    </row>
    <row r="676" spans="47:49" x14ac:dyDescent="0.35">
      <c r="AU676"/>
      <c r="AV676"/>
      <c r="AW676"/>
    </row>
    <row r="677" spans="47:49" x14ac:dyDescent="0.35">
      <c r="AU677"/>
      <c r="AV677"/>
      <c r="AW677"/>
    </row>
    <row r="678" spans="47:49" x14ac:dyDescent="0.35">
      <c r="AU678"/>
      <c r="AV678"/>
      <c r="AW678"/>
    </row>
    <row r="679" spans="47:49" x14ac:dyDescent="0.35">
      <c r="AU679"/>
      <c r="AV679"/>
      <c r="AW679"/>
    </row>
    <row r="680" spans="47:49" x14ac:dyDescent="0.35">
      <c r="AU680"/>
      <c r="AV680"/>
      <c r="AW680"/>
    </row>
    <row r="681" spans="47:49" x14ac:dyDescent="0.35">
      <c r="AU681"/>
      <c r="AV681"/>
      <c r="AW681"/>
    </row>
    <row r="682" spans="47:49" x14ac:dyDescent="0.35">
      <c r="AU682"/>
      <c r="AV682"/>
      <c r="AW682"/>
    </row>
    <row r="683" spans="47:49" x14ac:dyDescent="0.35">
      <c r="AU683"/>
      <c r="AV683"/>
      <c r="AW683"/>
    </row>
    <row r="684" spans="47:49" x14ac:dyDescent="0.35">
      <c r="AU684"/>
      <c r="AV684"/>
      <c r="AW684"/>
    </row>
    <row r="685" spans="47:49" x14ac:dyDescent="0.35">
      <c r="AU685"/>
      <c r="AV685"/>
      <c r="AW685"/>
    </row>
    <row r="686" spans="47:49" x14ac:dyDescent="0.35">
      <c r="AU686"/>
      <c r="AV686"/>
      <c r="AW686"/>
    </row>
    <row r="687" spans="47:49" x14ac:dyDescent="0.35">
      <c r="AU687"/>
      <c r="AV687"/>
      <c r="AW687"/>
    </row>
    <row r="688" spans="47:49" x14ac:dyDescent="0.35">
      <c r="AU688"/>
      <c r="AV688"/>
      <c r="AW688"/>
    </row>
    <row r="689" spans="47:49" x14ac:dyDescent="0.35">
      <c r="AU689"/>
      <c r="AV689"/>
      <c r="AW689"/>
    </row>
    <row r="690" spans="47:49" x14ac:dyDescent="0.35">
      <c r="AU690"/>
      <c r="AV690"/>
      <c r="AW690"/>
    </row>
    <row r="691" spans="47:49" x14ac:dyDescent="0.35">
      <c r="AU691"/>
      <c r="AV691"/>
      <c r="AW691"/>
    </row>
    <row r="692" spans="47:49" x14ac:dyDescent="0.35">
      <c r="AU692"/>
      <c r="AV692"/>
      <c r="AW692"/>
    </row>
    <row r="693" spans="47:49" x14ac:dyDescent="0.35">
      <c r="AU693"/>
      <c r="AV693"/>
      <c r="AW693"/>
    </row>
    <row r="694" spans="47:49" x14ac:dyDescent="0.35">
      <c r="AU694"/>
      <c r="AV694"/>
      <c r="AW694"/>
    </row>
    <row r="695" spans="47:49" x14ac:dyDescent="0.35">
      <c r="AU695"/>
      <c r="AV695"/>
      <c r="AW695"/>
    </row>
    <row r="696" spans="47:49" x14ac:dyDescent="0.35">
      <c r="AU696"/>
      <c r="AV696"/>
      <c r="AW696"/>
    </row>
    <row r="697" spans="47:49" x14ac:dyDescent="0.35">
      <c r="AU697"/>
      <c r="AV697"/>
      <c r="AW697"/>
    </row>
    <row r="698" spans="47:49" x14ac:dyDescent="0.35">
      <c r="AU698"/>
      <c r="AV698"/>
      <c r="AW698"/>
    </row>
    <row r="699" spans="47:49" x14ac:dyDescent="0.35">
      <c r="AU699"/>
      <c r="AV699"/>
      <c r="AW699"/>
    </row>
    <row r="700" spans="47:49" x14ac:dyDescent="0.35">
      <c r="AU700"/>
      <c r="AV700"/>
      <c r="AW700"/>
    </row>
    <row r="701" spans="47:49" x14ac:dyDescent="0.35">
      <c r="AU701"/>
      <c r="AV701"/>
      <c r="AW701"/>
    </row>
    <row r="702" spans="47:49" x14ac:dyDescent="0.35">
      <c r="AU702"/>
      <c r="AV702"/>
      <c r="AW702"/>
    </row>
    <row r="703" spans="47:49" x14ac:dyDescent="0.35">
      <c r="AU703"/>
      <c r="AV703"/>
      <c r="AW703"/>
    </row>
    <row r="704" spans="47:49" x14ac:dyDescent="0.35">
      <c r="AU704"/>
      <c r="AV704"/>
      <c r="AW704"/>
    </row>
    <row r="705" spans="47:49" x14ac:dyDescent="0.35">
      <c r="AU705"/>
      <c r="AV705"/>
      <c r="AW705"/>
    </row>
    <row r="706" spans="47:49" x14ac:dyDescent="0.35">
      <c r="AU706"/>
      <c r="AV706"/>
      <c r="AW706"/>
    </row>
    <row r="707" spans="47:49" x14ac:dyDescent="0.35">
      <c r="AU707"/>
      <c r="AV707"/>
      <c r="AW707"/>
    </row>
    <row r="708" spans="47:49" x14ac:dyDescent="0.35">
      <c r="AU708"/>
      <c r="AV708"/>
      <c r="AW708"/>
    </row>
    <row r="709" spans="47:49" x14ac:dyDescent="0.35">
      <c r="AU709"/>
      <c r="AV709"/>
      <c r="AW709"/>
    </row>
    <row r="710" spans="47:49" x14ac:dyDescent="0.35">
      <c r="AU710"/>
      <c r="AV710"/>
      <c r="AW710"/>
    </row>
    <row r="711" spans="47:49" x14ac:dyDescent="0.35">
      <c r="AU711"/>
      <c r="AV711"/>
      <c r="AW711"/>
    </row>
    <row r="712" spans="47:49" x14ac:dyDescent="0.35">
      <c r="AU712"/>
      <c r="AV712"/>
      <c r="AW712"/>
    </row>
    <row r="713" spans="47:49" x14ac:dyDescent="0.35">
      <c r="AU713"/>
      <c r="AV713"/>
      <c r="AW713"/>
    </row>
    <row r="714" spans="47:49" x14ac:dyDescent="0.35">
      <c r="AU714"/>
      <c r="AV714"/>
      <c r="AW714"/>
    </row>
    <row r="715" spans="47:49" x14ac:dyDescent="0.35">
      <c r="AU715"/>
      <c r="AV715"/>
      <c r="AW715"/>
    </row>
    <row r="716" spans="47:49" x14ac:dyDescent="0.35">
      <c r="AU716"/>
      <c r="AV716"/>
      <c r="AW716"/>
    </row>
    <row r="717" spans="47:49" x14ac:dyDescent="0.35">
      <c r="AU717"/>
      <c r="AV717"/>
      <c r="AW717"/>
    </row>
    <row r="718" spans="47:49" x14ac:dyDescent="0.35">
      <c r="AU718"/>
      <c r="AV718"/>
      <c r="AW718"/>
    </row>
    <row r="719" spans="47:49" x14ac:dyDescent="0.35">
      <c r="AU719"/>
      <c r="AV719"/>
      <c r="AW719"/>
    </row>
    <row r="720" spans="47:49" x14ac:dyDescent="0.35">
      <c r="AU720"/>
      <c r="AV720"/>
      <c r="AW720"/>
    </row>
    <row r="721" spans="47:49" x14ac:dyDescent="0.35">
      <c r="AU721"/>
      <c r="AV721"/>
      <c r="AW721"/>
    </row>
    <row r="722" spans="47:49" x14ac:dyDescent="0.35">
      <c r="AU722"/>
      <c r="AV722"/>
      <c r="AW722"/>
    </row>
    <row r="723" spans="47:49" x14ac:dyDescent="0.35">
      <c r="AU723"/>
      <c r="AV723"/>
      <c r="AW723"/>
    </row>
    <row r="724" spans="47:49" x14ac:dyDescent="0.35">
      <c r="AU724"/>
      <c r="AV724"/>
      <c r="AW724"/>
    </row>
    <row r="725" spans="47:49" x14ac:dyDescent="0.35">
      <c r="AU725"/>
      <c r="AV725"/>
      <c r="AW725"/>
    </row>
    <row r="726" spans="47:49" x14ac:dyDescent="0.35">
      <c r="AU726"/>
      <c r="AV726"/>
      <c r="AW726"/>
    </row>
    <row r="727" spans="47:49" x14ac:dyDescent="0.35">
      <c r="AU727"/>
      <c r="AV727"/>
      <c r="AW727"/>
    </row>
    <row r="728" spans="47:49" x14ac:dyDescent="0.35">
      <c r="AU728"/>
      <c r="AV728"/>
      <c r="AW728"/>
    </row>
    <row r="729" spans="47:49" x14ac:dyDescent="0.35">
      <c r="AU729"/>
      <c r="AV729"/>
      <c r="AW729"/>
    </row>
    <row r="730" spans="47:49" x14ac:dyDescent="0.35">
      <c r="AU730"/>
      <c r="AV730"/>
      <c r="AW730"/>
    </row>
    <row r="731" spans="47:49" x14ac:dyDescent="0.35">
      <c r="AU731"/>
      <c r="AV731"/>
      <c r="AW731"/>
    </row>
    <row r="732" spans="47:49" x14ac:dyDescent="0.35">
      <c r="AU732"/>
      <c r="AV732"/>
      <c r="AW732"/>
    </row>
    <row r="733" spans="47:49" x14ac:dyDescent="0.35">
      <c r="AU733"/>
      <c r="AV733"/>
      <c r="AW733"/>
    </row>
    <row r="734" spans="47:49" x14ac:dyDescent="0.35">
      <c r="AU734"/>
      <c r="AV734"/>
      <c r="AW734"/>
    </row>
    <row r="735" spans="47:49" x14ac:dyDescent="0.35">
      <c r="AU735"/>
      <c r="AV735"/>
      <c r="AW735"/>
    </row>
    <row r="736" spans="47:49" x14ac:dyDescent="0.35">
      <c r="AU736"/>
      <c r="AV736"/>
      <c r="AW736"/>
    </row>
    <row r="737" spans="47:49" x14ac:dyDescent="0.35">
      <c r="AU737"/>
      <c r="AV737"/>
      <c r="AW737"/>
    </row>
    <row r="738" spans="47:49" x14ac:dyDescent="0.35">
      <c r="AU738"/>
      <c r="AV738"/>
      <c r="AW738"/>
    </row>
    <row r="739" spans="47:49" x14ac:dyDescent="0.35">
      <c r="AU739"/>
      <c r="AV739"/>
      <c r="AW739"/>
    </row>
    <row r="740" spans="47:49" x14ac:dyDescent="0.35">
      <c r="AU740"/>
      <c r="AV740"/>
      <c r="AW740"/>
    </row>
    <row r="741" spans="47:49" x14ac:dyDescent="0.35">
      <c r="AU741"/>
      <c r="AV741"/>
      <c r="AW741"/>
    </row>
    <row r="742" spans="47:49" x14ac:dyDescent="0.35">
      <c r="AU742"/>
      <c r="AV742"/>
      <c r="AW742"/>
    </row>
    <row r="743" spans="47:49" x14ac:dyDescent="0.35">
      <c r="AU743"/>
      <c r="AV743"/>
      <c r="AW743"/>
    </row>
    <row r="744" spans="47:49" x14ac:dyDescent="0.35">
      <c r="AU744"/>
      <c r="AV744"/>
      <c r="AW744"/>
    </row>
    <row r="745" spans="47:49" x14ac:dyDescent="0.35">
      <c r="AU745"/>
      <c r="AV745"/>
      <c r="AW745"/>
    </row>
    <row r="746" spans="47:49" x14ac:dyDescent="0.35">
      <c r="AU746"/>
      <c r="AV746"/>
      <c r="AW746"/>
    </row>
    <row r="747" spans="47:49" x14ac:dyDescent="0.35">
      <c r="AU747"/>
      <c r="AV747"/>
      <c r="AW747"/>
    </row>
    <row r="748" spans="47:49" x14ac:dyDescent="0.35">
      <c r="AU748"/>
      <c r="AV748"/>
      <c r="AW748"/>
    </row>
    <row r="749" spans="47:49" x14ac:dyDescent="0.35">
      <c r="AU749"/>
      <c r="AV749"/>
      <c r="AW749"/>
    </row>
    <row r="750" spans="47:49" x14ac:dyDescent="0.35">
      <c r="AU750"/>
      <c r="AV750"/>
      <c r="AW750"/>
    </row>
    <row r="751" spans="47:49" x14ac:dyDescent="0.35">
      <c r="AU751"/>
      <c r="AV751"/>
      <c r="AW751"/>
    </row>
    <row r="752" spans="47:49" x14ac:dyDescent="0.35">
      <c r="AU752"/>
      <c r="AV752"/>
      <c r="AW752"/>
    </row>
    <row r="753" spans="47:49" x14ac:dyDescent="0.35">
      <c r="AU753"/>
      <c r="AV753"/>
      <c r="AW753"/>
    </row>
    <row r="754" spans="47:49" x14ac:dyDescent="0.35">
      <c r="AU754"/>
      <c r="AV754"/>
      <c r="AW754"/>
    </row>
    <row r="755" spans="47:49" x14ac:dyDescent="0.35">
      <c r="AU755"/>
      <c r="AV755"/>
      <c r="AW755"/>
    </row>
    <row r="756" spans="47:49" x14ac:dyDescent="0.35">
      <c r="AU756"/>
      <c r="AV756"/>
      <c r="AW756"/>
    </row>
    <row r="757" spans="47:49" x14ac:dyDescent="0.35">
      <c r="AU757"/>
      <c r="AV757"/>
      <c r="AW757"/>
    </row>
    <row r="758" spans="47:49" x14ac:dyDescent="0.35">
      <c r="AU758"/>
      <c r="AV758"/>
      <c r="AW758"/>
    </row>
    <row r="759" spans="47:49" x14ac:dyDescent="0.35">
      <c r="AU759"/>
      <c r="AV759"/>
      <c r="AW759"/>
    </row>
    <row r="760" spans="47:49" x14ac:dyDescent="0.35">
      <c r="AU760"/>
      <c r="AV760"/>
      <c r="AW760"/>
    </row>
    <row r="761" spans="47:49" x14ac:dyDescent="0.35">
      <c r="AU761"/>
      <c r="AV761"/>
      <c r="AW761"/>
    </row>
    <row r="762" spans="47:49" x14ac:dyDescent="0.35">
      <c r="AU762"/>
      <c r="AV762"/>
      <c r="AW762"/>
    </row>
    <row r="763" spans="47:49" x14ac:dyDescent="0.35">
      <c r="AU763"/>
      <c r="AV763"/>
      <c r="AW763"/>
    </row>
    <row r="764" spans="47:49" x14ac:dyDescent="0.35">
      <c r="AU764"/>
      <c r="AV764"/>
      <c r="AW764"/>
    </row>
    <row r="765" spans="47:49" x14ac:dyDescent="0.35">
      <c r="AU765"/>
      <c r="AV765"/>
      <c r="AW765"/>
    </row>
    <row r="766" spans="47:49" x14ac:dyDescent="0.35">
      <c r="AU766"/>
      <c r="AV766"/>
      <c r="AW766"/>
    </row>
    <row r="767" spans="47:49" x14ac:dyDescent="0.35">
      <c r="AU767"/>
      <c r="AV767"/>
      <c r="AW767"/>
    </row>
    <row r="768" spans="47:49" x14ac:dyDescent="0.35">
      <c r="AU768"/>
      <c r="AV768"/>
      <c r="AW768"/>
    </row>
    <row r="769" spans="47:49" x14ac:dyDescent="0.35">
      <c r="AU769"/>
      <c r="AV769"/>
      <c r="AW769"/>
    </row>
    <row r="770" spans="47:49" x14ac:dyDescent="0.35">
      <c r="AU770"/>
      <c r="AV770"/>
      <c r="AW770"/>
    </row>
    <row r="771" spans="47:49" x14ac:dyDescent="0.35">
      <c r="AU771"/>
      <c r="AV771"/>
      <c r="AW771"/>
    </row>
    <row r="772" spans="47:49" x14ac:dyDescent="0.35">
      <c r="AU772"/>
      <c r="AV772"/>
      <c r="AW772"/>
    </row>
    <row r="773" spans="47:49" x14ac:dyDescent="0.35">
      <c r="AU773"/>
      <c r="AV773"/>
      <c r="AW773"/>
    </row>
    <row r="774" spans="47:49" x14ac:dyDescent="0.35">
      <c r="AU774"/>
      <c r="AV774"/>
      <c r="AW774"/>
    </row>
    <row r="775" spans="47:49" x14ac:dyDescent="0.35">
      <c r="AU775"/>
      <c r="AV775"/>
      <c r="AW775"/>
    </row>
    <row r="776" spans="47:49" x14ac:dyDescent="0.35">
      <c r="AU776"/>
      <c r="AV776"/>
      <c r="AW776"/>
    </row>
    <row r="777" spans="47:49" x14ac:dyDescent="0.35">
      <c r="AU777"/>
      <c r="AV777"/>
      <c r="AW777"/>
    </row>
    <row r="778" spans="47:49" x14ac:dyDescent="0.35">
      <c r="AU778"/>
      <c r="AV778"/>
      <c r="AW778"/>
    </row>
    <row r="779" spans="47:49" x14ac:dyDescent="0.35">
      <c r="AU779"/>
      <c r="AV779"/>
      <c r="AW779"/>
    </row>
    <row r="780" spans="47:49" x14ac:dyDescent="0.35">
      <c r="AU780"/>
      <c r="AV780"/>
      <c r="AW780"/>
    </row>
    <row r="781" spans="47:49" x14ac:dyDescent="0.35">
      <c r="AU781"/>
      <c r="AV781"/>
      <c r="AW781"/>
    </row>
    <row r="782" spans="47:49" x14ac:dyDescent="0.35">
      <c r="AU782"/>
      <c r="AV782"/>
      <c r="AW782"/>
    </row>
    <row r="783" spans="47:49" x14ac:dyDescent="0.35">
      <c r="AU783"/>
      <c r="AV783"/>
      <c r="AW783"/>
    </row>
    <row r="784" spans="47:49" x14ac:dyDescent="0.35">
      <c r="AU784"/>
      <c r="AV784"/>
      <c r="AW784"/>
    </row>
    <row r="785" spans="47:49" x14ac:dyDescent="0.35">
      <c r="AU785"/>
      <c r="AV785"/>
      <c r="AW785"/>
    </row>
    <row r="786" spans="47:49" x14ac:dyDescent="0.35">
      <c r="AU786"/>
      <c r="AV786"/>
      <c r="AW786"/>
    </row>
    <row r="787" spans="47:49" x14ac:dyDescent="0.35">
      <c r="AU787"/>
      <c r="AV787"/>
      <c r="AW787"/>
    </row>
    <row r="788" spans="47:49" x14ac:dyDescent="0.35">
      <c r="AU788"/>
      <c r="AV788"/>
      <c r="AW788"/>
    </row>
    <row r="789" spans="47:49" x14ac:dyDescent="0.35">
      <c r="AU789"/>
      <c r="AV789"/>
      <c r="AW789"/>
    </row>
    <row r="790" spans="47:49" x14ac:dyDescent="0.35">
      <c r="AU790"/>
      <c r="AV790"/>
      <c r="AW790"/>
    </row>
    <row r="791" spans="47:49" x14ac:dyDescent="0.35">
      <c r="AU791"/>
      <c r="AV791"/>
      <c r="AW791"/>
    </row>
    <row r="792" spans="47:49" x14ac:dyDescent="0.35">
      <c r="AU792"/>
      <c r="AV792"/>
      <c r="AW792"/>
    </row>
    <row r="793" spans="47:49" x14ac:dyDescent="0.35">
      <c r="AU793"/>
      <c r="AV793"/>
      <c r="AW793"/>
    </row>
    <row r="794" spans="47:49" x14ac:dyDescent="0.35">
      <c r="AU794"/>
      <c r="AV794"/>
      <c r="AW794"/>
    </row>
    <row r="795" spans="47:49" x14ac:dyDescent="0.35">
      <c r="AU795"/>
      <c r="AV795"/>
      <c r="AW795"/>
    </row>
    <row r="796" spans="47:49" x14ac:dyDescent="0.35">
      <c r="AU796"/>
      <c r="AV796"/>
      <c r="AW796"/>
    </row>
    <row r="797" spans="47:49" x14ac:dyDescent="0.35">
      <c r="AU797"/>
      <c r="AV797"/>
      <c r="AW797"/>
    </row>
    <row r="798" spans="47:49" x14ac:dyDescent="0.35">
      <c r="AU798"/>
      <c r="AV798"/>
      <c r="AW798"/>
    </row>
    <row r="799" spans="47:49" x14ac:dyDescent="0.35">
      <c r="AU799"/>
      <c r="AV799"/>
      <c r="AW799"/>
    </row>
    <row r="800" spans="47:49" x14ac:dyDescent="0.35">
      <c r="AU800"/>
      <c r="AV800"/>
      <c r="AW800"/>
    </row>
    <row r="801" spans="47:49" x14ac:dyDescent="0.35">
      <c r="AU801"/>
      <c r="AV801"/>
      <c r="AW801"/>
    </row>
    <row r="802" spans="47:49" x14ac:dyDescent="0.35">
      <c r="AU802"/>
      <c r="AV802"/>
      <c r="AW802"/>
    </row>
    <row r="803" spans="47:49" x14ac:dyDescent="0.35">
      <c r="AU803"/>
      <c r="AV803"/>
      <c r="AW803"/>
    </row>
    <row r="804" spans="47:49" x14ac:dyDescent="0.35">
      <c r="AU804"/>
      <c r="AV804"/>
      <c r="AW804"/>
    </row>
    <row r="805" spans="47:49" x14ac:dyDescent="0.35">
      <c r="AU805"/>
      <c r="AV805"/>
      <c r="AW805"/>
    </row>
    <row r="806" spans="47:49" x14ac:dyDescent="0.35">
      <c r="AU806"/>
      <c r="AV806"/>
      <c r="AW806"/>
    </row>
    <row r="807" spans="47:49" x14ac:dyDescent="0.35">
      <c r="AU807"/>
      <c r="AV807"/>
      <c r="AW807"/>
    </row>
    <row r="808" spans="47:49" x14ac:dyDescent="0.35">
      <c r="AU808"/>
      <c r="AV808"/>
      <c r="AW808"/>
    </row>
    <row r="809" spans="47:49" x14ac:dyDescent="0.35">
      <c r="AU809"/>
      <c r="AV809"/>
      <c r="AW809"/>
    </row>
    <row r="810" spans="47:49" x14ac:dyDescent="0.35">
      <c r="AU810"/>
      <c r="AV810"/>
      <c r="AW810"/>
    </row>
    <row r="811" spans="47:49" x14ac:dyDescent="0.35">
      <c r="AU811"/>
      <c r="AV811"/>
      <c r="AW811"/>
    </row>
    <row r="812" spans="47:49" x14ac:dyDescent="0.35">
      <c r="AU812"/>
      <c r="AV812"/>
      <c r="AW812"/>
    </row>
    <row r="813" spans="47:49" x14ac:dyDescent="0.35">
      <c r="AU813"/>
      <c r="AV813"/>
      <c r="AW813"/>
    </row>
    <row r="814" spans="47:49" x14ac:dyDescent="0.35">
      <c r="AU814"/>
      <c r="AV814"/>
      <c r="AW814"/>
    </row>
    <row r="815" spans="47:49" x14ac:dyDescent="0.35">
      <c r="AU815"/>
      <c r="AV815"/>
      <c r="AW815"/>
    </row>
    <row r="816" spans="47:49" x14ac:dyDescent="0.35">
      <c r="AU816"/>
      <c r="AV816"/>
      <c r="AW816"/>
    </row>
    <row r="817" spans="47:49" x14ac:dyDescent="0.35">
      <c r="AU817"/>
      <c r="AV817"/>
      <c r="AW817"/>
    </row>
    <row r="818" spans="47:49" x14ac:dyDescent="0.35">
      <c r="AU818"/>
      <c r="AV818"/>
      <c r="AW818"/>
    </row>
    <row r="819" spans="47:49" x14ac:dyDescent="0.35">
      <c r="AU819"/>
      <c r="AV819"/>
      <c r="AW819"/>
    </row>
    <row r="820" spans="47:49" x14ac:dyDescent="0.35">
      <c r="AU820"/>
      <c r="AV820"/>
      <c r="AW820"/>
    </row>
    <row r="821" spans="47:49" x14ac:dyDescent="0.35">
      <c r="AU821"/>
      <c r="AV821"/>
      <c r="AW821"/>
    </row>
    <row r="822" spans="47:49" x14ac:dyDescent="0.35">
      <c r="AU822"/>
      <c r="AV822"/>
      <c r="AW822"/>
    </row>
    <row r="823" spans="47:49" x14ac:dyDescent="0.35">
      <c r="AU823"/>
      <c r="AV823"/>
      <c r="AW823"/>
    </row>
    <row r="824" spans="47:49" x14ac:dyDescent="0.35">
      <c r="AU824"/>
      <c r="AV824"/>
      <c r="AW824"/>
    </row>
    <row r="825" spans="47:49" x14ac:dyDescent="0.35">
      <c r="AU825"/>
      <c r="AV825"/>
      <c r="AW825"/>
    </row>
    <row r="826" spans="47:49" x14ac:dyDescent="0.35">
      <c r="AU826"/>
      <c r="AV826"/>
      <c r="AW826"/>
    </row>
    <row r="827" spans="47:49" x14ac:dyDescent="0.35">
      <c r="AU827"/>
      <c r="AV827"/>
      <c r="AW827"/>
    </row>
    <row r="828" spans="47:49" x14ac:dyDescent="0.35">
      <c r="AU828"/>
      <c r="AV828"/>
      <c r="AW828"/>
    </row>
    <row r="829" spans="47:49" x14ac:dyDescent="0.35">
      <c r="AU829"/>
      <c r="AV829"/>
      <c r="AW829"/>
    </row>
    <row r="830" spans="47:49" x14ac:dyDescent="0.35">
      <c r="AU830"/>
      <c r="AV830"/>
      <c r="AW830"/>
    </row>
    <row r="831" spans="47:49" x14ac:dyDescent="0.35">
      <c r="AU831"/>
      <c r="AV831"/>
      <c r="AW831"/>
    </row>
    <row r="832" spans="47:49" x14ac:dyDescent="0.35">
      <c r="AU832"/>
      <c r="AV832"/>
      <c r="AW832"/>
    </row>
    <row r="833" spans="47:49" x14ac:dyDescent="0.35">
      <c r="AU833"/>
      <c r="AV833"/>
      <c r="AW833"/>
    </row>
    <row r="834" spans="47:49" x14ac:dyDescent="0.35">
      <c r="AU834"/>
      <c r="AV834"/>
      <c r="AW834"/>
    </row>
    <row r="835" spans="47:49" x14ac:dyDescent="0.35">
      <c r="AU835"/>
      <c r="AV835"/>
      <c r="AW835"/>
    </row>
    <row r="836" spans="47:49" x14ac:dyDescent="0.35">
      <c r="AU836"/>
      <c r="AV836"/>
      <c r="AW836"/>
    </row>
    <row r="837" spans="47:49" x14ac:dyDescent="0.35">
      <c r="AU837"/>
      <c r="AV837"/>
      <c r="AW837"/>
    </row>
    <row r="838" spans="47:49" x14ac:dyDescent="0.35">
      <c r="AU838"/>
      <c r="AV838"/>
      <c r="AW838"/>
    </row>
    <row r="839" spans="47:49" x14ac:dyDescent="0.35">
      <c r="AU839"/>
      <c r="AV839"/>
      <c r="AW839"/>
    </row>
    <row r="840" spans="47:49" x14ac:dyDescent="0.35">
      <c r="AU840"/>
      <c r="AV840"/>
      <c r="AW840"/>
    </row>
    <row r="841" spans="47:49" x14ac:dyDescent="0.35">
      <c r="AU841"/>
      <c r="AV841"/>
      <c r="AW841"/>
    </row>
    <row r="842" spans="47:49" x14ac:dyDescent="0.35">
      <c r="AU842"/>
      <c r="AV842"/>
      <c r="AW842"/>
    </row>
    <row r="843" spans="47:49" x14ac:dyDescent="0.35">
      <c r="AU843"/>
      <c r="AV843"/>
      <c r="AW843"/>
    </row>
    <row r="844" spans="47:49" x14ac:dyDescent="0.35">
      <c r="AU844"/>
      <c r="AV844"/>
      <c r="AW844"/>
    </row>
    <row r="845" spans="47:49" x14ac:dyDescent="0.35">
      <c r="AU845"/>
      <c r="AV845"/>
      <c r="AW845"/>
    </row>
    <row r="846" spans="47:49" x14ac:dyDescent="0.35">
      <c r="AU846"/>
      <c r="AV846"/>
      <c r="AW846"/>
    </row>
    <row r="847" spans="47:49" x14ac:dyDescent="0.35">
      <c r="AU847"/>
      <c r="AV847"/>
      <c r="AW847"/>
    </row>
    <row r="848" spans="47:49" x14ac:dyDescent="0.35">
      <c r="AU848"/>
      <c r="AV848"/>
      <c r="AW848"/>
    </row>
    <row r="849" spans="47:49" x14ac:dyDescent="0.35">
      <c r="AU849"/>
      <c r="AV849"/>
      <c r="AW849"/>
    </row>
    <row r="850" spans="47:49" x14ac:dyDescent="0.35">
      <c r="AU850"/>
      <c r="AV850"/>
      <c r="AW850"/>
    </row>
    <row r="851" spans="47:49" x14ac:dyDescent="0.35">
      <c r="AU851"/>
      <c r="AV851"/>
      <c r="AW851"/>
    </row>
    <row r="852" spans="47:49" x14ac:dyDescent="0.35">
      <c r="AU852"/>
      <c r="AV852"/>
      <c r="AW852"/>
    </row>
    <row r="853" spans="47:49" x14ac:dyDescent="0.35">
      <c r="AU853"/>
      <c r="AV853"/>
      <c r="AW853"/>
    </row>
    <row r="854" spans="47:49" x14ac:dyDescent="0.35">
      <c r="AU854"/>
      <c r="AV854"/>
      <c r="AW854"/>
    </row>
    <row r="855" spans="47:49" x14ac:dyDescent="0.35">
      <c r="AU855"/>
      <c r="AV855"/>
      <c r="AW855"/>
    </row>
    <row r="856" spans="47:49" x14ac:dyDescent="0.35">
      <c r="AU856"/>
      <c r="AV856"/>
      <c r="AW856"/>
    </row>
    <row r="857" spans="47:49" x14ac:dyDescent="0.35">
      <c r="AU857"/>
      <c r="AV857"/>
      <c r="AW857"/>
    </row>
    <row r="858" spans="47:49" x14ac:dyDescent="0.35">
      <c r="AU858"/>
      <c r="AV858"/>
      <c r="AW858"/>
    </row>
    <row r="859" spans="47:49" x14ac:dyDescent="0.35">
      <c r="AU859"/>
      <c r="AV859"/>
      <c r="AW859"/>
    </row>
    <row r="860" spans="47:49" x14ac:dyDescent="0.35">
      <c r="AU860"/>
      <c r="AV860"/>
      <c r="AW860"/>
    </row>
    <row r="861" spans="47:49" x14ac:dyDescent="0.35">
      <c r="AU861"/>
      <c r="AV861"/>
      <c r="AW861"/>
    </row>
    <row r="862" spans="47:49" x14ac:dyDescent="0.35">
      <c r="AU862"/>
      <c r="AV862"/>
      <c r="AW862"/>
    </row>
    <row r="863" spans="47:49" x14ac:dyDescent="0.35">
      <c r="AU863"/>
      <c r="AV863"/>
      <c r="AW863"/>
    </row>
    <row r="864" spans="47:49" x14ac:dyDescent="0.35">
      <c r="AU864"/>
      <c r="AV864"/>
      <c r="AW864"/>
    </row>
    <row r="865" spans="47:49" x14ac:dyDescent="0.35">
      <c r="AU865"/>
      <c r="AV865"/>
      <c r="AW865"/>
    </row>
    <row r="866" spans="47:49" x14ac:dyDescent="0.35">
      <c r="AU866"/>
      <c r="AV866"/>
      <c r="AW866"/>
    </row>
    <row r="867" spans="47:49" x14ac:dyDescent="0.35">
      <c r="AU867"/>
      <c r="AV867"/>
      <c r="AW867"/>
    </row>
    <row r="868" spans="47:49" x14ac:dyDescent="0.35">
      <c r="AU868"/>
      <c r="AV868"/>
      <c r="AW868"/>
    </row>
    <row r="869" spans="47:49" x14ac:dyDescent="0.35">
      <c r="AU869"/>
      <c r="AV869"/>
      <c r="AW869"/>
    </row>
    <row r="870" spans="47:49" x14ac:dyDescent="0.35">
      <c r="AU870"/>
      <c r="AV870"/>
      <c r="AW870"/>
    </row>
    <row r="871" spans="47:49" x14ac:dyDescent="0.35">
      <c r="AU871"/>
      <c r="AV871"/>
      <c r="AW871"/>
    </row>
    <row r="872" spans="47:49" x14ac:dyDescent="0.35">
      <c r="AU872"/>
      <c r="AV872"/>
      <c r="AW872"/>
    </row>
    <row r="873" spans="47:49" x14ac:dyDescent="0.35">
      <c r="AU873"/>
      <c r="AV873"/>
      <c r="AW873"/>
    </row>
    <row r="874" spans="47:49" x14ac:dyDescent="0.35">
      <c r="AU874"/>
      <c r="AV874"/>
      <c r="AW874"/>
    </row>
    <row r="875" spans="47:49" x14ac:dyDescent="0.35">
      <c r="AU875"/>
      <c r="AV875"/>
      <c r="AW875"/>
    </row>
    <row r="876" spans="47:49" x14ac:dyDescent="0.35">
      <c r="AU876"/>
      <c r="AV876"/>
      <c r="AW876"/>
    </row>
    <row r="877" spans="47:49" x14ac:dyDescent="0.35">
      <c r="AU877"/>
      <c r="AV877"/>
      <c r="AW877"/>
    </row>
    <row r="878" spans="47:49" x14ac:dyDescent="0.35">
      <c r="AU878"/>
      <c r="AV878"/>
      <c r="AW878"/>
    </row>
    <row r="879" spans="47:49" x14ac:dyDescent="0.35">
      <c r="AU879"/>
      <c r="AV879"/>
      <c r="AW879"/>
    </row>
    <row r="880" spans="47:49" x14ac:dyDescent="0.35">
      <c r="AU880"/>
      <c r="AV880"/>
      <c r="AW880"/>
    </row>
    <row r="881" spans="47:49" x14ac:dyDescent="0.35">
      <c r="AU881"/>
      <c r="AV881"/>
      <c r="AW881"/>
    </row>
    <row r="882" spans="47:49" x14ac:dyDescent="0.35">
      <c r="AU882"/>
      <c r="AV882"/>
      <c r="AW882"/>
    </row>
    <row r="883" spans="47:49" x14ac:dyDescent="0.35">
      <c r="AU883"/>
      <c r="AV883"/>
      <c r="AW883"/>
    </row>
    <row r="884" spans="47:49" x14ac:dyDescent="0.35">
      <c r="AU884"/>
      <c r="AV884"/>
      <c r="AW884"/>
    </row>
    <row r="885" spans="47:49" x14ac:dyDescent="0.35">
      <c r="AU885"/>
      <c r="AV885"/>
      <c r="AW885"/>
    </row>
    <row r="886" spans="47:49" x14ac:dyDescent="0.35">
      <c r="AU886"/>
      <c r="AV886"/>
      <c r="AW886"/>
    </row>
    <row r="887" spans="47:49" x14ac:dyDescent="0.35">
      <c r="AU887"/>
      <c r="AV887"/>
      <c r="AW887"/>
    </row>
    <row r="888" spans="47:49" x14ac:dyDescent="0.35">
      <c r="AU888"/>
      <c r="AV888"/>
      <c r="AW888"/>
    </row>
    <row r="889" spans="47:49" x14ac:dyDescent="0.35">
      <c r="AU889"/>
      <c r="AV889"/>
      <c r="AW889"/>
    </row>
    <row r="890" spans="47:49" x14ac:dyDescent="0.35">
      <c r="AU890"/>
      <c r="AV890"/>
      <c r="AW890"/>
    </row>
    <row r="891" spans="47:49" x14ac:dyDescent="0.35">
      <c r="AU891"/>
      <c r="AV891"/>
      <c r="AW891"/>
    </row>
    <row r="892" spans="47:49" x14ac:dyDescent="0.35">
      <c r="AU892"/>
      <c r="AV892"/>
      <c r="AW892"/>
    </row>
    <row r="893" spans="47:49" x14ac:dyDescent="0.35">
      <c r="AU893"/>
      <c r="AV893"/>
      <c r="AW893"/>
    </row>
    <row r="894" spans="47:49" x14ac:dyDescent="0.35">
      <c r="AU894"/>
      <c r="AV894"/>
      <c r="AW894"/>
    </row>
    <row r="895" spans="47:49" x14ac:dyDescent="0.35">
      <c r="AU895"/>
      <c r="AV895"/>
      <c r="AW895"/>
    </row>
    <row r="896" spans="47:49" x14ac:dyDescent="0.35">
      <c r="AU896"/>
      <c r="AV896"/>
      <c r="AW896"/>
    </row>
    <row r="897" spans="47:49" x14ac:dyDescent="0.35">
      <c r="AU897"/>
      <c r="AV897"/>
      <c r="AW897"/>
    </row>
    <row r="898" spans="47:49" x14ac:dyDescent="0.35">
      <c r="AU898"/>
      <c r="AV898"/>
      <c r="AW898"/>
    </row>
    <row r="899" spans="47:49" x14ac:dyDescent="0.35">
      <c r="AU899"/>
      <c r="AV899"/>
      <c r="AW899"/>
    </row>
    <row r="900" spans="47:49" x14ac:dyDescent="0.35">
      <c r="AU900"/>
      <c r="AV900"/>
      <c r="AW900"/>
    </row>
    <row r="901" spans="47:49" x14ac:dyDescent="0.35">
      <c r="AU901"/>
      <c r="AV901"/>
      <c r="AW901"/>
    </row>
    <row r="902" spans="47:49" x14ac:dyDescent="0.35">
      <c r="AU902"/>
      <c r="AV902"/>
      <c r="AW902"/>
    </row>
    <row r="903" spans="47:49" x14ac:dyDescent="0.35">
      <c r="AU903"/>
      <c r="AV903"/>
      <c r="AW903"/>
    </row>
    <row r="904" spans="47:49" x14ac:dyDescent="0.35">
      <c r="AU904"/>
      <c r="AV904"/>
      <c r="AW904"/>
    </row>
    <row r="905" spans="47:49" x14ac:dyDescent="0.35">
      <c r="AU905"/>
      <c r="AV905"/>
      <c r="AW905"/>
    </row>
    <row r="906" spans="47:49" x14ac:dyDescent="0.35">
      <c r="AU906"/>
      <c r="AV906"/>
      <c r="AW906"/>
    </row>
    <row r="907" spans="47:49" x14ac:dyDescent="0.35">
      <c r="AU907"/>
      <c r="AV907"/>
      <c r="AW907"/>
    </row>
    <row r="908" spans="47:49" x14ac:dyDescent="0.35">
      <c r="AU908"/>
      <c r="AV908"/>
      <c r="AW908"/>
    </row>
    <row r="909" spans="47:49" x14ac:dyDescent="0.35">
      <c r="AU909"/>
      <c r="AV909"/>
      <c r="AW909"/>
    </row>
    <row r="910" spans="47:49" x14ac:dyDescent="0.35">
      <c r="AU910"/>
      <c r="AV910"/>
      <c r="AW910"/>
    </row>
    <row r="911" spans="47:49" x14ac:dyDescent="0.35">
      <c r="AU911"/>
      <c r="AV911"/>
      <c r="AW911"/>
    </row>
    <row r="912" spans="47:49" x14ac:dyDescent="0.35">
      <c r="AU912"/>
      <c r="AV912"/>
      <c r="AW912"/>
    </row>
    <row r="913" spans="47:49" x14ac:dyDescent="0.35">
      <c r="AU913"/>
      <c r="AV913"/>
      <c r="AW913"/>
    </row>
    <row r="914" spans="47:49" x14ac:dyDescent="0.35">
      <c r="AU914"/>
      <c r="AV914"/>
      <c r="AW914"/>
    </row>
    <row r="915" spans="47:49" x14ac:dyDescent="0.35">
      <c r="AU915"/>
      <c r="AV915"/>
      <c r="AW915"/>
    </row>
    <row r="916" spans="47:49" x14ac:dyDescent="0.35">
      <c r="AU916"/>
      <c r="AV916"/>
      <c r="AW916"/>
    </row>
    <row r="917" spans="47:49" x14ac:dyDescent="0.35">
      <c r="AU917"/>
      <c r="AV917"/>
      <c r="AW917"/>
    </row>
    <row r="918" spans="47:49" x14ac:dyDescent="0.35">
      <c r="AU918"/>
      <c r="AV918"/>
      <c r="AW918"/>
    </row>
    <row r="919" spans="47:49" x14ac:dyDescent="0.35">
      <c r="AU919"/>
      <c r="AV919"/>
      <c r="AW919"/>
    </row>
    <row r="920" spans="47:49" x14ac:dyDescent="0.35">
      <c r="AU920"/>
      <c r="AV920"/>
      <c r="AW920"/>
    </row>
    <row r="921" spans="47:49" x14ac:dyDescent="0.35">
      <c r="AU921"/>
      <c r="AV921"/>
      <c r="AW921"/>
    </row>
    <row r="922" spans="47:49" x14ac:dyDescent="0.35">
      <c r="AU922"/>
      <c r="AV922"/>
      <c r="AW922"/>
    </row>
    <row r="923" spans="47:49" x14ac:dyDescent="0.35">
      <c r="AU923"/>
      <c r="AV923"/>
      <c r="AW923"/>
    </row>
    <row r="924" spans="47:49" x14ac:dyDescent="0.35">
      <c r="AU924"/>
      <c r="AV924"/>
      <c r="AW924"/>
    </row>
    <row r="925" spans="47:49" x14ac:dyDescent="0.35">
      <c r="AU925"/>
      <c r="AV925"/>
      <c r="AW925"/>
    </row>
    <row r="926" spans="47:49" x14ac:dyDescent="0.35">
      <c r="AU926"/>
      <c r="AV926"/>
      <c r="AW926"/>
    </row>
    <row r="927" spans="47:49" x14ac:dyDescent="0.35">
      <c r="AU927"/>
      <c r="AV927"/>
      <c r="AW927"/>
    </row>
    <row r="928" spans="47:49" x14ac:dyDescent="0.35">
      <c r="AU928"/>
      <c r="AV928"/>
      <c r="AW928"/>
    </row>
    <row r="929" spans="47:49" x14ac:dyDescent="0.35">
      <c r="AU929"/>
      <c r="AV929"/>
      <c r="AW929"/>
    </row>
    <row r="930" spans="47:49" x14ac:dyDescent="0.35">
      <c r="AU930"/>
      <c r="AV930"/>
      <c r="AW930"/>
    </row>
    <row r="931" spans="47:49" x14ac:dyDescent="0.35">
      <c r="AU931"/>
      <c r="AV931"/>
      <c r="AW931"/>
    </row>
    <row r="932" spans="47:49" x14ac:dyDescent="0.35">
      <c r="AU932"/>
      <c r="AV932"/>
      <c r="AW932"/>
    </row>
    <row r="933" spans="47:49" x14ac:dyDescent="0.35">
      <c r="AU933"/>
      <c r="AV933"/>
      <c r="AW933"/>
    </row>
    <row r="934" spans="47:49" x14ac:dyDescent="0.35">
      <c r="AU934"/>
      <c r="AV934"/>
      <c r="AW934"/>
    </row>
    <row r="935" spans="47:49" x14ac:dyDescent="0.35">
      <c r="AU935"/>
      <c r="AV935"/>
      <c r="AW935"/>
    </row>
    <row r="936" spans="47:49" x14ac:dyDescent="0.35">
      <c r="AU936"/>
      <c r="AV936"/>
      <c r="AW936"/>
    </row>
    <row r="937" spans="47:49" x14ac:dyDescent="0.35">
      <c r="AU937"/>
      <c r="AV937"/>
      <c r="AW937"/>
    </row>
    <row r="938" spans="47:49" x14ac:dyDescent="0.35">
      <c r="AU938"/>
      <c r="AV938"/>
      <c r="AW938"/>
    </row>
    <row r="939" spans="47:49" x14ac:dyDescent="0.35">
      <c r="AU939"/>
      <c r="AV939"/>
      <c r="AW939"/>
    </row>
    <row r="940" spans="47:49" x14ac:dyDescent="0.35">
      <c r="AU940"/>
      <c r="AV940"/>
      <c r="AW940"/>
    </row>
    <row r="941" spans="47:49" x14ac:dyDescent="0.35">
      <c r="AU941"/>
      <c r="AV941"/>
      <c r="AW941"/>
    </row>
    <row r="942" spans="47:49" x14ac:dyDescent="0.35">
      <c r="AU942"/>
      <c r="AV942"/>
      <c r="AW942"/>
    </row>
    <row r="943" spans="47:49" x14ac:dyDescent="0.35">
      <c r="AU943"/>
      <c r="AV943"/>
      <c r="AW943"/>
    </row>
    <row r="944" spans="47:49" x14ac:dyDescent="0.35">
      <c r="AU944"/>
      <c r="AV944"/>
      <c r="AW944"/>
    </row>
    <row r="945" spans="47:49" x14ac:dyDescent="0.35">
      <c r="AU945"/>
      <c r="AV945"/>
      <c r="AW945"/>
    </row>
    <row r="946" spans="47:49" x14ac:dyDescent="0.35">
      <c r="AU946"/>
      <c r="AV946"/>
      <c r="AW946"/>
    </row>
    <row r="947" spans="47:49" x14ac:dyDescent="0.35">
      <c r="AU947"/>
      <c r="AV947"/>
      <c r="AW947"/>
    </row>
    <row r="948" spans="47:49" x14ac:dyDescent="0.35">
      <c r="AU948"/>
      <c r="AV948"/>
      <c r="AW948"/>
    </row>
    <row r="949" spans="47:49" x14ac:dyDescent="0.35">
      <c r="AU949"/>
      <c r="AV949"/>
      <c r="AW949"/>
    </row>
    <row r="950" spans="47:49" x14ac:dyDescent="0.35">
      <c r="AU950"/>
      <c r="AV950"/>
      <c r="AW950"/>
    </row>
    <row r="951" spans="47:49" x14ac:dyDescent="0.35">
      <c r="AU951"/>
      <c r="AV951"/>
      <c r="AW951"/>
    </row>
    <row r="952" spans="47:49" x14ac:dyDescent="0.35">
      <c r="AU952"/>
      <c r="AV952"/>
      <c r="AW952"/>
    </row>
    <row r="953" spans="47:49" x14ac:dyDescent="0.35">
      <c r="AU953"/>
      <c r="AV953"/>
      <c r="AW953"/>
    </row>
    <row r="954" spans="47:49" x14ac:dyDescent="0.35">
      <c r="AU954"/>
      <c r="AV954"/>
      <c r="AW954"/>
    </row>
    <row r="955" spans="47:49" x14ac:dyDescent="0.35">
      <c r="AU955"/>
      <c r="AV955"/>
      <c r="AW955"/>
    </row>
    <row r="956" spans="47:49" x14ac:dyDescent="0.35">
      <c r="AU956"/>
      <c r="AV956"/>
      <c r="AW956"/>
    </row>
    <row r="957" spans="47:49" x14ac:dyDescent="0.35">
      <c r="AU957"/>
      <c r="AV957"/>
      <c r="AW957"/>
    </row>
    <row r="958" spans="47:49" x14ac:dyDescent="0.35">
      <c r="AU958"/>
      <c r="AV958"/>
      <c r="AW958"/>
    </row>
    <row r="959" spans="47:49" x14ac:dyDescent="0.35">
      <c r="AU959"/>
      <c r="AV959"/>
      <c r="AW959"/>
    </row>
    <row r="960" spans="47:49" x14ac:dyDescent="0.35">
      <c r="AU960"/>
      <c r="AV960"/>
      <c r="AW960"/>
    </row>
    <row r="961" spans="47:49" x14ac:dyDescent="0.35">
      <c r="AU961"/>
      <c r="AV961"/>
      <c r="AW961"/>
    </row>
    <row r="962" spans="47:49" x14ac:dyDescent="0.35">
      <c r="AU962"/>
      <c r="AV962"/>
      <c r="AW962"/>
    </row>
    <row r="963" spans="47:49" x14ac:dyDescent="0.35">
      <c r="AU963"/>
      <c r="AV963"/>
      <c r="AW963"/>
    </row>
    <row r="964" spans="47:49" x14ac:dyDescent="0.35">
      <c r="AU964"/>
      <c r="AV964"/>
      <c r="AW964"/>
    </row>
    <row r="965" spans="47:49" x14ac:dyDescent="0.35">
      <c r="AU965"/>
      <c r="AV965"/>
      <c r="AW965"/>
    </row>
    <row r="966" spans="47:49" x14ac:dyDescent="0.35">
      <c r="AU966"/>
      <c r="AV966"/>
      <c r="AW966"/>
    </row>
    <row r="967" spans="47:49" x14ac:dyDescent="0.35">
      <c r="AU967"/>
      <c r="AV967"/>
      <c r="AW967"/>
    </row>
    <row r="968" spans="47:49" x14ac:dyDescent="0.35">
      <c r="AU968"/>
      <c r="AV968"/>
      <c r="AW968"/>
    </row>
    <row r="969" spans="47:49" x14ac:dyDescent="0.35">
      <c r="AU969"/>
      <c r="AV969"/>
      <c r="AW969"/>
    </row>
    <row r="970" spans="47:49" x14ac:dyDescent="0.35">
      <c r="AU970"/>
      <c r="AV970"/>
      <c r="AW970"/>
    </row>
    <row r="971" spans="47:49" x14ac:dyDescent="0.35">
      <c r="AU971"/>
      <c r="AV971"/>
      <c r="AW971"/>
    </row>
    <row r="972" spans="47:49" x14ac:dyDescent="0.35">
      <c r="AU972"/>
      <c r="AV972"/>
      <c r="AW972"/>
    </row>
    <row r="973" spans="47:49" x14ac:dyDescent="0.35">
      <c r="AU973"/>
      <c r="AV973"/>
      <c r="AW973"/>
    </row>
    <row r="974" spans="47:49" x14ac:dyDescent="0.35">
      <c r="AU974"/>
      <c r="AV974"/>
      <c r="AW974"/>
    </row>
    <row r="975" spans="47:49" x14ac:dyDescent="0.35">
      <c r="AU975"/>
      <c r="AV975"/>
      <c r="AW975"/>
    </row>
    <row r="976" spans="47:49" x14ac:dyDescent="0.35">
      <c r="AU976"/>
      <c r="AV976"/>
      <c r="AW976"/>
    </row>
    <row r="977" spans="47:49" x14ac:dyDescent="0.35">
      <c r="AU977"/>
      <c r="AV977"/>
      <c r="AW977"/>
    </row>
    <row r="978" spans="47:49" x14ac:dyDescent="0.35">
      <c r="AU978"/>
      <c r="AV978"/>
      <c r="AW978"/>
    </row>
    <row r="979" spans="47:49" x14ac:dyDescent="0.35">
      <c r="AU979"/>
      <c r="AV979"/>
      <c r="AW979"/>
    </row>
    <row r="980" spans="47:49" x14ac:dyDescent="0.35">
      <c r="AU980"/>
      <c r="AV980"/>
      <c r="AW980"/>
    </row>
    <row r="981" spans="47:49" x14ac:dyDescent="0.35">
      <c r="AU981"/>
      <c r="AV981"/>
      <c r="AW981"/>
    </row>
    <row r="982" spans="47:49" x14ac:dyDescent="0.35">
      <c r="AU982"/>
      <c r="AV982"/>
      <c r="AW982"/>
    </row>
    <row r="983" spans="47:49" x14ac:dyDescent="0.35">
      <c r="AU983"/>
      <c r="AV983"/>
      <c r="AW983"/>
    </row>
    <row r="984" spans="47:49" x14ac:dyDescent="0.35">
      <c r="AU984"/>
      <c r="AV984"/>
      <c r="AW984"/>
    </row>
    <row r="985" spans="47:49" x14ac:dyDescent="0.35">
      <c r="AU985"/>
      <c r="AV985"/>
      <c r="AW985"/>
    </row>
    <row r="986" spans="47:49" x14ac:dyDescent="0.35">
      <c r="AU986"/>
      <c r="AV986"/>
      <c r="AW986"/>
    </row>
    <row r="987" spans="47:49" x14ac:dyDescent="0.35">
      <c r="AU987"/>
      <c r="AV987"/>
      <c r="AW987"/>
    </row>
    <row r="988" spans="47:49" x14ac:dyDescent="0.35">
      <c r="AU988"/>
      <c r="AV988"/>
      <c r="AW988"/>
    </row>
    <row r="989" spans="47:49" x14ac:dyDescent="0.35">
      <c r="AU989"/>
      <c r="AV989"/>
      <c r="AW989"/>
    </row>
    <row r="990" spans="47:49" x14ac:dyDescent="0.35">
      <c r="AU990"/>
      <c r="AV990"/>
      <c r="AW990"/>
    </row>
    <row r="991" spans="47:49" x14ac:dyDescent="0.35">
      <c r="AU991"/>
      <c r="AV991"/>
      <c r="AW991"/>
    </row>
    <row r="992" spans="47:49" x14ac:dyDescent="0.35">
      <c r="AU992"/>
      <c r="AV992"/>
      <c r="AW992"/>
    </row>
    <row r="993" spans="47:49" x14ac:dyDescent="0.35">
      <c r="AU993"/>
      <c r="AV993"/>
      <c r="AW993"/>
    </row>
    <row r="994" spans="47:49" x14ac:dyDescent="0.35">
      <c r="AU994"/>
      <c r="AV994"/>
      <c r="AW994"/>
    </row>
    <row r="995" spans="47:49" x14ac:dyDescent="0.35">
      <c r="AU995"/>
      <c r="AV995"/>
      <c r="AW995"/>
    </row>
    <row r="996" spans="47:49" x14ac:dyDescent="0.35">
      <c r="AU996"/>
      <c r="AV996"/>
      <c r="AW996"/>
    </row>
    <row r="997" spans="47:49" x14ac:dyDescent="0.35">
      <c r="AU997"/>
      <c r="AV997"/>
      <c r="AW997"/>
    </row>
    <row r="998" spans="47:49" x14ac:dyDescent="0.35">
      <c r="AU998"/>
      <c r="AV998"/>
      <c r="AW998"/>
    </row>
    <row r="999" spans="47:49" x14ac:dyDescent="0.35">
      <c r="AU999"/>
      <c r="AV999"/>
      <c r="AW999"/>
    </row>
    <row r="1000" spans="47:49" x14ac:dyDescent="0.35">
      <c r="AU1000"/>
      <c r="AV1000"/>
      <c r="AW1000"/>
    </row>
    <row r="1001" spans="47:49" x14ac:dyDescent="0.35">
      <c r="AU1001"/>
      <c r="AV1001"/>
      <c r="AW1001"/>
    </row>
    <row r="1002" spans="47:49" x14ac:dyDescent="0.35">
      <c r="AU1002"/>
      <c r="AV1002"/>
      <c r="AW1002"/>
    </row>
    <row r="1003" spans="47:49" x14ac:dyDescent="0.35">
      <c r="AU1003"/>
      <c r="AV1003"/>
      <c r="AW1003"/>
    </row>
    <row r="1004" spans="47:49" x14ac:dyDescent="0.35">
      <c r="AU1004"/>
      <c r="AV1004"/>
      <c r="AW1004"/>
    </row>
    <row r="1005" spans="47:49" x14ac:dyDescent="0.35">
      <c r="AU1005"/>
      <c r="AV1005"/>
      <c r="AW1005"/>
    </row>
    <row r="1006" spans="47:49" x14ac:dyDescent="0.35">
      <c r="AU1006"/>
      <c r="AV1006"/>
      <c r="AW1006"/>
    </row>
    <row r="1007" spans="47:49" x14ac:dyDescent="0.35">
      <c r="AU1007"/>
      <c r="AV1007"/>
      <c r="AW1007"/>
    </row>
    <row r="1008" spans="47:49" x14ac:dyDescent="0.35">
      <c r="AU1008"/>
      <c r="AV1008"/>
      <c r="AW1008"/>
    </row>
    <row r="1009" spans="47:49" x14ac:dyDescent="0.35">
      <c r="AU1009"/>
      <c r="AV1009"/>
      <c r="AW1009"/>
    </row>
    <row r="1010" spans="47:49" x14ac:dyDescent="0.35">
      <c r="AU1010"/>
      <c r="AV1010"/>
      <c r="AW1010"/>
    </row>
    <row r="1011" spans="47:49" x14ac:dyDescent="0.35">
      <c r="AU1011"/>
      <c r="AV1011"/>
      <c r="AW1011"/>
    </row>
    <row r="1012" spans="47:49" x14ac:dyDescent="0.35">
      <c r="AU1012"/>
      <c r="AV1012"/>
      <c r="AW1012"/>
    </row>
    <row r="1013" spans="47:49" x14ac:dyDescent="0.35">
      <c r="AU1013"/>
      <c r="AV1013"/>
      <c r="AW1013"/>
    </row>
    <row r="1014" spans="47:49" x14ac:dyDescent="0.35">
      <c r="AU1014"/>
      <c r="AV1014"/>
      <c r="AW1014"/>
    </row>
    <row r="1015" spans="47:49" x14ac:dyDescent="0.35">
      <c r="AU1015"/>
      <c r="AV1015"/>
      <c r="AW1015"/>
    </row>
    <row r="1016" spans="47:49" x14ac:dyDescent="0.35">
      <c r="AU1016"/>
      <c r="AV1016"/>
      <c r="AW1016"/>
    </row>
    <row r="1017" spans="47:49" x14ac:dyDescent="0.35">
      <c r="AU1017"/>
      <c r="AV1017"/>
      <c r="AW1017"/>
    </row>
    <row r="1018" spans="47:49" x14ac:dyDescent="0.35">
      <c r="AU1018"/>
      <c r="AV1018"/>
      <c r="AW1018"/>
    </row>
    <row r="1019" spans="47:49" x14ac:dyDescent="0.35">
      <c r="AU1019"/>
      <c r="AV1019"/>
      <c r="AW1019"/>
    </row>
    <row r="1020" spans="47:49" x14ac:dyDescent="0.35">
      <c r="AU1020"/>
      <c r="AV1020"/>
      <c r="AW1020"/>
    </row>
    <row r="1021" spans="47:49" x14ac:dyDescent="0.35">
      <c r="AU1021"/>
      <c r="AV1021"/>
      <c r="AW1021"/>
    </row>
    <row r="1022" spans="47:49" x14ac:dyDescent="0.35">
      <c r="AU1022"/>
      <c r="AV1022"/>
      <c r="AW1022"/>
    </row>
    <row r="1023" spans="47:49" x14ac:dyDescent="0.35">
      <c r="AU1023"/>
      <c r="AV1023"/>
      <c r="AW1023"/>
    </row>
    <row r="1024" spans="47:49" x14ac:dyDescent="0.35">
      <c r="AU1024"/>
      <c r="AV1024"/>
      <c r="AW1024"/>
    </row>
    <row r="1025" spans="47:49" x14ac:dyDescent="0.35">
      <c r="AU1025"/>
      <c r="AV1025"/>
      <c r="AW1025"/>
    </row>
    <row r="1026" spans="47:49" x14ac:dyDescent="0.35">
      <c r="AU1026"/>
      <c r="AV1026"/>
      <c r="AW1026"/>
    </row>
    <row r="1027" spans="47:49" x14ac:dyDescent="0.35">
      <c r="AU1027"/>
      <c r="AV1027"/>
      <c r="AW1027"/>
    </row>
    <row r="1028" spans="47:49" x14ac:dyDescent="0.35">
      <c r="AU1028"/>
      <c r="AV1028"/>
      <c r="AW1028"/>
    </row>
    <row r="1029" spans="47:49" x14ac:dyDescent="0.35">
      <c r="AU1029"/>
      <c r="AV1029"/>
      <c r="AW1029"/>
    </row>
    <row r="1030" spans="47:49" x14ac:dyDescent="0.35">
      <c r="AU1030"/>
      <c r="AV1030"/>
      <c r="AW1030"/>
    </row>
    <row r="1031" spans="47:49" x14ac:dyDescent="0.35">
      <c r="AU1031"/>
      <c r="AV1031"/>
      <c r="AW1031"/>
    </row>
    <row r="1032" spans="47:49" x14ac:dyDescent="0.35">
      <c r="AU1032"/>
      <c r="AV1032"/>
      <c r="AW1032"/>
    </row>
    <row r="1033" spans="47:49" x14ac:dyDescent="0.35">
      <c r="AU1033"/>
      <c r="AV1033"/>
      <c r="AW1033"/>
    </row>
    <row r="1034" spans="47:49" x14ac:dyDescent="0.35">
      <c r="AU1034"/>
      <c r="AV1034"/>
      <c r="AW1034"/>
    </row>
    <row r="1035" spans="47:49" x14ac:dyDescent="0.35">
      <c r="AU1035"/>
      <c r="AV1035"/>
      <c r="AW1035"/>
    </row>
    <row r="1036" spans="47:49" x14ac:dyDescent="0.35">
      <c r="AU1036"/>
      <c r="AV1036"/>
      <c r="AW1036"/>
    </row>
    <row r="1037" spans="47:49" x14ac:dyDescent="0.35">
      <c r="AU1037"/>
      <c r="AV1037"/>
      <c r="AW1037"/>
    </row>
    <row r="1038" spans="47:49" x14ac:dyDescent="0.35">
      <c r="AU1038"/>
      <c r="AV1038"/>
      <c r="AW1038"/>
    </row>
    <row r="1039" spans="47:49" x14ac:dyDescent="0.35">
      <c r="AU1039"/>
      <c r="AV1039"/>
      <c r="AW1039"/>
    </row>
    <row r="1040" spans="47:49" x14ac:dyDescent="0.35">
      <c r="AU1040"/>
      <c r="AV1040"/>
      <c r="AW1040"/>
    </row>
    <row r="1041" spans="47:49" x14ac:dyDescent="0.35">
      <c r="AU1041"/>
      <c r="AV1041"/>
      <c r="AW1041"/>
    </row>
    <row r="1042" spans="47:49" x14ac:dyDescent="0.35">
      <c r="AU1042"/>
      <c r="AV1042"/>
      <c r="AW1042"/>
    </row>
    <row r="1043" spans="47:49" x14ac:dyDescent="0.35">
      <c r="AU1043"/>
      <c r="AV1043"/>
      <c r="AW1043"/>
    </row>
    <row r="1044" spans="47:49" x14ac:dyDescent="0.35">
      <c r="AU1044"/>
      <c r="AV1044"/>
      <c r="AW1044"/>
    </row>
    <row r="1045" spans="47:49" x14ac:dyDescent="0.35">
      <c r="AU1045"/>
      <c r="AV1045"/>
      <c r="AW1045"/>
    </row>
    <row r="1046" spans="47:49" x14ac:dyDescent="0.35">
      <c r="AU1046"/>
      <c r="AV1046"/>
      <c r="AW1046"/>
    </row>
    <row r="1047" spans="47:49" x14ac:dyDescent="0.35">
      <c r="AU1047"/>
      <c r="AV1047"/>
      <c r="AW1047"/>
    </row>
    <row r="1048" spans="47:49" x14ac:dyDescent="0.35">
      <c r="AU1048"/>
      <c r="AV1048"/>
      <c r="AW1048"/>
    </row>
    <row r="1049" spans="47:49" x14ac:dyDescent="0.35">
      <c r="AU1049"/>
      <c r="AV1049"/>
      <c r="AW1049"/>
    </row>
    <row r="1050" spans="47:49" x14ac:dyDescent="0.35">
      <c r="AU1050"/>
      <c r="AV1050"/>
      <c r="AW1050"/>
    </row>
    <row r="1051" spans="47:49" x14ac:dyDescent="0.35">
      <c r="AU1051"/>
      <c r="AV1051"/>
      <c r="AW1051"/>
    </row>
    <row r="1052" spans="47:49" x14ac:dyDescent="0.35">
      <c r="AU1052"/>
      <c r="AV1052"/>
      <c r="AW1052"/>
    </row>
    <row r="1053" spans="47:49" x14ac:dyDescent="0.35">
      <c r="AU1053"/>
      <c r="AV1053"/>
      <c r="AW1053"/>
    </row>
    <row r="1054" spans="47:49" x14ac:dyDescent="0.35">
      <c r="AU1054"/>
      <c r="AV1054"/>
      <c r="AW1054"/>
    </row>
    <row r="1055" spans="47:49" x14ac:dyDescent="0.35">
      <c r="AU1055"/>
      <c r="AV1055"/>
      <c r="AW1055"/>
    </row>
    <row r="1056" spans="47:49" x14ac:dyDescent="0.35">
      <c r="AU1056"/>
      <c r="AV1056"/>
      <c r="AW1056"/>
    </row>
    <row r="1057" spans="47:49" x14ac:dyDescent="0.35">
      <c r="AU1057"/>
      <c r="AV1057"/>
      <c r="AW1057"/>
    </row>
    <row r="1058" spans="47:49" x14ac:dyDescent="0.35">
      <c r="AU1058"/>
      <c r="AV1058"/>
      <c r="AW1058"/>
    </row>
    <row r="1059" spans="47:49" x14ac:dyDescent="0.35">
      <c r="AU1059"/>
      <c r="AV1059"/>
      <c r="AW1059"/>
    </row>
    <row r="1060" spans="47:49" x14ac:dyDescent="0.35">
      <c r="AU1060"/>
      <c r="AV1060"/>
      <c r="AW1060"/>
    </row>
    <row r="1061" spans="47:49" x14ac:dyDescent="0.35">
      <c r="AU1061"/>
      <c r="AV1061"/>
      <c r="AW1061"/>
    </row>
    <row r="1062" spans="47:49" x14ac:dyDescent="0.35">
      <c r="AU1062"/>
      <c r="AV1062"/>
      <c r="AW1062"/>
    </row>
    <row r="1063" spans="47:49" x14ac:dyDescent="0.35">
      <c r="AU1063"/>
      <c r="AV1063"/>
      <c r="AW1063"/>
    </row>
    <row r="1064" spans="47:49" x14ac:dyDescent="0.35">
      <c r="AU1064"/>
      <c r="AV1064"/>
      <c r="AW1064"/>
    </row>
    <row r="1065" spans="47:49" x14ac:dyDescent="0.35">
      <c r="AU1065"/>
      <c r="AV1065"/>
      <c r="AW1065"/>
    </row>
    <row r="1066" spans="47:49" x14ac:dyDescent="0.35">
      <c r="AU1066"/>
      <c r="AV1066"/>
      <c r="AW1066"/>
    </row>
    <row r="1067" spans="47:49" x14ac:dyDescent="0.35">
      <c r="AU1067"/>
      <c r="AV1067"/>
      <c r="AW1067"/>
    </row>
    <row r="1068" spans="47:49" x14ac:dyDescent="0.35">
      <c r="AU1068"/>
      <c r="AV1068"/>
      <c r="AW1068"/>
    </row>
    <row r="1069" spans="47:49" x14ac:dyDescent="0.35">
      <c r="AU1069"/>
      <c r="AV1069"/>
      <c r="AW1069"/>
    </row>
    <row r="1070" spans="47:49" x14ac:dyDescent="0.35">
      <c r="AU1070"/>
      <c r="AV1070"/>
      <c r="AW1070"/>
    </row>
    <row r="1071" spans="47:49" x14ac:dyDescent="0.35">
      <c r="AU1071"/>
      <c r="AV1071"/>
      <c r="AW1071"/>
    </row>
    <row r="1072" spans="47:49" x14ac:dyDescent="0.35">
      <c r="AU1072"/>
      <c r="AV1072"/>
      <c r="AW1072"/>
    </row>
    <row r="1073" spans="47:49" x14ac:dyDescent="0.35">
      <c r="AU1073"/>
      <c r="AV1073"/>
      <c r="AW1073"/>
    </row>
    <row r="1074" spans="47:49" x14ac:dyDescent="0.35">
      <c r="AU1074"/>
      <c r="AV1074"/>
      <c r="AW1074"/>
    </row>
    <row r="1075" spans="47:49" x14ac:dyDescent="0.35">
      <c r="AU1075"/>
      <c r="AV1075"/>
      <c r="AW1075"/>
    </row>
    <row r="1076" spans="47:49" x14ac:dyDescent="0.35">
      <c r="AU1076"/>
      <c r="AV1076"/>
      <c r="AW1076"/>
    </row>
    <row r="1077" spans="47:49" x14ac:dyDescent="0.35">
      <c r="AU1077"/>
      <c r="AV1077"/>
      <c r="AW1077"/>
    </row>
    <row r="1078" spans="47:49" x14ac:dyDescent="0.35">
      <c r="AU1078"/>
      <c r="AV1078"/>
      <c r="AW1078"/>
    </row>
    <row r="1079" spans="47:49" x14ac:dyDescent="0.35">
      <c r="AU1079"/>
      <c r="AV1079"/>
      <c r="AW1079"/>
    </row>
    <row r="1080" spans="47:49" x14ac:dyDescent="0.35">
      <c r="AU1080"/>
      <c r="AV1080"/>
      <c r="AW1080"/>
    </row>
    <row r="1081" spans="47:49" x14ac:dyDescent="0.35">
      <c r="AU1081"/>
      <c r="AV1081"/>
      <c r="AW1081"/>
    </row>
    <row r="1082" spans="47:49" x14ac:dyDescent="0.35">
      <c r="AU1082"/>
      <c r="AV1082"/>
      <c r="AW1082"/>
    </row>
    <row r="1083" spans="47:49" x14ac:dyDescent="0.35">
      <c r="AU1083"/>
      <c r="AV1083"/>
      <c r="AW1083"/>
    </row>
    <row r="1084" spans="47:49" x14ac:dyDescent="0.35">
      <c r="AU1084"/>
      <c r="AV1084"/>
      <c r="AW1084"/>
    </row>
    <row r="1085" spans="47:49" x14ac:dyDescent="0.35">
      <c r="AU1085"/>
      <c r="AV1085"/>
      <c r="AW1085"/>
    </row>
    <row r="1086" spans="47:49" x14ac:dyDescent="0.35">
      <c r="AU1086"/>
      <c r="AV1086"/>
      <c r="AW1086"/>
    </row>
    <row r="1087" spans="47:49" x14ac:dyDescent="0.35">
      <c r="AU1087"/>
      <c r="AV1087"/>
      <c r="AW1087"/>
    </row>
    <row r="1088" spans="47:49" x14ac:dyDescent="0.35">
      <c r="AU1088"/>
      <c r="AV1088"/>
      <c r="AW1088"/>
    </row>
    <row r="1089" spans="47:49" x14ac:dyDescent="0.35">
      <c r="AU1089"/>
      <c r="AV1089"/>
      <c r="AW1089"/>
    </row>
    <row r="1090" spans="47:49" x14ac:dyDescent="0.35">
      <c r="AU1090"/>
      <c r="AV1090"/>
      <c r="AW1090"/>
    </row>
    <row r="1091" spans="47:49" x14ac:dyDescent="0.35">
      <c r="AU1091"/>
      <c r="AV1091"/>
      <c r="AW1091"/>
    </row>
    <row r="1092" spans="47:49" x14ac:dyDescent="0.35">
      <c r="AU1092"/>
      <c r="AV1092"/>
      <c r="AW1092"/>
    </row>
    <row r="1093" spans="47:49" x14ac:dyDescent="0.35">
      <c r="AU1093"/>
      <c r="AV1093"/>
      <c r="AW1093"/>
    </row>
    <row r="1094" spans="47:49" x14ac:dyDescent="0.35">
      <c r="AU1094"/>
      <c r="AV1094"/>
      <c r="AW1094"/>
    </row>
    <row r="1095" spans="47:49" x14ac:dyDescent="0.35">
      <c r="AU1095"/>
      <c r="AV1095"/>
      <c r="AW1095"/>
    </row>
    <row r="1096" spans="47:49" x14ac:dyDescent="0.35">
      <c r="AU1096"/>
      <c r="AV1096"/>
      <c r="AW1096"/>
    </row>
    <row r="1097" spans="47:49" x14ac:dyDescent="0.35">
      <c r="AU1097"/>
      <c r="AV1097"/>
      <c r="AW1097"/>
    </row>
    <row r="1098" spans="47:49" x14ac:dyDescent="0.35">
      <c r="AU1098"/>
      <c r="AV1098"/>
      <c r="AW1098"/>
    </row>
    <row r="1099" spans="47:49" x14ac:dyDescent="0.35">
      <c r="AU1099"/>
      <c r="AV1099"/>
      <c r="AW1099"/>
    </row>
    <row r="1100" spans="47:49" x14ac:dyDescent="0.35">
      <c r="AU1100"/>
      <c r="AV1100"/>
      <c r="AW1100"/>
    </row>
    <row r="1101" spans="47:49" x14ac:dyDescent="0.35">
      <c r="AU1101"/>
      <c r="AV1101"/>
      <c r="AW1101"/>
    </row>
    <row r="1102" spans="47:49" x14ac:dyDescent="0.35">
      <c r="AU1102"/>
      <c r="AV1102"/>
      <c r="AW1102"/>
    </row>
    <row r="1103" spans="47:49" x14ac:dyDescent="0.35">
      <c r="AU1103"/>
      <c r="AV1103"/>
      <c r="AW1103"/>
    </row>
    <row r="1104" spans="47:49" x14ac:dyDescent="0.35">
      <c r="AU1104"/>
      <c r="AV1104"/>
      <c r="AW1104"/>
    </row>
    <row r="1105" spans="47:49" x14ac:dyDescent="0.35">
      <c r="AU1105"/>
      <c r="AV1105"/>
      <c r="AW1105"/>
    </row>
    <row r="1106" spans="47:49" x14ac:dyDescent="0.35">
      <c r="AU1106"/>
      <c r="AV1106"/>
      <c r="AW1106"/>
    </row>
    <row r="1107" spans="47:49" x14ac:dyDescent="0.35">
      <c r="AU1107"/>
      <c r="AV1107"/>
      <c r="AW1107"/>
    </row>
    <row r="1108" spans="47:49" x14ac:dyDescent="0.35">
      <c r="AU1108"/>
      <c r="AV1108"/>
      <c r="AW1108"/>
    </row>
    <row r="1109" spans="47:49" x14ac:dyDescent="0.35">
      <c r="AU1109"/>
      <c r="AV1109"/>
      <c r="AW1109"/>
    </row>
    <row r="1110" spans="47:49" x14ac:dyDescent="0.35">
      <c r="AU1110"/>
      <c r="AV1110"/>
      <c r="AW1110"/>
    </row>
    <row r="1111" spans="47:49" x14ac:dyDescent="0.35">
      <c r="AU1111"/>
      <c r="AV1111"/>
      <c r="AW1111"/>
    </row>
    <row r="1112" spans="47:49" x14ac:dyDescent="0.35">
      <c r="AU1112"/>
      <c r="AV1112"/>
      <c r="AW1112"/>
    </row>
    <row r="1113" spans="47:49" x14ac:dyDescent="0.35">
      <c r="AU1113"/>
      <c r="AV1113"/>
      <c r="AW1113"/>
    </row>
    <row r="1114" spans="47:49" x14ac:dyDescent="0.35">
      <c r="AU1114"/>
      <c r="AV1114"/>
      <c r="AW1114"/>
    </row>
    <row r="1115" spans="47:49" x14ac:dyDescent="0.35">
      <c r="AU1115"/>
      <c r="AV1115"/>
      <c r="AW1115"/>
    </row>
    <row r="1116" spans="47:49" x14ac:dyDescent="0.35">
      <c r="AU1116"/>
      <c r="AV1116"/>
      <c r="AW1116"/>
    </row>
    <row r="1117" spans="47:49" x14ac:dyDescent="0.35">
      <c r="AU1117"/>
      <c r="AV1117"/>
      <c r="AW1117"/>
    </row>
    <row r="1118" spans="47:49" x14ac:dyDescent="0.35">
      <c r="AU1118"/>
      <c r="AV1118"/>
      <c r="AW1118"/>
    </row>
    <row r="1119" spans="47:49" x14ac:dyDescent="0.35">
      <c r="AU1119"/>
      <c r="AV1119"/>
      <c r="AW1119"/>
    </row>
    <row r="1120" spans="47:49" x14ac:dyDescent="0.35">
      <c r="AU1120"/>
      <c r="AV1120"/>
      <c r="AW1120"/>
    </row>
    <row r="1121" spans="47:49" x14ac:dyDescent="0.35">
      <c r="AU1121"/>
      <c r="AV1121"/>
      <c r="AW1121"/>
    </row>
    <row r="1122" spans="47:49" x14ac:dyDescent="0.35">
      <c r="AU1122"/>
      <c r="AV1122"/>
      <c r="AW1122"/>
    </row>
    <row r="1123" spans="47:49" x14ac:dyDescent="0.35">
      <c r="AU1123"/>
      <c r="AV1123"/>
      <c r="AW1123"/>
    </row>
    <row r="1124" spans="47:49" x14ac:dyDescent="0.35">
      <c r="AU1124"/>
      <c r="AV1124"/>
      <c r="AW1124"/>
    </row>
    <row r="1125" spans="47:49" x14ac:dyDescent="0.35">
      <c r="AU1125"/>
      <c r="AV1125"/>
      <c r="AW1125"/>
    </row>
    <row r="1126" spans="47:49" x14ac:dyDescent="0.35">
      <c r="AU1126"/>
      <c r="AV1126"/>
      <c r="AW1126"/>
    </row>
    <row r="1127" spans="47:49" x14ac:dyDescent="0.35">
      <c r="AU1127"/>
      <c r="AV1127"/>
      <c r="AW1127"/>
    </row>
    <row r="1128" spans="47:49" x14ac:dyDescent="0.35">
      <c r="AU1128"/>
      <c r="AV1128"/>
      <c r="AW1128"/>
    </row>
    <row r="1129" spans="47:49" x14ac:dyDescent="0.35">
      <c r="AU1129"/>
      <c r="AV1129"/>
      <c r="AW1129"/>
    </row>
    <row r="1130" spans="47:49" x14ac:dyDescent="0.35">
      <c r="AU1130"/>
      <c r="AV1130"/>
      <c r="AW1130"/>
    </row>
    <row r="1131" spans="47:49" x14ac:dyDescent="0.35">
      <c r="AU1131"/>
      <c r="AV1131"/>
      <c r="AW1131"/>
    </row>
    <row r="1132" spans="47:49" x14ac:dyDescent="0.35">
      <c r="AU1132"/>
      <c r="AV1132"/>
      <c r="AW1132"/>
    </row>
    <row r="1133" spans="47:49" x14ac:dyDescent="0.35">
      <c r="AU1133"/>
      <c r="AV1133"/>
      <c r="AW1133"/>
    </row>
    <row r="1134" spans="47:49" x14ac:dyDescent="0.35">
      <c r="AU1134"/>
      <c r="AV1134"/>
      <c r="AW1134"/>
    </row>
    <row r="1135" spans="47:49" x14ac:dyDescent="0.35">
      <c r="AU1135"/>
      <c r="AV1135"/>
      <c r="AW1135"/>
    </row>
    <row r="1136" spans="47:49" x14ac:dyDescent="0.35">
      <c r="AU1136"/>
      <c r="AV1136"/>
      <c r="AW1136"/>
    </row>
    <row r="1137" spans="47:49" x14ac:dyDescent="0.35">
      <c r="AU1137"/>
      <c r="AV1137"/>
      <c r="AW1137"/>
    </row>
    <row r="1138" spans="47:49" x14ac:dyDescent="0.35">
      <c r="AU1138"/>
      <c r="AV1138"/>
      <c r="AW1138"/>
    </row>
    <row r="1139" spans="47:49" x14ac:dyDescent="0.35">
      <c r="AU1139"/>
      <c r="AV1139"/>
      <c r="AW1139"/>
    </row>
    <row r="1140" spans="47:49" x14ac:dyDescent="0.35">
      <c r="AU1140"/>
      <c r="AV1140"/>
      <c r="AW1140"/>
    </row>
    <row r="1141" spans="47:49" x14ac:dyDescent="0.35">
      <c r="AU1141"/>
      <c r="AV1141"/>
      <c r="AW1141"/>
    </row>
    <row r="1142" spans="47:49" x14ac:dyDescent="0.35">
      <c r="AU1142"/>
      <c r="AV1142"/>
      <c r="AW1142"/>
    </row>
    <row r="1143" spans="47:49" x14ac:dyDescent="0.35">
      <c r="AU1143"/>
      <c r="AV1143"/>
      <c r="AW1143"/>
    </row>
    <row r="1144" spans="47:49" x14ac:dyDescent="0.35">
      <c r="AU1144"/>
      <c r="AV1144"/>
      <c r="AW1144"/>
    </row>
    <row r="1145" spans="47:49" x14ac:dyDescent="0.35">
      <c r="AU1145"/>
      <c r="AV1145"/>
      <c r="AW1145"/>
    </row>
    <row r="1146" spans="47:49" x14ac:dyDescent="0.35">
      <c r="AU1146"/>
      <c r="AV1146"/>
      <c r="AW1146"/>
    </row>
    <row r="1147" spans="47:49" x14ac:dyDescent="0.35">
      <c r="AU1147"/>
      <c r="AV1147"/>
      <c r="AW1147"/>
    </row>
    <row r="1148" spans="47:49" x14ac:dyDescent="0.35">
      <c r="AU1148"/>
      <c r="AV1148"/>
      <c r="AW1148"/>
    </row>
    <row r="1149" spans="47:49" x14ac:dyDescent="0.35">
      <c r="AU1149"/>
      <c r="AV1149"/>
      <c r="AW1149"/>
    </row>
    <row r="1150" spans="47:49" x14ac:dyDescent="0.35">
      <c r="AU1150"/>
      <c r="AV1150"/>
      <c r="AW1150"/>
    </row>
    <row r="1151" spans="47:49" x14ac:dyDescent="0.35">
      <c r="AU1151"/>
      <c r="AV1151"/>
      <c r="AW1151"/>
    </row>
    <row r="1152" spans="47:49" x14ac:dyDescent="0.35">
      <c r="AU1152"/>
      <c r="AV1152"/>
      <c r="AW1152"/>
    </row>
    <row r="1153" spans="47:49" x14ac:dyDescent="0.35">
      <c r="AU1153"/>
      <c r="AV1153"/>
      <c r="AW1153"/>
    </row>
    <row r="1154" spans="47:49" x14ac:dyDescent="0.35">
      <c r="AU1154"/>
      <c r="AV1154"/>
      <c r="AW1154"/>
    </row>
    <row r="1155" spans="47:49" x14ac:dyDescent="0.35">
      <c r="AU1155"/>
      <c r="AV1155"/>
      <c r="AW1155"/>
    </row>
    <row r="1156" spans="47:49" x14ac:dyDescent="0.35">
      <c r="AU1156"/>
      <c r="AV1156"/>
      <c r="AW1156"/>
    </row>
    <row r="1157" spans="47:49" x14ac:dyDescent="0.35">
      <c r="AU1157"/>
      <c r="AV1157"/>
      <c r="AW1157"/>
    </row>
    <row r="1158" spans="47:49" x14ac:dyDescent="0.35">
      <c r="AU1158"/>
      <c r="AV1158"/>
      <c r="AW1158"/>
    </row>
    <row r="1159" spans="47:49" x14ac:dyDescent="0.35">
      <c r="AU1159"/>
      <c r="AV1159"/>
      <c r="AW1159"/>
    </row>
    <row r="1160" spans="47:49" x14ac:dyDescent="0.35">
      <c r="AU1160"/>
      <c r="AV1160"/>
      <c r="AW1160"/>
    </row>
    <row r="1161" spans="47:49" x14ac:dyDescent="0.35">
      <c r="AU1161"/>
      <c r="AV1161"/>
      <c r="AW1161"/>
    </row>
    <row r="1162" spans="47:49" x14ac:dyDescent="0.35">
      <c r="AU1162"/>
      <c r="AV1162"/>
      <c r="AW1162"/>
    </row>
    <row r="1163" spans="47:49" x14ac:dyDescent="0.35">
      <c r="AU1163"/>
      <c r="AV1163"/>
      <c r="AW1163"/>
    </row>
    <row r="1164" spans="47:49" x14ac:dyDescent="0.35">
      <c r="AU1164"/>
      <c r="AV1164"/>
      <c r="AW1164"/>
    </row>
    <row r="1165" spans="47:49" x14ac:dyDescent="0.35">
      <c r="AU1165"/>
      <c r="AV1165"/>
      <c r="AW1165"/>
    </row>
    <row r="1166" spans="47:49" x14ac:dyDescent="0.35">
      <c r="AU1166"/>
      <c r="AV1166"/>
      <c r="AW1166"/>
    </row>
    <row r="1167" spans="47:49" x14ac:dyDescent="0.35">
      <c r="AU1167"/>
      <c r="AV1167"/>
      <c r="AW1167"/>
    </row>
    <row r="1168" spans="47:49" x14ac:dyDescent="0.35">
      <c r="AU1168"/>
      <c r="AV1168"/>
      <c r="AW1168"/>
    </row>
    <row r="1169" spans="47:49" x14ac:dyDescent="0.35">
      <c r="AU1169"/>
      <c r="AV1169"/>
      <c r="AW1169"/>
    </row>
    <row r="1170" spans="47:49" x14ac:dyDescent="0.35">
      <c r="AU1170"/>
      <c r="AV1170"/>
      <c r="AW1170"/>
    </row>
    <row r="1171" spans="47:49" x14ac:dyDescent="0.35">
      <c r="AU1171"/>
      <c r="AV1171"/>
      <c r="AW1171"/>
    </row>
    <row r="1172" spans="47:49" x14ac:dyDescent="0.35">
      <c r="AU1172"/>
      <c r="AV1172"/>
      <c r="AW1172"/>
    </row>
    <row r="1173" spans="47:49" x14ac:dyDescent="0.35">
      <c r="AU1173"/>
      <c r="AV1173"/>
      <c r="AW1173"/>
    </row>
    <row r="1174" spans="47:49" x14ac:dyDescent="0.35">
      <c r="AU1174"/>
      <c r="AV1174"/>
      <c r="AW1174"/>
    </row>
    <row r="1175" spans="47:49" x14ac:dyDescent="0.35">
      <c r="AU1175"/>
      <c r="AV1175"/>
      <c r="AW1175"/>
    </row>
    <row r="1176" spans="47:49" x14ac:dyDescent="0.35">
      <c r="AU1176"/>
      <c r="AV1176"/>
      <c r="AW1176"/>
    </row>
    <row r="1177" spans="47:49" x14ac:dyDescent="0.35">
      <c r="AU1177"/>
      <c r="AV1177"/>
      <c r="AW1177"/>
    </row>
    <row r="1178" spans="47:49" x14ac:dyDescent="0.35">
      <c r="AU1178"/>
      <c r="AV1178"/>
      <c r="AW1178"/>
    </row>
    <row r="1179" spans="47:49" x14ac:dyDescent="0.35">
      <c r="AU1179"/>
      <c r="AV1179"/>
      <c r="AW1179"/>
    </row>
    <row r="1180" spans="47:49" x14ac:dyDescent="0.35">
      <c r="AU1180"/>
      <c r="AV1180"/>
      <c r="AW1180"/>
    </row>
    <row r="1181" spans="47:49" x14ac:dyDescent="0.35">
      <c r="AU1181"/>
      <c r="AV1181"/>
      <c r="AW1181"/>
    </row>
    <row r="1182" spans="47:49" x14ac:dyDescent="0.35">
      <c r="AU1182"/>
      <c r="AV1182"/>
      <c r="AW1182"/>
    </row>
    <row r="1183" spans="47:49" x14ac:dyDescent="0.35">
      <c r="AU1183"/>
      <c r="AV1183"/>
      <c r="AW1183"/>
    </row>
    <row r="1184" spans="47:49" x14ac:dyDescent="0.35">
      <c r="AU1184"/>
      <c r="AV1184"/>
      <c r="AW1184"/>
    </row>
    <row r="1185" spans="47:49" x14ac:dyDescent="0.35">
      <c r="AU1185"/>
      <c r="AV1185"/>
      <c r="AW1185"/>
    </row>
    <row r="1186" spans="47:49" x14ac:dyDescent="0.35">
      <c r="AU1186"/>
      <c r="AV1186"/>
      <c r="AW1186"/>
    </row>
    <row r="1187" spans="47:49" x14ac:dyDescent="0.35">
      <c r="AU1187"/>
      <c r="AV1187"/>
      <c r="AW1187"/>
    </row>
    <row r="1188" spans="47:49" x14ac:dyDescent="0.35">
      <c r="AU1188"/>
      <c r="AV1188"/>
      <c r="AW1188"/>
    </row>
    <row r="1189" spans="47:49" x14ac:dyDescent="0.35">
      <c r="AU1189"/>
      <c r="AV1189"/>
      <c r="AW1189"/>
    </row>
    <row r="1190" spans="47:49" x14ac:dyDescent="0.35">
      <c r="AU1190"/>
      <c r="AV1190"/>
      <c r="AW1190"/>
    </row>
    <row r="1191" spans="47:49" x14ac:dyDescent="0.35">
      <c r="AU1191"/>
      <c r="AV1191"/>
      <c r="AW1191"/>
    </row>
    <row r="1192" spans="47:49" x14ac:dyDescent="0.35">
      <c r="AU1192"/>
      <c r="AV1192"/>
      <c r="AW1192"/>
    </row>
    <row r="1193" spans="47:49" x14ac:dyDescent="0.35">
      <c r="AU1193"/>
      <c r="AV1193"/>
      <c r="AW1193"/>
    </row>
    <row r="1194" spans="47:49" x14ac:dyDescent="0.35">
      <c r="AU1194"/>
      <c r="AV1194"/>
      <c r="AW1194"/>
    </row>
    <row r="1195" spans="47:49" x14ac:dyDescent="0.35">
      <c r="AU1195"/>
      <c r="AV1195"/>
      <c r="AW1195"/>
    </row>
    <row r="1196" spans="47:49" x14ac:dyDescent="0.35">
      <c r="AU1196"/>
      <c r="AV1196"/>
      <c r="AW1196"/>
    </row>
    <row r="1197" spans="47:49" x14ac:dyDescent="0.35">
      <c r="AU1197"/>
      <c r="AV1197"/>
      <c r="AW1197"/>
    </row>
    <row r="1198" spans="47:49" x14ac:dyDescent="0.35">
      <c r="AU1198"/>
      <c r="AV1198"/>
      <c r="AW1198"/>
    </row>
    <row r="1199" spans="47:49" x14ac:dyDescent="0.35">
      <c r="AU1199"/>
      <c r="AV1199"/>
      <c r="AW1199"/>
    </row>
    <row r="1200" spans="47:49" x14ac:dyDescent="0.35">
      <c r="AU1200"/>
      <c r="AV1200"/>
      <c r="AW1200"/>
    </row>
    <row r="1201" spans="47:49" x14ac:dyDescent="0.35">
      <c r="AU1201"/>
      <c r="AV1201"/>
      <c r="AW1201"/>
    </row>
    <row r="1202" spans="47:49" x14ac:dyDescent="0.35">
      <c r="AU1202"/>
      <c r="AV1202"/>
      <c r="AW1202"/>
    </row>
    <row r="1203" spans="47:49" x14ac:dyDescent="0.35">
      <c r="AU1203"/>
      <c r="AV1203"/>
      <c r="AW1203"/>
    </row>
    <row r="1204" spans="47:49" x14ac:dyDescent="0.35">
      <c r="AU1204"/>
      <c r="AV1204"/>
      <c r="AW1204"/>
    </row>
    <row r="1205" spans="47:49" x14ac:dyDescent="0.35">
      <c r="AU1205"/>
      <c r="AV1205"/>
      <c r="AW1205"/>
    </row>
    <row r="1206" spans="47:49" x14ac:dyDescent="0.35">
      <c r="AU1206"/>
      <c r="AV1206"/>
      <c r="AW1206"/>
    </row>
    <row r="1207" spans="47:49" x14ac:dyDescent="0.35">
      <c r="AU1207"/>
      <c r="AV1207"/>
      <c r="AW1207"/>
    </row>
    <row r="1208" spans="47:49" x14ac:dyDescent="0.35">
      <c r="AU1208"/>
      <c r="AV1208"/>
      <c r="AW1208"/>
    </row>
    <row r="1209" spans="47:49" x14ac:dyDescent="0.35">
      <c r="AU1209"/>
      <c r="AV1209"/>
      <c r="AW1209"/>
    </row>
    <row r="1210" spans="47:49" x14ac:dyDescent="0.35">
      <c r="AU1210"/>
      <c r="AV1210"/>
      <c r="AW1210"/>
    </row>
    <row r="1211" spans="47:49" x14ac:dyDescent="0.35">
      <c r="AU1211"/>
      <c r="AV1211"/>
      <c r="AW1211"/>
    </row>
    <row r="1212" spans="47:49" x14ac:dyDescent="0.35">
      <c r="AU1212"/>
      <c r="AV1212"/>
      <c r="AW1212"/>
    </row>
    <row r="1213" spans="47:49" x14ac:dyDescent="0.35">
      <c r="AU1213"/>
      <c r="AV1213"/>
      <c r="AW1213"/>
    </row>
    <row r="1214" spans="47:49" x14ac:dyDescent="0.35">
      <c r="AU1214"/>
      <c r="AV1214"/>
      <c r="AW1214"/>
    </row>
    <row r="1215" spans="47:49" x14ac:dyDescent="0.35">
      <c r="AU1215"/>
      <c r="AV1215"/>
      <c r="AW1215"/>
    </row>
    <row r="1216" spans="47:49" x14ac:dyDescent="0.35">
      <c r="AU1216"/>
      <c r="AV1216"/>
      <c r="AW1216"/>
    </row>
    <row r="1217" spans="47:49" x14ac:dyDescent="0.35">
      <c r="AU1217"/>
      <c r="AV1217"/>
      <c r="AW1217"/>
    </row>
    <row r="1218" spans="47:49" x14ac:dyDescent="0.35">
      <c r="AU1218"/>
      <c r="AV1218"/>
      <c r="AW1218"/>
    </row>
    <row r="1219" spans="47:49" x14ac:dyDescent="0.35">
      <c r="AU1219"/>
      <c r="AV1219"/>
      <c r="AW1219"/>
    </row>
    <row r="1220" spans="47:49" x14ac:dyDescent="0.35">
      <c r="AU1220"/>
      <c r="AV1220"/>
      <c r="AW1220"/>
    </row>
    <row r="1221" spans="47:49" x14ac:dyDescent="0.35">
      <c r="AU1221"/>
      <c r="AV1221"/>
      <c r="AW1221"/>
    </row>
    <row r="1222" spans="47:49" x14ac:dyDescent="0.35">
      <c r="AU1222"/>
      <c r="AV1222"/>
      <c r="AW1222"/>
    </row>
    <row r="1223" spans="47:49" x14ac:dyDescent="0.35">
      <c r="AU1223"/>
      <c r="AV1223"/>
      <c r="AW1223"/>
    </row>
    <row r="1224" spans="47:49" x14ac:dyDescent="0.35">
      <c r="AU1224"/>
      <c r="AV1224"/>
      <c r="AW1224"/>
    </row>
    <row r="1225" spans="47:49" x14ac:dyDescent="0.35">
      <c r="AU1225"/>
      <c r="AV1225"/>
      <c r="AW1225"/>
    </row>
    <row r="1226" spans="47:49" x14ac:dyDescent="0.35">
      <c r="AU1226"/>
      <c r="AV1226"/>
      <c r="AW1226"/>
    </row>
    <row r="1227" spans="47:49" x14ac:dyDescent="0.35">
      <c r="AU1227"/>
      <c r="AV1227"/>
      <c r="AW1227"/>
    </row>
    <row r="1228" spans="47:49" x14ac:dyDescent="0.35">
      <c r="AU1228"/>
      <c r="AV1228"/>
      <c r="AW1228"/>
    </row>
    <row r="1229" spans="47:49" x14ac:dyDescent="0.35">
      <c r="AU1229"/>
      <c r="AV1229"/>
      <c r="AW1229"/>
    </row>
    <row r="1230" spans="47:49" x14ac:dyDescent="0.35">
      <c r="AU1230"/>
      <c r="AV1230"/>
      <c r="AW1230"/>
    </row>
    <row r="1231" spans="47:49" x14ac:dyDescent="0.35">
      <c r="AU1231"/>
      <c r="AV1231"/>
      <c r="AW1231"/>
    </row>
    <row r="1232" spans="47:49" x14ac:dyDescent="0.35">
      <c r="AU1232"/>
      <c r="AV1232"/>
      <c r="AW1232"/>
    </row>
    <row r="1233" spans="47:49" x14ac:dyDescent="0.35">
      <c r="AU1233"/>
      <c r="AV1233"/>
      <c r="AW1233"/>
    </row>
    <row r="1234" spans="47:49" x14ac:dyDescent="0.35">
      <c r="AU1234"/>
      <c r="AV1234"/>
      <c r="AW1234"/>
    </row>
    <row r="1235" spans="47:49" x14ac:dyDescent="0.35">
      <c r="AU1235"/>
      <c r="AV1235"/>
      <c r="AW1235"/>
    </row>
    <row r="1236" spans="47:49" x14ac:dyDescent="0.35">
      <c r="AU1236"/>
      <c r="AV1236"/>
      <c r="AW1236"/>
    </row>
    <row r="1237" spans="47:49" x14ac:dyDescent="0.35">
      <c r="AU1237"/>
      <c r="AV1237"/>
      <c r="AW1237"/>
    </row>
    <row r="1238" spans="47:49" x14ac:dyDescent="0.35">
      <c r="AU1238"/>
      <c r="AV1238"/>
      <c r="AW1238"/>
    </row>
    <row r="1239" spans="47:49" x14ac:dyDescent="0.35">
      <c r="AU1239"/>
      <c r="AV1239"/>
      <c r="AW1239"/>
    </row>
    <row r="1240" spans="47:49" x14ac:dyDescent="0.35">
      <c r="AU1240"/>
      <c r="AV1240"/>
      <c r="AW1240"/>
    </row>
    <row r="1241" spans="47:49" x14ac:dyDescent="0.35">
      <c r="AU1241"/>
      <c r="AV1241"/>
      <c r="AW1241"/>
    </row>
    <row r="1242" spans="47:49" x14ac:dyDescent="0.35">
      <c r="AU1242"/>
      <c r="AV1242"/>
      <c r="AW1242"/>
    </row>
    <row r="1243" spans="47:49" x14ac:dyDescent="0.35">
      <c r="AU1243"/>
      <c r="AV1243"/>
      <c r="AW1243"/>
    </row>
    <row r="1244" spans="47:49" x14ac:dyDescent="0.35">
      <c r="AU1244"/>
      <c r="AV1244"/>
      <c r="AW1244"/>
    </row>
    <row r="1245" spans="47:49" x14ac:dyDescent="0.35">
      <c r="AU1245"/>
      <c r="AV1245"/>
      <c r="AW1245"/>
    </row>
    <row r="1246" spans="47:49" x14ac:dyDescent="0.35">
      <c r="AU1246"/>
      <c r="AV1246"/>
      <c r="AW1246"/>
    </row>
    <row r="1247" spans="47:49" x14ac:dyDescent="0.35">
      <c r="AU1247"/>
      <c r="AV1247"/>
      <c r="AW1247"/>
    </row>
    <row r="1248" spans="47:49" x14ac:dyDescent="0.35">
      <c r="AU1248"/>
      <c r="AV1248"/>
      <c r="AW1248"/>
    </row>
    <row r="1249" spans="47:49" x14ac:dyDescent="0.35">
      <c r="AU1249"/>
      <c r="AV1249"/>
      <c r="AW1249"/>
    </row>
    <row r="1250" spans="47:49" x14ac:dyDescent="0.35">
      <c r="AU1250"/>
      <c r="AV1250"/>
      <c r="AW1250"/>
    </row>
    <row r="1251" spans="47:49" x14ac:dyDescent="0.35">
      <c r="AU1251"/>
      <c r="AV1251"/>
      <c r="AW1251"/>
    </row>
    <row r="1252" spans="47:49" x14ac:dyDescent="0.35">
      <c r="AU1252"/>
      <c r="AV1252"/>
      <c r="AW1252"/>
    </row>
    <row r="1253" spans="47:49" x14ac:dyDescent="0.35">
      <c r="AU1253"/>
      <c r="AV1253"/>
      <c r="AW1253"/>
    </row>
    <row r="1254" spans="47:49" x14ac:dyDescent="0.35">
      <c r="AU1254"/>
      <c r="AV1254"/>
      <c r="AW1254"/>
    </row>
    <row r="1255" spans="47:49" x14ac:dyDescent="0.35">
      <c r="AU1255"/>
      <c r="AV1255"/>
      <c r="AW1255"/>
    </row>
    <row r="1256" spans="47:49" x14ac:dyDescent="0.35">
      <c r="AU1256"/>
      <c r="AV1256"/>
      <c r="AW1256"/>
    </row>
    <row r="1257" spans="47:49" x14ac:dyDescent="0.35">
      <c r="AU1257"/>
      <c r="AV1257"/>
      <c r="AW1257"/>
    </row>
    <row r="1258" spans="47:49" x14ac:dyDescent="0.35">
      <c r="AU1258"/>
      <c r="AV1258"/>
      <c r="AW1258"/>
    </row>
    <row r="1259" spans="47:49" x14ac:dyDescent="0.35">
      <c r="AU1259"/>
      <c r="AV1259"/>
      <c r="AW1259"/>
    </row>
    <row r="1260" spans="47:49" x14ac:dyDescent="0.35">
      <c r="AU1260"/>
      <c r="AV1260"/>
      <c r="AW1260"/>
    </row>
    <row r="1261" spans="47:49" x14ac:dyDescent="0.35">
      <c r="AU1261"/>
      <c r="AV1261"/>
      <c r="AW1261"/>
    </row>
    <row r="1262" spans="47:49" x14ac:dyDescent="0.35">
      <c r="AU1262"/>
      <c r="AV1262"/>
      <c r="AW1262"/>
    </row>
    <row r="1263" spans="47:49" x14ac:dyDescent="0.35">
      <c r="AU1263"/>
      <c r="AV1263"/>
      <c r="AW1263"/>
    </row>
    <row r="1264" spans="47:49" x14ac:dyDescent="0.35">
      <c r="AU1264"/>
      <c r="AV1264"/>
      <c r="AW1264"/>
    </row>
    <row r="1265" spans="47:49" x14ac:dyDescent="0.35">
      <c r="AU1265"/>
      <c r="AV1265"/>
      <c r="AW1265"/>
    </row>
    <row r="1266" spans="47:49" x14ac:dyDescent="0.35">
      <c r="AU1266"/>
      <c r="AV1266"/>
      <c r="AW1266"/>
    </row>
    <row r="1267" spans="47:49" x14ac:dyDescent="0.35">
      <c r="AU1267"/>
      <c r="AV1267"/>
      <c r="AW1267"/>
    </row>
    <row r="1268" spans="47:49" x14ac:dyDescent="0.35">
      <c r="AU1268"/>
      <c r="AV1268"/>
      <c r="AW1268"/>
    </row>
    <row r="1269" spans="47:49" x14ac:dyDescent="0.35">
      <c r="AU1269"/>
      <c r="AV1269"/>
      <c r="AW1269"/>
    </row>
    <row r="1270" spans="47:49" x14ac:dyDescent="0.35">
      <c r="AU1270"/>
      <c r="AV1270"/>
      <c r="AW1270"/>
    </row>
    <row r="1271" spans="47:49" x14ac:dyDescent="0.35">
      <c r="AU1271"/>
      <c r="AV1271"/>
      <c r="AW1271"/>
    </row>
    <row r="1272" spans="47:49" x14ac:dyDescent="0.35">
      <c r="AU1272"/>
      <c r="AV1272"/>
      <c r="AW1272"/>
    </row>
    <row r="1273" spans="47:49" x14ac:dyDescent="0.35">
      <c r="AU1273"/>
      <c r="AV1273"/>
      <c r="AW1273"/>
    </row>
    <row r="1274" spans="47:49" x14ac:dyDescent="0.35">
      <c r="AU1274"/>
      <c r="AV1274"/>
      <c r="AW1274"/>
    </row>
    <row r="1275" spans="47:49" x14ac:dyDescent="0.35">
      <c r="AU1275"/>
      <c r="AV1275"/>
      <c r="AW1275"/>
    </row>
    <row r="1276" spans="47:49" x14ac:dyDescent="0.35">
      <c r="AU1276"/>
      <c r="AV1276"/>
      <c r="AW1276"/>
    </row>
    <row r="1277" spans="47:49" x14ac:dyDescent="0.35">
      <c r="AU1277"/>
      <c r="AV1277"/>
      <c r="AW1277"/>
    </row>
    <row r="1278" spans="47:49" x14ac:dyDescent="0.35">
      <c r="AU1278"/>
      <c r="AV1278"/>
      <c r="AW1278"/>
    </row>
    <row r="1279" spans="47:49" x14ac:dyDescent="0.35">
      <c r="AU1279"/>
      <c r="AV1279"/>
      <c r="AW1279"/>
    </row>
    <row r="1280" spans="47:49" x14ac:dyDescent="0.35">
      <c r="AU1280"/>
      <c r="AV1280"/>
      <c r="AW1280"/>
    </row>
    <row r="1281" spans="47:49" x14ac:dyDescent="0.35">
      <c r="AU1281"/>
      <c r="AV1281"/>
      <c r="AW1281"/>
    </row>
    <row r="1282" spans="47:49" x14ac:dyDescent="0.35">
      <c r="AU1282"/>
      <c r="AV1282"/>
      <c r="AW1282"/>
    </row>
    <row r="1283" spans="47:49" x14ac:dyDescent="0.35">
      <c r="AU1283"/>
      <c r="AV1283"/>
      <c r="AW1283"/>
    </row>
    <row r="1284" spans="47:49" x14ac:dyDescent="0.35">
      <c r="AU1284"/>
      <c r="AV1284"/>
      <c r="AW1284"/>
    </row>
    <row r="1285" spans="47:49" x14ac:dyDescent="0.35">
      <c r="AU1285"/>
      <c r="AV1285"/>
      <c r="AW1285"/>
    </row>
    <row r="1286" spans="47:49" x14ac:dyDescent="0.35">
      <c r="AU1286"/>
      <c r="AV1286"/>
      <c r="AW1286"/>
    </row>
    <row r="1287" spans="47:49" x14ac:dyDescent="0.35">
      <c r="AU1287"/>
      <c r="AV1287"/>
      <c r="AW1287"/>
    </row>
    <row r="1288" spans="47:49" x14ac:dyDescent="0.35">
      <c r="AU1288"/>
      <c r="AV1288"/>
      <c r="AW1288"/>
    </row>
    <row r="1289" spans="47:49" x14ac:dyDescent="0.35">
      <c r="AU1289"/>
      <c r="AV1289"/>
      <c r="AW1289"/>
    </row>
    <row r="1290" spans="47:49" x14ac:dyDescent="0.35">
      <c r="AU1290"/>
      <c r="AV1290"/>
      <c r="AW1290"/>
    </row>
    <row r="1291" spans="47:49" x14ac:dyDescent="0.35">
      <c r="AU1291"/>
      <c r="AV1291"/>
      <c r="AW1291"/>
    </row>
    <row r="1292" spans="47:49" x14ac:dyDescent="0.35">
      <c r="AU1292"/>
      <c r="AV1292"/>
      <c r="AW1292"/>
    </row>
    <row r="1293" spans="47:49" x14ac:dyDescent="0.35">
      <c r="AU1293"/>
      <c r="AV1293"/>
      <c r="AW1293"/>
    </row>
    <row r="1294" spans="47:49" x14ac:dyDescent="0.35">
      <c r="AU1294"/>
      <c r="AV1294"/>
      <c r="AW1294"/>
    </row>
    <row r="1295" spans="47:49" x14ac:dyDescent="0.35">
      <c r="AU1295"/>
      <c r="AV1295"/>
      <c r="AW1295"/>
    </row>
    <row r="1296" spans="47:49" x14ac:dyDescent="0.35">
      <c r="AU1296"/>
      <c r="AV1296"/>
      <c r="AW1296"/>
    </row>
    <row r="1297" spans="47:49" x14ac:dyDescent="0.35">
      <c r="AU1297"/>
      <c r="AV1297"/>
      <c r="AW1297"/>
    </row>
    <row r="1298" spans="47:49" x14ac:dyDescent="0.35">
      <c r="AU1298"/>
      <c r="AV1298"/>
      <c r="AW1298"/>
    </row>
    <row r="1299" spans="47:49" x14ac:dyDescent="0.35">
      <c r="AU1299"/>
      <c r="AV1299"/>
      <c r="AW1299"/>
    </row>
    <row r="1300" spans="47:49" x14ac:dyDescent="0.35">
      <c r="AU1300"/>
      <c r="AV1300"/>
      <c r="AW1300"/>
    </row>
    <row r="1301" spans="47:49" x14ac:dyDescent="0.35">
      <c r="AU1301"/>
      <c r="AV1301"/>
      <c r="AW1301"/>
    </row>
    <row r="1302" spans="47:49" x14ac:dyDescent="0.35">
      <c r="AU1302"/>
      <c r="AV1302"/>
      <c r="AW1302"/>
    </row>
    <row r="1303" spans="47:49" x14ac:dyDescent="0.35">
      <c r="AU1303"/>
      <c r="AV1303"/>
      <c r="AW1303"/>
    </row>
    <row r="1304" spans="47:49" x14ac:dyDescent="0.35">
      <c r="AU1304"/>
      <c r="AV1304"/>
      <c r="AW1304"/>
    </row>
    <row r="1305" spans="47:49" x14ac:dyDescent="0.35">
      <c r="AU1305"/>
      <c r="AV1305"/>
      <c r="AW1305"/>
    </row>
    <row r="1306" spans="47:49" x14ac:dyDescent="0.35">
      <c r="AU1306"/>
      <c r="AV1306"/>
      <c r="AW1306"/>
    </row>
    <row r="1307" spans="47:49" x14ac:dyDescent="0.35">
      <c r="AU1307"/>
      <c r="AV1307"/>
      <c r="AW1307"/>
    </row>
    <row r="1308" spans="47:49" x14ac:dyDescent="0.35">
      <c r="AU1308"/>
      <c r="AV1308"/>
      <c r="AW1308"/>
    </row>
    <row r="1309" spans="47:49" x14ac:dyDescent="0.35">
      <c r="AU1309"/>
      <c r="AV1309"/>
      <c r="AW1309"/>
    </row>
    <row r="1310" spans="47:49" x14ac:dyDescent="0.35">
      <c r="AU1310"/>
      <c r="AV1310"/>
      <c r="AW1310"/>
    </row>
    <row r="1311" spans="47:49" x14ac:dyDescent="0.35">
      <c r="AU1311"/>
      <c r="AV1311"/>
      <c r="AW1311"/>
    </row>
    <row r="1312" spans="47:49" x14ac:dyDescent="0.35">
      <c r="AU1312"/>
      <c r="AV1312"/>
      <c r="AW1312"/>
    </row>
    <row r="1313" spans="47:49" x14ac:dyDescent="0.35">
      <c r="AU1313"/>
      <c r="AV1313"/>
      <c r="AW1313"/>
    </row>
    <row r="1314" spans="47:49" x14ac:dyDescent="0.35">
      <c r="AU1314"/>
      <c r="AV1314"/>
      <c r="AW1314"/>
    </row>
    <row r="1315" spans="47:49" x14ac:dyDescent="0.35">
      <c r="AU1315"/>
      <c r="AV1315"/>
      <c r="AW1315"/>
    </row>
    <row r="1316" spans="47:49" x14ac:dyDescent="0.35">
      <c r="AU1316"/>
      <c r="AV1316"/>
      <c r="AW1316"/>
    </row>
    <row r="1317" spans="47:49" x14ac:dyDescent="0.35">
      <c r="AU1317"/>
      <c r="AV1317"/>
      <c r="AW1317"/>
    </row>
    <row r="1318" spans="47:49" x14ac:dyDescent="0.35">
      <c r="AU1318"/>
      <c r="AV1318"/>
      <c r="AW1318"/>
    </row>
    <row r="1319" spans="47:49" x14ac:dyDescent="0.35">
      <c r="AU1319"/>
      <c r="AV1319"/>
      <c r="AW1319"/>
    </row>
    <row r="1320" spans="47:49" x14ac:dyDescent="0.35">
      <c r="AU1320"/>
      <c r="AV1320"/>
      <c r="AW1320"/>
    </row>
    <row r="1321" spans="47:49" x14ac:dyDescent="0.35">
      <c r="AU1321"/>
      <c r="AV1321"/>
      <c r="AW1321"/>
    </row>
    <row r="1322" spans="47:49" x14ac:dyDescent="0.35">
      <c r="AU1322"/>
      <c r="AV1322"/>
      <c r="AW1322"/>
    </row>
    <row r="1323" spans="47:49" x14ac:dyDescent="0.35">
      <c r="AU1323"/>
      <c r="AV1323"/>
      <c r="AW1323"/>
    </row>
    <row r="1324" spans="47:49" x14ac:dyDescent="0.35">
      <c r="AU1324"/>
      <c r="AV1324"/>
      <c r="AW1324"/>
    </row>
    <row r="1325" spans="47:49" x14ac:dyDescent="0.35">
      <c r="AU1325"/>
      <c r="AV1325"/>
      <c r="AW1325"/>
    </row>
    <row r="1326" spans="47:49" x14ac:dyDescent="0.35">
      <c r="AU1326"/>
      <c r="AV1326"/>
      <c r="AW1326"/>
    </row>
    <row r="1327" spans="47:49" x14ac:dyDescent="0.35">
      <c r="AU1327"/>
      <c r="AV1327"/>
      <c r="AW1327"/>
    </row>
    <row r="1328" spans="47:49" x14ac:dyDescent="0.35">
      <c r="AU1328"/>
      <c r="AV1328"/>
      <c r="AW1328"/>
    </row>
    <row r="1329" spans="47:49" x14ac:dyDescent="0.35">
      <c r="AU1329"/>
      <c r="AV1329"/>
      <c r="AW1329"/>
    </row>
    <row r="1330" spans="47:49" x14ac:dyDescent="0.35">
      <c r="AU1330"/>
      <c r="AV1330"/>
      <c r="AW1330"/>
    </row>
    <row r="1331" spans="47:49" x14ac:dyDescent="0.35">
      <c r="AU1331"/>
      <c r="AV1331"/>
      <c r="AW1331"/>
    </row>
    <row r="1332" spans="47:49" x14ac:dyDescent="0.35">
      <c r="AU1332"/>
      <c r="AV1332"/>
      <c r="AW1332"/>
    </row>
    <row r="1333" spans="47:49" x14ac:dyDescent="0.35">
      <c r="AU1333"/>
      <c r="AV1333"/>
      <c r="AW1333"/>
    </row>
    <row r="1334" spans="47:49" x14ac:dyDescent="0.35">
      <c r="AU1334"/>
      <c r="AV1334"/>
      <c r="AW1334"/>
    </row>
    <row r="1335" spans="47:49" x14ac:dyDescent="0.35">
      <c r="AU1335"/>
      <c r="AV1335"/>
      <c r="AW1335"/>
    </row>
    <row r="1336" spans="47:49" x14ac:dyDescent="0.35">
      <c r="AU1336"/>
      <c r="AV1336"/>
      <c r="AW1336"/>
    </row>
    <row r="1337" spans="47:49" x14ac:dyDescent="0.35">
      <c r="AU1337"/>
      <c r="AV1337"/>
      <c r="AW1337"/>
    </row>
    <row r="1338" spans="47:49" x14ac:dyDescent="0.35">
      <c r="AU1338"/>
      <c r="AV1338"/>
      <c r="AW1338"/>
    </row>
    <row r="1339" spans="47:49" x14ac:dyDescent="0.35">
      <c r="AU1339"/>
      <c r="AV1339"/>
      <c r="AW1339"/>
    </row>
    <row r="1340" spans="47:49" x14ac:dyDescent="0.35">
      <c r="AU1340"/>
      <c r="AV1340"/>
      <c r="AW1340"/>
    </row>
    <row r="1341" spans="47:49" x14ac:dyDescent="0.35">
      <c r="AU1341"/>
      <c r="AV1341"/>
      <c r="AW1341"/>
    </row>
    <row r="1342" spans="47:49" x14ac:dyDescent="0.35">
      <c r="AU1342"/>
      <c r="AV1342"/>
      <c r="AW1342"/>
    </row>
    <row r="1343" spans="47:49" x14ac:dyDescent="0.35">
      <c r="AU1343"/>
      <c r="AV1343"/>
      <c r="AW1343"/>
    </row>
    <row r="1344" spans="47:49" x14ac:dyDescent="0.35">
      <c r="AU1344"/>
      <c r="AV1344"/>
      <c r="AW1344"/>
    </row>
    <row r="1345" spans="47:49" x14ac:dyDescent="0.35">
      <c r="AU1345"/>
      <c r="AV1345"/>
      <c r="AW1345"/>
    </row>
    <row r="1346" spans="47:49" x14ac:dyDescent="0.35">
      <c r="AU1346"/>
      <c r="AV1346"/>
      <c r="AW1346"/>
    </row>
    <row r="1347" spans="47:49" x14ac:dyDescent="0.35">
      <c r="AU1347"/>
      <c r="AV1347"/>
      <c r="AW1347"/>
    </row>
    <row r="1348" spans="47:49" x14ac:dyDescent="0.35">
      <c r="AU1348"/>
      <c r="AV1348"/>
      <c r="AW1348"/>
    </row>
    <row r="1349" spans="47:49" x14ac:dyDescent="0.35">
      <c r="AU1349"/>
      <c r="AV1349"/>
      <c r="AW1349"/>
    </row>
    <row r="1350" spans="47:49" x14ac:dyDescent="0.35">
      <c r="AU1350"/>
      <c r="AV1350"/>
      <c r="AW1350"/>
    </row>
    <row r="1351" spans="47:49" x14ac:dyDescent="0.35">
      <c r="AU1351"/>
      <c r="AV1351"/>
      <c r="AW1351"/>
    </row>
    <row r="1352" spans="47:49" x14ac:dyDescent="0.35">
      <c r="AU1352"/>
      <c r="AV1352"/>
      <c r="AW1352"/>
    </row>
    <row r="1353" spans="47:49" x14ac:dyDescent="0.35">
      <c r="AU1353"/>
      <c r="AV1353"/>
      <c r="AW1353"/>
    </row>
    <row r="1354" spans="47:49" x14ac:dyDescent="0.35">
      <c r="AU1354"/>
      <c r="AV1354"/>
      <c r="AW1354"/>
    </row>
    <row r="1355" spans="47:49" x14ac:dyDescent="0.35">
      <c r="AU1355"/>
      <c r="AV1355"/>
      <c r="AW1355"/>
    </row>
    <row r="1356" spans="47:49" x14ac:dyDescent="0.35">
      <c r="AU1356"/>
      <c r="AV1356"/>
      <c r="AW1356"/>
    </row>
    <row r="1357" spans="47:49" x14ac:dyDescent="0.35">
      <c r="AU1357"/>
      <c r="AV1357"/>
      <c r="AW1357"/>
    </row>
    <row r="1358" spans="47:49" x14ac:dyDescent="0.35">
      <c r="AU1358"/>
      <c r="AV1358"/>
      <c r="AW1358"/>
    </row>
    <row r="1359" spans="47:49" x14ac:dyDescent="0.35">
      <c r="AU1359"/>
      <c r="AV1359"/>
      <c r="AW1359"/>
    </row>
    <row r="1360" spans="47:49" x14ac:dyDescent="0.35">
      <c r="AU1360"/>
      <c r="AV1360"/>
      <c r="AW1360"/>
    </row>
    <row r="1361" spans="47:49" x14ac:dyDescent="0.35">
      <c r="AU1361"/>
      <c r="AV1361"/>
      <c r="AW1361"/>
    </row>
    <row r="1362" spans="47:49" x14ac:dyDescent="0.35">
      <c r="AU1362"/>
      <c r="AV1362"/>
      <c r="AW1362"/>
    </row>
    <row r="1363" spans="47:49" x14ac:dyDescent="0.35">
      <c r="AU1363"/>
      <c r="AV1363"/>
      <c r="AW1363"/>
    </row>
    <row r="1364" spans="47:49" x14ac:dyDescent="0.35">
      <c r="AU1364"/>
      <c r="AV1364"/>
      <c r="AW1364"/>
    </row>
    <row r="1365" spans="47:49" x14ac:dyDescent="0.35">
      <c r="AU1365"/>
      <c r="AV1365"/>
      <c r="AW1365"/>
    </row>
    <row r="1366" spans="47:49" x14ac:dyDescent="0.35">
      <c r="AU1366"/>
      <c r="AV1366"/>
      <c r="AW1366"/>
    </row>
    <row r="1367" spans="47:49" x14ac:dyDescent="0.35">
      <c r="AU1367"/>
      <c r="AV1367"/>
      <c r="AW1367"/>
    </row>
    <row r="1368" spans="47:49" x14ac:dyDescent="0.35">
      <c r="AU1368"/>
      <c r="AV1368"/>
      <c r="AW1368"/>
    </row>
    <row r="1369" spans="47:49" x14ac:dyDescent="0.35">
      <c r="AU1369"/>
      <c r="AV1369"/>
      <c r="AW1369"/>
    </row>
    <row r="1370" spans="47:49" x14ac:dyDescent="0.35">
      <c r="AU1370"/>
      <c r="AV1370"/>
      <c r="AW1370"/>
    </row>
    <row r="1371" spans="47:49" x14ac:dyDescent="0.35">
      <c r="AU1371"/>
      <c r="AV1371"/>
      <c r="AW1371"/>
    </row>
    <row r="1372" spans="47:49" x14ac:dyDescent="0.35">
      <c r="AU1372"/>
      <c r="AV1372"/>
      <c r="AW1372"/>
    </row>
    <row r="1373" spans="47:49" x14ac:dyDescent="0.35">
      <c r="AU1373"/>
      <c r="AV1373"/>
      <c r="AW1373"/>
    </row>
    <row r="1374" spans="47:49" x14ac:dyDescent="0.35">
      <c r="AU1374"/>
      <c r="AV1374"/>
      <c r="AW1374"/>
    </row>
    <row r="1375" spans="47:49" x14ac:dyDescent="0.35">
      <c r="AU1375"/>
      <c r="AV1375"/>
      <c r="AW1375"/>
    </row>
    <row r="1376" spans="47:49" x14ac:dyDescent="0.35">
      <c r="AU1376"/>
      <c r="AV1376"/>
      <c r="AW1376"/>
    </row>
    <row r="1377" spans="47:49" x14ac:dyDescent="0.35">
      <c r="AU1377"/>
      <c r="AV1377"/>
      <c r="AW1377"/>
    </row>
    <row r="1378" spans="47:49" x14ac:dyDescent="0.35">
      <c r="AU1378"/>
      <c r="AV1378"/>
      <c r="AW1378"/>
    </row>
    <row r="1379" spans="47:49" x14ac:dyDescent="0.35">
      <c r="AU1379"/>
      <c r="AV1379"/>
      <c r="AW1379"/>
    </row>
    <row r="1380" spans="47:49" x14ac:dyDescent="0.35">
      <c r="AU1380"/>
      <c r="AV1380"/>
      <c r="AW1380"/>
    </row>
    <row r="1381" spans="47:49" x14ac:dyDescent="0.35">
      <c r="AU1381"/>
      <c r="AV1381"/>
      <c r="AW1381"/>
    </row>
    <row r="1382" spans="47:49" x14ac:dyDescent="0.35">
      <c r="AU1382"/>
      <c r="AV1382"/>
      <c r="AW1382"/>
    </row>
    <row r="1383" spans="47:49" x14ac:dyDescent="0.35">
      <c r="AU1383"/>
      <c r="AV1383"/>
      <c r="AW1383"/>
    </row>
    <row r="1384" spans="47:49" x14ac:dyDescent="0.35">
      <c r="AU1384"/>
      <c r="AV1384"/>
      <c r="AW1384"/>
    </row>
    <row r="1385" spans="47:49" x14ac:dyDescent="0.35">
      <c r="AU1385"/>
      <c r="AV1385"/>
      <c r="AW1385"/>
    </row>
    <row r="1386" spans="47:49" x14ac:dyDescent="0.35">
      <c r="AU1386"/>
      <c r="AV1386"/>
      <c r="AW1386"/>
    </row>
    <row r="1387" spans="47:49" x14ac:dyDescent="0.35">
      <c r="AU1387"/>
      <c r="AV1387"/>
      <c r="AW1387"/>
    </row>
    <row r="1388" spans="47:49" x14ac:dyDescent="0.35">
      <c r="AU1388"/>
      <c r="AV1388"/>
      <c r="AW1388"/>
    </row>
    <row r="1389" spans="47:49" x14ac:dyDescent="0.35">
      <c r="AU1389"/>
      <c r="AV1389"/>
      <c r="AW1389"/>
    </row>
    <row r="1390" spans="47:49" x14ac:dyDescent="0.35">
      <c r="AU1390"/>
      <c r="AV1390"/>
      <c r="AW1390"/>
    </row>
    <row r="1391" spans="47:49" x14ac:dyDescent="0.35">
      <c r="AU1391"/>
      <c r="AV1391"/>
      <c r="AW1391"/>
    </row>
    <row r="1392" spans="47:49" x14ac:dyDescent="0.35">
      <c r="AU1392"/>
      <c r="AV1392"/>
      <c r="AW1392"/>
    </row>
    <row r="1393" spans="47:49" x14ac:dyDescent="0.35">
      <c r="AU1393"/>
      <c r="AV1393"/>
      <c r="AW1393"/>
    </row>
    <row r="1394" spans="47:49" x14ac:dyDescent="0.35">
      <c r="AU1394"/>
      <c r="AV1394"/>
      <c r="AW1394"/>
    </row>
    <row r="1395" spans="47:49" x14ac:dyDescent="0.35">
      <c r="AU1395"/>
      <c r="AV1395"/>
      <c r="AW1395"/>
    </row>
    <row r="1396" spans="47:49" x14ac:dyDescent="0.35">
      <c r="AU1396"/>
      <c r="AV1396"/>
      <c r="AW1396"/>
    </row>
    <row r="1397" spans="47:49" x14ac:dyDescent="0.35">
      <c r="AU1397"/>
      <c r="AV1397"/>
      <c r="AW1397"/>
    </row>
    <row r="1398" spans="47:49" x14ac:dyDescent="0.35">
      <c r="AU1398"/>
      <c r="AV1398"/>
      <c r="AW1398"/>
    </row>
    <row r="1399" spans="47:49" x14ac:dyDescent="0.35">
      <c r="AU1399"/>
      <c r="AV1399"/>
      <c r="AW1399"/>
    </row>
    <row r="1400" spans="47:49" x14ac:dyDescent="0.35">
      <c r="AU1400"/>
      <c r="AV1400"/>
      <c r="AW1400"/>
    </row>
    <row r="1401" spans="47:49" x14ac:dyDescent="0.35">
      <c r="AU1401"/>
      <c r="AV1401"/>
      <c r="AW1401"/>
    </row>
    <row r="1402" spans="47:49" x14ac:dyDescent="0.35">
      <c r="AU1402"/>
      <c r="AV1402"/>
      <c r="AW1402"/>
    </row>
    <row r="1403" spans="47:49" x14ac:dyDescent="0.35">
      <c r="AU1403"/>
      <c r="AV1403"/>
      <c r="AW1403"/>
    </row>
    <row r="1404" spans="47:49" x14ac:dyDescent="0.35">
      <c r="AU1404"/>
      <c r="AV1404"/>
      <c r="AW1404"/>
    </row>
    <row r="1405" spans="47:49" x14ac:dyDescent="0.35">
      <c r="AU1405"/>
      <c r="AV1405"/>
      <c r="AW1405"/>
    </row>
    <row r="1406" spans="47:49" x14ac:dyDescent="0.35">
      <c r="AU1406"/>
      <c r="AV1406"/>
      <c r="AW1406"/>
    </row>
    <row r="1407" spans="47:49" x14ac:dyDescent="0.35">
      <c r="AU1407"/>
      <c r="AV1407"/>
      <c r="AW1407"/>
    </row>
    <row r="1408" spans="47:49" x14ac:dyDescent="0.35">
      <c r="AU1408"/>
      <c r="AV1408"/>
      <c r="AW1408"/>
    </row>
    <row r="1409" spans="47:49" x14ac:dyDescent="0.35">
      <c r="AU1409"/>
      <c r="AV1409"/>
      <c r="AW1409"/>
    </row>
    <row r="1410" spans="47:49" x14ac:dyDescent="0.35">
      <c r="AU1410"/>
      <c r="AV1410"/>
      <c r="AW1410"/>
    </row>
    <row r="1411" spans="47:49" x14ac:dyDescent="0.35">
      <c r="AU1411"/>
      <c r="AV1411"/>
      <c r="AW1411"/>
    </row>
    <row r="1412" spans="47:49" x14ac:dyDescent="0.35">
      <c r="AU1412"/>
      <c r="AV1412"/>
      <c r="AW1412"/>
    </row>
    <row r="1413" spans="47:49" x14ac:dyDescent="0.35">
      <c r="AU1413"/>
      <c r="AV1413"/>
      <c r="AW1413"/>
    </row>
    <row r="1414" spans="47:49" x14ac:dyDescent="0.35">
      <c r="AU1414"/>
      <c r="AV1414"/>
      <c r="AW1414"/>
    </row>
    <row r="1415" spans="47:49" x14ac:dyDescent="0.35">
      <c r="AU1415"/>
      <c r="AV1415"/>
      <c r="AW1415"/>
    </row>
    <row r="1416" spans="47:49" x14ac:dyDescent="0.35">
      <c r="AU1416"/>
      <c r="AV1416"/>
      <c r="AW1416"/>
    </row>
    <row r="1417" spans="47:49" x14ac:dyDescent="0.35">
      <c r="AU1417"/>
      <c r="AV1417"/>
      <c r="AW1417"/>
    </row>
    <row r="1418" spans="47:49" x14ac:dyDescent="0.35">
      <c r="AU1418"/>
      <c r="AV1418"/>
      <c r="AW1418"/>
    </row>
    <row r="1419" spans="47:49" x14ac:dyDescent="0.35">
      <c r="AU1419"/>
      <c r="AV1419"/>
      <c r="AW1419"/>
    </row>
    <row r="1420" spans="47:49" x14ac:dyDescent="0.35">
      <c r="AU1420"/>
      <c r="AV1420"/>
      <c r="AW1420"/>
    </row>
    <row r="1421" spans="47:49" x14ac:dyDescent="0.35">
      <c r="AU1421"/>
      <c r="AV1421"/>
      <c r="AW1421"/>
    </row>
    <row r="1422" spans="47:49" x14ac:dyDescent="0.35">
      <c r="AU1422"/>
      <c r="AV1422"/>
      <c r="AW1422"/>
    </row>
    <row r="1423" spans="47:49" x14ac:dyDescent="0.35">
      <c r="AU1423"/>
      <c r="AV1423"/>
      <c r="AW1423"/>
    </row>
    <row r="1424" spans="47:49" x14ac:dyDescent="0.35">
      <c r="AU1424"/>
      <c r="AV1424"/>
      <c r="AW1424"/>
    </row>
    <row r="1425" spans="47:49" x14ac:dyDescent="0.35">
      <c r="AU1425"/>
      <c r="AV1425"/>
      <c r="AW1425"/>
    </row>
    <row r="1426" spans="47:49" x14ac:dyDescent="0.35">
      <c r="AU1426"/>
      <c r="AV1426"/>
      <c r="AW1426"/>
    </row>
    <row r="1427" spans="47:49" x14ac:dyDescent="0.35">
      <c r="AU1427"/>
      <c r="AV1427"/>
      <c r="AW1427"/>
    </row>
    <row r="1428" spans="47:49" x14ac:dyDescent="0.35">
      <c r="AU1428"/>
      <c r="AV1428"/>
      <c r="AW1428"/>
    </row>
    <row r="1429" spans="47:49" x14ac:dyDescent="0.35">
      <c r="AU1429"/>
      <c r="AV1429"/>
      <c r="AW1429"/>
    </row>
    <row r="1430" spans="47:49" x14ac:dyDescent="0.35">
      <c r="AU1430"/>
      <c r="AV1430"/>
      <c r="AW1430"/>
    </row>
    <row r="1431" spans="47:49" x14ac:dyDescent="0.35">
      <c r="AU1431"/>
      <c r="AV1431"/>
      <c r="AW1431"/>
    </row>
    <row r="1432" spans="47:49" x14ac:dyDescent="0.35">
      <c r="AU1432"/>
      <c r="AV1432"/>
      <c r="AW1432"/>
    </row>
    <row r="1433" spans="47:49" x14ac:dyDescent="0.35">
      <c r="AU1433"/>
      <c r="AV1433"/>
      <c r="AW1433"/>
    </row>
    <row r="1434" spans="47:49" x14ac:dyDescent="0.35">
      <c r="AU1434"/>
      <c r="AV1434"/>
      <c r="AW1434"/>
    </row>
    <row r="1435" spans="47:49" x14ac:dyDescent="0.35">
      <c r="AU1435"/>
      <c r="AV1435"/>
      <c r="AW1435"/>
    </row>
    <row r="1436" spans="47:49" x14ac:dyDescent="0.35">
      <c r="AU1436"/>
      <c r="AV1436"/>
      <c r="AW1436"/>
    </row>
    <row r="1437" spans="47:49" x14ac:dyDescent="0.35">
      <c r="AU1437"/>
      <c r="AV1437"/>
      <c r="AW1437"/>
    </row>
    <row r="1438" spans="47:49" x14ac:dyDescent="0.35">
      <c r="AU1438"/>
      <c r="AV1438"/>
      <c r="AW1438"/>
    </row>
    <row r="1439" spans="47:49" x14ac:dyDescent="0.35">
      <c r="AU1439"/>
      <c r="AV1439"/>
      <c r="AW1439"/>
    </row>
    <row r="1440" spans="47:49" x14ac:dyDescent="0.35">
      <c r="AU1440"/>
      <c r="AV1440"/>
      <c r="AW1440"/>
    </row>
    <row r="1441" spans="47:49" x14ac:dyDescent="0.35">
      <c r="AU1441"/>
      <c r="AV1441"/>
      <c r="AW1441"/>
    </row>
    <row r="1442" spans="47:49" x14ac:dyDescent="0.35">
      <c r="AU1442"/>
      <c r="AV1442"/>
      <c r="AW1442"/>
    </row>
    <row r="1443" spans="47:49" x14ac:dyDescent="0.35">
      <c r="AU1443"/>
      <c r="AV1443"/>
      <c r="AW1443"/>
    </row>
    <row r="1444" spans="47:49" x14ac:dyDescent="0.35">
      <c r="AU1444"/>
      <c r="AV1444"/>
      <c r="AW1444"/>
    </row>
    <row r="1445" spans="47:49" x14ac:dyDescent="0.35">
      <c r="AU1445"/>
      <c r="AV1445"/>
      <c r="AW1445"/>
    </row>
    <row r="1446" spans="47:49" x14ac:dyDescent="0.35">
      <c r="AU1446"/>
      <c r="AV1446"/>
      <c r="AW1446"/>
    </row>
    <row r="1447" spans="47:49" x14ac:dyDescent="0.35">
      <c r="AU1447"/>
      <c r="AV1447"/>
      <c r="AW1447"/>
    </row>
    <row r="1448" spans="47:49" x14ac:dyDescent="0.35">
      <c r="AU1448"/>
      <c r="AV1448"/>
      <c r="AW1448"/>
    </row>
    <row r="1449" spans="47:49" x14ac:dyDescent="0.35">
      <c r="AU1449"/>
      <c r="AV1449"/>
      <c r="AW1449"/>
    </row>
    <row r="1450" spans="47:49" x14ac:dyDescent="0.35">
      <c r="AU1450"/>
      <c r="AV1450"/>
      <c r="AW1450"/>
    </row>
    <row r="1451" spans="47:49" x14ac:dyDescent="0.35">
      <c r="AU1451"/>
      <c r="AV1451"/>
      <c r="AW1451"/>
    </row>
    <row r="1452" spans="47:49" x14ac:dyDescent="0.35">
      <c r="AU1452"/>
      <c r="AV1452"/>
      <c r="AW1452"/>
    </row>
    <row r="1453" spans="47:49" x14ac:dyDescent="0.35">
      <c r="AU1453"/>
      <c r="AV1453"/>
      <c r="AW1453"/>
    </row>
    <row r="1454" spans="47:49" x14ac:dyDescent="0.35">
      <c r="AU1454"/>
      <c r="AV1454"/>
      <c r="AW1454"/>
    </row>
    <row r="1455" spans="47:49" x14ac:dyDescent="0.35">
      <c r="AU1455"/>
      <c r="AV1455"/>
      <c r="AW1455"/>
    </row>
    <row r="1456" spans="47:49" x14ac:dyDescent="0.35">
      <c r="AU1456"/>
      <c r="AV1456"/>
      <c r="AW1456"/>
    </row>
    <row r="1457" spans="47:49" x14ac:dyDescent="0.35">
      <c r="AU1457"/>
      <c r="AV1457"/>
      <c r="AW1457"/>
    </row>
    <row r="1458" spans="47:49" x14ac:dyDescent="0.35">
      <c r="AU1458"/>
      <c r="AV1458"/>
      <c r="AW1458"/>
    </row>
    <row r="1459" spans="47:49" x14ac:dyDescent="0.35">
      <c r="AU1459"/>
      <c r="AV1459"/>
      <c r="AW1459"/>
    </row>
    <row r="1460" spans="47:49" x14ac:dyDescent="0.35">
      <c r="AU1460"/>
      <c r="AV1460"/>
      <c r="AW1460"/>
    </row>
    <row r="1461" spans="47:49" x14ac:dyDescent="0.35">
      <c r="AU1461"/>
      <c r="AV1461"/>
      <c r="AW1461"/>
    </row>
    <row r="1462" spans="47:49" x14ac:dyDescent="0.35">
      <c r="AU1462"/>
      <c r="AV1462"/>
      <c r="AW1462"/>
    </row>
    <row r="1463" spans="47:49" x14ac:dyDescent="0.35">
      <c r="AU1463"/>
      <c r="AV1463"/>
      <c r="AW1463"/>
    </row>
    <row r="1464" spans="47:49" x14ac:dyDescent="0.35">
      <c r="AU1464"/>
      <c r="AV1464"/>
      <c r="AW1464"/>
    </row>
    <row r="1465" spans="47:49" x14ac:dyDescent="0.35">
      <c r="AU1465"/>
      <c r="AV1465"/>
      <c r="AW1465"/>
    </row>
    <row r="1466" spans="47:49" x14ac:dyDescent="0.35">
      <c r="AU1466"/>
      <c r="AV1466"/>
      <c r="AW1466"/>
    </row>
    <row r="1467" spans="47:49" x14ac:dyDescent="0.35">
      <c r="AU1467"/>
      <c r="AV1467"/>
      <c r="AW1467"/>
    </row>
    <row r="1468" spans="47:49" x14ac:dyDescent="0.35">
      <c r="AU1468"/>
      <c r="AV1468"/>
      <c r="AW1468"/>
    </row>
    <row r="1469" spans="47:49" x14ac:dyDescent="0.35">
      <c r="AU1469"/>
      <c r="AV1469"/>
      <c r="AW1469"/>
    </row>
    <row r="1470" spans="47:49" x14ac:dyDescent="0.35">
      <c r="AU1470"/>
      <c r="AV1470"/>
      <c r="AW1470"/>
    </row>
    <row r="1471" spans="47:49" x14ac:dyDescent="0.35">
      <c r="AU1471"/>
      <c r="AV1471"/>
      <c r="AW1471"/>
    </row>
    <row r="1472" spans="47:49" x14ac:dyDescent="0.35">
      <c r="AU1472"/>
      <c r="AV1472"/>
      <c r="AW1472"/>
    </row>
    <row r="1473" spans="47:49" x14ac:dyDescent="0.35">
      <c r="AU1473"/>
      <c r="AV1473"/>
      <c r="AW1473"/>
    </row>
    <row r="1474" spans="47:49" x14ac:dyDescent="0.35">
      <c r="AU1474"/>
      <c r="AV1474"/>
      <c r="AW1474"/>
    </row>
    <row r="1475" spans="47:49" x14ac:dyDescent="0.35">
      <c r="AU1475"/>
      <c r="AV1475"/>
      <c r="AW1475"/>
    </row>
    <row r="1476" spans="47:49" x14ac:dyDescent="0.35">
      <c r="AU1476"/>
      <c r="AV1476"/>
      <c r="AW1476"/>
    </row>
    <row r="1477" spans="47:49" x14ac:dyDescent="0.35">
      <c r="AU1477"/>
      <c r="AV1477"/>
      <c r="AW1477"/>
    </row>
    <row r="1478" spans="47:49" x14ac:dyDescent="0.35">
      <c r="AU1478"/>
      <c r="AV1478"/>
      <c r="AW1478"/>
    </row>
    <row r="1479" spans="47:49" x14ac:dyDescent="0.35">
      <c r="AU1479"/>
      <c r="AV1479"/>
      <c r="AW1479"/>
    </row>
    <row r="1480" spans="47:49" x14ac:dyDescent="0.35">
      <c r="AU1480"/>
      <c r="AV1480"/>
      <c r="AW1480"/>
    </row>
    <row r="1481" spans="47:49" x14ac:dyDescent="0.35">
      <c r="AU1481"/>
      <c r="AV1481"/>
      <c r="AW1481"/>
    </row>
    <row r="1482" spans="47:49" x14ac:dyDescent="0.35">
      <c r="AU1482"/>
      <c r="AV1482"/>
      <c r="AW1482"/>
    </row>
    <row r="1483" spans="47:49" x14ac:dyDescent="0.35">
      <c r="AU1483"/>
      <c r="AV1483"/>
      <c r="AW1483"/>
    </row>
    <row r="1484" spans="47:49" x14ac:dyDescent="0.35">
      <c r="AU1484"/>
      <c r="AV1484"/>
      <c r="AW1484"/>
    </row>
    <row r="1485" spans="47:49" x14ac:dyDescent="0.35">
      <c r="AU1485"/>
      <c r="AV1485"/>
      <c r="AW1485"/>
    </row>
    <row r="1486" spans="47:49" x14ac:dyDescent="0.35">
      <c r="AU1486"/>
      <c r="AV1486"/>
      <c r="AW1486"/>
    </row>
    <row r="1487" spans="47:49" x14ac:dyDescent="0.35">
      <c r="AU1487"/>
      <c r="AV1487"/>
      <c r="AW1487"/>
    </row>
    <row r="1488" spans="47:49" x14ac:dyDescent="0.35">
      <c r="AU1488"/>
      <c r="AV1488"/>
      <c r="AW1488"/>
    </row>
    <row r="1489" spans="47:49" x14ac:dyDescent="0.35">
      <c r="AU1489"/>
      <c r="AV1489"/>
      <c r="AW1489"/>
    </row>
    <row r="1490" spans="47:49" x14ac:dyDescent="0.35">
      <c r="AU1490"/>
      <c r="AV1490"/>
      <c r="AW1490"/>
    </row>
    <row r="1491" spans="47:49" x14ac:dyDescent="0.35">
      <c r="AU1491"/>
      <c r="AV1491"/>
      <c r="AW1491"/>
    </row>
    <row r="1492" spans="47:49" x14ac:dyDescent="0.35">
      <c r="AU1492"/>
      <c r="AV1492"/>
      <c r="AW1492"/>
    </row>
    <row r="1493" spans="47:49" x14ac:dyDescent="0.35">
      <c r="AU1493"/>
      <c r="AV1493"/>
      <c r="AW1493"/>
    </row>
    <row r="1494" spans="47:49" x14ac:dyDescent="0.35">
      <c r="AU1494"/>
      <c r="AV1494"/>
      <c r="AW1494"/>
    </row>
    <row r="1495" spans="47:49" x14ac:dyDescent="0.35">
      <c r="AU1495"/>
      <c r="AV1495"/>
      <c r="AW1495"/>
    </row>
    <row r="1496" spans="47:49" x14ac:dyDescent="0.35">
      <c r="AU1496"/>
      <c r="AV1496"/>
      <c r="AW1496"/>
    </row>
    <row r="1497" spans="47:49" x14ac:dyDescent="0.35">
      <c r="AU1497"/>
      <c r="AV1497"/>
      <c r="AW1497"/>
    </row>
    <row r="1498" spans="47:49" x14ac:dyDescent="0.35">
      <c r="AU1498"/>
      <c r="AV1498"/>
      <c r="AW1498"/>
    </row>
    <row r="1499" spans="47:49" x14ac:dyDescent="0.35">
      <c r="AU1499"/>
      <c r="AV1499"/>
      <c r="AW1499"/>
    </row>
    <row r="1500" spans="47:49" x14ac:dyDescent="0.35">
      <c r="AU1500"/>
      <c r="AV1500"/>
      <c r="AW1500"/>
    </row>
    <row r="1501" spans="47:49" x14ac:dyDescent="0.35">
      <c r="AU1501"/>
      <c r="AV1501"/>
      <c r="AW1501"/>
    </row>
    <row r="1502" spans="47:49" x14ac:dyDescent="0.35">
      <c r="AU1502"/>
      <c r="AV1502"/>
      <c r="AW1502"/>
    </row>
    <row r="1503" spans="47:49" x14ac:dyDescent="0.35">
      <c r="AU1503"/>
      <c r="AV1503"/>
      <c r="AW1503"/>
    </row>
    <row r="1504" spans="47:49" x14ac:dyDescent="0.35">
      <c r="AU1504"/>
      <c r="AV1504"/>
      <c r="AW1504"/>
    </row>
    <row r="1505" spans="47:49" x14ac:dyDescent="0.35">
      <c r="AU1505"/>
      <c r="AV1505"/>
      <c r="AW1505"/>
    </row>
    <row r="1506" spans="47:49" x14ac:dyDescent="0.35">
      <c r="AU1506"/>
      <c r="AV1506"/>
      <c r="AW1506"/>
    </row>
    <row r="1507" spans="47:49" x14ac:dyDescent="0.35">
      <c r="AU1507"/>
      <c r="AV1507"/>
      <c r="AW1507"/>
    </row>
    <row r="1508" spans="47:49" x14ac:dyDescent="0.35">
      <c r="AU1508"/>
      <c r="AV1508"/>
      <c r="AW1508"/>
    </row>
    <row r="1509" spans="47:49" x14ac:dyDescent="0.35">
      <c r="AU1509"/>
      <c r="AV1509"/>
      <c r="AW1509"/>
    </row>
    <row r="1510" spans="47:49" x14ac:dyDescent="0.35">
      <c r="AU1510"/>
      <c r="AV1510"/>
      <c r="AW1510"/>
    </row>
    <row r="1511" spans="47:49" x14ac:dyDescent="0.35">
      <c r="AU1511"/>
      <c r="AV1511"/>
      <c r="AW1511"/>
    </row>
    <row r="1512" spans="47:49" x14ac:dyDescent="0.35">
      <c r="AU1512"/>
      <c r="AV1512"/>
      <c r="AW1512"/>
    </row>
    <row r="1513" spans="47:49" x14ac:dyDescent="0.35">
      <c r="AU1513"/>
      <c r="AV1513"/>
      <c r="AW1513"/>
    </row>
    <row r="1514" spans="47:49" x14ac:dyDescent="0.35">
      <c r="AU1514"/>
      <c r="AV1514"/>
      <c r="AW1514"/>
    </row>
    <row r="1515" spans="47:49" x14ac:dyDescent="0.35">
      <c r="AU1515"/>
      <c r="AV1515"/>
      <c r="AW1515"/>
    </row>
    <row r="1516" spans="47:49" x14ac:dyDescent="0.35">
      <c r="AU1516"/>
      <c r="AV1516"/>
      <c r="AW1516"/>
    </row>
    <row r="1517" spans="47:49" x14ac:dyDescent="0.35">
      <c r="AU1517"/>
      <c r="AV1517"/>
      <c r="AW1517"/>
    </row>
    <row r="1518" spans="47:49" x14ac:dyDescent="0.35">
      <c r="AU1518"/>
      <c r="AV1518"/>
      <c r="AW1518"/>
    </row>
    <row r="1519" spans="47:49" x14ac:dyDescent="0.35">
      <c r="AU1519"/>
      <c r="AV1519"/>
      <c r="AW1519"/>
    </row>
    <row r="1520" spans="47:49" x14ac:dyDescent="0.35">
      <c r="AU1520"/>
      <c r="AV1520"/>
      <c r="AW1520"/>
    </row>
    <row r="1521" spans="47:49" x14ac:dyDescent="0.35">
      <c r="AU1521"/>
      <c r="AV1521"/>
      <c r="AW1521"/>
    </row>
    <row r="1522" spans="47:49" x14ac:dyDescent="0.35">
      <c r="AU1522"/>
      <c r="AV1522"/>
      <c r="AW1522"/>
    </row>
    <row r="1523" spans="47:49" x14ac:dyDescent="0.35">
      <c r="AU1523"/>
      <c r="AV1523"/>
      <c r="AW1523"/>
    </row>
    <row r="1524" spans="47:49" x14ac:dyDescent="0.35">
      <c r="AU1524"/>
      <c r="AV1524"/>
      <c r="AW1524"/>
    </row>
    <row r="1525" spans="47:49" x14ac:dyDescent="0.35">
      <c r="AU1525"/>
      <c r="AV1525"/>
      <c r="AW1525"/>
    </row>
    <row r="1526" spans="47:49" x14ac:dyDescent="0.35">
      <c r="AU1526"/>
      <c r="AV1526"/>
      <c r="AW1526"/>
    </row>
    <row r="1527" spans="47:49" x14ac:dyDescent="0.35">
      <c r="AU1527"/>
      <c r="AV1527"/>
      <c r="AW1527"/>
    </row>
    <row r="1528" spans="47:49" x14ac:dyDescent="0.35">
      <c r="AU1528"/>
      <c r="AV1528"/>
      <c r="AW1528"/>
    </row>
    <row r="1529" spans="47:49" x14ac:dyDescent="0.35">
      <c r="AU1529"/>
      <c r="AV1529"/>
      <c r="AW1529"/>
    </row>
    <row r="1530" spans="47:49" x14ac:dyDescent="0.35">
      <c r="AU1530"/>
      <c r="AV1530"/>
      <c r="AW1530"/>
    </row>
    <row r="1531" spans="47:49" x14ac:dyDescent="0.35">
      <c r="AU1531"/>
      <c r="AV1531"/>
      <c r="AW1531"/>
    </row>
    <row r="1532" spans="47:49" x14ac:dyDescent="0.35">
      <c r="AU1532"/>
      <c r="AV1532"/>
      <c r="AW1532"/>
    </row>
    <row r="1533" spans="47:49" x14ac:dyDescent="0.35">
      <c r="AU1533"/>
      <c r="AV1533"/>
      <c r="AW1533"/>
    </row>
    <row r="1534" spans="47:49" x14ac:dyDescent="0.35">
      <c r="AU1534"/>
      <c r="AV1534"/>
      <c r="AW1534"/>
    </row>
    <row r="1535" spans="47:49" x14ac:dyDescent="0.35">
      <c r="AU1535"/>
      <c r="AV1535"/>
      <c r="AW1535"/>
    </row>
    <row r="1536" spans="47:49" x14ac:dyDescent="0.35">
      <c r="AU1536"/>
      <c r="AV1536"/>
      <c r="AW1536"/>
    </row>
    <row r="1537" spans="47:49" x14ac:dyDescent="0.35">
      <c r="AU1537"/>
      <c r="AV1537"/>
      <c r="AW1537"/>
    </row>
    <row r="1538" spans="47:49" x14ac:dyDescent="0.35">
      <c r="AU1538"/>
      <c r="AV1538"/>
      <c r="AW1538"/>
    </row>
    <row r="1539" spans="47:49" x14ac:dyDescent="0.35">
      <c r="AU1539"/>
      <c r="AV1539"/>
      <c r="AW1539"/>
    </row>
    <row r="1540" spans="47:49" x14ac:dyDescent="0.35">
      <c r="AU1540"/>
      <c r="AV1540"/>
      <c r="AW1540"/>
    </row>
    <row r="1541" spans="47:49" x14ac:dyDescent="0.35">
      <c r="AU1541"/>
      <c r="AV1541"/>
      <c r="AW1541"/>
    </row>
    <row r="1542" spans="47:49" x14ac:dyDescent="0.35">
      <c r="AU1542"/>
      <c r="AV1542"/>
      <c r="AW1542"/>
    </row>
    <row r="1543" spans="47:49" x14ac:dyDescent="0.35">
      <c r="AU1543"/>
      <c r="AV1543"/>
      <c r="AW1543"/>
    </row>
    <row r="1544" spans="47:49" x14ac:dyDescent="0.35">
      <c r="AU1544"/>
      <c r="AV1544"/>
      <c r="AW1544"/>
    </row>
    <row r="1545" spans="47:49" x14ac:dyDescent="0.35">
      <c r="AU1545"/>
      <c r="AV1545"/>
      <c r="AW1545"/>
    </row>
    <row r="1546" spans="47:49" x14ac:dyDescent="0.35">
      <c r="AU1546"/>
      <c r="AV1546"/>
      <c r="AW1546"/>
    </row>
    <row r="1547" spans="47:49" x14ac:dyDescent="0.35">
      <c r="AU1547"/>
      <c r="AV1547"/>
      <c r="AW1547"/>
    </row>
    <row r="1548" spans="47:49" x14ac:dyDescent="0.35">
      <c r="AU1548"/>
      <c r="AV1548"/>
      <c r="AW1548"/>
    </row>
    <row r="1549" spans="47:49" x14ac:dyDescent="0.35">
      <c r="AU1549"/>
      <c r="AV1549"/>
      <c r="AW1549"/>
    </row>
    <row r="1550" spans="47:49" x14ac:dyDescent="0.35">
      <c r="AU1550"/>
      <c r="AV1550"/>
      <c r="AW1550"/>
    </row>
    <row r="1551" spans="47:49" x14ac:dyDescent="0.35">
      <c r="AU1551"/>
      <c r="AV1551"/>
      <c r="AW1551"/>
    </row>
    <row r="1552" spans="47:49" x14ac:dyDescent="0.35">
      <c r="AU1552"/>
      <c r="AV1552"/>
      <c r="AW1552"/>
    </row>
    <row r="1553" spans="47:49" x14ac:dyDescent="0.35">
      <c r="AU1553"/>
      <c r="AV1553"/>
      <c r="AW1553"/>
    </row>
    <row r="1554" spans="47:49" x14ac:dyDescent="0.35">
      <c r="AU1554"/>
      <c r="AV1554"/>
      <c r="AW1554"/>
    </row>
    <row r="1555" spans="47:49" x14ac:dyDescent="0.35">
      <c r="AU1555"/>
      <c r="AV1555"/>
      <c r="AW1555"/>
    </row>
    <row r="1556" spans="47:49" x14ac:dyDescent="0.35">
      <c r="AU1556"/>
      <c r="AV1556"/>
      <c r="AW1556"/>
    </row>
    <row r="1557" spans="47:49" x14ac:dyDescent="0.35">
      <c r="AU1557"/>
      <c r="AV1557"/>
      <c r="AW1557"/>
    </row>
    <row r="1558" spans="47:49" x14ac:dyDescent="0.35">
      <c r="AU1558"/>
      <c r="AV1558"/>
      <c r="AW1558"/>
    </row>
    <row r="1559" spans="47:49" x14ac:dyDescent="0.35">
      <c r="AU1559"/>
      <c r="AV1559"/>
      <c r="AW1559"/>
    </row>
    <row r="1560" spans="47:49" x14ac:dyDescent="0.35">
      <c r="AU1560"/>
      <c r="AV1560"/>
      <c r="AW1560"/>
    </row>
    <row r="1561" spans="47:49" x14ac:dyDescent="0.35">
      <c r="AU1561"/>
      <c r="AV1561"/>
      <c r="AW1561"/>
    </row>
    <row r="1562" spans="47:49" x14ac:dyDescent="0.35">
      <c r="AU1562"/>
      <c r="AV1562"/>
      <c r="AW1562"/>
    </row>
    <row r="1563" spans="47:49" x14ac:dyDescent="0.35">
      <c r="AU1563"/>
      <c r="AV1563"/>
      <c r="AW1563"/>
    </row>
    <row r="1564" spans="47:49" x14ac:dyDescent="0.35">
      <c r="AU1564"/>
      <c r="AV1564"/>
      <c r="AW1564"/>
    </row>
    <row r="1565" spans="47:49" x14ac:dyDescent="0.35">
      <c r="AU1565"/>
      <c r="AV1565"/>
      <c r="AW1565"/>
    </row>
    <row r="1566" spans="47:49" x14ac:dyDescent="0.35">
      <c r="AU1566"/>
      <c r="AV1566"/>
      <c r="AW1566"/>
    </row>
    <row r="1567" spans="47:49" x14ac:dyDescent="0.35">
      <c r="AU1567"/>
      <c r="AV1567"/>
      <c r="AW1567"/>
    </row>
    <row r="1568" spans="47:49" x14ac:dyDescent="0.35">
      <c r="AU1568"/>
      <c r="AV1568"/>
      <c r="AW1568"/>
    </row>
    <row r="1569" spans="47:49" x14ac:dyDescent="0.35">
      <c r="AU1569"/>
      <c r="AV1569"/>
      <c r="AW1569"/>
    </row>
    <row r="1570" spans="47:49" x14ac:dyDescent="0.35">
      <c r="AU1570"/>
      <c r="AV1570"/>
      <c r="AW1570"/>
    </row>
    <row r="1571" spans="47:49" x14ac:dyDescent="0.35">
      <c r="AU1571"/>
      <c r="AV1571"/>
      <c r="AW1571"/>
    </row>
    <row r="1572" spans="47:49" x14ac:dyDescent="0.35">
      <c r="AU1572"/>
      <c r="AV1572"/>
      <c r="AW1572"/>
    </row>
    <row r="1573" spans="47:49" x14ac:dyDescent="0.35">
      <c r="AU1573"/>
      <c r="AV1573"/>
      <c r="AW1573"/>
    </row>
    <row r="1574" spans="47:49" x14ac:dyDescent="0.35">
      <c r="AU1574"/>
      <c r="AV1574"/>
      <c r="AW1574"/>
    </row>
    <row r="1575" spans="47:49" x14ac:dyDescent="0.35">
      <c r="AU1575"/>
      <c r="AV1575"/>
      <c r="AW1575"/>
    </row>
    <row r="1576" spans="47:49" x14ac:dyDescent="0.35">
      <c r="AU1576"/>
      <c r="AV1576"/>
      <c r="AW1576"/>
    </row>
    <row r="1577" spans="47:49" x14ac:dyDescent="0.35">
      <c r="AU1577"/>
      <c r="AV1577"/>
      <c r="AW1577"/>
    </row>
    <row r="1578" spans="47:49" x14ac:dyDescent="0.35">
      <c r="AU1578"/>
      <c r="AV1578"/>
      <c r="AW1578"/>
    </row>
    <row r="1579" spans="47:49" x14ac:dyDescent="0.35">
      <c r="AU1579"/>
      <c r="AV1579"/>
      <c r="AW1579"/>
    </row>
    <row r="1580" spans="47:49" x14ac:dyDescent="0.35">
      <c r="AU1580"/>
      <c r="AV1580"/>
      <c r="AW1580"/>
    </row>
    <row r="1581" spans="47:49" x14ac:dyDescent="0.35">
      <c r="AU1581"/>
      <c r="AV1581"/>
      <c r="AW1581"/>
    </row>
    <row r="1582" spans="47:49" x14ac:dyDescent="0.35">
      <c r="AU1582"/>
      <c r="AV1582"/>
      <c r="AW1582"/>
    </row>
    <row r="1583" spans="47:49" x14ac:dyDescent="0.35">
      <c r="AU1583"/>
      <c r="AV1583"/>
      <c r="AW1583"/>
    </row>
    <row r="1584" spans="47:49" x14ac:dyDescent="0.35">
      <c r="AU1584"/>
      <c r="AV1584"/>
      <c r="AW1584"/>
    </row>
    <row r="1585" spans="47:49" x14ac:dyDescent="0.35">
      <c r="AU1585"/>
      <c r="AV1585"/>
      <c r="AW1585"/>
    </row>
    <row r="1586" spans="47:49" x14ac:dyDescent="0.35">
      <c r="AU1586"/>
      <c r="AV1586"/>
      <c r="AW1586"/>
    </row>
    <row r="1587" spans="47:49" x14ac:dyDescent="0.35">
      <c r="AU1587"/>
      <c r="AV1587"/>
      <c r="AW1587"/>
    </row>
    <row r="1588" spans="47:49" x14ac:dyDescent="0.35">
      <c r="AU1588"/>
      <c r="AV1588"/>
      <c r="AW1588"/>
    </row>
    <row r="1589" spans="47:49" x14ac:dyDescent="0.35">
      <c r="AU1589"/>
      <c r="AV1589"/>
      <c r="AW1589"/>
    </row>
    <row r="1590" spans="47:49" x14ac:dyDescent="0.35">
      <c r="AU1590"/>
      <c r="AV1590"/>
      <c r="AW1590"/>
    </row>
    <row r="1591" spans="47:49" x14ac:dyDescent="0.35">
      <c r="AU1591"/>
      <c r="AV1591"/>
      <c r="AW1591"/>
    </row>
    <row r="1592" spans="47:49" x14ac:dyDescent="0.35">
      <c r="AU1592"/>
      <c r="AV1592"/>
      <c r="AW1592"/>
    </row>
    <row r="1593" spans="47:49" x14ac:dyDescent="0.35">
      <c r="AU1593"/>
      <c r="AV1593"/>
      <c r="AW1593"/>
    </row>
    <row r="1594" spans="47:49" x14ac:dyDescent="0.35">
      <c r="AU1594"/>
      <c r="AV1594"/>
      <c r="AW1594"/>
    </row>
    <row r="1595" spans="47:49" x14ac:dyDescent="0.35">
      <c r="AU1595"/>
      <c r="AV1595"/>
      <c r="AW1595"/>
    </row>
    <row r="1596" spans="47:49" x14ac:dyDescent="0.35">
      <c r="AU1596"/>
      <c r="AV1596"/>
      <c r="AW1596"/>
    </row>
    <row r="1597" spans="47:49" x14ac:dyDescent="0.35">
      <c r="AU1597"/>
      <c r="AV1597"/>
      <c r="AW1597"/>
    </row>
    <row r="1598" spans="47:49" x14ac:dyDescent="0.35">
      <c r="AU1598"/>
      <c r="AV1598"/>
      <c r="AW1598"/>
    </row>
    <row r="1599" spans="47:49" x14ac:dyDescent="0.35">
      <c r="AU1599"/>
      <c r="AV1599"/>
      <c r="AW1599"/>
    </row>
    <row r="1600" spans="47:49" x14ac:dyDescent="0.35">
      <c r="AU1600"/>
      <c r="AV1600"/>
      <c r="AW1600"/>
    </row>
    <row r="1601" spans="47:49" x14ac:dyDescent="0.35">
      <c r="AU1601"/>
      <c r="AV1601"/>
      <c r="AW1601"/>
    </row>
    <row r="1602" spans="47:49" x14ac:dyDescent="0.35">
      <c r="AU1602"/>
      <c r="AV1602"/>
      <c r="AW1602"/>
    </row>
    <row r="1603" spans="47:49" x14ac:dyDescent="0.35">
      <c r="AU1603"/>
      <c r="AV1603"/>
      <c r="AW1603"/>
    </row>
    <row r="1604" spans="47:49" x14ac:dyDescent="0.35">
      <c r="AU1604"/>
      <c r="AV1604"/>
      <c r="AW1604"/>
    </row>
    <row r="1605" spans="47:49" x14ac:dyDescent="0.35">
      <c r="AU1605"/>
      <c r="AV1605"/>
      <c r="AW1605"/>
    </row>
    <row r="1606" spans="47:49" x14ac:dyDescent="0.35">
      <c r="AU1606"/>
      <c r="AV1606"/>
      <c r="AW1606"/>
    </row>
    <row r="1607" spans="47:49" x14ac:dyDescent="0.35">
      <c r="AU1607"/>
      <c r="AV1607"/>
      <c r="AW1607"/>
    </row>
    <row r="1608" spans="47:49" x14ac:dyDescent="0.35">
      <c r="AU1608"/>
      <c r="AV1608"/>
      <c r="AW1608"/>
    </row>
    <row r="1609" spans="47:49" x14ac:dyDescent="0.35">
      <c r="AU1609"/>
      <c r="AV1609"/>
      <c r="AW1609"/>
    </row>
    <row r="1610" spans="47:49" x14ac:dyDescent="0.35">
      <c r="AU1610"/>
      <c r="AV1610"/>
      <c r="AW1610"/>
    </row>
    <row r="1611" spans="47:49" x14ac:dyDescent="0.35">
      <c r="AU1611"/>
      <c r="AV1611"/>
      <c r="AW1611"/>
    </row>
    <row r="1612" spans="47:49" x14ac:dyDescent="0.35">
      <c r="AU1612"/>
      <c r="AV1612"/>
      <c r="AW1612"/>
    </row>
    <row r="1613" spans="47:49" x14ac:dyDescent="0.35">
      <c r="AU1613"/>
      <c r="AV1613"/>
      <c r="AW1613"/>
    </row>
    <row r="1614" spans="47:49" x14ac:dyDescent="0.35">
      <c r="AU1614"/>
      <c r="AV1614"/>
      <c r="AW1614"/>
    </row>
    <row r="1615" spans="47:49" x14ac:dyDescent="0.35">
      <c r="AU1615"/>
      <c r="AV1615"/>
      <c r="AW1615"/>
    </row>
    <row r="1616" spans="47:49" x14ac:dyDescent="0.35">
      <c r="AU1616"/>
      <c r="AV1616"/>
      <c r="AW1616"/>
    </row>
    <row r="1617" spans="47:49" x14ac:dyDescent="0.35">
      <c r="AU1617"/>
      <c r="AV1617"/>
      <c r="AW1617"/>
    </row>
    <row r="1618" spans="47:49" x14ac:dyDescent="0.35">
      <c r="AU1618"/>
      <c r="AV1618"/>
      <c r="AW1618"/>
    </row>
    <row r="1619" spans="47:49" x14ac:dyDescent="0.35">
      <c r="AU1619"/>
      <c r="AV1619"/>
      <c r="AW1619"/>
    </row>
    <row r="1620" spans="47:49" x14ac:dyDescent="0.35">
      <c r="AU1620"/>
      <c r="AV1620"/>
      <c r="AW1620"/>
    </row>
    <row r="1621" spans="47:49" x14ac:dyDescent="0.35">
      <c r="AU1621"/>
      <c r="AV1621"/>
      <c r="AW1621"/>
    </row>
    <row r="1622" spans="47:49" x14ac:dyDescent="0.35">
      <c r="AU1622"/>
      <c r="AV1622"/>
      <c r="AW1622"/>
    </row>
    <row r="1623" spans="47:49" x14ac:dyDescent="0.35">
      <c r="AU1623"/>
      <c r="AV1623"/>
      <c r="AW1623"/>
    </row>
    <row r="1624" spans="47:49" x14ac:dyDescent="0.35">
      <c r="AU1624"/>
      <c r="AV1624"/>
      <c r="AW1624"/>
    </row>
    <row r="1625" spans="47:49" x14ac:dyDescent="0.35">
      <c r="AU1625"/>
      <c r="AV1625"/>
      <c r="AW1625"/>
    </row>
    <row r="1626" spans="47:49" x14ac:dyDescent="0.35">
      <c r="AU1626"/>
      <c r="AV1626"/>
      <c r="AW1626"/>
    </row>
    <row r="1627" spans="47:49" x14ac:dyDescent="0.35">
      <c r="AU1627"/>
      <c r="AV1627"/>
      <c r="AW1627"/>
    </row>
    <row r="1628" spans="47:49" x14ac:dyDescent="0.35">
      <c r="AU1628"/>
      <c r="AV1628"/>
      <c r="AW1628"/>
    </row>
    <row r="1629" spans="47:49" x14ac:dyDescent="0.35">
      <c r="AU1629"/>
      <c r="AV1629"/>
      <c r="AW1629"/>
    </row>
    <row r="1630" spans="47:49" x14ac:dyDescent="0.35">
      <c r="AU1630"/>
      <c r="AV1630"/>
      <c r="AW1630"/>
    </row>
    <row r="1631" spans="47:49" x14ac:dyDescent="0.35">
      <c r="AU1631"/>
      <c r="AV1631"/>
      <c r="AW1631"/>
    </row>
    <row r="1632" spans="47:49" x14ac:dyDescent="0.35">
      <c r="AU1632"/>
      <c r="AV1632"/>
      <c r="AW1632"/>
    </row>
    <row r="1633" spans="47:49" x14ac:dyDescent="0.35">
      <c r="AU1633"/>
      <c r="AV1633"/>
      <c r="AW1633"/>
    </row>
    <row r="1634" spans="47:49" x14ac:dyDescent="0.35">
      <c r="AU1634"/>
      <c r="AV1634"/>
      <c r="AW1634"/>
    </row>
    <row r="1635" spans="47:49" x14ac:dyDescent="0.35">
      <c r="AU1635"/>
      <c r="AV1635"/>
      <c r="AW1635"/>
    </row>
    <row r="1636" spans="47:49" x14ac:dyDescent="0.35">
      <c r="AU1636"/>
      <c r="AV1636"/>
      <c r="AW1636"/>
    </row>
    <row r="1637" spans="47:49" x14ac:dyDescent="0.35">
      <c r="AU1637"/>
      <c r="AV1637"/>
      <c r="AW1637"/>
    </row>
    <row r="1638" spans="47:49" x14ac:dyDescent="0.35">
      <c r="AU1638"/>
      <c r="AV1638"/>
      <c r="AW1638"/>
    </row>
    <row r="1639" spans="47:49" x14ac:dyDescent="0.35">
      <c r="AU1639"/>
      <c r="AV1639"/>
      <c r="AW1639"/>
    </row>
    <row r="1640" spans="47:49" x14ac:dyDescent="0.35">
      <c r="AU1640"/>
      <c r="AV1640"/>
      <c r="AW1640"/>
    </row>
    <row r="1641" spans="47:49" x14ac:dyDescent="0.35">
      <c r="AU1641"/>
      <c r="AV1641"/>
      <c r="AW1641"/>
    </row>
    <row r="1642" spans="47:49" x14ac:dyDescent="0.35">
      <c r="AU1642"/>
      <c r="AV1642"/>
      <c r="AW1642"/>
    </row>
    <row r="1643" spans="47:49" x14ac:dyDescent="0.35">
      <c r="AU1643"/>
      <c r="AV1643"/>
      <c r="AW1643"/>
    </row>
    <row r="1644" spans="47:49" x14ac:dyDescent="0.35">
      <c r="AU1644"/>
      <c r="AV1644"/>
      <c r="AW1644"/>
    </row>
    <row r="1645" spans="47:49" x14ac:dyDescent="0.35">
      <c r="AU1645"/>
      <c r="AV1645"/>
      <c r="AW1645"/>
    </row>
    <row r="1646" spans="47:49" x14ac:dyDescent="0.35">
      <c r="AU1646"/>
      <c r="AV1646"/>
      <c r="AW1646"/>
    </row>
    <row r="1647" spans="47:49" x14ac:dyDescent="0.35">
      <c r="AU1647"/>
      <c r="AV1647"/>
      <c r="AW1647"/>
    </row>
    <row r="1648" spans="47:49" x14ac:dyDescent="0.35">
      <c r="AU1648"/>
      <c r="AV1648"/>
      <c r="AW1648"/>
    </row>
    <row r="1649" spans="47:49" x14ac:dyDescent="0.35">
      <c r="AU1649"/>
      <c r="AV1649"/>
      <c r="AW1649"/>
    </row>
    <row r="1650" spans="47:49" x14ac:dyDescent="0.35">
      <c r="AU1650"/>
      <c r="AV1650"/>
      <c r="AW1650"/>
    </row>
    <row r="1651" spans="47:49" x14ac:dyDescent="0.35">
      <c r="AU1651"/>
      <c r="AV1651"/>
      <c r="AW1651"/>
    </row>
    <row r="1652" spans="47:49" x14ac:dyDescent="0.35">
      <c r="AU1652"/>
      <c r="AV1652"/>
      <c r="AW1652"/>
    </row>
    <row r="1653" spans="47:49" x14ac:dyDescent="0.35">
      <c r="AU1653"/>
      <c r="AV1653"/>
      <c r="AW1653"/>
    </row>
    <row r="1654" spans="47:49" x14ac:dyDescent="0.35">
      <c r="AU1654"/>
      <c r="AV1654"/>
      <c r="AW1654"/>
    </row>
    <row r="1655" spans="47:49" x14ac:dyDescent="0.35">
      <c r="AU1655"/>
      <c r="AV1655"/>
      <c r="AW1655"/>
    </row>
    <row r="1656" spans="47:49" x14ac:dyDescent="0.35">
      <c r="AU1656"/>
      <c r="AV1656"/>
      <c r="AW1656"/>
    </row>
    <row r="1657" spans="47:49" x14ac:dyDescent="0.35">
      <c r="AU1657"/>
      <c r="AV1657"/>
      <c r="AW1657"/>
    </row>
    <row r="1658" spans="47:49" x14ac:dyDescent="0.35">
      <c r="AU1658"/>
      <c r="AV1658"/>
      <c r="AW1658"/>
    </row>
    <row r="1659" spans="47:49" x14ac:dyDescent="0.35">
      <c r="AU1659"/>
      <c r="AV1659"/>
      <c r="AW1659"/>
    </row>
    <row r="1660" spans="47:49" x14ac:dyDescent="0.35">
      <c r="AU1660"/>
      <c r="AV1660"/>
      <c r="AW1660"/>
    </row>
    <row r="1661" spans="47:49" x14ac:dyDescent="0.35">
      <c r="AU1661"/>
      <c r="AV1661"/>
      <c r="AW1661"/>
    </row>
    <row r="1662" spans="47:49" x14ac:dyDescent="0.35">
      <c r="AU1662"/>
      <c r="AV1662"/>
      <c r="AW1662"/>
    </row>
    <row r="1663" spans="47:49" x14ac:dyDescent="0.35">
      <c r="AU1663"/>
      <c r="AV1663"/>
      <c r="AW1663"/>
    </row>
    <row r="1664" spans="47:49" x14ac:dyDescent="0.35">
      <c r="AU1664"/>
      <c r="AV1664"/>
      <c r="AW1664"/>
    </row>
    <row r="1665" spans="47:49" x14ac:dyDescent="0.35">
      <c r="AU1665"/>
      <c r="AV1665"/>
      <c r="AW1665"/>
    </row>
    <row r="1666" spans="47:49" x14ac:dyDescent="0.35">
      <c r="AU1666"/>
      <c r="AV1666"/>
      <c r="AW1666"/>
    </row>
    <row r="1667" spans="47:49" x14ac:dyDescent="0.35">
      <c r="AU1667"/>
      <c r="AV1667"/>
      <c r="AW1667"/>
    </row>
    <row r="1668" spans="47:49" x14ac:dyDescent="0.35">
      <c r="AU1668"/>
      <c r="AV1668"/>
      <c r="AW1668"/>
    </row>
    <row r="1669" spans="47:49" x14ac:dyDescent="0.35">
      <c r="AU1669"/>
      <c r="AV1669"/>
      <c r="AW1669"/>
    </row>
    <row r="1670" spans="47:49" x14ac:dyDescent="0.35">
      <c r="AU1670"/>
      <c r="AV1670"/>
      <c r="AW1670"/>
    </row>
    <row r="1671" spans="47:49" x14ac:dyDescent="0.35">
      <c r="AU1671"/>
      <c r="AV1671"/>
      <c r="AW1671"/>
    </row>
    <row r="1672" spans="47:49" x14ac:dyDescent="0.35">
      <c r="AU1672"/>
      <c r="AV1672"/>
      <c r="AW1672"/>
    </row>
    <row r="1673" spans="47:49" x14ac:dyDescent="0.35">
      <c r="AU1673"/>
      <c r="AV1673"/>
      <c r="AW1673"/>
    </row>
    <row r="1674" spans="47:49" x14ac:dyDescent="0.35">
      <c r="AU1674"/>
      <c r="AV1674"/>
      <c r="AW1674"/>
    </row>
    <row r="1675" spans="47:49" x14ac:dyDescent="0.35">
      <c r="AU1675"/>
      <c r="AV1675"/>
      <c r="AW1675"/>
    </row>
    <row r="1676" spans="47:49" x14ac:dyDescent="0.35">
      <c r="AU1676"/>
      <c r="AV1676"/>
      <c r="AW1676"/>
    </row>
    <row r="1677" spans="47:49" x14ac:dyDescent="0.35">
      <c r="AU1677"/>
      <c r="AV1677"/>
      <c r="AW1677"/>
    </row>
    <row r="1678" spans="47:49" x14ac:dyDescent="0.35">
      <c r="AU1678"/>
      <c r="AV1678"/>
      <c r="AW1678"/>
    </row>
    <row r="1679" spans="47:49" x14ac:dyDescent="0.35">
      <c r="AU1679"/>
      <c r="AV1679"/>
      <c r="AW1679"/>
    </row>
    <row r="1680" spans="47:49" x14ac:dyDescent="0.35">
      <c r="AU1680"/>
      <c r="AV1680"/>
      <c r="AW1680"/>
    </row>
    <row r="1681" spans="47:49" x14ac:dyDescent="0.35">
      <c r="AU1681"/>
      <c r="AV1681"/>
      <c r="AW1681"/>
    </row>
    <row r="1682" spans="47:49" x14ac:dyDescent="0.35">
      <c r="AU1682"/>
      <c r="AV1682"/>
      <c r="AW1682"/>
    </row>
    <row r="1683" spans="47:49" x14ac:dyDescent="0.35">
      <c r="AU1683"/>
      <c r="AV1683"/>
      <c r="AW1683"/>
    </row>
    <row r="1684" spans="47:49" x14ac:dyDescent="0.35">
      <c r="AU1684"/>
      <c r="AV1684"/>
      <c r="AW1684"/>
    </row>
    <row r="1685" spans="47:49" x14ac:dyDescent="0.35">
      <c r="AU1685"/>
      <c r="AV1685"/>
      <c r="AW1685"/>
    </row>
    <row r="1686" spans="47:49" x14ac:dyDescent="0.35">
      <c r="AU1686"/>
      <c r="AV1686"/>
      <c r="AW1686"/>
    </row>
    <row r="1687" spans="47:49" x14ac:dyDescent="0.35">
      <c r="AU1687"/>
      <c r="AV1687"/>
      <c r="AW1687"/>
    </row>
    <row r="1688" spans="47:49" x14ac:dyDescent="0.35">
      <c r="AU1688"/>
      <c r="AV1688"/>
      <c r="AW1688"/>
    </row>
    <row r="1689" spans="47:49" x14ac:dyDescent="0.35">
      <c r="AU1689"/>
      <c r="AV1689"/>
      <c r="AW1689"/>
    </row>
    <row r="1690" spans="47:49" x14ac:dyDescent="0.35">
      <c r="AU1690"/>
      <c r="AV1690"/>
      <c r="AW1690"/>
    </row>
    <row r="1691" spans="47:49" x14ac:dyDescent="0.35">
      <c r="AU1691"/>
      <c r="AV1691"/>
      <c r="AW1691"/>
    </row>
    <row r="1692" spans="47:49" x14ac:dyDescent="0.35">
      <c r="AU1692"/>
      <c r="AV1692"/>
      <c r="AW1692"/>
    </row>
    <row r="1693" spans="47:49" x14ac:dyDescent="0.35">
      <c r="AU1693"/>
      <c r="AV1693"/>
      <c r="AW1693"/>
    </row>
    <row r="1694" spans="47:49" x14ac:dyDescent="0.35">
      <c r="AU1694"/>
      <c r="AV1694"/>
      <c r="AW1694"/>
    </row>
    <row r="1695" spans="47:49" x14ac:dyDescent="0.35">
      <c r="AU1695"/>
      <c r="AV1695"/>
      <c r="AW1695"/>
    </row>
    <row r="1696" spans="47:49" x14ac:dyDescent="0.35">
      <c r="AU1696"/>
      <c r="AV1696"/>
      <c r="AW1696"/>
    </row>
    <row r="1697" spans="47:49" x14ac:dyDescent="0.35">
      <c r="AU1697"/>
      <c r="AV1697"/>
      <c r="AW1697"/>
    </row>
    <row r="1698" spans="47:49" x14ac:dyDescent="0.35">
      <c r="AU1698"/>
      <c r="AV1698"/>
      <c r="AW1698"/>
    </row>
    <row r="1699" spans="47:49" x14ac:dyDescent="0.35">
      <c r="AU1699"/>
      <c r="AV1699"/>
      <c r="AW1699"/>
    </row>
    <row r="1700" spans="47:49" x14ac:dyDescent="0.35">
      <c r="AU1700"/>
      <c r="AV1700"/>
      <c r="AW1700"/>
    </row>
    <row r="1701" spans="47:49" x14ac:dyDescent="0.35">
      <c r="AU1701"/>
      <c r="AV1701"/>
      <c r="AW1701"/>
    </row>
    <row r="1702" spans="47:49" x14ac:dyDescent="0.35">
      <c r="AU1702"/>
      <c r="AV1702"/>
      <c r="AW1702"/>
    </row>
    <row r="1703" spans="47:49" x14ac:dyDescent="0.35">
      <c r="AU1703"/>
      <c r="AV1703"/>
      <c r="AW1703"/>
    </row>
    <row r="1704" spans="47:49" x14ac:dyDescent="0.35">
      <c r="AU1704"/>
      <c r="AV1704"/>
      <c r="AW1704"/>
    </row>
    <row r="1705" spans="47:49" x14ac:dyDescent="0.35">
      <c r="AU1705"/>
      <c r="AV1705"/>
      <c r="AW1705"/>
    </row>
    <row r="1706" spans="47:49" x14ac:dyDescent="0.35">
      <c r="AU1706"/>
      <c r="AV1706"/>
      <c r="AW1706"/>
    </row>
    <row r="1707" spans="47:49" x14ac:dyDescent="0.35">
      <c r="AU1707"/>
      <c r="AV1707"/>
      <c r="AW1707"/>
    </row>
    <row r="1708" spans="47:49" x14ac:dyDescent="0.35">
      <c r="AU1708"/>
      <c r="AV1708"/>
      <c r="AW1708"/>
    </row>
    <row r="1709" spans="47:49" x14ac:dyDescent="0.35">
      <c r="AU1709"/>
      <c r="AV1709"/>
      <c r="AW1709"/>
    </row>
    <row r="1710" spans="47:49" x14ac:dyDescent="0.35">
      <c r="AU1710"/>
      <c r="AV1710"/>
      <c r="AW1710"/>
    </row>
    <row r="1711" spans="47:49" x14ac:dyDescent="0.35">
      <c r="AU1711"/>
      <c r="AV1711"/>
      <c r="AW1711"/>
    </row>
    <row r="1712" spans="47:49" x14ac:dyDescent="0.35">
      <c r="AU1712"/>
      <c r="AV1712"/>
      <c r="AW1712"/>
    </row>
    <row r="1713" spans="47:49" x14ac:dyDescent="0.35">
      <c r="AU1713"/>
      <c r="AV1713"/>
      <c r="AW1713"/>
    </row>
    <row r="1714" spans="47:49" x14ac:dyDescent="0.35">
      <c r="AU1714"/>
      <c r="AV1714"/>
      <c r="AW1714"/>
    </row>
    <row r="1715" spans="47:49" x14ac:dyDescent="0.35">
      <c r="AU1715"/>
      <c r="AV1715"/>
      <c r="AW1715"/>
    </row>
    <row r="1716" spans="47:49" x14ac:dyDescent="0.35">
      <c r="AU1716"/>
      <c r="AV1716"/>
      <c r="AW1716"/>
    </row>
    <row r="1717" spans="47:49" x14ac:dyDescent="0.35">
      <c r="AU1717"/>
      <c r="AV1717"/>
      <c r="AW1717"/>
    </row>
    <row r="1718" spans="47:49" x14ac:dyDescent="0.35">
      <c r="AU1718"/>
      <c r="AV1718"/>
      <c r="AW1718"/>
    </row>
    <row r="1719" spans="47:49" x14ac:dyDescent="0.35">
      <c r="AU1719"/>
      <c r="AV1719"/>
      <c r="AW1719"/>
    </row>
    <row r="1720" spans="47:49" x14ac:dyDescent="0.35">
      <c r="AU1720"/>
      <c r="AV1720"/>
      <c r="AW1720"/>
    </row>
    <row r="1721" spans="47:49" x14ac:dyDescent="0.35">
      <c r="AU1721"/>
      <c r="AV1721"/>
      <c r="AW1721"/>
    </row>
    <row r="1722" spans="47:49" x14ac:dyDescent="0.35">
      <c r="AU1722"/>
      <c r="AV1722"/>
      <c r="AW1722"/>
    </row>
    <row r="1723" spans="47:49" x14ac:dyDescent="0.35">
      <c r="AU1723"/>
      <c r="AV1723"/>
      <c r="AW1723"/>
    </row>
    <row r="1724" spans="47:49" x14ac:dyDescent="0.35">
      <c r="AU1724"/>
      <c r="AV1724"/>
      <c r="AW1724"/>
    </row>
    <row r="1725" spans="47:49" x14ac:dyDescent="0.35">
      <c r="AU1725"/>
      <c r="AV1725"/>
      <c r="AW1725"/>
    </row>
    <row r="1726" spans="47:49" x14ac:dyDescent="0.35">
      <c r="AU1726"/>
      <c r="AV1726"/>
      <c r="AW1726"/>
    </row>
    <row r="1727" spans="47:49" x14ac:dyDescent="0.35">
      <c r="AU1727"/>
      <c r="AV1727"/>
      <c r="AW1727"/>
    </row>
    <row r="1728" spans="47:49" x14ac:dyDescent="0.35">
      <c r="AU1728"/>
      <c r="AV1728"/>
      <c r="AW1728"/>
    </row>
    <row r="1729" spans="47:49" x14ac:dyDescent="0.35">
      <c r="AU1729"/>
      <c r="AV1729"/>
      <c r="AW1729"/>
    </row>
    <row r="1730" spans="47:49" x14ac:dyDescent="0.35">
      <c r="AU1730"/>
      <c r="AV1730"/>
      <c r="AW1730"/>
    </row>
    <row r="1731" spans="47:49" x14ac:dyDescent="0.35">
      <c r="AU1731"/>
      <c r="AV1731"/>
      <c r="AW1731"/>
    </row>
    <row r="1732" spans="47:49" x14ac:dyDescent="0.35">
      <c r="AU1732"/>
      <c r="AV1732"/>
      <c r="AW1732"/>
    </row>
    <row r="1733" spans="47:49" x14ac:dyDescent="0.35">
      <c r="AU1733"/>
      <c r="AV1733"/>
      <c r="AW1733"/>
    </row>
    <row r="1734" spans="47:49" x14ac:dyDescent="0.35">
      <c r="AU1734"/>
      <c r="AV1734"/>
      <c r="AW1734"/>
    </row>
    <row r="1735" spans="47:49" x14ac:dyDescent="0.35">
      <c r="AU1735"/>
      <c r="AV1735"/>
      <c r="AW1735"/>
    </row>
    <row r="1736" spans="47:49" x14ac:dyDescent="0.35">
      <c r="AU1736"/>
      <c r="AV1736"/>
      <c r="AW1736"/>
    </row>
    <row r="1737" spans="47:49" x14ac:dyDescent="0.35">
      <c r="AU1737"/>
      <c r="AV1737"/>
      <c r="AW1737"/>
    </row>
    <row r="1738" spans="47:49" x14ac:dyDescent="0.35">
      <c r="AU1738"/>
      <c r="AV1738"/>
      <c r="AW1738"/>
    </row>
    <row r="1739" spans="47:49" x14ac:dyDescent="0.35">
      <c r="AU1739"/>
      <c r="AV1739"/>
      <c r="AW1739"/>
    </row>
    <row r="1740" spans="47:49" x14ac:dyDescent="0.35">
      <c r="AU1740"/>
      <c r="AV1740"/>
      <c r="AW1740"/>
    </row>
    <row r="1741" spans="47:49" x14ac:dyDescent="0.35">
      <c r="AU1741"/>
      <c r="AV1741"/>
      <c r="AW1741"/>
    </row>
    <row r="1742" spans="47:49" x14ac:dyDescent="0.35">
      <c r="AU1742"/>
      <c r="AV1742"/>
      <c r="AW1742"/>
    </row>
    <row r="1743" spans="47:49" x14ac:dyDescent="0.35">
      <c r="AU1743"/>
      <c r="AV1743"/>
      <c r="AW1743"/>
    </row>
    <row r="1744" spans="47:49" x14ac:dyDescent="0.35">
      <c r="AU1744"/>
      <c r="AV1744"/>
      <c r="AW1744"/>
    </row>
    <row r="1745" spans="47:49" x14ac:dyDescent="0.35">
      <c r="AU1745"/>
      <c r="AV1745"/>
      <c r="AW1745"/>
    </row>
    <row r="1746" spans="47:49" x14ac:dyDescent="0.35">
      <c r="AU1746"/>
      <c r="AV1746"/>
      <c r="AW1746"/>
    </row>
    <row r="1747" spans="47:49" x14ac:dyDescent="0.35">
      <c r="AU1747"/>
      <c r="AV1747"/>
      <c r="AW1747"/>
    </row>
    <row r="1748" spans="47:49" x14ac:dyDescent="0.35">
      <c r="AU1748"/>
      <c r="AV1748"/>
      <c r="AW1748"/>
    </row>
    <row r="1749" spans="47:49" x14ac:dyDescent="0.35">
      <c r="AU1749"/>
      <c r="AV1749"/>
      <c r="AW1749"/>
    </row>
    <row r="1750" spans="47:49" x14ac:dyDescent="0.35">
      <c r="AU1750"/>
      <c r="AV1750"/>
      <c r="AW1750"/>
    </row>
    <row r="1751" spans="47:49" x14ac:dyDescent="0.35">
      <c r="AU1751"/>
      <c r="AV1751"/>
      <c r="AW1751"/>
    </row>
    <row r="1752" spans="47:49" x14ac:dyDescent="0.35">
      <c r="AU1752"/>
      <c r="AV1752"/>
      <c r="AW1752"/>
    </row>
    <row r="1753" spans="47:49" x14ac:dyDescent="0.35">
      <c r="AU1753"/>
      <c r="AV1753"/>
      <c r="AW1753"/>
    </row>
    <row r="1754" spans="47:49" x14ac:dyDescent="0.35">
      <c r="AU1754"/>
      <c r="AV1754"/>
      <c r="AW1754"/>
    </row>
    <row r="1755" spans="47:49" x14ac:dyDescent="0.35">
      <c r="AU1755"/>
      <c r="AV1755"/>
      <c r="AW1755"/>
    </row>
    <row r="1756" spans="47:49" x14ac:dyDescent="0.35">
      <c r="AU1756"/>
      <c r="AV1756"/>
      <c r="AW1756"/>
    </row>
    <row r="1757" spans="47:49" x14ac:dyDescent="0.35">
      <c r="AU1757"/>
      <c r="AV1757"/>
      <c r="AW1757"/>
    </row>
    <row r="1758" spans="47:49" x14ac:dyDescent="0.35">
      <c r="AU1758"/>
      <c r="AV1758"/>
      <c r="AW1758"/>
    </row>
    <row r="1759" spans="47:49" x14ac:dyDescent="0.35">
      <c r="AU1759"/>
      <c r="AV1759"/>
      <c r="AW1759"/>
    </row>
    <row r="1760" spans="47:49" x14ac:dyDescent="0.35">
      <c r="AU1760"/>
      <c r="AV1760"/>
      <c r="AW1760"/>
    </row>
    <row r="1761" spans="47:49" x14ac:dyDescent="0.35">
      <c r="AU1761"/>
      <c r="AV1761"/>
      <c r="AW1761"/>
    </row>
    <row r="1762" spans="47:49" x14ac:dyDescent="0.35">
      <c r="AU1762"/>
      <c r="AV1762"/>
      <c r="AW1762"/>
    </row>
    <row r="1763" spans="47:49" x14ac:dyDescent="0.35">
      <c r="AU1763"/>
      <c r="AV1763"/>
      <c r="AW1763"/>
    </row>
    <row r="1764" spans="47:49" x14ac:dyDescent="0.35">
      <c r="AU1764"/>
      <c r="AV1764"/>
      <c r="AW1764"/>
    </row>
    <row r="1765" spans="47:49" x14ac:dyDescent="0.35">
      <c r="AU1765"/>
      <c r="AV1765"/>
      <c r="AW1765"/>
    </row>
    <row r="1766" spans="47:49" x14ac:dyDescent="0.35">
      <c r="AU1766"/>
      <c r="AV1766"/>
      <c r="AW1766"/>
    </row>
    <row r="1767" spans="47:49" x14ac:dyDescent="0.35">
      <c r="AU1767"/>
      <c r="AV1767"/>
      <c r="AW1767"/>
    </row>
    <row r="1768" spans="47:49" x14ac:dyDescent="0.35">
      <c r="AU1768"/>
      <c r="AV1768"/>
      <c r="AW1768"/>
    </row>
    <row r="1769" spans="47:49" x14ac:dyDescent="0.35">
      <c r="AU1769"/>
      <c r="AV1769"/>
      <c r="AW1769"/>
    </row>
    <row r="1770" spans="47:49" x14ac:dyDescent="0.35">
      <c r="AU1770"/>
      <c r="AV1770"/>
      <c r="AW1770"/>
    </row>
    <row r="1771" spans="47:49" x14ac:dyDescent="0.35">
      <c r="AU1771"/>
      <c r="AV1771"/>
      <c r="AW1771"/>
    </row>
    <row r="1772" spans="47:49" x14ac:dyDescent="0.35">
      <c r="AU1772"/>
      <c r="AV1772"/>
      <c r="AW1772"/>
    </row>
    <row r="1773" spans="47:49" x14ac:dyDescent="0.35">
      <c r="AU1773"/>
      <c r="AV1773"/>
      <c r="AW1773"/>
    </row>
    <row r="1774" spans="47:49" x14ac:dyDescent="0.35">
      <c r="AU1774"/>
      <c r="AV1774"/>
      <c r="AW1774"/>
    </row>
    <row r="1775" spans="47:49" x14ac:dyDescent="0.35">
      <c r="AU1775"/>
      <c r="AV1775"/>
      <c r="AW1775"/>
    </row>
    <row r="1776" spans="47:49" x14ac:dyDescent="0.35">
      <c r="AU1776"/>
      <c r="AV1776"/>
      <c r="AW1776"/>
    </row>
    <row r="1777" spans="47:49" x14ac:dyDescent="0.35">
      <c r="AU1777"/>
      <c r="AV1777"/>
      <c r="AW1777"/>
    </row>
    <row r="1778" spans="47:49" x14ac:dyDescent="0.35">
      <c r="AU1778"/>
      <c r="AV1778"/>
      <c r="AW1778"/>
    </row>
    <row r="1779" spans="47:49" x14ac:dyDescent="0.35">
      <c r="AU1779"/>
      <c r="AV1779"/>
      <c r="AW1779"/>
    </row>
    <row r="1780" spans="47:49" x14ac:dyDescent="0.35">
      <c r="AU1780"/>
      <c r="AV1780"/>
      <c r="AW1780"/>
    </row>
    <row r="1781" spans="47:49" x14ac:dyDescent="0.35">
      <c r="AU1781"/>
      <c r="AV1781"/>
      <c r="AW1781"/>
    </row>
    <row r="1782" spans="47:49" x14ac:dyDescent="0.35">
      <c r="AU1782"/>
      <c r="AV1782"/>
      <c r="AW1782"/>
    </row>
    <row r="1783" spans="47:49" x14ac:dyDescent="0.35">
      <c r="AU1783"/>
      <c r="AV1783"/>
      <c r="AW1783"/>
    </row>
    <row r="1784" spans="47:49" x14ac:dyDescent="0.35">
      <c r="AU1784"/>
      <c r="AV1784"/>
      <c r="AW1784"/>
    </row>
    <row r="1785" spans="47:49" x14ac:dyDescent="0.35">
      <c r="AU1785"/>
      <c r="AV1785"/>
      <c r="AW1785"/>
    </row>
    <row r="1786" spans="47:49" x14ac:dyDescent="0.35">
      <c r="AU1786"/>
      <c r="AV1786"/>
      <c r="AW1786"/>
    </row>
    <row r="1787" spans="47:49" x14ac:dyDescent="0.35">
      <c r="AU1787"/>
      <c r="AV1787"/>
      <c r="AW1787"/>
    </row>
    <row r="1788" spans="47:49" x14ac:dyDescent="0.35">
      <c r="AU1788"/>
      <c r="AV1788"/>
      <c r="AW1788"/>
    </row>
    <row r="1789" spans="47:49" x14ac:dyDescent="0.35">
      <c r="AU1789"/>
      <c r="AV1789"/>
      <c r="AW1789"/>
    </row>
    <row r="1790" spans="47:49" x14ac:dyDescent="0.35">
      <c r="AU1790"/>
      <c r="AV1790"/>
      <c r="AW1790"/>
    </row>
    <row r="1791" spans="47:49" x14ac:dyDescent="0.35">
      <c r="AU1791"/>
      <c r="AV1791"/>
      <c r="AW1791"/>
    </row>
    <row r="1792" spans="47:49" x14ac:dyDescent="0.35">
      <c r="AU1792"/>
      <c r="AV1792"/>
      <c r="AW1792"/>
    </row>
    <row r="1793" spans="47:49" x14ac:dyDescent="0.35">
      <c r="AU1793"/>
      <c r="AV1793"/>
      <c r="AW1793"/>
    </row>
    <row r="1794" spans="47:49" x14ac:dyDescent="0.35">
      <c r="AU1794"/>
      <c r="AV1794"/>
      <c r="AW1794"/>
    </row>
    <row r="1795" spans="47:49" x14ac:dyDescent="0.35">
      <c r="AU1795"/>
      <c r="AV1795"/>
      <c r="AW1795"/>
    </row>
    <row r="1796" spans="47:49" x14ac:dyDescent="0.35">
      <c r="AU1796"/>
      <c r="AV1796"/>
      <c r="AW1796"/>
    </row>
    <row r="1797" spans="47:49" x14ac:dyDescent="0.35">
      <c r="AU1797"/>
      <c r="AV1797"/>
      <c r="AW1797"/>
    </row>
    <row r="1798" spans="47:49" x14ac:dyDescent="0.35">
      <c r="AU1798"/>
      <c r="AV1798"/>
      <c r="AW1798"/>
    </row>
    <row r="1799" spans="47:49" x14ac:dyDescent="0.35">
      <c r="AU1799"/>
      <c r="AV1799"/>
      <c r="AW1799"/>
    </row>
    <row r="1800" spans="47:49" x14ac:dyDescent="0.35">
      <c r="AU1800"/>
      <c r="AV1800"/>
      <c r="AW1800"/>
    </row>
    <row r="1801" spans="47:49" x14ac:dyDescent="0.35">
      <c r="AU1801"/>
      <c r="AV1801"/>
      <c r="AW1801"/>
    </row>
    <row r="1802" spans="47:49" x14ac:dyDescent="0.35">
      <c r="AU1802"/>
      <c r="AV1802"/>
      <c r="AW1802"/>
    </row>
    <row r="1803" spans="47:49" x14ac:dyDescent="0.35">
      <c r="AU1803"/>
      <c r="AV1803"/>
      <c r="AW1803"/>
    </row>
    <row r="1804" spans="47:49" x14ac:dyDescent="0.35">
      <c r="AU1804"/>
      <c r="AV1804"/>
      <c r="AW1804"/>
    </row>
    <row r="1805" spans="47:49" x14ac:dyDescent="0.35">
      <c r="AU1805"/>
      <c r="AV1805"/>
      <c r="AW1805"/>
    </row>
    <row r="1806" spans="47:49" x14ac:dyDescent="0.35">
      <c r="AU1806"/>
      <c r="AV1806"/>
      <c r="AW1806"/>
    </row>
    <row r="1807" spans="47:49" x14ac:dyDescent="0.35">
      <c r="AU1807"/>
      <c r="AV1807"/>
      <c r="AW1807"/>
    </row>
    <row r="1808" spans="47:49" x14ac:dyDescent="0.35">
      <c r="AU1808"/>
      <c r="AV1808"/>
      <c r="AW1808"/>
    </row>
    <row r="1809" spans="47:49" x14ac:dyDescent="0.35">
      <c r="AU1809"/>
      <c r="AV1809"/>
      <c r="AW1809"/>
    </row>
    <row r="1810" spans="47:49" x14ac:dyDescent="0.35">
      <c r="AU1810"/>
      <c r="AV1810"/>
      <c r="AW1810"/>
    </row>
    <row r="1811" spans="47:49" x14ac:dyDescent="0.35">
      <c r="AU1811"/>
      <c r="AV1811"/>
      <c r="AW1811"/>
    </row>
    <row r="1812" spans="47:49" x14ac:dyDescent="0.35">
      <c r="AU1812"/>
      <c r="AV1812"/>
      <c r="AW1812"/>
    </row>
    <row r="1813" spans="47:49" x14ac:dyDescent="0.35">
      <c r="AU1813"/>
      <c r="AV1813"/>
      <c r="AW1813"/>
    </row>
    <row r="1814" spans="47:49" x14ac:dyDescent="0.35">
      <c r="AU1814"/>
      <c r="AV1814"/>
      <c r="AW1814"/>
    </row>
    <row r="1815" spans="47:49" x14ac:dyDescent="0.35">
      <c r="AU1815"/>
      <c r="AV1815"/>
      <c r="AW1815"/>
    </row>
    <row r="1816" spans="47:49" x14ac:dyDescent="0.35">
      <c r="AU1816"/>
      <c r="AV1816"/>
      <c r="AW1816"/>
    </row>
    <row r="1817" spans="47:49" x14ac:dyDescent="0.35">
      <c r="AU1817"/>
      <c r="AV1817"/>
      <c r="AW1817"/>
    </row>
    <row r="1818" spans="47:49" x14ac:dyDescent="0.35">
      <c r="AU1818"/>
      <c r="AV1818"/>
      <c r="AW1818"/>
    </row>
    <row r="1819" spans="47:49" x14ac:dyDescent="0.35">
      <c r="AU1819"/>
      <c r="AV1819"/>
      <c r="AW1819"/>
    </row>
    <row r="1820" spans="47:49" x14ac:dyDescent="0.35">
      <c r="AU1820"/>
      <c r="AV1820"/>
      <c r="AW1820"/>
    </row>
    <row r="1821" spans="47:49" x14ac:dyDescent="0.35">
      <c r="AU1821"/>
      <c r="AV1821"/>
      <c r="AW1821"/>
    </row>
    <row r="1822" spans="47:49" x14ac:dyDescent="0.35">
      <c r="AU1822"/>
      <c r="AV1822"/>
      <c r="AW1822"/>
    </row>
    <row r="1823" spans="47:49" x14ac:dyDescent="0.35">
      <c r="AU1823"/>
      <c r="AV1823"/>
      <c r="AW1823"/>
    </row>
    <row r="1824" spans="47:49" x14ac:dyDescent="0.35">
      <c r="AU1824"/>
      <c r="AV1824"/>
      <c r="AW1824"/>
    </row>
    <row r="1825" spans="47:49" x14ac:dyDescent="0.35">
      <c r="AU1825"/>
      <c r="AV1825"/>
      <c r="AW1825"/>
    </row>
    <row r="1826" spans="47:49" x14ac:dyDescent="0.35">
      <c r="AU1826"/>
      <c r="AV1826"/>
      <c r="AW1826"/>
    </row>
    <row r="1827" spans="47:49" x14ac:dyDescent="0.35">
      <c r="AU1827"/>
      <c r="AV1827"/>
      <c r="AW1827"/>
    </row>
    <row r="1828" spans="47:49" x14ac:dyDescent="0.35">
      <c r="AU1828"/>
      <c r="AV1828"/>
      <c r="AW1828"/>
    </row>
    <row r="1829" spans="47:49" x14ac:dyDescent="0.35">
      <c r="AU1829"/>
      <c r="AV1829"/>
      <c r="AW1829"/>
    </row>
    <row r="1830" spans="47:49" x14ac:dyDescent="0.35">
      <c r="AU1830"/>
      <c r="AV1830"/>
      <c r="AW1830"/>
    </row>
    <row r="1831" spans="47:49" x14ac:dyDescent="0.35">
      <c r="AU1831"/>
      <c r="AV1831"/>
      <c r="AW1831"/>
    </row>
    <row r="1832" spans="47:49" x14ac:dyDescent="0.35">
      <c r="AU1832"/>
      <c r="AV1832"/>
      <c r="AW1832"/>
    </row>
    <row r="1833" spans="47:49" x14ac:dyDescent="0.35">
      <c r="AU1833"/>
      <c r="AV1833"/>
      <c r="AW1833"/>
    </row>
    <row r="1834" spans="47:49" x14ac:dyDescent="0.35">
      <c r="AU1834"/>
      <c r="AV1834"/>
      <c r="AW1834"/>
    </row>
    <row r="1835" spans="47:49" x14ac:dyDescent="0.35">
      <c r="AU1835"/>
      <c r="AV1835"/>
      <c r="AW1835"/>
    </row>
    <row r="1836" spans="47:49" x14ac:dyDescent="0.35">
      <c r="AU1836"/>
      <c r="AV1836"/>
      <c r="AW1836"/>
    </row>
    <row r="1837" spans="47:49" x14ac:dyDescent="0.35">
      <c r="AU1837"/>
      <c r="AV1837"/>
      <c r="AW1837"/>
    </row>
    <row r="1838" spans="47:49" x14ac:dyDescent="0.35">
      <c r="AU1838"/>
      <c r="AV1838"/>
      <c r="AW1838"/>
    </row>
    <row r="1839" spans="47:49" x14ac:dyDescent="0.35">
      <c r="AU1839"/>
      <c r="AV1839"/>
      <c r="AW1839"/>
    </row>
    <row r="1840" spans="47:49" x14ac:dyDescent="0.35">
      <c r="AU1840"/>
      <c r="AV1840"/>
      <c r="AW1840"/>
    </row>
    <row r="1841" spans="47:49" x14ac:dyDescent="0.35">
      <c r="AU1841"/>
      <c r="AV1841"/>
      <c r="AW1841"/>
    </row>
    <row r="1842" spans="47:49" x14ac:dyDescent="0.35">
      <c r="AU1842"/>
      <c r="AV1842"/>
      <c r="AW1842"/>
    </row>
    <row r="1843" spans="47:49" x14ac:dyDescent="0.35">
      <c r="AU1843"/>
      <c r="AV1843"/>
      <c r="AW1843"/>
    </row>
    <row r="1844" spans="47:49" x14ac:dyDescent="0.35">
      <c r="AU1844"/>
      <c r="AV1844"/>
      <c r="AW1844"/>
    </row>
    <row r="1845" spans="47:49" x14ac:dyDescent="0.35">
      <c r="AU1845"/>
      <c r="AV1845"/>
      <c r="AW1845"/>
    </row>
    <row r="1846" spans="47:49" x14ac:dyDescent="0.35">
      <c r="AU1846"/>
      <c r="AV1846"/>
      <c r="AW1846"/>
    </row>
    <row r="1847" spans="47:49" x14ac:dyDescent="0.35">
      <c r="AU1847"/>
      <c r="AV1847"/>
      <c r="AW1847"/>
    </row>
    <row r="1848" spans="47:49" x14ac:dyDescent="0.35">
      <c r="AU1848"/>
      <c r="AV1848"/>
      <c r="AW1848"/>
    </row>
    <row r="1849" spans="47:49" x14ac:dyDescent="0.35">
      <c r="AU1849"/>
      <c r="AV1849"/>
      <c r="AW1849"/>
    </row>
    <row r="1850" spans="47:49" x14ac:dyDescent="0.35">
      <c r="AU1850"/>
      <c r="AV1850"/>
      <c r="AW1850"/>
    </row>
    <row r="1851" spans="47:49" x14ac:dyDescent="0.35">
      <c r="AU1851"/>
      <c r="AV1851"/>
      <c r="AW1851"/>
    </row>
    <row r="1852" spans="47:49" x14ac:dyDescent="0.35">
      <c r="AU1852"/>
      <c r="AV1852"/>
      <c r="AW1852"/>
    </row>
    <row r="1853" spans="47:49" x14ac:dyDescent="0.35">
      <c r="AU1853"/>
      <c r="AV1853"/>
      <c r="AW1853"/>
    </row>
    <row r="1854" spans="47:49" x14ac:dyDescent="0.35">
      <c r="AU1854"/>
      <c r="AV1854"/>
      <c r="AW1854"/>
    </row>
    <row r="1855" spans="47:49" x14ac:dyDescent="0.35">
      <c r="AU1855"/>
      <c r="AV1855"/>
      <c r="AW1855"/>
    </row>
    <row r="1856" spans="47:49" x14ac:dyDescent="0.35">
      <c r="AU1856"/>
      <c r="AV1856"/>
      <c r="AW1856"/>
    </row>
    <row r="1857" spans="47:49" x14ac:dyDescent="0.35">
      <c r="AU1857"/>
      <c r="AV1857"/>
      <c r="AW1857"/>
    </row>
    <row r="1858" spans="47:49" x14ac:dyDescent="0.35">
      <c r="AU1858"/>
      <c r="AV1858"/>
      <c r="AW1858"/>
    </row>
    <row r="1859" spans="47:49" x14ac:dyDescent="0.35">
      <c r="AU1859"/>
      <c r="AV1859"/>
      <c r="AW1859"/>
    </row>
    <row r="1860" spans="47:49" x14ac:dyDescent="0.35">
      <c r="AU1860"/>
      <c r="AV1860"/>
      <c r="AW1860"/>
    </row>
    <row r="1861" spans="47:49" x14ac:dyDescent="0.35">
      <c r="AU1861"/>
      <c r="AV1861"/>
      <c r="AW1861"/>
    </row>
    <row r="1862" spans="47:49" x14ac:dyDescent="0.35">
      <c r="AU1862"/>
      <c r="AV1862"/>
      <c r="AW1862"/>
    </row>
    <row r="1863" spans="47:49" x14ac:dyDescent="0.35">
      <c r="AU1863"/>
      <c r="AV1863"/>
      <c r="AW1863"/>
    </row>
    <row r="1864" spans="47:49" x14ac:dyDescent="0.35">
      <c r="AU1864"/>
      <c r="AV1864"/>
      <c r="AW1864"/>
    </row>
    <row r="1865" spans="47:49" x14ac:dyDescent="0.35">
      <c r="AU1865"/>
      <c r="AV1865"/>
      <c r="AW1865"/>
    </row>
    <row r="1866" spans="47:49" x14ac:dyDescent="0.35">
      <c r="AU1866"/>
      <c r="AV1866"/>
      <c r="AW1866"/>
    </row>
    <row r="1867" spans="47:49" x14ac:dyDescent="0.35">
      <c r="AU1867"/>
      <c r="AV1867"/>
      <c r="AW1867"/>
    </row>
    <row r="1868" spans="47:49" x14ac:dyDescent="0.35">
      <c r="AU1868"/>
      <c r="AV1868"/>
      <c r="AW1868"/>
    </row>
    <row r="1869" spans="47:49" x14ac:dyDescent="0.35">
      <c r="AU1869"/>
      <c r="AV1869"/>
      <c r="AW1869"/>
    </row>
    <row r="1870" spans="47:49" x14ac:dyDescent="0.35">
      <c r="AU1870"/>
      <c r="AV1870"/>
      <c r="AW1870"/>
    </row>
    <row r="1871" spans="47:49" x14ac:dyDescent="0.35">
      <c r="AU1871"/>
      <c r="AV1871"/>
      <c r="AW1871"/>
    </row>
    <row r="1872" spans="47:49" x14ac:dyDescent="0.35">
      <c r="AU1872"/>
      <c r="AV1872"/>
      <c r="AW1872"/>
    </row>
    <row r="1873" spans="47:49" x14ac:dyDescent="0.35">
      <c r="AU1873"/>
      <c r="AV1873"/>
      <c r="AW1873"/>
    </row>
    <row r="1874" spans="47:49" x14ac:dyDescent="0.35">
      <c r="AU1874"/>
      <c r="AV1874"/>
      <c r="AW1874"/>
    </row>
    <row r="1875" spans="47:49" x14ac:dyDescent="0.35">
      <c r="AU1875"/>
      <c r="AV1875"/>
      <c r="AW1875"/>
    </row>
    <row r="1876" spans="47:49" x14ac:dyDescent="0.35">
      <c r="AU1876"/>
      <c r="AV1876"/>
      <c r="AW1876"/>
    </row>
    <row r="1877" spans="47:49" x14ac:dyDescent="0.35">
      <c r="AU1877"/>
      <c r="AV1877"/>
      <c r="AW1877"/>
    </row>
    <row r="1878" spans="47:49" x14ac:dyDescent="0.35">
      <c r="AU1878"/>
      <c r="AV1878"/>
      <c r="AW1878"/>
    </row>
    <row r="1879" spans="47:49" x14ac:dyDescent="0.35">
      <c r="AU1879"/>
      <c r="AV1879"/>
      <c r="AW1879"/>
    </row>
    <row r="1880" spans="47:49" x14ac:dyDescent="0.35">
      <c r="AU1880"/>
      <c r="AV1880"/>
      <c r="AW1880"/>
    </row>
    <row r="1881" spans="47:49" x14ac:dyDescent="0.35">
      <c r="AU1881"/>
      <c r="AV1881"/>
      <c r="AW1881"/>
    </row>
    <row r="1882" spans="47:49" x14ac:dyDescent="0.35">
      <c r="AU1882"/>
      <c r="AV1882"/>
      <c r="AW1882"/>
    </row>
    <row r="1883" spans="47:49" x14ac:dyDescent="0.35">
      <c r="AU1883"/>
      <c r="AV1883"/>
      <c r="AW1883"/>
    </row>
    <row r="1884" spans="47:49" x14ac:dyDescent="0.35">
      <c r="AU1884"/>
      <c r="AV1884"/>
      <c r="AW1884"/>
    </row>
    <row r="1885" spans="47:49" x14ac:dyDescent="0.35">
      <c r="AU1885"/>
      <c r="AV1885"/>
      <c r="AW1885"/>
    </row>
    <row r="1886" spans="47:49" x14ac:dyDescent="0.35">
      <c r="AU1886"/>
      <c r="AV1886"/>
      <c r="AW1886"/>
    </row>
    <row r="1887" spans="47:49" x14ac:dyDescent="0.35">
      <c r="AU1887"/>
      <c r="AV1887"/>
      <c r="AW1887"/>
    </row>
    <row r="1888" spans="47:49" x14ac:dyDescent="0.35">
      <c r="AU1888"/>
      <c r="AV1888"/>
      <c r="AW1888"/>
    </row>
    <row r="1889" spans="47:49" x14ac:dyDescent="0.35">
      <c r="AU1889"/>
      <c r="AV1889"/>
      <c r="AW1889"/>
    </row>
    <row r="1890" spans="47:49" x14ac:dyDescent="0.35">
      <c r="AU1890"/>
      <c r="AV1890"/>
      <c r="AW1890"/>
    </row>
    <row r="1891" spans="47:49" x14ac:dyDescent="0.35">
      <c r="AU1891"/>
      <c r="AV1891"/>
      <c r="AW1891"/>
    </row>
    <row r="1892" spans="47:49" x14ac:dyDescent="0.35">
      <c r="AU1892"/>
      <c r="AV1892"/>
      <c r="AW1892"/>
    </row>
    <row r="1893" spans="47:49" x14ac:dyDescent="0.35">
      <c r="AU1893"/>
      <c r="AV1893"/>
      <c r="AW1893"/>
    </row>
    <row r="1894" spans="47:49" x14ac:dyDescent="0.35">
      <c r="AU1894"/>
      <c r="AV1894"/>
      <c r="AW1894"/>
    </row>
    <row r="1895" spans="47:49" x14ac:dyDescent="0.35">
      <c r="AU1895"/>
      <c r="AV1895"/>
      <c r="AW1895"/>
    </row>
    <row r="1896" spans="47:49" x14ac:dyDescent="0.35">
      <c r="AU1896"/>
      <c r="AV1896"/>
      <c r="AW1896"/>
    </row>
    <row r="1897" spans="47:49" x14ac:dyDescent="0.35">
      <c r="AU1897"/>
      <c r="AV1897"/>
      <c r="AW1897"/>
    </row>
    <row r="1898" spans="47:49" x14ac:dyDescent="0.35">
      <c r="AU1898"/>
      <c r="AV1898"/>
      <c r="AW1898"/>
    </row>
    <row r="1899" spans="47:49" x14ac:dyDescent="0.35">
      <c r="AU1899"/>
      <c r="AV1899"/>
      <c r="AW1899"/>
    </row>
    <row r="1900" spans="47:49" x14ac:dyDescent="0.35">
      <c r="AU1900"/>
      <c r="AV1900"/>
      <c r="AW1900"/>
    </row>
    <row r="1901" spans="47:49" x14ac:dyDescent="0.35">
      <c r="AU1901"/>
      <c r="AV1901"/>
      <c r="AW1901"/>
    </row>
    <row r="1902" spans="47:49" x14ac:dyDescent="0.35">
      <c r="AU1902"/>
      <c r="AV1902"/>
      <c r="AW1902"/>
    </row>
    <row r="1903" spans="47:49" x14ac:dyDescent="0.35">
      <c r="AU1903"/>
      <c r="AV1903"/>
      <c r="AW1903"/>
    </row>
    <row r="1904" spans="47:49" x14ac:dyDescent="0.35">
      <c r="AU1904"/>
      <c r="AV1904"/>
      <c r="AW1904"/>
    </row>
    <row r="1905" spans="47:49" x14ac:dyDescent="0.35">
      <c r="AU1905"/>
      <c r="AV1905"/>
      <c r="AW1905"/>
    </row>
    <row r="1906" spans="47:49" x14ac:dyDescent="0.35">
      <c r="AU1906"/>
      <c r="AV1906"/>
      <c r="AW1906"/>
    </row>
    <row r="1907" spans="47:49" x14ac:dyDescent="0.35">
      <c r="AU1907"/>
      <c r="AV1907"/>
      <c r="AW1907"/>
    </row>
    <row r="1908" spans="47:49" x14ac:dyDescent="0.35">
      <c r="AU1908"/>
      <c r="AV1908"/>
      <c r="AW1908"/>
    </row>
    <row r="1909" spans="47:49" x14ac:dyDescent="0.35">
      <c r="AU1909"/>
      <c r="AV1909"/>
      <c r="AW1909"/>
    </row>
    <row r="1910" spans="47:49" x14ac:dyDescent="0.35">
      <c r="AU1910"/>
      <c r="AV1910"/>
      <c r="AW1910"/>
    </row>
    <row r="1911" spans="47:49" x14ac:dyDescent="0.35">
      <c r="AU1911"/>
      <c r="AV1911"/>
      <c r="AW1911"/>
    </row>
    <row r="1912" spans="47:49" x14ac:dyDescent="0.35">
      <c r="AU1912"/>
      <c r="AV1912"/>
      <c r="AW1912"/>
    </row>
    <row r="1913" spans="47:49" x14ac:dyDescent="0.35">
      <c r="AU1913"/>
      <c r="AV1913"/>
      <c r="AW1913"/>
    </row>
    <row r="1914" spans="47:49" x14ac:dyDescent="0.35">
      <c r="AU1914"/>
      <c r="AV1914"/>
      <c r="AW1914"/>
    </row>
    <row r="1915" spans="47:49" x14ac:dyDescent="0.35">
      <c r="AU1915"/>
      <c r="AV1915"/>
      <c r="AW1915"/>
    </row>
    <row r="1916" spans="47:49" x14ac:dyDescent="0.35">
      <c r="AU1916"/>
      <c r="AV1916"/>
      <c r="AW1916"/>
    </row>
    <row r="1917" spans="47:49" x14ac:dyDescent="0.35">
      <c r="AU1917"/>
      <c r="AV1917"/>
      <c r="AW1917"/>
    </row>
    <row r="1918" spans="47:49" x14ac:dyDescent="0.35">
      <c r="AU1918"/>
      <c r="AV1918"/>
      <c r="AW1918"/>
    </row>
    <row r="1919" spans="47:49" x14ac:dyDescent="0.35">
      <c r="AU1919"/>
      <c r="AV1919"/>
      <c r="AW1919"/>
    </row>
    <row r="1920" spans="47:49" x14ac:dyDescent="0.35">
      <c r="AU1920"/>
      <c r="AV1920"/>
      <c r="AW1920"/>
    </row>
    <row r="1921" spans="47:49" x14ac:dyDescent="0.35">
      <c r="AU1921"/>
      <c r="AV1921"/>
      <c r="AW1921"/>
    </row>
    <row r="1922" spans="47:49" x14ac:dyDescent="0.35">
      <c r="AU1922"/>
      <c r="AV1922"/>
      <c r="AW1922"/>
    </row>
    <row r="1923" spans="47:49" x14ac:dyDescent="0.35">
      <c r="AU1923"/>
      <c r="AV1923"/>
      <c r="AW1923"/>
    </row>
    <row r="1924" spans="47:49" x14ac:dyDescent="0.35">
      <c r="AU1924"/>
      <c r="AV1924"/>
      <c r="AW1924"/>
    </row>
    <row r="1925" spans="47:49" x14ac:dyDescent="0.35">
      <c r="AU1925"/>
      <c r="AV1925"/>
      <c r="AW1925"/>
    </row>
    <row r="1926" spans="47:49" x14ac:dyDescent="0.35">
      <c r="AU1926"/>
      <c r="AV1926"/>
      <c r="AW1926"/>
    </row>
    <row r="1927" spans="47:49" x14ac:dyDescent="0.35">
      <c r="AU1927"/>
      <c r="AV1927"/>
      <c r="AW1927"/>
    </row>
    <row r="1928" spans="47:49" x14ac:dyDescent="0.35">
      <c r="AU1928"/>
      <c r="AV1928"/>
      <c r="AW1928"/>
    </row>
    <row r="1929" spans="47:49" x14ac:dyDescent="0.35">
      <c r="AU1929"/>
      <c r="AV1929"/>
      <c r="AW1929"/>
    </row>
    <row r="1930" spans="47:49" x14ac:dyDescent="0.35">
      <c r="AU1930"/>
      <c r="AV1930"/>
      <c r="AW1930"/>
    </row>
    <row r="1931" spans="47:49" x14ac:dyDescent="0.35">
      <c r="AU1931"/>
      <c r="AV1931"/>
      <c r="AW1931"/>
    </row>
    <row r="1932" spans="47:49" x14ac:dyDescent="0.35">
      <c r="AU1932"/>
      <c r="AV1932"/>
      <c r="AW1932"/>
    </row>
    <row r="1933" spans="47:49" x14ac:dyDescent="0.35">
      <c r="AU1933"/>
      <c r="AV1933"/>
      <c r="AW1933"/>
    </row>
    <row r="1934" spans="47:49" x14ac:dyDescent="0.35">
      <c r="AU1934"/>
      <c r="AV1934"/>
      <c r="AW1934"/>
    </row>
    <row r="1935" spans="47:49" x14ac:dyDescent="0.35">
      <c r="AU1935"/>
      <c r="AV1935"/>
      <c r="AW1935"/>
    </row>
    <row r="1936" spans="47:49" x14ac:dyDescent="0.35">
      <c r="AU1936"/>
      <c r="AV1936"/>
      <c r="AW1936"/>
    </row>
    <row r="1937" spans="47:49" x14ac:dyDescent="0.35">
      <c r="AU1937"/>
      <c r="AV1937"/>
      <c r="AW1937"/>
    </row>
    <row r="1938" spans="47:49" x14ac:dyDescent="0.35">
      <c r="AU1938"/>
      <c r="AV1938"/>
      <c r="AW1938"/>
    </row>
    <row r="1939" spans="47:49" x14ac:dyDescent="0.35">
      <c r="AU1939"/>
      <c r="AV1939"/>
      <c r="AW1939"/>
    </row>
    <row r="1940" spans="47:49" x14ac:dyDescent="0.35">
      <c r="AU1940"/>
      <c r="AV1940"/>
      <c r="AW1940"/>
    </row>
    <row r="1941" spans="47:49" x14ac:dyDescent="0.35">
      <c r="AU1941"/>
      <c r="AV1941"/>
      <c r="AW1941"/>
    </row>
    <row r="1942" spans="47:49" x14ac:dyDescent="0.35">
      <c r="AU1942"/>
      <c r="AV1942"/>
      <c r="AW1942"/>
    </row>
    <row r="1943" spans="47:49" x14ac:dyDescent="0.35">
      <c r="AU1943"/>
      <c r="AV1943"/>
      <c r="AW1943"/>
    </row>
    <row r="1944" spans="47:49" x14ac:dyDescent="0.35">
      <c r="AU1944"/>
      <c r="AV1944"/>
      <c r="AW1944"/>
    </row>
    <row r="1945" spans="47:49" x14ac:dyDescent="0.35">
      <c r="AU1945"/>
      <c r="AV1945"/>
      <c r="AW1945"/>
    </row>
    <row r="1946" spans="47:49" x14ac:dyDescent="0.35">
      <c r="AU1946"/>
      <c r="AV1946"/>
      <c r="AW1946"/>
    </row>
    <row r="1947" spans="47:49" x14ac:dyDescent="0.35">
      <c r="AU1947"/>
      <c r="AV1947"/>
      <c r="AW1947"/>
    </row>
    <row r="1948" spans="47:49" x14ac:dyDescent="0.35">
      <c r="AU1948"/>
      <c r="AV1948"/>
      <c r="AW1948"/>
    </row>
    <row r="1949" spans="47:49" x14ac:dyDescent="0.35">
      <c r="AU1949"/>
      <c r="AV1949"/>
      <c r="AW1949"/>
    </row>
    <row r="1950" spans="47:49" x14ac:dyDescent="0.35">
      <c r="AU1950"/>
      <c r="AV1950"/>
      <c r="AW1950"/>
    </row>
    <row r="1951" spans="47:49" x14ac:dyDescent="0.35">
      <c r="AU1951"/>
      <c r="AV1951"/>
      <c r="AW1951"/>
    </row>
    <row r="1952" spans="47:49" x14ac:dyDescent="0.35">
      <c r="AU1952"/>
      <c r="AV1952"/>
      <c r="AW1952"/>
    </row>
    <row r="1953" spans="47:49" x14ac:dyDescent="0.35">
      <c r="AU1953"/>
      <c r="AV1953"/>
      <c r="AW1953"/>
    </row>
    <row r="1954" spans="47:49" x14ac:dyDescent="0.35">
      <c r="AU1954"/>
      <c r="AV1954"/>
      <c r="AW1954"/>
    </row>
    <row r="1955" spans="47:49" x14ac:dyDescent="0.35">
      <c r="AU1955"/>
      <c r="AV1955"/>
      <c r="AW1955"/>
    </row>
    <row r="1956" spans="47:49" x14ac:dyDescent="0.35">
      <c r="AU1956"/>
      <c r="AV1956"/>
      <c r="AW1956"/>
    </row>
    <row r="1957" spans="47:49" x14ac:dyDescent="0.35">
      <c r="AU1957"/>
      <c r="AV1957"/>
      <c r="AW1957"/>
    </row>
    <row r="1958" spans="47:49" x14ac:dyDescent="0.35">
      <c r="AU1958"/>
      <c r="AV1958"/>
      <c r="AW1958"/>
    </row>
    <row r="1959" spans="47:49" x14ac:dyDescent="0.35">
      <c r="AU1959"/>
      <c r="AV1959"/>
      <c r="AW1959"/>
    </row>
    <row r="1960" spans="47:49" x14ac:dyDescent="0.35">
      <c r="AU1960"/>
      <c r="AV1960"/>
      <c r="AW1960"/>
    </row>
    <row r="1961" spans="47:49" x14ac:dyDescent="0.35">
      <c r="AU1961"/>
      <c r="AV1961"/>
      <c r="AW1961"/>
    </row>
    <row r="1962" spans="47:49" x14ac:dyDescent="0.35">
      <c r="AU1962"/>
      <c r="AV1962"/>
      <c r="AW1962"/>
    </row>
    <row r="1963" spans="47:49" x14ac:dyDescent="0.35">
      <c r="AU1963"/>
      <c r="AV1963"/>
      <c r="AW1963"/>
    </row>
    <row r="1964" spans="47:49" x14ac:dyDescent="0.35">
      <c r="AU1964"/>
      <c r="AV1964"/>
      <c r="AW1964"/>
    </row>
    <row r="1965" spans="47:49" x14ac:dyDescent="0.35">
      <c r="AU1965"/>
      <c r="AV1965"/>
      <c r="AW1965"/>
    </row>
    <row r="1966" spans="47:49" x14ac:dyDescent="0.35">
      <c r="AU1966"/>
      <c r="AV1966"/>
      <c r="AW1966"/>
    </row>
    <row r="1967" spans="47:49" x14ac:dyDescent="0.35">
      <c r="AU1967"/>
      <c r="AV1967"/>
      <c r="AW1967"/>
    </row>
    <row r="1968" spans="47:49" x14ac:dyDescent="0.35">
      <c r="AU1968"/>
      <c r="AV1968"/>
      <c r="AW1968"/>
    </row>
    <row r="1969" spans="47:49" x14ac:dyDescent="0.35">
      <c r="AU1969"/>
      <c r="AV1969"/>
      <c r="AW1969"/>
    </row>
    <row r="1970" spans="47:49" x14ac:dyDescent="0.35">
      <c r="AU1970"/>
      <c r="AV1970"/>
      <c r="AW1970"/>
    </row>
    <row r="1971" spans="47:49" x14ac:dyDescent="0.35">
      <c r="AU1971"/>
      <c r="AV1971"/>
      <c r="AW1971"/>
    </row>
    <row r="1972" spans="47:49" x14ac:dyDescent="0.35">
      <c r="AU1972"/>
      <c r="AV1972"/>
      <c r="AW1972"/>
    </row>
    <row r="1973" spans="47:49" x14ac:dyDescent="0.35">
      <c r="AU1973"/>
      <c r="AV1973"/>
      <c r="AW1973"/>
    </row>
    <row r="1974" spans="47:49" x14ac:dyDescent="0.35">
      <c r="AU1974"/>
      <c r="AV1974"/>
      <c r="AW1974"/>
    </row>
    <row r="1975" spans="47:49" x14ac:dyDescent="0.35">
      <c r="AU1975"/>
      <c r="AV1975"/>
      <c r="AW1975"/>
    </row>
    <row r="1976" spans="47:49" x14ac:dyDescent="0.35">
      <c r="AU1976"/>
      <c r="AV1976"/>
      <c r="AW1976"/>
    </row>
    <row r="1977" spans="47:49" x14ac:dyDescent="0.35">
      <c r="AU1977"/>
      <c r="AV1977"/>
      <c r="AW1977"/>
    </row>
    <row r="1978" spans="47:49" x14ac:dyDescent="0.35">
      <c r="AU1978"/>
      <c r="AV1978"/>
      <c r="AW1978"/>
    </row>
    <row r="1979" spans="47:49" x14ac:dyDescent="0.35">
      <c r="AU1979"/>
      <c r="AV1979"/>
      <c r="AW1979"/>
    </row>
    <row r="1980" spans="47:49" x14ac:dyDescent="0.35">
      <c r="AU1980"/>
      <c r="AV1980"/>
      <c r="AW1980"/>
    </row>
    <row r="1981" spans="47:49" x14ac:dyDescent="0.35">
      <c r="AU1981"/>
      <c r="AV1981"/>
      <c r="AW1981"/>
    </row>
    <row r="1982" spans="47:49" x14ac:dyDescent="0.35">
      <c r="AU1982"/>
      <c r="AV1982"/>
      <c r="AW1982"/>
    </row>
    <row r="1983" spans="47:49" x14ac:dyDescent="0.35">
      <c r="AU1983"/>
      <c r="AV1983"/>
      <c r="AW1983"/>
    </row>
    <row r="1984" spans="47:49" x14ac:dyDescent="0.35">
      <c r="AU1984"/>
      <c r="AV1984"/>
      <c r="AW1984"/>
    </row>
    <row r="1985" spans="47:49" x14ac:dyDescent="0.35">
      <c r="AU1985"/>
      <c r="AV1985"/>
      <c r="AW1985"/>
    </row>
    <row r="1986" spans="47:49" x14ac:dyDescent="0.35">
      <c r="AU1986"/>
      <c r="AV1986"/>
      <c r="AW1986"/>
    </row>
    <row r="1987" spans="47:49" x14ac:dyDescent="0.35">
      <c r="AU1987"/>
      <c r="AV1987"/>
      <c r="AW1987"/>
    </row>
    <row r="1988" spans="47:49" x14ac:dyDescent="0.35">
      <c r="AU1988"/>
      <c r="AV1988"/>
      <c r="AW1988"/>
    </row>
    <row r="1989" spans="47:49" x14ac:dyDescent="0.35">
      <c r="AU1989"/>
      <c r="AV1989"/>
      <c r="AW1989"/>
    </row>
    <row r="1990" spans="47:49" x14ac:dyDescent="0.35">
      <c r="AU1990"/>
      <c r="AV1990"/>
      <c r="AW1990"/>
    </row>
    <row r="1991" spans="47:49" x14ac:dyDescent="0.35">
      <c r="AU1991"/>
      <c r="AV1991"/>
      <c r="AW1991"/>
    </row>
    <row r="1992" spans="47:49" x14ac:dyDescent="0.35">
      <c r="AU1992"/>
      <c r="AV1992"/>
      <c r="AW1992"/>
    </row>
    <row r="1993" spans="47:49" x14ac:dyDescent="0.35">
      <c r="AU1993"/>
      <c r="AV1993"/>
      <c r="AW1993"/>
    </row>
    <row r="1994" spans="47:49" x14ac:dyDescent="0.35">
      <c r="AU1994"/>
      <c r="AV1994"/>
      <c r="AW1994"/>
    </row>
    <row r="1995" spans="47:49" x14ac:dyDescent="0.35">
      <c r="AU1995"/>
      <c r="AV1995"/>
      <c r="AW1995"/>
    </row>
    <row r="1996" spans="47:49" x14ac:dyDescent="0.35">
      <c r="AU1996"/>
      <c r="AV1996"/>
      <c r="AW1996"/>
    </row>
    <row r="1997" spans="47:49" x14ac:dyDescent="0.35">
      <c r="AU1997"/>
      <c r="AV1997"/>
      <c r="AW1997"/>
    </row>
    <row r="1998" spans="47:49" x14ac:dyDescent="0.35">
      <c r="AU1998"/>
      <c r="AV1998"/>
      <c r="AW1998"/>
    </row>
    <row r="1999" spans="47:49" x14ac:dyDescent="0.35">
      <c r="AU1999"/>
      <c r="AV1999"/>
      <c r="AW1999"/>
    </row>
    <row r="2000" spans="47:49" x14ac:dyDescent="0.35">
      <c r="AU2000"/>
      <c r="AV2000"/>
      <c r="AW2000"/>
    </row>
    <row r="2001" spans="47:49" x14ac:dyDescent="0.35">
      <c r="AU2001"/>
      <c r="AV2001"/>
      <c r="AW2001"/>
    </row>
    <row r="2002" spans="47:49" x14ac:dyDescent="0.35">
      <c r="AU2002"/>
      <c r="AV2002"/>
      <c r="AW2002"/>
    </row>
    <row r="2003" spans="47:49" x14ac:dyDescent="0.35">
      <c r="AU2003"/>
      <c r="AV2003"/>
      <c r="AW2003"/>
    </row>
    <row r="2004" spans="47:49" x14ac:dyDescent="0.35">
      <c r="AU2004"/>
      <c r="AV2004"/>
      <c r="AW2004"/>
    </row>
    <row r="2005" spans="47:49" x14ac:dyDescent="0.35">
      <c r="AU2005"/>
      <c r="AV2005"/>
      <c r="AW2005"/>
    </row>
    <row r="2006" spans="47:49" x14ac:dyDescent="0.35">
      <c r="AU2006"/>
      <c r="AV2006"/>
      <c r="AW2006"/>
    </row>
    <row r="2007" spans="47:49" x14ac:dyDescent="0.35">
      <c r="AU2007"/>
      <c r="AV2007"/>
      <c r="AW2007"/>
    </row>
    <row r="2008" spans="47:49" x14ac:dyDescent="0.35">
      <c r="AU2008"/>
      <c r="AV2008"/>
      <c r="AW2008"/>
    </row>
    <row r="2009" spans="47:49" x14ac:dyDescent="0.35">
      <c r="AU2009"/>
      <c r="AV2009"/>
      <c r="AW2009"/>
    </row>
    <row r="2010" spans="47:49" x14ac:dyDescent="0.35">
      <c r="AU2010"/>
      <c r="AV2010"/>
      <c r="AW2010"/>
    </row>
    <row r="2011" spans="47:49" x14ac:dyDescent="0.35">
      <c r="AU2011"/>
      <c r="AV2011"/>
      <c r="AW2011"/>
    </row>
    <row r="2012" spans="47:49" x14ac:dyDescent="0.35">
      <c r="AU2012"/>
      <c r="AV2012"/>
      <c r="AW2012"/>
    </row>
    <row r="2013" spans="47:49" x14ac:dyDescent="0.35">
      <c r="AU2013"/>
      <c r="AV2013"/>
      <c r="AW2013"/>
    </row>
    <row r="2014" spans="47:49" x14ac:dyDescent="0.35">
      <c r="AU2014"/>
      <c r="AV2014"/>
      <c r="AW2014"/>
    </row>
    <row r="2015" spans="47:49" x14ac:dyDescent="0.35">
      <c r="AU2015"/>
      <c r="AV2015"/>
      <c r="AW2015"/>
    </row>
    <row r="2016" spans="47:49" x14ac:dyDescent="0.35">
      <c r="AU2016"/>
      <c r="AV2016"/>
      <c r="AW2016"/>
    </row>
    <row r="2017" spans="47:49" x14ac:dyDescent="0.35">
      <c r="AU2017"/>
      <c r="AV2017"/>
      <c r="AW2017"/>
    </row>
    <row r="2018" spans="47:49" x14ac:dyDescent="0.35">
      <c r="AU2018"/>
      <c r="AV2018"/>
      <c r="AW2018"/>
    </row>
    <row r="2019" spans="47:49" x14ac:dyDescent="0.35">
      <c r="AU2019"/>
      <c r="AV2019"/>
      <c r="AW2019"/>
    </row>
    <row r="2020" spans="47:49" x14ac:dyDescent="0.35">
      <c r="AU2020"/>
      <c r="AV2020"/>
      <c r="AW2020"/>
    </row>
    <row r="2021" spans="47:49" x14ac:dyDescent="0.35">
      <c r="AU2021"/>
      <c r="AV2021"/>
      <c r="AW2021"/>
    </row>
    <row r="2022" spans="47:49" x14ac:dyDescent="0.35">
      <c r="AU2022"/>
      <c r="AV2022"/>
      <c r="AW2022"/>
    </row>
    <row r="2023" spans="47:49" x14ac:dyDescent="0.35">
      <c r="AU2023"/>
      <c r="AV2023"/>
      <c r="AW2023"/>
    </row>
    <row r="2024" spans="47:49" x14ac:dyDescent="0.35">
      <c r="AU2024"/>
      <c r="AV2024"/>
      <c r="AW2024"/>
    </row>
    <row r="2025" spans="47:49" x14ac:dyDescent="0.35">
      <c r="AU2025"/>
      <c r="AV2025"/>
      <c r="AW2025"/>
    </row>
    <row r="2026" spans="47:49" x14ac:dyDescent="0.35">
      <c r="AU2026"/>
      <c r="AV2026"/>
      <c r="AW2026"/>
    </row>
    <row r="2027" spans="47:49" x14ac:dyDescent="0.35">
      <c r="AU2027"/>
      <c r="AV2027"/>
      <c r="AW2027"/>
    </row>
    <row r="2028" spans="47:49" x14ac:dyDescent="0.35">
      <c r="AU2028"/>
      <c r="AV2028"/>
      <c r="AW2028"/>
    </row>
    <row r="2029" spans="47:49" x14ac:dyDescent="0.35">
      <c r="AU2029"/>
      <c r="AV2029"/>
      <c r="AW2029"/>
    </row>
    <row r="2030" spans="47:49" x14ac:dyDescent="0.35">
      <c r="AU2030"/>
      <c r="AV2030"/>
      <c r="AW2030"/>
    </row>
    <row r="2031" spans="47:49" x14ac:dyDescent="0.35">
      <c r="AU2031"/>
      <c r="AV2031"/>
      <c r="AW2031"/>
    </row>
    <row r="2032" spans="47:49" x14ac:dyDescent="0.35">
      <c r="AU2032"/>
      <c r="AV2032"/>
      <c r="AW2032"/>
    </row>
    <row r="2033" spans="47:49" x14ac:dyDescent="0.35">
      <c r="AU2033"/>
      <c r="AV2033"/>
      <c r="AW2033"/>
    </row>
    <row r="2034" spans="47:49" x14ac:dyDescent="0.35">
      <c r="AU2034"/>
      <c r="AV2034"/>
      <c r="AW2034"/>
    </row>
    <row r="2035" spans="47:49" x14ac:dyDescent="0.35">
      <c r="AU2035"/>
      <c r="AV2035"/>
      <c r="AW2035"/>
    </row>
    <row r="2036" spans="47:49" x14ac:dyDescent="0.35">
      <c r="AU2036"/>
      <c r="AV2036"/>
      <c r="AW2036"/>
    </row>
    <row r="2037" spans="47:49" x14ac:dyDescent="0.35">
      <c r="AU2037"/>
      <c r="AV2037"/>
      <c r="AW2037"/>
    </row>
    <row r="2038" spans="47:49" x14ac:dyDescent="0.35">
      <c r="AU2038"/>
      <c r="AV2038"/>
      <c r="AW2038"/>
    </row>
    <row r="2039" spans="47:49" x14ac:dyDescent="0.35">
      <c r="AU2039"/>
      <c r="AV2039"/>
      <c r="AW2039"/>
    </row>
    <row r="2040" spans="47:49" x14ac:dyDescent="0.35">
      <c r="AU2040"/>
      <c r="AV2040"/>
      <c r="AW2040"/>
    </row>
    <row r="2041" spans="47:49" x14ac:dyDescent="0.35">
      <c r="AU2041"/>
      <c r="AV2041"/>
      <c r="AW2041"/>
    </row>
    <row r="2042" spans="47:49" x14ac:dyDescent="0.35">
      <c r="AU2042"/>
      <c r="AV2042"/>
      <c r="AW2042"/>
    </row>
    <row r="2043" spans="47:49" x14ac:dyDescent="0.35">
      <c r="AU2043"/>
      <c r="AV2043"/>
      <c r="AW2043"/>
    </row>
    <row r="2044" spans="47:49" x14ac:dyDescent="0.35">
      <c r="AU2044"/>
      <c r="AV2044"/>
      <c r="AW2044"/>
    </row>
    <row r="2045" spans="47:49" x14ac:dyDescent="0.35">
      <c r="AU2045"/>
      <c r="AV2045"/>
      <c r="AW2045"/>
    </row>
    <row r="2046" spans="47:49" x14ac:dyDescent="0.35">
      <c r="AU2046"/>
      <c r="AV2046"/>
      <c r="AW2046"/>
    </row>
    <row r="2047" spans="47:49" x14ac:dyDescent="0.35">
      <c r="AU2047"/>
      <c r="AV2047"/>
      <c r="AW2047"/>
    </row>
    <row r="2048" spans="47:49" x14ac:dyDescent="0.35">
      <c r="AU2048"/>
      <c r="AV2048"/>
      <c r="AW2048"/>
    </row>
    <row r="2049" spans="47:49" x14ac:dyDescent="0.35">
      <c r="AU2049"/>
      <c r="AV2049"/>
      <c r="AW2049"/>
    </row>
    <row r="2050" spans="47:49" x14ac:dyDescent="0.35">
      <c r="AU2050"/>
      <c r="AV2050"/>
      <c r="AW2050"/>
    </row>
    <row r="2051" spans="47:49" x14ac:dyDescent="0.35">
      <c r="AU2051"/>
      <c r="AV2051"/>
      <c r="AW2051"/>
    </row>
    <row r="2052" spans="47:49" x14ac:dyDescent="0.35">
      <c r="AU2052"/>
      <c r="AV2052"/>
      <c r="AW2052"/>
    </row>
    <row r="2053" spans="47:49" x14ac:dyDescent="0.35">
      <c r="AU2053"/>
      <c r="AV2053"/>
      <c r="AW2053"/>
    </row>
    <row r="2054" spans="47:49" x14ac:dyDescent="0.35">
      <c r="AU2054"/>
      <c r="AV2054"/>
      <c r="AW2054"/>
    </row>
    <row r="2055" spans="47:49" x14ac:dyDescent="0.35">
      <c r="AU2055"/>
      <c r="AV2055"/>
      <c r="AW2055"/>
    </row>
    <row r="2056" spans="47:49" x14ac:dyDescent="0.35">
      <c r="AU2056"/>
      <c r="AV2056"/>
      <c r="AW2056"/>
    </row>
    <row r="2057" spans="47:49" x14ac:dyDescent="0.35">
      <c r="AU2057"/>
      <c r="AV2057"/>
      <c r="AW2057"/>
    </row>
    <row r="2058" spans="47:49" x14ac:dyDescent="0.35">
      <c r="AU2058"/>
      <c r="AV2058"/>
      <c r="AW2058"/>
    </row>
    <row r="2059" spans="47:49" x14ac:dyDescent="0.35">
      <c r="AU2059"/>
      <c r="AV2059"/>
      <c r="AW2059"/>
    </row>
    <row r="2060" spans="47:49" x14ac:dyDescent="0.35">
      <c r="AU2060"/>
      <c r="AV2060"/>
      <c r="AW2060"/>
    </row>
    <row r="2061" spans="47:49" x14ac:dyDescent="0.35">
      <c r="AU2061"/>
      <c r="AV2061"/>
      <c r="AW2061"/>
    </row>
    <row r="2062" spans="47:49" x14ac:dyDescent="0.35">
      <c r="AU2062"/>
      <c r="AV2062"/>
      <c r="AW2062"/>
    </row>
    <row r="2063" spans="47:49" x14ac:dyDescent="0.35">
      <c r="AU2063"/>
      <c r="AV2063"/>
      <c r="AW2063"/>
    </row>
    <row r="2064" spans="47:49" x14ac:dyDescent="0.35">
      <c r="AU2064"/>
      <c r="AV2064"/>
      <c r="AW2064"/>
    </row>
    <row r="2065" spans="47:49" x14ac:dyDescent="0.35">
      <c r="AU2065"/>
      <c r="AV2065"/>
      <c r="AW2065"/>
    </row>
    <row r="2066" spans="47:49" x14ac:dyDescent="0.35">
      <c r="AU2066"/>
      <c r="AV2066"/>
      <c r="AW2066"/>
    </row>
    <row r="2067" spans="47:49" x14ac:dyDescent="0.35">
      <c r="AU2067"/>
      <c r="AV2067"/>
      <c r="AW2067"/>
    </row>
    <row r="2068" spans="47:49" x14ac:dyDescent="0.35">
      <c r="AU2068"/>
      <c r="AV2068"/>
      <c r="AW2068"/>
    </row>
    <row r="2069" spans="47:49" x14ac:dyDescent="0.35">
      <c r="AU2069"/>
      <c r="AV2069"/>
      <c r="AW2069"/>
    </row>
    <row r="2070" spans="47:49" x14ac:dyDescent="0.35">
      <c r="AU2070"/>
      <c r="AV2070"/>
      <c r="AW2070"/>
    </row>
    <row r="2071" spans="47:49" x14ac:dyDescent="0.35">
      <c r="AU2071"/>
      <c r="AV2071"/>
      <c r="AW2071"/>
    </row>
    <row r="2072" spans="47:49" x14ac:dyDescent="0.35">
      <c r="AU2072"/>
      <c r="AV2072"/>
      <c r="AW2072"/>
    </row>
    <row r="2073" spans="47:49" x14ac:dyDescent="0.35">
      <c r="AU2073"/>
      <c r="AV2073"/>
      <c r="AW2073"/>
    </row>
    <row r="2074" spans="47:49" x14ac:dyDescent="0.35">
      <c r="AU2074"/>
      <c r="AV2074"/>
      <c r="AW2074"/>
    </row>
    <row r="2075" spans="47:49" x14ac:dyDescent="0.35">
      <c r="AU2075"/>
      <c r="AV2075"/>
      <c r="AW2075"/>
    </row>
    <row r="2076" spans="47:49" x14ac:dyDescent="0.35">
      <c r="AU2076"/>
      <c r="AV2076"/>
      <c r="AW2076"/>
    </row>
    <row r="2077" spans="47:49" x14ac:dyDescent="0.35">
      <c r="AU2077"/>
      <c r="AV2077"/>
      <c r="AW2077"/>
    </row>
    <row r="2078" spans="47:49" x14ac:dyDescent="0.35">
      <c r="AU2078"/>
      <c r="AV2078"/>
      <c r="AW2078"/>
    </row>
    <row r="2079" spans="47:49" x14ac:dyDescent="0.35">
      <c r="AU2079"/>
      <c r="AV2079"/>
      <c r="AW2079"/>
    </row>
    <row r="2080" spans="47:49" x14ac:dyDescent="0.35">
      <c r="AU2080"/>
      <c r="AV2080"/>
      <c r="AW2080"/>
    </row>
    <row r="2081" spans="47:49" x14ac:dyDescent="0.35">
      <c r="AU2081"/>
      <c r="AV2081"/>
      <c r="AW2081"/>
    </row>
    <row r="2082" spans="47:49" x14ac:dyDescent="0.35">
      <c r="AU2082"/>
      <c r="AV2082"/>
      <c r="AW2082"/>
    </row>
    <row r="2083" spans="47:49" x14ac:dyDescent="0.35">
      <c r="AU2083"/>
      <c r="AV2083"/>
      <c r="AW2083"/>
    </row>
    <row r="2084" spans="47:49" x14ac:dyDescent="0.35">
      <c r="AU2084"/>
      <c r="AV2084"/>
      <c r="AW2084"/>
    </row>
    <row r="2085" spans="47:49" x14ac:dyDescent="0.35">
      <c r="AU2085"/>
      <c r="AV2085"/>
      <c r="AW2085"/>
    </row>
    <row r="2086" spans="47:49" x14ac:dyDescent="0.35">
      <c r="AU2086"/>
      <c r="AV2086"/>
      <c r="AW2086"/>
    </row>
    <row r="2087" spans="47:49" x14ac:dyDescent="0.35">
      <c r="AU2087"/>
      <c r="AV2087"/>
      <c r="AW2087"/>
    </row>
    <row r="2088" spans="47:49" x14ac:dyDescent="0.35">
      <c r="AU2088"/>
      <c r="AV2088"/>
      <c r="AW2088"/>
    </row>
    <row r="2089" spans="47:49" x14ac:dyDescent="0.35">
      <c r="AU2089"/>
      <c r="AV2089"/>
      <c r="AW2089"/>
    </row>
    <row r="2090" spans="47:49" x14ac:dyDescent="0.35">
      <c r="AU2090"/>
      <c r="AV2090"/>
      <c r="AW2090"/>
    </row>
    <row r="2091" spans="47:49" x14ac:dyDescent="0.35">
      <c r="AU2091"/>
      <c r="AV2091"/>
      <c r="AW2091"/>
    </row>
    <row r="2092" spans="47:49" x14ac:dyDescent="0.35">
      <c r="AU2092"/>
      <c r="AV2092"/>
      <c r="AW2092"/>
    </row>
    <row r="2093" spans="47:49" x14ac:dyDescent="0.35">
      <c r="AU2093"/>
      <c r="AV2093"/>
      <c r="AW2093"/>
    </row>
    <row r="2094" spans="47:49" x14ac:dyDescent="0.35">
      <c r="AU2094"/>
      <c r="AV2094"/>
      <c r="AW2094"/>
    </row>
    <row r="2095" spans="47:49" x14ac:dyDescent="0.35">
      <c r="AU2095"/>
      <c r="AV2095"/>
      <c r="AW2095"/>
    </row>
    <row r="2096" spans="47:49" x14ac:dyDescent="0.35">
      <c r="AU2096"/>
      <c r="AV2096"/>
      <c r="AW2096"/>
    </row>
    <row r="2097" spans="47:49" x14ac:dyDescent="0.35">
      <c r="AU2097"/>
      <c r="AV2097"/>
      <c r="AW2097"/>
    </row>
    <row r="2098" spans="47:49" x14ac:dyDescent="0.35">
      <c r="AU2098"/>
      <c r="AV2098"/>
      <c r="AW2098"/>
    </row>
    <row r="2099" spans="47:49" x14ac:dyDescent="0.35">
      <c r="AU2099"/>
      <c r="AV2099"/>
      <c r="AW2099"/>
    </row>
    <row r="2100" spans="47:49" x14ac:dyDescent="0.35">
      <c r="AU2100"/>
      <c r="AV2100"/>
      <c r="AW2100"/>
    </row>
    <row r="2101" spans="47:49" x14ac:dyDescent="0.35">
      <c r="AU2101"/>
      <c r="AV2101"/>
      <c r="AW2101"/>
    </row>
    <row r="2102" spans="47:49" x14ac:dyDescent="0.35">
      <c r="AU2102"/>
      <c r="AV2102"/>
      <c r="AW2102"/>
    </row>
    <row r="2103" spans="47:49" x14ac:dyDescent="0.35">
      <c r="AU2103"/>
      <c r="AV2103"/>
      <c r="AW2103"/>
    </row>
    <row r="2104" spans="47:49" x14ac:dyDescent="0.35">
      <c r="AU2104"/>
      <c r="AV2104"/>
      <c r="AW2104"/>
    </row>
    <row r="2105" spans="47:49" x14ac:dyDescent="0.35">
      <c r="AU2105"/>
      <c r="AV2105"/>
      <c r="AW2105"/>
    </row>
    <row r="2106" spans="47:49" x14ac:dyDescent="0.35">
      <c r="AU2106"/>
      <c r="AV2106"/>
      <c r="AW2106"/>
    </row>
    <row r="2107" spans="47:49" x14ac:dyDescent="0.35">
      <c r="AU2107"/>
      <c r="AV2107"/>
      <c r="AW2107"/>
    </row>
    <row r="2108" spans="47:49" x14ac:dyDescent="0.35">
      <c r="AU2108"/>
      <c r="AV2108"/>
      <c r="AW2108"/>
    </row>
    <row r="2109" spans="47:49" x14ac:dyDescent="0.35">
      <c r="AU2109"/>
      <c r="AV2109"/>
      <c r="AW2109"/>
    </row>
    <row r="2110" spans="47:49" x14ac:dyDescent="0.35">
      <c r="AU2110"/>
      <c r="AV2110"/>
      <c r="AW2110"/>
    </row>
    <row r="2111" spans="47:49" x14ac:dyDescent="0.35">
      <c r="AU2111"/>
      <c r="AV2111"/>
      <c r="AW2111"/>
    </row>
    <row r="2112" spans="47:49" x14ac:dyDescent="0.35">
      <c r="AU2112"/>
      <c r="AV2112"/>
      <c r="AW2112"/>
    </row>
    <row r="2113" spans="47:49" x14ac:dyDescent="0.35">
      <c r="AU2113"/>
      <c r="AV2113"/>
      <c r="AW2113"/>
    </row>
    <row r="2114" spans="47:49" x14ac:dyDescent="0.35">
      <c r="AU2114"/>
      <c r="AV2114"/>
      <c r="AW2114"/>
    </row>
    <row r="2115" spans="47:49" x14ac:dyDescent="0.35">
      <c r="AU2115"/>
      <c r="AV2115"/>
      <c r="AW2115"/>
    </row>
    <row r="2116" spans="47:49" x14ac:dyDescent="0.35">
      <c r="AU2116"/>
      <c r="AV2116"/>
      <c r="AW2116"/>
    </row>
    <row r="2117" spans="47:49" x14ac:dyDescent="0.35">
      <c r="AU2117"/>
      <c r="AV2117"/>
      <c r="AW2117"/>
    </row>
    <row r="2118" spans="47:49" x14ac:dyDescent="0.35">
      <c r="AU2118"/>
      <c r="AV2118"/>
      <c r="AW2118"/>
    </row>
    <row r="2119" spans="47:49" x14ac:dyDescent="0.35">
      <c r="AU2119"/>
      <c r="AV2119"/>
      <c r="AW2119"/>
    </row>
    <row r="2120" spans="47:49" x14ac:dyDescent="0.35">
      <c r="AU2120"/>
      <c r="AV2120"/>
      <c r="AW2120"/>
    </row>
    <row r="2121" spans="47:49" x14ac:dyDescent="0.35">
      <c r="AU2121"/>
      <c r="AV2121"/>
      <c r="AW2121"/>
    </row>
    <row r="2122" spans="47:49" x14ac:dyDescent="0.35">
      <c r="AU2122"/>
      <c r="AV2122"/>
      <c r="AW2122"/>
    </row>
    <row r="2123" spans="47:49" x14ac:dyDescent="0.35">
      <c r="AU2123"/>
      <c r="AV2123"/>
      <c r="AW2123"/>
    </row>
    <row r="2124" spans="47:49" x14ac:dyDescent="0.35">
      <c r="AU2124"/>
      <c r="AV2124"/>
      <c r="AW2124"/>
    </row>
    <row r="2125" spans="47:49" x14ac:dyDescent="0.35">
      <c r="AU2125"/>
      <c r="AV2125"/>
      <c r="AW2125"/>
    </row>
    <row r="2126" spans="47:49" x14ac:dyDescent="0.35">
      <c r="AU2126"/>
      <c r="AV2126"/>
      <c r="AW2126"/>
    </row>
    <row r="2127" spans="47:49" x14ac:dyDescent="0.35">
      <c r="AU2127"/>
      <c r="AV2127"/>
      <c r="AW2127"/>
    </row>
    <row r="2128" spans="47:49" x14ac:dyDescent="0.35">
      <c r="AU2128"/>
      <c r="AV2128"/>
      <c r="AW2128"/>
    </row>
    <row r="2129" spans="47:49" x14ac:dyDescent="0.35">
      <c r="AU2129"/>
      <c r="AV2129"/>
      <c r="AW2129"/>
    </row>
    <row r="2130" spans="47:49" x14ac:dyDescent="0.35">
      <c r="AU2130"/>
      <c r="AV2130"/>
      <c r="AW2130"/>
    </row>
    <row r="2131" spans="47:49" x14ac:dyDescent="0.35">
      <c r="AU2131"/>
      <c r="AV2131"/>
      <c r="AW2131"/>
    </row>
    <row r="2132" spans="47:49" x14ac:dyDescent="0.35">
      <c r="AU2132"/>
      <c r="AV2132"/>
      <c r="AW2132"/>
    </row>
    <row r="2133" spans="47:49" x14ac:dyDescent="0.35">
      <c r="AU2133"/>
      <c r="AV2133"/>
      <c r="AW2133"/>
    </row>
    <row r="2134" spans="47:49" x14ac:dyDescent="0.35">
      <c r="AU2134"/>
      <c r="AV2134"/>
      <c r="AW2134"/>
    </row>
    <row r="2135" spans="47:49" x14ac:dyDescent="0.35">
      <c r="AU2135"/>
      <c r="AV2135"/>
      <c r="AW2135"/>
    </row>
    <row r="2136" spans="47:49" x14ac:dyDescent="0.35">
      <c r="AU2136"/>
      <c r="AV2136"/>
      <c r="AW2136"/>
    </row>
    <row r="2137" spans="47:49" x14ac:dyDescent="0.35">
      <c r="AU2137"/>
      <c r="AV2137"/>
      <c r="AW2137"/>
    </row>
    <row r="2138" spans="47:49" x14ac:dyDescent="0.35">
      <c r="AU2138"/>
      <c r="AV2138"/>
      <c r="AW2138"/>
    </row>
    <row r="2139" spans="47:49" x14ac:dyDescent="0.35">
      <c r="AU2139"/>
      <c r="AV2139"/>
      <c r="AW2139"/>
    </row>
    <row r="2140" spans="47:49" x14ac:dyDescent="0.35">
      <c r="AU2140"/>
      <c r="AV2140"/>
      <c r="AW2140"/>
    </row>
    <row r="2141" spans="47:49" x14ac:dyDescent="0.35">
      <c r="AU2141"/>
      <c r="AV2141"/>
      <c r="AW2141"/>
    </row>
    <row r="2142" spans="47:49" x14ac:dyDescent="0.35">
      <c r="AU2142"/>
      <c r="AV2142"/>
      <c r="AW2142"/>
    </row>
    <row r="2143" spans="47:49" x14ac:dyDescent="0.35">
      <c r="AU2143"/>
      <c r="AV2143"/>
      <c r="AW2143"/>
    </row>
    <row r="2144" spans="47:49" x14ac:dyDescent="0.35">
      <c r="AU2144"/>
      <c r="AV2144"/>
      <c r="AW2144"/>
    </row>
    <row r="2145" spans="47:49" x14ac:dyDescent="0.35">
      <c r="AU2145"/>
      <c r="AV2145"/>
      <c r="AW2145"/>
    </row>
    <row r="2146" spans="47:49" x14ac:dyDescent="0.35">
      <c r="AU2146"/>
      <c r="AV2146"/>
      <c r="AW2146"/>
    </row>
    <row r="2147" spans="47:49" x14ac:dyDescent="0.35">
      <c r="AU2147"/>
      <c r="AV2147"/>
      <c r="AW2147"/>
    </row>
    <row r="2148" spans="47:49" x14ac:dyDescent="0.35">
      <c r="AU2148"/>
      <c r="AV2148"/>
      <c r="AW2148"/>
    </row>
    <row r="2149" spans="47:49" x14ac:dyDescent="0.35">
      <c r="AU2149"/>
      <c r="AV2149"/>
      <c r="AW2149"/>
    </row>
    <row r="2150" spans="47:49" x14ac:dyDescent="0.35">
      <c r="AU2150"/>
      <c r="AV2150"/>
      <c r="AW2150"/>
    </row>
    <row r="2151" spans="47:49" x14ac:dyDescent="0.35">
      <c r="AU2151"/>
      <c r="AV2151"/>
      <c r="AW2151"/>
    </row>
    <row r="2152" spans="47:49" x14ac:dyDescent="0.35">
      <c r="AU2152"/>
      <c r="AV2152"/>
      <c r="AW2152"/>
    </row>
    <row r="2153" spans="47:49" x14ac:dyDescent="0.35">
      <c r="AU2153"/>
      <c r="AV2153"/>
      <c r="AW2153"/>
    </row>
    <row r="2154" spans="47:49" x14ac:dyDescent="0.35">
      <c r="AU2154"/>
      <c r="AV2154"/>
      <c r="AW2154"/>
    </row>
    <row r="2155" spans="47:49" x14ac:dyDescent="0.35">
      <c r="AU2155"/>
      <c r="AV2155"/>
      <c r="AW2155"/>
    </row>
    <row r="2156" spans="47:49" x14ac:dyDescent="0.35">
      <c r="AU2156"/>
      <c r="AV2156"/>
      <c r="AW2156"/>
    </row>
    <row r="2157" spans="47:49" x14ac:dyDescent="0.35">
      <c r="AU2157"/>
      <c r="AV2157"/>
      <c r="AW2157"/>
    </row>
    <row r="2158" spans="47:49" x14ac:dyDescent="0.35">
      <c r="AU2158"/>
      <c r="AV2158"/>
      <c r="AW2158"/>
    </row>
    <row r="2159" spans="47:49" x14ac:dyDescent="0.35">
      <c r="AU2159"/>
      <c r="AV2159"/>
      <c r="AW2159"/>
    </row>
    <row r="2160" spans="47:49" x14ac:dyDescent="0.35">
      <c r="AU2160"/>
      <c r="AV2160"/>
      <c r="AW2160"/>
    </row>
    <row r="2161" spans="47:49" x14ac:dyDescent="0.35">
      <c r="AU2161"/>
      <c r="AV2161"/>
      <c r="AW2161"/>
    </row>
    <row r="2162" spans="47:49" x14ac:dyDescent="0.35">
      <c r="AU2162"/>
      <c r="AV2162"/>
      <c r="AW2162"/>
    </row>
    <row r="2163" spans="47:49" x14ac:dyDescent="0.35">
      <c r="AU2163"/>
      <c r="AV2163"/>
      <c r="AW2163"/>
    </row>
    <row r="2164" spans="47:49" x14ac:dyDescent="0.35">
      <c r="AU2164"/>
      <c r="AV2164"/>
      <c r="AW2164"/>
    </row>
    <row r="2165" spans="47:49" x14ac:dyDescent="0.35">
      <c r="AU2165"/>
      <c r="AV2165"/>
      <c r="AW2165"/>
    </row>
    <row r="2166" spans="47:49" x14ac:dyDescent="0.35">
      <c r="AU2166"/>
      <c r="AV2166"/>
      <c r="AW2166"/>
    </row>
    <row r="2167" spans="47:49" x14ac:dyDescent="0.35">
      <c r="AU2167"/>
      <c r="AV2167"/>
      <c r="AW2167"/>
    </row>
    <row r="2168" spans="47:49" x14ac:dyDescent="0.35">
      <c r="AU2168"/>
      <c r="AV2168"/>
      <c r="AW2168"/>
    </row>
    <row r="2169" spans="47:49" x14ac:dyDescent="0.35">
      <c r="AU2169"/>
      <c r="AV2169"/>
      <c r="AW2169"/>
    </row>
    <row r="2170" spans="47:49" x14ac:dyDescent="0.35">
      <c r="AU2170"/>
      <c r="AV2170"/>
      <c r="AW2170"/>
    </row>
    <row r="2171" spans="47:49" x14ac:dyDescent="0.35">
      <c r="AU2171"/>
      <c r="AV2171"/>
      <c r="AW2171"/>
    </row>
    <row r="2172" spans="47:49" x14ac:dyDescent="0.35">
      <c r="AU2172"/>
      <c r="AV2172"/>
      <c r="AW2172"/>
    </row>
    <row r="2173" spans="47:49" x14ac:dyDescent="0.35">
      <c r="AU2173"/>
      <c r="AV2173"/>
      <c r="AW2173"/>
    </row>
    <row r="2174" spans="47:49" x14ac:dyDescent="0.35">
      <c r="AU2174"/>
      <c r="AV2174"/>
      <c r="AW2174"/>
    </row>
    <row r="2175" spans="47:49" x14ac:dyDescent="0.35">
      <c r="AU2175"/>
      <c r="AV2175"/>
      <c r="AW2175"/>
    </row>
    <row r="2176" spans="47:49" x14ac:dyDescent="0.35">
      <c r="AU2176"/>
      <c r="AV2176"/>
      <c r="AW2176"/>
    </row>
    <row r="2177" spans="47:49" x14ac:dyDescent="0.35">
      <c r="AU2177"/>
      <c r="AV2177"/>
      <c r="AW2177"/>
    </row>
    <row r="2178" spans="47:49" x14ac:dyDescent="0.35">
      <c r="AU2178"/>
      <c r="AV2178"/>
      <c r="AW2178"/>
    </row>
    <row r="2179" spans="47:49" x14ac:dyDescent="0.35">
      <c r="AU2179"/>
      <c r="AV2179"/>
      <c r="AW2179"/>
    </row>
    <row r="2180" spans="47:49" x14ac:dyDescent="0.35">
      <c r="AU2180"/>
      <c r="AV2180"/>
      <c r="AW2180"/>
    </row>
    <row r="2181" spans="47:49" x14ac:dyDescent="0.35">
      <c r="AU2181"/>
      <c r="AV2181"/>
      <c r="AW2181"/>
    </row>
    <row r="2182" spans="47:49" x14ac:dyDescent="0.35">
      <c r="AU2182"/>
      <c r="AV2182"/>
      <c r="AW2182"/>
    </row>
    <row r="2183" spans="47:49" x14ac:dyDescent="0.35">
      <c r="AU2183"/>
      <c r="AV2183"/>
      <c r="AW2183"/>
    </row>
    <row r="2184" spans="47:49" x14ac:dyDescent="0.35">
      <c r="AU2184"/>
      <c r="AV2184"/>
      <c r="AW2184"/>
    </row>
    <row r="2185" spans="47:49" x14ac:dyDescent="0.35">
      <c r="AU2185"/>
      <c r="AV2185"/>
      <c r="AW2185"/>
    </row>
    <row r="2186" spans="47:49" x14ac:dyDescent="0.35">
      <c r="AU2186"/>
      <c r="AV2186"/>
      <c r="AW2186"/>
    </row>
    <row r="2187" spans="47:49" x14ac:dyDescent="0.35">
      <c r="AU2187"/>
      <c r="AV2187"/>
      <c r="AW2187"/>
    </row>
    <row r="2188" spans="47:49" x14ac:dyDescent="0.35">
      <c r="AU2188"/>
      <c r="AV2188"/>
      <c r="AW2188"/>
    </row>
    <row r="2189" spans="47:49" x14ac:dyDescent="0.35">
      <c r="AU2189"/>
      <c r="AV2189"/>
      <c r="AW2189"/>
    </row>
    <row r="2190" spans="47:49" x14ac:dyDescent="0.35">
      <c r="AU2190"/>
      <c r="AV2190"/>
      <c r="AW2190"/>
    </row>
    <row r="2191" spans="47:49" x14ac:dyDescent="0.35">
      <c r="AU2191"/>
      <c r="AV2191"/>
      <c r="AW2191"/>
    </row>
    <row r="2192" spans="47:49" x14ac:dyDescent="0.35">
      <c r="AU2192"/>
      <c r="AV2192"/>
      <c r="AW2192"/>
    </row>
    <row r="2193" spans="47:49" x14ac:dyDescent="0.35">
      <c r="AU2193"/>
      <c r="AV2193"/>
      <c r="AW2193"/>
    </row>
    <row r="2194" spans="47:49" x14ac:dyDescent="0.35">
      <c r="AU2194"/>
      <c r="AV2194"/>
      <c r="AW2194"/>
    </row>
    <row r="2195" spans="47:49" x14ac:dyDescent="0.35">
      <c r="AU2195"/>
      <c r="AV2195"/>
      <c r="AW2195"/>
    </row>
    <row r="2196" spans="47:49" x14ac:dyDescent="0.35">
      <c r="AU2196"/>
      <c r="AV2196"/>
      <c r="AW2196"/>
    </row>
    <row r="2197" spans="47:49" x14ac:dyDescent="0.35">
      <c r="AU2197"/>
      <c r="AV2197"/>
      <c r="AW2197"/>
    </row>
    <row r="2198" spans="47:49" x14ac:dyDescent="0.35">
      <c r="AU2198"/>
      <c r="AV2198"/>
      <c r="AW2198"/>
    </row>
    <row r="2199" spans="47:49" x14ac:dyDescent="0.35">
      <c r="AU2199"/>
      <c r="AV2199"/>
      <c r="AW2199"/>
    </row>
    <row r="2200" spans="47:49" x14ac:dyDescent="0.35">
      <c r="AU2200"/>
      <c r="AV2200"/>
      <c r="AW2200"/>
    </row>
    <row r="2201" spans="47:49" x14ac:dyDescent="0.35">
      <c r="AU2201"/>
      <c r="AV2201"/>
      <c r="AW2201"/>
    </row>
    <row r="2202" spans="47:49" x14ac:dyDescent="0.35">
      <c r="AU2202"/>
      <c r="AV2202"/>
      <c r="AW2202"/>
    </row>
    <row r="2203" spans="47:49" x14ac:dyDescent="0.35">
      <c r="AU2203"/>
      <c r="AV2203"/>
      <c r="AW2203"/>
    </row>
    <row r="2204" spans="47:49" x14ac:dyDescent="0.35">
      <c r="AU2204"/>
      <c r="AV2204"/>
      <c r="AW2204"/>
    </row>
    <row r="2205" spans="47:49" x14ac:dyDescent="0.35">
      <c r="AU2205"/>
      <c r="AV2205"/>
      <c r="AW2205"/>
    </row>
    <row r="2206" spans="47:49" x14ac:dyDescent="0.35">
      <c r="AU2206"/>
      <c r="AV2206"/>
      <c r="AW2206"/>
    </row>
    <row r="2207" spans="47:49" x14ac:dyDescent="0.35">
      <c r="AU2207"/>
      <c r="AV2207"/>
      <c r="AW2207"/>
    </row>
    <row r="2208" spans="47:49" x14ac:dyDescent="0.35">
      <c r="AU2208"/>
      <c r="AV2208"/>
      <c r="AW2208"/>
    </row>
    <row r="2209" spans="47:49" x14ac:dyDescent="0.35">
      <c r="AU2209"/>
      <c r="AV2209"/>
      <c r="AW2209"/>
    </row>
    <row r="2210" spans="47:49" x14ac:dyDescent="0.35">
      <c r="AU2210"/>
      <c r="AV2210"/>
      <c r="AW2210"/>
    </row>
    <row r="2211" spans="47:49" x14ac:dyDescent="0.35">
      <c r="AU2211"/>
      <c r="AV2211"/>
      <c r="AW2211"/>
    </row>
    <row r="2212" spans="47:49" x14ac:dyDescent="0.35">
      <c r="AU2212"/>
      <c r="AV2212"/>
      <c r="AW2212"/>
    </row>
    <row r="2213" spans="47:49" x14ac:dyDescent="0.35">
      <c r="AU2213"/>
      <c r="AV2213"/>
      <c r="AW2213"/>
    </row>
    <row r="2214" spans="47:49" x14ac:dyDescent="0.35">
      <c r="AU2214"/>
      <c r="AV2214"/>
      <c r="AW2214"/>
    </row>
    <row r="2215" spans="47:49" x14ac:dyDescent="0.35">
      <c r="AU2215"/>
      <c r="AV2215"/>
      <c r="AW2215"/>
    </row>
    <row r="2216" spans="47:49" x14ac:dyDescent="0.35">
      <c r="AU2216"/>
      <c r="AV2216"/>
      <c r="AW2216"/>
    </row>
    <row r="2217" spans="47:49" x14ac:dyDescent="0.35">
      <c r="AU2217"/>
      <c r="AV2217"/>
      <c r="AW2217"/>
    </row>
    <row r="2218" spans="47:49" x14ac:dyDescent="0.35">
      <c r="AU2218"/>
      <c r="AV2218"/>
      <c r="AW2218"/>
    </row>
    <row r="2219" spans="47:49" x14ac:dyDescent="0.35">
      <c r="AU2219"/>
      <c r="AV2219"/>
      <c r="AW2219"/>
    </row>
    <row r="2220" spans="47:49" x14ac:dyDescent="0.35">
      <c r="AU2220"/>
      <c r="AV2220"/>
      <c r="AW2220"/>
    </row>
    <row r="2221" spans="47:49" x14ac:dyDescent="0.35">
      <c r="AU2221"/>
      <c r="AV2221"/>
      <c r="AW2221"/>
    </row>
    <row r="2222" spans="47:49" x14ac:dyDescent="0.35">
      <c r="AU2222"/>
      <c r="AV2222"/>
      <c r="AW2222"/>
    </row>
    <row r="2223" spans="47:49" x14ac:dyDescent="0.35">
      <c r="AU2223"/>
      <c r="AV2223"/>
      <c r="AW2223"/>
    </row>
    <row r="2224" spans="47:49" x14ac:dyDescent="0.35">
      <c r="AU2224"/>
      <c r="AV2224"/>
      <c r="AW2224"/>
    </row>
    <row r="2225" spans="47:49" x14ac:dyDescent="0.35">
      <c r="AU2225"/>
      <c r="AV2225"/>
      <c r="AW2225"/>
    </row>
    <row r="2226" spans="47:49" x14ac:dyDescent="0.35">
      <c r="AU2226"/>
      <c r="AV2226"/>
      <c r="AW2226"/>
    </row>
    <row r="2227" spans="47:49" x14ac:dyDescent="0.35">
      <c r="AU2227"/>
      <c r="AV2227"/>
      <c r="AW2227"/>
    </row>
    <row r="2228" spans="47:49" x14ac:dyDescent="0.35">
      <c r="AU2228"/>
      <c r="AV2228"/>
      <c r="AW2228"/>
    </row>
    <row r="2229" spans="47:49" x14ac:dyDescent="0.35">
      <c r="AU2229"/>
      <c r="AV2229"/>
      <c r="AW2229"/>
    </row>
    <row r="2230" spans="47:49" x14ac:dyDescent="0.35">
      <c r="AU2230"/>
      <c r="AV2230"/>
      <c r="AW2230"/>
    </row>
    <row r="2231" spans="47:49" x14ac:dyDescent="0.35">
      <c r="AU2231"/>
      <c r="AV2231"/>
      <c r="AW2231"/>
    </row>
    <row r="2232" spans="47:49" x14ac:dyDescent="0.35">
      <c r="AU2232"/>
      <c r="AV2232"/>
      <c r="AW2232"/>
    </row>
    <row r="2233" spans="47:49" x14ac:dyDescent="0.35">
      <c r="AU2233"/>
      <c r="AV2233"/>
      <c r="AW2233"/>
    </row>
    <row r="2234" spans="47:49" x14ac:dyDescent="0.35">
      <c r="AU2234"/>
      <c r="AV2234"/>
      <c r="AW2234"/>
    </row>
    <row r="2235" spans="47:49" x14ac:dyDescent="0.35">
      <c r="AU2235"/>
      <c r="AV2235"/>
      <c r="AW2235"/>
    </row>
    <row r="2236" spans="47:49" x14ac:dyDescent="0.35">
      <c r="AU2236"/>
      <c r="AV2236"/>
      <c r="AW2236"/>
    </row>
    <row r="2237" spans="47:49" x14ac:dyDescent="0.35">
      <c r="AU2237"/>
      <c r="AV2237"/>
      <c r="AW2237"/>
    </row>
    <row r="2238" spans="47:49" x14ac:dyDescent="0.35">
      <c r="AU2238"/>
      <c r="AV2238"/>
      <c r="AW2238"/>
    </row>
    <row r="2239" spans="47:49" x14ac:dyDescent="0.35">
      <c r="AU2239"/>
      <c r="AV2239"/>
      <c r="AW2239"/>
    </row>
    <row r="2240" spans="47:49" x14ac:dyDescent="0.35">
      <c r="AU2240"/>
      <c r="AV2240"/>
      <c r="AW2240"/>
    </row>
    <row r="2241" spans="47:49" x14ac:dyDescent="0.35">
      <c r="AU2241"/>
      <c r="AV2241"/>
      <c r="AW2241"/>
    </row>
    <row r="2242" spans="47:49" x14ac:dyDescent="0.35">
      <c r="AU2242"/>
      <c r="AV2242"/>
      <c r="AW2242"/>
    </row>
    <row r="2243" spans="47:49" x14ac:dyDescent="0.35">
      <c r="AU2243"/>
      <c r="AV2243"/>
      <c r="AW2243"/>
    </row>
    <row r="2244" spans="47:49" x14ac:dyDescent="0.35">
      <c r="AU2244"/>
      <c r="AV2244"/>
      <c r="AW2244"/>
    </row>
    <row r="2245" spans="47:49" x14ac:dyDescent="0.35">
      <c r="AU2245"/>
      <c r="AV2245"/>
      <c r="AW2245"/>
    </row>
    <row r="2246" spans="47:49" x14ac:dyDescent="0.35">
      <c r="AU2246"/>
      <c r="AV2246"/>
      <c r="AW2246"/>
    </row>
    <row r="2247" spans="47:49" x14ac:dyDescent="0.35">
      <c r="AU2247"/>
      <c r="AV2247"/>
      <c r="AW2247"/>
    </row>
    <row r="2248" spans="47:49" x14ac:dyDescent="0.35">
      <c r="AU2248"/>
      <c r="AV2248"/>
      <c r="AW2248"/>
    </row>
    <row r="2249" spans="47:49" x14ac:dyDescent="0.35">
      <c r="AU2249"/>
      <c r="AV2249"/>
      <c r="AW2249"/>
    </row>
    <row r="2250" spans="47:49" x14ac:dyDescent="0.35">
      <c r="AU2250"/>
      <c r="AV2250"/>
      <c r="AW2250"/>
    </row>
    <row r="2251" spans="47:49" x14ac:dyDescent="0.35">
      <c r="AU2251"/>
      <c r="AV2251"/>
      <c r="AW2251"/>
    </row>
    <row r="2252" spans="47:49" x14ac:dyDescent="0.35">
      <c r="AU2252"/>
      <c r="AV2252"/>
      <c r="AW2252"/>
    </row>
    <row r="2253" spans="47:49" x14ac:dyDescent="0.35">
      <c r="AU2253"/>
      <c r="AV2253"/>
      <c r="AW2253"/>
    </row>
    <row r="2254" spans="47:49" x14ac:dyDescent="0.35">
      <c r="AU2254"/>
      <c r="AV2254"/>
      <c r="AW2254"/>
    </row>
    <row r="2255" spans="47:49" x14ac:dyDescent="0.35">
      <c r="AU2255"/>
      <c r="AV2255"/>
      <c r="AW2255"/>
    </row>
    <row r="2256" spans="47:49" x14ac:dyDescent="0.35">
      <c r="AU2256"/>
      <c r="AV2256"/>
      <c r="AW2256"/>
    </row>
    <row r="2257" spans="47:49" x14ac:dyDescent="0.35">
      <c r="AU2257"/>
      <c r="AV2257"/>
      <c r="AW2257"/>
    </row>
    <row r="2258" spans="47:49" x14ac:dyDescent="0.35">
      <c r="AU2258"/>
      <c r="AV2258"/>
      <c r="AW2258"/>
    </row>
    <row r="2259" spans="47:49" x14ac:dyDescent="0.35">
      <c r="AU2259"/>
      <c r="AV2259"/>
      <c r="AW2259"/>
    </row>
    <row r="2260" spans="47:49" x14ac:dyDescent="0.35">
      <c r="AU2260"/>
      <c r="AV2260"/>
      <c r="AW2260"/>
    </row>
    <row r="2261" spans="47:49" x14ac:dyDescent="0.35">
      <c r="AU2261"/>
      <c r="AV2261"/>
      <c r="AW2261"/>
    </row>
    <row r="2262" spans="47:49" x14ac:dyDescent="0.35">
      <c r="AU2262"/>
      <c r="AV2262"/>
      <c r="AW2262"/>
    </row>
    <row r="2263" spans="47:49" x14ac:dyDescent="0.35">
      <c r="AU2263"/>
      <c r="AV2263"/>
      <c r="AW2263"/>
    </row>
    <row r="2264" spans="47:49" x14ac:dyDescent="0.35">
      <c r="AU2264"/>
      <c r="AV2264"/>
      <c r="AW2264"/>
    </row>
    <row r="2265" spans="47:49" x14ac:dyDescent="0.35">
      <c r="AU2265"/>
      <c r="AV2265"/>
      <c r="AW2265"/>
    </row>
    <row r="2266" spans="47:49" x14ac:dyDescent="0.35">
      <c r="AU2266"/>
      <c r="AV2266"/>
      <c r="AW2266"/>
    </row>
    <row r="2267" spans="47:49" x14ac:dyDescent="0.35">
      <c r="AU2267"/>
      <c r="AV2267"/>
      <c r="AW2267"/>
    </row>
    <row r="2268" spans="47:49" x14ac:dyDescent="0.35">
      <c r="AU2268"/>
      <c r="AV2268"/>
      <c r="AW2268"/>
    </row>
    <row r="2269" spans="47:49" x14ac:dyDescent="0.35">
      <c r="AU2269"/>
      <c r="AV2269"/>
      <c r="AW2269"/>
    </row>
    <row r="2270" spans="47:49" x14ac:dyDescent="0.35">
      <c r="AU2270"/>
      <c r="AV2270"/>
      <c r="AW2270"/>
    </row>
    <row r="2271" spans="47:49" x14ac:dyDescent="0.35">
      <c r="AU2271"/>
      <c r="AV2271"/>
      <c r="AW2271"/>
    </row>
    <row r="2272" spans="47:49" x14ac:dyDescent="0.35">
      <c r="AU2272"/>
      <c r="AV2272"/>
      <c r="AW2272"/>
    </row>
    <row r="2273" spans="47:49" x14ac:dyDescent="0.35">
      <c r="AU2273"/>
      <c r="AV2273"/>
      <c r="AW2273"/>
    </row>
    <row r="2274" spans="47:49" x14ac:dyDescent="0.35">
      <c r="AU2274"/>
      <c r="AV2274"/>
      <c r="AW2274"/>
    </row>
    <row r="2275" spans="47:49" x14ac:dyDescent="0.35">
      <c r="AU2275"/>
      <c r="AV2275"/>
      <c r="AW2275"/>
    </row>
    <row r="2276" spans="47:49" x14ac:dyDescent="0.35">
      <c r="AU2276"/>
      <c r="AV2276"/>
      <c r="AW2276"/>
    </row>
    <row r="2277" spans="47:49" x14ac:dyDescent="0.35">
      <c r="AU2277"/>
      <c r="AV2277"/>
      <c r="AW2277"/>
    </row>
    <row r="2278" spans="47:49" x14ac:dyDescent="0.35">
      <c r="AU2278"/>
      <c r="AV2278"/>
      <c r="AW2278"/>
    </row>
    <row r="2279" spans="47:49" x14ac:dyDescent="0.35">
      <c r="AU2279"/>
      <c r="AV2279"/>
      <c r="AW2279"/>
    </row>
    <row r="2280" spans="47:49" x14ac:dyDescent="0.35">
      <c r="AU2280"/>
      <c r="AV2280"/>
      <c r="AW2280"/>
    </row>
    <row r="2281" spans="47:49" x14ac:dyDescent="0.35">
      <c r="AU2281"/>
      <c r="AV2281"/>
      <c r="AW2281"/>
    </row>
    <row r="2282" spans="47:49" x14ac:dyDescent="0.35">
      <c r="AU2282"/>
      <c r="AV2282"/>
      <c r="AW2282"/>
    </row>
    <row r="2283" spans="47:49" x14ac:dyDescent="0.35">
      <c r="AU2283"/>
      <c r="AV2283"/>
      <c r="AW2283"/>
    </row>
    <row r="2284" spans="47:49" x14ac:dyDescent="0.35">
      <c r="AU2284"/>
      <c r="AV2284"/>
      <c r="AW2284"/>
    </row>
    <row r="2285" spans="47:49" x14ac:dyDescent="0.35">
      <c r="AU2285"/>
      <c r="AV2285"/>
      <c r="AW2285"/>
    </row>
    <row r="2286" spans="47:49" x14ac:dyDescent="0.35">
      <c r="AU2286"/>
      <c r="AV2286"/>
      <c r="AW2286"/>
    </row>
    <row r="2287" spans="47:49" x14ac:dyDescent="0.35">
      <c r="AU2287"/>
      <c r="AV2287"/>
      <c r="AW2287"/>
    </row>
    <row r="2288" spans="47:49" x14ac:dyDescent="0.35">
      <c r="AU2288"/>
      <c r="AV2288"/>
      <c r="AW2288"/>
    </row>
    <row r="2289" spans="47:49" x14ac:dyDescent="0.35">
      <c r="AU2289"/>
      <c r="AV2289"/>
      <c r="AW2289"/>
    </row>
    <row r="2290" spans="47:49" x14ac:dyDescent="0.35">
      <c r="AU2290"/>
      <c r="AV2290"/>
      <c r="AW2290"/>
    </row>
    <row r="2291" spans="47:49" x14ac:dyDescent="0.35">
      <c r="AU2291"/>
      <c r="AV2291"/>
      <c r="AW2291"/>
    </row>
    <row r="2292" spans="47:49" x14ac:dyDescent="0.35">
      <c r="AU2292"/>
      <c r="AV2292"/>
      <c r="AW2292"/>
    </row>
    <row r="2293" spans="47:49" x14ac:dyDescent="0.35">
      <c r="AU2293"/>
      <c r="AV2293"/>
      <c r="AW2293"/>
    </row>
    <row r="2294" spans="47:49" x14ac:dyDescent="0.35">
      <c r="AU2294"/>
      <c r="AV2294"/>
      <c r="AW2294"/>
    </row>
    <row r="2295" spans="47:49" x14ac:dyDescent="0.35">
      <c r="AU2295"/>
      <c r="AV2295"/>
      <c r="AW2295"/>
    </row>
    <row r="2296" spans="47:49" x14ac:dyDescent="0.35">
      <c r="AU2296"/>
      <c r="AV2296"/>
      <c r="AW2296"/>
    </row>
    <row r="2297" spans="47:49" x14ac:dyDescent="0.35">
      <c r="AU2297"/>
      <c r="AV2297"/>
      <c r="AW2297"/>
    </row>
    <row r="2298" spans="47:49" x14ac:dyDescent="0.35">
      <c r="AU2298"/>
      <c r="AV2298"/>
      <c r="AW2298"/>
    </row>
    <row r="2299" spans="47:49" x14ac:dyDescent="0.35">
      <c r="AU2299"/>
      <c r="AV2299"/>
      <c r="AW2299"/>
    </row>
    <row r="2300" spans="47:49" x14ac:dyDescent="0.35">
      <c r="AU2300"/>
      <c r="AV2300"/>
      <c r="AW2300"/>
    </row>
    <row r="2301" spans="47:49" x14ac:dyDescent="0.35">
      <c r="AU2301"/>
      <c r="AV2301"/>
      <c r="AW2301"/>
    </row>
    <row r="2302" spans="47:49" x14ac:dyDescent="0.35">
      <c r="AU2302"/>
      <c r="AV2302"/>
      <c r="AW2302"/>
    </row>
    <row r="2303" spans="47:49" x14ac:dyDescent="0.35">
      <c r="AU2303"/>
      <c r="AV2303"/>
      <c r="AW2303"/>
    </row>
    <row r="2304" spans="47:49" x14ac:dyDescent="0.35">
      <c r="AU2304"/>
      <c r="AV2304"/>
      <c r="AW2304"/>
    </row>
    <row r="2305" spans="47:49" x14ac:dyDescent="0.35">
      <c r="AU2305"/>
      <c r="AV2305"/>
      <c r="AW2305"/>
    </row>
    <row r="2306" spans="47:49" x14ac:dyDescent="0.35">
      <c r="AU2306"/>
      <c r="AV2306"/>
      <c r="AW2306"/>
    </row>
    <row r="2307" spans="47:49" x14ac:dyDescent="0.35">
      <c r="AU2307"/>
      <c r="AV2307"/>
      <c r="AW2307"/>
    </row>
    <row r="2308" spans="47:49" x14ac:dyDescent="0.35">
      <c r="AU2308"/>
      <c r="AV2308"/>
      <c r="AW2308"/>
    </row>
    <row r="2309" spans="47:49" x14ac:dyDescent="0.35">
      <c r="AU2309"/>
      <c r="AV2309"/>
      <c r="AW2309"/>
    </row>
    <row r="2310" spans="47:49" x14ac:dyDescent="0.35">
      <c r="AU2310"/>
      <c r="AV2310"/>
      <c r="AW2310"/>
    </row>
    <row r="2311" spans="47:49" x14ac:dyDescent="0.35">
      <c r="AU2311"/>
      <c r="AV2311"/>
      <c r="AW2311"/>
    </row>
    <row r="2312" spans="47:49" x14ac:dyDescent="0.35">
      <c r="AU2312"/>
      <c r="AV2312"/>
      <c r="AW2312"/>
    </row>
    <row r="2313" spans="47:49" x14ac:dyDescent="0.35">
      <c r="AU2313"/>
      <c r="AV2313"/>
      <c r="AW2313"/>
    </row>
    <row r="2314" spans="47:49" x14ac:dyDescent="0.35">
      <c r="AU2314"/>
      <c r="AV2314"/>
      <c r="AW2314"/>
    </row>
    <row r="2315" spans="47:49" x14ac:dyDescent="0.35">
      <c r="AU2315"/>
      <c r="AV2315"/>
      <c r="AW2315"/>
    </row>
    <row r="2316" spans="47:49" x14ac:dyDescent="0.35">
      <c r="AU2316"/>
      <c r="AV2316"/>
      <c r="AW2316"/>
    </row>
    <row r="2317" spans="47:49" x14ac:dyDescent="0.35">
      <c r="AU2317"/>
      <c r="AV2317"/>
      <c r="AW2317"/>
    </row>
    <row r="2318" spans="47:49" x14ac:dyDescent="0.35">
      <c r="AU2318"/>
      <c r="AV2318"/>
      <c r="AW2318"/>
    </row>
    <row r="2319" spans="47:49" x14ac:dyDescent="0.35">
      <c r="AU2319"/>
      <c r="AV2319"/>
      <c r="AW2319"/>
    </row>
    <row r="2320" spans="47:49" x14ac:dyDescent="0.35">
      <c r="AU2320"/>
      <c r="AV2320"/>
      <c r="AW2320"/>
    </row>
    <row r="2321" spans="47:49" x14ac:dyDescent="0.35">
      <c r="AU2321"/>
      <c r="AV2321"/>
      <c r="AW2321"/>
    </row>
    <row r="2322" spans="47:49" x14ac:dyDescent="0.35">
      <c r="AU2322"/>
      <c r="AV2322"/>
      <c r="AW2322"/>
    </row>
    <row r="2323" spans="47:49" x14ac:dyDescent="0.35">
      <c r="AU2323"/>
      <c r="AV2323"/>
      <c r="AW2323"/>
    </row>
    <row r="2324" spans="47:49" x14ac:dyDescent="0.35">
      <c r="AU2324"/>
      <c r="AV2324"/>
      <c r="AW2324"/>
    </row>
    <row r="2325" spans="47:49" x14ac:dyDescent="0.35">
      <c r="AU2325"/>
      <c r="AV2325"/>
      <c r="AW2325"/>
    </row>
    <row r="2326" spans="47:49" x14ac:dyDescent="0.35">
      <c r="AU2326"/>
      <c r="AV2326"/>
      <c r="AW2326"/>
    </row>
    <row r="2327" spans="47:49" x14ac:dyDescent="0.35">
      <c r="AU2327"/>
      <c r="AV2327"/>
      <c r="AW2327"/>
    </row>
    <row r="2328" spans="47:49" x14ac:dyDescent="0.35">
      <c r="AU2328"/>
      <c r="AV2328"/>
      <c r="AW2328"/>
    </row>
    <row r="2329" spans="47:49" x14ac:dyDescent="0.35">
      <c r="AU2329"/>
      <c r="AV2329"/>
      <c r="AW2329"/>
    </row>
    <row r="2330" spans="47:49" x14ac:dyDescent="0.35">
      <c r="AU2330"/>
      <c r="AV2330"/>
      <c r="AW2330"/>
    </row>
    <row r="2331" spans="47:49" x14ac:dyDescent="0.35">
      <c r="AU2331"/>
      <c r="AV2331"/>
      <c r="AW2331"/>
    </row>
    <row r="2332" spans="47:49" x14ac:dyDescent="0.35">
      <c r="AU2332"/>
      <c r="AV2332"/>
      <c r="AW2332"/>
    </row>
    <row r="2333" spans="47:49" x14ac:dyDescent="0.35">
      <c r="AU2333"/>
      <c r="AV2333"/>
      <c r="AW2333"/>
    </row>
    <row r="2334" spans="47:49" x14ac:dyDescent="0.35">
      <c r="AU2334"/>
      <c r="AV2334"/>
      <c r="AW2334"/>
    </row>
    <row r="2335" spans="47:49" x14ac:dyDescent="0.35">
      <c r="AU2335"/>
      <c r="AV2335"/>
      <c r="AW2335"/>
    </row>
    <row r="2336" spans="47:49" x14ac:dyDescent="0.35">
      <c r="AU2336"/>
      <c r="AV2336"/>
      <c r="AW2336"/>
    </row>
    <row r="2337" spans="47:49" x14ac:dyDescent="0.35">
      <c r="AU2337"/>
      <c r="AV2337"/>
      <c r="AW2337"/>
    </row>
    <row r="2338" spans="47:49" x14ac:dyDescent="0.35">
      <c r="AU2338"/>
      <c r="AV2338"/>
      <c r="AW2338"/>
    </row>
    <row r="2339" spans="47:49" x14ac:dyDescent="0.35">
      <c r="AU2339"/>
      <c r="AV2339"/>
      <c r="AW2339"/>
    </row>
    <row r="2340" spans="47:49" x14ac:dyDescent="0.35">
      <c r="AU2340"/>
      <c r="AV2340"/>
      <c r="AW2340"/>
    </row>
    <row r="2341" spans="47:49" x14ac:dyDescent="0.35">
      <c r="AU2341"/>
      <c r="AV2341"/>
      <c r="AW2341"/>
    </row>
    <row r="2342" spans="47:49" x14ac:dyDescent="0.35">
      <c r="AU2342"/>
      <c r="AV2342"/>
      <c r="AW2342"/>
    </row>
    <row r="2343" spans="47:49" x14ac:dyDescent="0.35">
      <c r="AU2343"/>
      <c r="AV2343"/>
      <c r="AW2343"/>
    </row>
    <row r="2344" spans="47:49" x14ac:dyDescent="0.35">
      <c r="AU2344"/>
      <c r="AV2344"/>
      <c r="AW2344"/>
    </row>
    <row r="2345" spans="47:49" x14ac:dyDescent="0.35">
      <c r="AU2345"/>
      <c r="AV2345"/>
      <c r="AW2345"/>
    </row>
    <row r="2346" spans="47:49" x14ac:dyDescent="0.35">
      <c r="AU2346"/>
      <c r="AV2346"/>
      <c r="AW2346"/>
    </row>
    <row r="2347" spans="47:49" x14ac:dyDescent="0.35">
      <c r="AU2347"/>
      <c r="AV2347"/>
      <c r="AW2347"/>
    </row>
    <row r="2348" spans="47:49" x14ac:dyDescent="0.35">
      <c r="AU2348"/>
      <c r="AV2348"/>
      <c r="AW2348"/>
    </row>
    <row r="2349" spans="47:49" x14ac:dyDescent="0.35">
      <c r="AU2349"/>
      <c r="AV2349"/>
      <c r="AW2349"/>
    </row>
    <row r="2350" spans="47:49" x14ac:dyDescent="0.35">
      <c r="AU2350"/>
      <c r="AV2350"/>
      <c r="AW2350"/>
    </row>
    <row r="2351" spans="47:49" x14ac:dyDescent="0.35">
      <c r="AU2351"/>
      <c r="AV2351"/>
      <c r="AW2351"/>
    </row>
    <row r="2352" spans="47:49" x14ac:dyDescent="0.35">
      <c r="AU2352"/>
      <c r="AV2352"/>
      <c r="AW2352"/>
    </row>
    <row r="2353" spans="47:49" x14ac:dyDescent="0.35">
      <c r="AU2353"/>
      <c r="AV2353"/>
      <c r="AW2353"/>
    </row>
    <row r="2354" spans="47:49" x14ac:dyDescent="0.35">
      <c r="AU2354"/>
      <c r="AV2354"/>
      <c r="AW2354"/>
    </row>
    <row r="2355" spans="47:49" x14ac:dyDescent="0.35">
      <c r="AU2355"/>
      <c r="AV2355"/>
      <c r="AW2355"/>
    </row>
    <row r="2356" spans="47:49" x14ac:dyDescent="0.35">
      <c r="AU2356"/>
      <c r="AV2356"/>
      <c r="AW2356"/>
    </row>
    <row r="2357" spans="47:49" x14ac:dyDescent="0.35">
      <c r="AU2357"/>
      <c r="AV2357"/>
      <c r="AW2357"/>
    </row>
    <row r="2358" spans="47:49" x14ac:dyDescent="0.35">
      <c r="AU2358"/>
      <c r="AV2358"/>
      <c r="AW2358"/>
    </row>
    <row r="2359" spans="47:49" x14ac:dyDescent="0.35">
      <c r="AU2359"/>
      <c r="AV2359"/>
      <c r="AW2359"/>
    </row>
    <row r="2360" spans="47:49" x14ac:dyDescent="0.35">
      <c r="AU2360"/>
      <c r="AV2360"/>
      <c r="AW2360"/>
    </row>
    <row r="2361" spans="47:49" x14ac:dyDescent="0.35">
      <c r="AU2361"/>
      <c r="AV2361"/>
      <c r="AW2361"/>
    </row>
    <row r="2362" spans="47:49" x14ac:dyDescent="0.35">
      <c r="AU2362"/>
      <c r="AV2362"/>
      <c r="AW2362"/>
    </row>
    <row r="2363" spans="47:49" x14ac:dyDescent="0.35">
      <c r="AU2363"/>
      <c r="AV2363"/>
      <c r="AW2363"/>
    </row>
    <row r="2364" spans="47:49" x14ac:dyDescent="0.35">
      <c r="AU2364"/>
      <c r="AV2364"/>
      <c r="AW2364"/>
    </row>
    <row r="2365" spans="47:49" x14ac:dyDescent="0.35">
      <c r="AU2365"/>
      <c r="AV2365"/>
      <c r="AW2365"/>
    </row>
    <row r="2366" spans="47:49" x14ac:dyDescent="0.35">
      <c r="AU2366"/>
      <c r="AV2366"/>
      <c r="AW2366"/>
    </row>
    <row r="2367" spans="47:49" x14ac:dyDescent="0.35">
      <c r="AU2367"/>
      <c r="AV2367"/>
      <c r="AW2367"/>
    </row>
    <row r="2368" spans="47:49" x14ac:dyDescent="0.35">
      <c r="AU2368"/>
      <c r="AV2368"/>
      <c r="AW2368"/>
    </row>
    <row r="2369" spans="47:49" x14ac:dyDescent="0.35">
      <c r="AU2369"/>
      <c r="AV2369"/>
      <c r="AW2369"/>
    </row>
    <row r="2370" spans="47:49" x14ac:dyDescent="0.35">
      <c r="AU2370"/>
      <c r="AV2370"/>
      <c r="AW2370"/>
    </row>
    <row r="2371" spans="47:49" x14ac:dyDescent="0.35">
      <c r="AU2371"/>
      <c r="AV2371"/>
      <c r="AW2371"/>
    </row>
    <row r="2372" spans="47:49" x14ac:dyDescent="0.35">
      <c r="AU2372"/>
      <c r="AV2372"/>
      <c r="AW2372"/>
    </row>
    <row r="2373" spans="47:49" x14ac:dyDescent="0.35">
      <c r="AU2373"/>
      <c r="AV2373"/>
      <c r="AW2373"/>
    </row>
    <row r="2374" spans="47:49" x14ac:dyDescent="0.35">
      <c r="AU2374"/>
      <c r="AV2374"/>
      <c r="AW2374"/>
    </row>
    <row r="2375" spans="47:49" x14ac:dyDescent="0.35">
      <c r="AU2375"/>
      <c r="AV2375"/>
      <c r="AW2375"/>
    </row>
    <row r="2376" spans="47:49" x14ac:dyDescent="0.35">
      <c r="AU2376"/>
      <c r="AV2376"/>
      <c r="AW2376"/>
    </row>
    <row r="2377" spans="47:49" x14ac:dyDescent="0.35">
      <c r="AU2377"/>
      <c r="AV2377"/>
      <c r="AW2377"/>
    </row>
    <row r="2378" spans="47:49" x14ac:dyDescent="0.35">
      <c r="AU2378"/>
      <c r="AV2378"/>
      <c r="AW2378"/>
    </row>
    <row r="2379" spans="47:49" x14ac:dyDescent="0.35">
      <c r="AU2379"/>
      <c r="AV2379"/>
      <c r="AW2379"/>
    </row>
    <row r="2380" spans="47:49" x14ac:dyDescent="0.35">
      <c r="AU2380"/>
      <c r="AV2380"/>
      <c r="AW2380"/>
    </row>
    <row r="2381" spans="47:49" x14ac:dyDescent="0.35">
      <c r="AU2381"/>
      <c r="AV2381"/>
      <c r="AW2381"/>
    </row>
    <row r="2382" spans="47:49" x14ac:dyDescent="0.35">
      <c r="AU2382"/>
      <c r="AV2382"/>
      <c r="AW2382"/>
    </row>
    <row r="2383" spans="47:49" x14ac:dyDescent="0.35">
      <c r="AU2383"/>
      <c r="AV2383"/>
      <c r="AW2383"/>
    </row>
    <row r="2384" spans="47:49" x14ac:dyDescent="0.35">
      <c r="AU2384"/>
      <c r="AV2384"/>
      <c r="AW2384"/>
    </row>
    <row r="2385" spans="47:49" x14ac:dyDescent="0.35">
      <c r="AU2385"/>
      <c r="AV2385"/>
      <c r="AW2385"/>
    </row>
    <row r="2386" spans="47:49" x14ac:dyDescent="0.35">
      <c r="AU2386"/>
      <c r="AV2386"/>
      <c r="AW2386"/>
    </row>
    <row r="2387" spans="47:49" x14ac:dyDescent="0.35">
      <c r="AU2387"/>
      <c r="AV2387"/>
      <c r="AW2387"/>
    </row>
    <row r="2388" spans="47:49" x14ac:dyDescent="0.35">
      <c r="AU2388"/>
      <c r="AV2388"/>
      <c r="AW2388"/>
    </row>
    <row r="2389" spans="47:49" x14ac:dyDescent="0.35">
      <c r="AU2389"/>
      <c r="AV2389"/>
      <c r="AW2389"/>
    </row>
    <row r="2390" spans="47:49" x14ac:dyDescent="0.35">
      <c r="AU2390"/>
      <c r="AV2390"/>
      <c r="AW2390"/>
    </row>
    <row r="2391" spans="47:49" x14ac:dyDescent="0.35">
      <c r="AU2391"/>
      <c r="AV2391"/>
      <c r="AW2391"/>
    </row>
    <row r="2392" spans="47:49" x14ac:dyDescent="0.35">
      <c r="AU2392"/>
      <c r="AV2392"/>
      <c r="AW2392"/>
    </row>
    <row r="2393" spans="47:49" x14ac:dyDescent="0.35">
      <c r="AU2393"/>
      <c r="AV2393"/>
      <c r="AW2393"/>
    </row>
    <row r="2394" spans="47:49" x14ac:dyDescent="0.35">
      <c r="AU2394"/>
      <c r="AV2394"/>
      <c r="AW2394"/>
    </row>
    <row r="2395" spans="47:49" x14ac:dyDescent="0.35">
      <c r="AU2395"/>
      <c r="AV2395"/>
      <c r="AW2395"/>
    </row>
    <row r="2396" spans="47:49" x14ac:dyDescent="0.35">
      <c r="AU2396"/>
      <c r="AV2396"/>
      <c r="AW2396"/>
    </row>
    <row r="2397" spans="47:49" x14ac:dyDescent="0.35">
      <c r="AU2397"/>
      <c r="AV2397"/>
      <c r="AW2397"/>
    </row>
    <row r="2398" spans="47:49" x14ac:dyDescent="0.35">
      <c r="AU2398"/>
      <c r="AV2398"/>
      <c r="AW2398"/>
    </row>
    <row r="2399" spans="47:49" x14ac:dyDescent="0.35">
      <c r="AU2399"/>
      <c r="AV2399"/>
      <c r="AW2399"/>
    </row>
    <row r="2400" spans="47:49" x14ac:dyDescent="0.35">
      <c r="AU2400"/>
      <c r="AV2400"/>
      <c r="AW2400"/>
    </row>
    <row r="2401" spans="47:49" x14ac:dyDescent="0.35">
      <c r="AU2401"/>
      <c r="AV2401"/>
      <c r="AW2401"/>
    </row>
    <row r="2402" spans="47:49" x14ac:dyDescent="0.35">
      <c r="AU2402"/>
      <c r="AV2402"/>
      <c r="AW2402"/>
    </row>
    <row r="2403" spans="47:49" x14ac:dyDescent="0.35">
      <c r="AU2403"/>
      <c r="AV2403"/>
      <c r="AW2403"/>
    </row>
    <row r="2404" spans="47:49" x14ac:dyDescent="0.35">
      <c r="AU2404"/>
      <c r="AV2404"/>
      <c r="AW2404"/>
    </row>
    <row r="2405" spans="47:49" x14ac:dyDescent="0.35">
      <c r="AU2405"/>
      <c r="AV2405"/>
      <c r="AW2405"/>
    </row>
    <row r="2406" spans="47:49" x14ac:dyDescent="0.35">
      <c r="AU2406"/>
      <c r="AV2406"/>
      <c r="AW2406"/>
    </row>
    <row r="2407" spans="47:49" x14ac:dyDescent="0.35">
      <c r="AU2407"/>
      <c r="AV2407"/>
      <c r="AW2407"/>
    </row>
    <row r="2408" spans="47:49" x14ac:dyDescent="0.35">
      <c r="AU2408"/>
      <c r="AV2408"/>
      <c r="AW2408"/>
    </row>
    <row r="2409" spans="47:49" x14ac:dyDescent="0.35">
      <c r="AU2409"/>
      <c r="AV2409"/>
      <c r="AW2409"/>
    </row>
    <row r="2410" spans="47:49" x14ac:dyDescent="0.35">
      <c r="AU2410"/>
      <c r="AV2410"/>
      <c r="AW2410"/>
    </row>
    <row r="2411" spans="47:49" x14ac:dyDescent="0.35">
      <c r="AU2411"/>
      <c r="AV2411"/>
      <c r="AW2411"/>
    </row>
    <row r="2412" spans="47:49" x14ac:dyDescent="0.35">
      <c r="AU2412"/>
      <c r="AV2412"/>
      <c r="AW2412"/>
    </row>
    <row r="2413" spans="47:49" x14ac:dyDescent="0.35">
      <c r="AU2413"/>
      <c r="AV2413"/>
      <c r="AW2413"/>
    </row>
    <row r="2414" spans="47:49" x14ac:dyDescent="0.35">
      <c r="AU2414"/>
      <c r="AV2414"/>
      <c r="AW2414"/>
    </row>
    <row r="2415" spans="47:49" x14ac:dyDescent="0.35">
      <c r="AU2415"/>
      <c r="AV2415"/>
      <c r="AW2415"/>
    </row>
    <row r="2416" spans="47:49" x14ac:dyDescent="0.35">
      <c r="AU2416"/>
      <c r="AV2416"/>
      <c r="AW2416"/>
    </row>
    <row r="2417" spans="47:49" x14ac:dyDescent="0.35">
      <c r="AU2417"/>
      <c r="AV2417"/>
      <c r="AW2417"/>
    </row>
    <row r="2418" spans="47:49" x14ac:dyDescent="0.35">
      <c r="AU2418"/>
      <c r="AV2418"/>
      <c r="AW2418"/>
    </row>
    <row r="2419" spans="47:49" x14ac:dyDescent="0.35">
      <c r="AU2419"/>
      <c r="AV2419"/>
      <c r="AW2419"/>
    </row>
    <row r="2420" spans="47:49" x14ac:dyDescent="0.35">
      <c r="AU2420"/>
      <c r="AV2420"/>
      <c r="AW2420"/>
    </row>
    <row r="2421" spans="47:49" x14ac:dyDescent="0.35">
      <c r="AU2421"/>
      <c r="AV2421"/>
      <c r="AW2421"/>
    </row>
    <row r="2422" spans="47:49" x14ac:dyDescent="0.35">
      <c r="AU2422"/>
      <c r="AV2422"/>
      <c r="AW2422"/>
    </row>
    <row r="2423" spans="47:49" x14ac:dyDescent="0.35">
      <c r="AU2423"/>
      <c r="AV2423"/>
      <c r="AW2423"/>
    </row>
    <row r="2424" spans="47:49" x14ac:dyDescent="0.35">
      <c r="AU2424"/>
      <c r="AV2424"/>
      <c r="AW2424"/>
    </row>
    <row r="2425" spans="47:49" x14ac:dyDescent="0.35">
      <c r="AU2425"/>
      <c r="AV2425"/>
      <c r="AW2425"/>
    </row>
    <row r="2426" spans="47:49" x14ac:dyDescent="0.35">
      <c r="AU2426"/>
      <c r="AV2426"/>
      <c r="AW2426"/>
    </row>
    <row r="2427" spans="47:49" x14ac:dyDescent="0.35">
      <c r="AU2427"/>
      <c r="AV2427"/>
      <c r="AW2427"/>
    </row>
    <row r="2428" spans="47:49" x14ac:dyDescent="0.35">
      <c r="AU2428"/>
      <c r="AV2428"/>
      <c r="AW2428"/>
    </row>
    <row r="2429" spans="47:49" x14ac:dyDescent="0.35">
      <c r="AU2429"/>
      <c r="AV2429"/>
      <c r="AW2429"/>
    </row>
    <row r="2430" spans="47:49" x14ac:dyDescent="0.35">
      <c r="AU2430"/>
      <c r="AV2430"/>
      <c r="AW2430"/>
    </row>
    <row r="2431" spans="47:49" x14ac:dyDescent="0.35">
      <c r="AU2431"/>
      <c r="AV2431"/>
      <c r="AW2431"/>
    </row>
    <row r="2432" spans="47:49" x14ac:dyDescent="0.35">
      <c r="AU2432"/>
      <c r="AV2432"/>
      <c r="AW2432"/>
    </row>
    <row r="2433" spans="47:49" x14ac:dyDescent="0.35">
      <c r="AU2433"/>
      <c r="AV2433"/>
      <c r="AW2433"/>
    </row>
    <row r="2434" spans="47:49" x14ac:dyDescent="0.35">
      <c r="AU2434"/>
      <c r="AV2434"/>
      <c r="AW2434"/>
    </row>
    <row r="2435" spans="47:49" x14ac:dyDescent="0.35">
      <c r="AU2435"/>
      <c r="AV2435"/>
      <c r="AW2435"/>
    </row>
    <row r="2436" spans="47:49" x14ac:dyDescent="0.35">
      <c r="AU2436"/>
      <c r="AV2436"/>
      <c r="AW2436"/>
    </row>
    <row r="2437" spans="47:49" x14ac:dyDescent="0.35">
      <c r="AU2437"/>
      <c r="AV2437"/>
      <c r="AW2437"/>
    </row>
    <row r="2438" spans="47:49" x14ac:dyDescent="0.35">
      <c r="AU2438"/>
      <c r="AV2438"/>
      <c r="AW2438"/>
    </row>
    <row r="2439" spans="47:49" x14ac:dyDescent="0.35">
      <c r="AU2439"/>
      <c r="AV2439"/>
      <c r="AW2439"/>
    </row>
    <row r="2440" spans="47:49" x14ac:dyDescent="0.35">
      <c r="AU2440"/>
      <c r="AV2440"/>
      <c r="AW2440"/>
    </row>
    <row r="2441" spans="47:49" x14ac:dyDescent="0.35">
      <c r="AU2441"/>
      <c r="AV2441"/>
      <c r="AW2441"/>
    </row>
    <row r="2442" spans="47:49" x14ac:dyDescent="0.35">
      <c r="AU2442"/>
      <c r="AV2442"/>
      <c r="AW2442"/>
    </row>
    <row r="2443" spans="47:49" x14ac:dyDescent="0.35">
      <c r="AU2443"/>
      <c r="AV2443"/>
      <c r="AW2443"/>
    </row>
    <row r="2444" spans="47:49" x14ac:dyDescent="0.35">
      <c r="AU2444"/>
      <c r="AV2444"/>
      <c r="AW2444"/>
    </row>
    <row r="2445" spans="47:49" x14ac:dyDescent="0.35">
      <c r="AU2445"/>
      <c r="AV2445"/>
      <c r="AW2445"/>
    </row>
    <row r="2446" spans="47:49" x14ac:dyDescent="0.35">
      <c r="AU2446"/>
      <c r="AV2446"/>
      <c r="AW2446"/>
    </row>
    <row r="2447" spans="47:49" x14ac:dyDescent="0.35">
      <c r="AU2447"/>
      <c r="AV2447"/>
      <c r="AW2447"/>
    </row>
    <row r="2448" spans="47:49" x14ac:dyDescent="0.35">
      <c r="AU2448"/>
      <c r="AV2448"/>
      <c r="AW2448"/>
    </row>
    <row r="2449" spans="47:49" x14ac:dyDescent="0.35">
      <c r="AU2449"/>
      <c r="AV2449"/>
      <c r="AW2449"/>
    </row>
    <row r="2450" spans="47:49" x14ac:dyDescent="0.35">
      <c r="AU2450"/>
      <c r="AV2450"/>
      <c r="AW2450"/>
    </row>
    <row r="2451" spans="47:49" x14ac:dyDescent="0.35">
      <c r="AU2451"/>
      <c r="AV2451"/>
      <c r="AW2451"/>
    </row>
    <row r="2452" spans="47:49" x14ac:dyDescent="0.35">
      <c r="AU2452"/>
      <c r="AV2452"/>
      <c r="AW2452"/>
    </row>
    <row r="2453" spans="47:49" x14ac:dyDescent="0.35">
      <c r="AU2453"/>
      <c r="AV2453"/>
      <c r="AW2453"/>
    </row>
    <row r="2454" spans="47:49" x14ac:dyDescent="0.35">
      <c r="AU2454"/>
      <c r="AV2454"/>
      <c r="AW2454"/>
    </row>
    <row r="2455" spans="47:49" x14ac:dyDescent="0.35">
      <c r="AU2455"/>
      <c r="AV2455"/>
      <c r="AW2455"/>
    </row>
    <row r="2456" spans="47:49" x14ac:dyDescent="0.35">
      <c r="AU2456"/>
      <c r="AV2456"/>
      <c r="AW2456"/>
    </row>
    <row r="2457" spans="47:49" x14ac:dyDescent="0.35">
      <c r="AU2457"/>
      <c r="AV2457"/>
      <c r="AW2457"/>
    </row>
    <row r="2458" spans="47:49" x14ac:dyDescent="0.35">
      <c r="AU2458"/>
      <c r="AV2458"/>
      <c r="AW2458"/>
    </row>
    <row r="2459" spans="47:49" x14ac:dyDescent="0.35">
      <c r="AU2459"/>
      <c r="AV2459"/>
      <c r="AW2459"/>
    </row>
    <row r="2460" spans="47:49" x14ac:dyDescent="0.35">
      <c r="AU2460"/>
      <c r="AV2460"/>
      <c r="AW2460"/>
    </row>
    <row r="2461" spans="47:49" x14ac:dyDescent="0.35">
      <c r="AU2461"/>
      <c r="AV2461"/>
      <c r="AW2461"/>
    </row>
    <row r="2462" spans="47:49" x14ac:dyDescent="0.35">
      <c r="AU2462"/>
      <c r="AV2462"/>
      <c r="AW2462"/>
    </row>
    <row r="2463" spans="47:49" x14ac:dyDescent="0.35">
      <c r="AU2463"/>
      <c r="AV2463"/>
      <c r="AW2463"/>
    </row>
    <row r="2464" spans="47:49" x14ac:dyDescent="0.35">
      <c r="AU2464"/>
      <c r="AV2464"/>
      <c r="AW2464"/>
    </row>
    <row r="2465" spans="47:49" x14ac:dyDescent="0.35">
      <c r="AU2465"/>
      <c r="AV2465"/>
      <c r="AW2465"/>
    </row>
    <row r="2466" spans="47:49" x14ac:dyDescent="0.35">
      <c r="AU2466"/>
      <c r="AV2466"/>
      <c r="AW2466"/>
    </row>
    <row r="2467" spans="47:49" x14ac:dyDescent="0.35">
      <c r="AU2467"/>
      <c r="AV2467"/>
      <c r="AW2467"/>
    </row>
    <row r="2468" spans="47:49" x14ac:dyDescent="0.35">
      <c r="AU2468"/>
      <c r="AV2468"/>
      <c r="AW2468"/>
    </row>
    <row r="2469" spans="47:49" x14ac:dyDescent="0.35">
      <c r="AU2469"/>
      <c r="AV2469"/>
      <c r="AW2469"/>
    </row>
    <row r="2470" spans="47:49" x14ac:dyDescent="0.35">
      <c r="AU2470"/>
      <c r="AV2470"/>
      <c r="AW2470"/>
    </row>
    <row r="2471" spans="47:49" x14ac:dyDescent="0.35">
      <c r="AU2471"/>
      <c r="AV2471"/>
      <c r="AW2471"/>
    </row>
    <row r="2472" spans="47:49" x14ac:dyDescent="0.35">
      <c r="AU2472"/>
      <c r="AV2472"/>
      <c r="AW2472"/>
    </row>
    <row r="2473" spans="47:49" x14ac:dyDescent="0.35">
      <c r="AU2473"/>
      <c r="AV2473"/>
      <c r="AW2473"/>
    </row>
    <row r="2474" spans="47:49" x14ac:dyDescent="0.35">
      <c r="AU2474"/>
      <c r="AV2474"/>
      <c r="AW2474"/>
    </row>
    <row r="2475" spans="47:49" x14ac:dyDescent="0.35">
      <c r="AU2475"/>
      <c r="AV2475"/>
      <c r="AW2475"/>
    </row>
    <row r="2476" spans="47:49" x14ac:dyDescent="0.35">
      <c r="AU2476"/>
      <c r="AV2476"/>
      <c r="AW2476"/>
    </row>
    <row r="2477" spans="47:49" x14ac:dyDescent="0.35">
      <c r="AU2477"/>
      <c r="AV2477"/>
      <c r="AW2477"/>
    </row>
    <row r="2478" spans="47:49" x14ac:dyDescent="0.35">
      <c r="AU2478"/>
      <c r="AV2478"/>
      <c r="AW2478"/>
    </row>
    <row r="2479" spans="47:49" x14ac:dyDescent="0.35">
      <c r="AU2479"/>
      <c r="AV2479"/>
      <c r="AW2479"/>
    </row>
    <row r="2480" spans="47:49" x14ac:dyDescent="0.35">
      <c r="AU2480"/>
      <c r="AV2480"/>
      <c r="AW2480"/>
    </row>
    <row r="2481" spans="47:49" x14ac:dyDescent="0.35">
      <c r="AU2481"/>
      <c r="AV2481"/>
      <c r="AW2481"/>
    </row>
    <row r="2482" spans="47:49" x14ac:dyDescent="0.35">
      <c r="AU2482"/>
      <c r="AV2482"/>
      <c r="AW2482"/>
    </row>
    <row r="2483" spans="47:49" x14ac:dyDescent="0.35">
      <c r="AU2483"/>
      <c r="AV2483"/>
      <c r="AW2483"/>
    </row>
    <row r="2484" spans="47:49" x14ac:dyDescent="0.35">
      <c r="AU2484"/>
      <c r="AV2484"/>
      <c r="AW2484"/>
    </row>
    <row r="2485" spans="47:49" x14ac:dyDescent="0.35">
      <c r="AU2485"/>
      <c r="AV2485"/>
      <c r="AW2485"/>
    </row>
    <row r="2486" spans="47:49" x14ac:dyDescent="0.35">
      <c r="AU2486"/>
      <c r="AV2486"/>
      <c r="AW2486"/>
    </row>
    <row r="2487" spans="47:49" x14ac:dyDescent="0.35">
      <c r="AU2487"/>
      <c r="AV2487"/>
      <c r="AW2487"/>
    </row>
    <row r="2488" spans="47:49" x14ac:dyDescent="0.35">
      <c r="AU2488"/>
      <c r="AV2488"/>
      <c r="AW2488"/>
    </row>
    <row r="2489" spans="47:49" x14ac:dyDescent="0.35">
      <c r="AU2489"/>
      <c r="AV2489"/>
      <c r="AW2489"/>
    </row>
    <row r="2490" spans="47:49" x14ac:dyDescent="0.35">
      <c r="AU2490"/>
      <c r="AV2490"/>
      <c r="AW2490"/>
    </row>
    <row r="2491" spans="47:49" x14ac:dyDescent="0.35">
      <c r="AU2491"/>
      <c r="AV2491"/>
      <c r="AW2491"/>
    </row>
    <row r="2492" spans="47:49" x14ac:dyDescent="0.35">
      <c r="AU2492"/>
      <c r="AV2492"/>
      <c r="AW2492"/>
    </row>
    <row r="2493" spans="47:49" x14ac:dyDescent="0.35">
      <c r="AU2493"/>
      <c r="AV2493"/>
      <c r="AW2493"/>
    </row>
    <row r="2494" spans="47:49" x14ac:dyDescent="0.35">
      <c r="AU2494"/>
      <c r="AV2494"/>
      <c r="AW2494"/>
    </row>
    <row r="2495" spans="47:49" x14ac:dyDescent="0.35">
      <c r="AU2495"/>
      <c r="AV2495"/>
      <c r="AW2495"/>
    </row>
    <row r="2496" spans="47:49" x14ac:dyDescent="0.35">
      <c r="AU2496"/>
      <c r="AV2496"/>
      <c r="AW2496"/>
    </row>
    <row r="2497" spans="47:49" x14ac:dyDescent="0.35">
      <c r="AU2497"/>
      <c r="AV2497"/>
      <c r="AW2497"/>
    </row>
    <row r="2498" spans="47:49" x14ac:dyDescent="0.35">
      <c r="AU2498"/>
      <c r="AV2498"/>
      <c r="AW2498"/>
    </row>
    <row r="2499" spans="47:49" x14ac:dyDescent="0.35">
      <c r="AU2499"/>
      <c r="AV2499"/>
      <c r="AW2499"/>
    </row>
    <row r="2500" spans="47:49" x14ac:dyDescent="0.35">
      <c r="AU2500"/>
      <c r="AV2500"/>
      <c r="AW2500"/>
    </row>
    <row r="2501" spans="47:49" x14ac:dyDescent="0.35">
      <c r="AU2501"/>
      <c r="AV2501"/>
      <c r="AW2501"/>
    </row>
    <row r="2502" spans="47:49" x14ac:dyDescent="0.35">
      <c r="AU2502"/>
      <c r="AV2502"/>
      <c r="AW2502"/>
    </row>
    <row r="2503" spans="47:49" x14ac:dyDescent="0.35">
      <c r="AU2503"/>
      <c r="AV2503"/>
      <c r="AW2503"/>
    </row>
    <row r="2504" spans="47:49" x14ac:dyDescent="0.35">
      <c r="AU2504"/>
      <c r="AV2504"/>
      <c r="AW2504"/>
    </row>
    <row r="2505" spans="47:49" x14ac:dyDescent="0.35">
      <c r="AU2505"/>
      <c r="AV2505"/>
      <c r="AW2505"/>
    </row>
    <row r="2506" spans="47:49" x14ac:dyDescent="0.35">
      <c r="AU2506"/>
      <c r="AV2506"/>
      <c r="AW2506"/>
    </row>
    <row r="2507" spans="47:49" x14ac:dyDescent="0.35">
      <c r="AU2507"/>
      <c r="AV2507"/>
      <c r="AW2507"/>
    </row>
    <row r="2508" spans="47:49" x14ac:dyDescent="0.35">
      <c r="AU2508"/>
      <c r="AV2508"/>
      <c r="AW2508"/>
    </row>
    <row r="2509" spans="47:49" x14ac:dyDescent="0.35">
      <c r="AU2509"/>
      <c r="AV2509"/>
      <c r="AW2509"/>
    </row>
    <row r="2510" spans="47:49" x14ac:dyDescent="0.35">
      <c r="AU2510"/>
      <c r="AV2510"/>
      <c r="AW2510"/>
    </row>
    <row r="2511" spans="47:49" x14ac:dyDescent="0.35">
      <c r="AU2511"/>
      <c r="AV2511"/>
      <c r="AW2511"/>
    </row>
    <row r="2512" spans="47:49" x14ac:dyDescent="0.35">
      <c r="AU2512"/>
      <c r="AV2512"/>
      <c r="AW2512"/>
    </row>
    <row r="2513" spans="47:49" x14ac:dyDescent="0.35">
      <c r="AU2513"/>
      <c r="AV2513"/>
      <c r="AW2513"/>
    </row>
    <row r="2514" spans="47:49" x14ac:dyDescent="0.35">
      <c r="AU2514"/>
      <c r="AV2514"/>
      <c r="AW2514"/>
    </row>
    <row r="2515" spans="47:49" x14ac:dyDescent="0.35">
      <c r="AU2515"/>
      <c r="AV2515"/>
      <c r="AW2515"/>
    </row>
    <row r="2516" spans="47:49" x14ac:dyDescent="0.35">
      <c r="AU2516"/>
      <c r="AV2516"/>
      <c r="AW2516"/>
    </row>
    <row r="2517" spans="47:49" x14ac:dyDescent="0.35">
      <c r="AU2517"/>
      <c r="AV2517"/>
      <c r="AW2517"/>
    </row>
    <row r="2518" spans="47:49" x14ac:dyDescent="0.35">
      <c r="AU2518"/>
      <c r="AV2518"/>
      <c r="AW2518"/>
    </row>
    <row r="2519" spans="47:49" x14ac:dyDescent="0.35">
      <c r="AU2519"/>
      <c r="AV2519"/>
      <c r="AW2519"/>
    </row>
    <row r="2520" spans="47:49" x14ac:dyDescent="0.35">
      <c r="AU2520"/>
      <c r="AV2520"/>
      <c r="AW2520"/>
    </row>
    <row r="2521" spans="47:49" x14ac:dyDescent="0.35">
      <c r="AU2521"/>
      <c r="AV2521"/>
      <c r="AW2521"/>
    </row>
    <row r="2522" spans="47:49" x14ac:dyDescent="0.35">
      <c r="AU2522"/>
      <c r="AV2522"/>
      <c r="AW2522"/>
    </row>
    <row r="2523" spans="47:49" x14ac:dyDescent="0.35">
      <c r="AU2523"/>
      <c r="AV2523"/>
      <c r="AW2523"/>
    </row>
    <row r="2524" spans="47:49" x14ac:dyDescent="0.35">
      <c r="AU2524"/>
      <c r="AV2524"/>
      <c r="AW2524"/>
    </row>
    <row r="2525" spans="47:49" x14ac:dyDescent="0.35">
      <c r="AU2525"/>
      <c r="AV2525"/>
      <c r="AW2525"/>
    </row>
    <row r="2526" spans="47:49" x14ac:dyDescent="0.35">
      <c r="AU2526"/>
      <c r="AV2526"/>
      <c r="AW2526"/>
    </row>
    <row r="2527" spans="47:49" x14ac:dyDescent="0.35">
      <c r="AU2527"/>
      <c r="AV2527"/>
      <c r="AW2527"/>
    </row>
    <row r="2528" spans="47:49" x14ac:dyDescent="0.35">
      <c r="AU2528"/>
      <c r="AV2528"/>
      <c r="AW2528"/>
    </row>
    <row r="2529" spans="47:49" x14ac:dyDescent="0.35">
      <c r="AU2529"/>
      <c r="AV2529"/>
      <c r="AW2529"/>
    </row>
    <row r="2530" spans="47:49" x14ac:dyDescent="0.35">
      <c r="AU2530"/>
      <c r="AV2530"/>
      <c r="AW2530"/>
    </row>
    <row r="2531" spans="47:49" x14ac:dyDescent="0.35">
      <c r="AU2531"/>
      <c r="AV2531"/>
      <c r="AW2531"/>
    </row>
    <row r="2532" spans="47:49" x14ac:dyDescent="0.35">
      <c r="AU2532"/>
      <c r="AV2532"/>
      <c r="AW2532"/>
    </row>
    <row r="2533" spans="47:49" x14ac:dyDescent="0.35">
      <c r="AU2533"/>
      <c r="AV2533"/>
      <c r="AW2533"/>
    </row>
    <row r="2534" spans="47:49" x14ac:dyDescent="0.35">
      <c r="AU2534"/>
      <c r="AV2534"/>
      <c r="AW2534"/>
    </row>
    <row r="2535" spans="47:49" x14ac:dyDescent="0.35">
      <c r="AU2535"/>
      <c r="AV2535"/>
      <c r="AW2535"/>
    </row>
    <row r="2536" spans="47:49" x14ac:dyDescent="0.35">
      <c r="AU2536"/>
      <c r="AV2536"/>
      <c r="AW2536"/>
    </row>
    <row r="2537" spans="47:49" x14ac:dyDescent="0.35">
      <c r="AU2537"/>
      <c r="AV2537"/>
      <c r="AW2537"/>
    </row>
    <row r="2538" spans="47:49" x14ac:dyDescent="0.35">
      <c r="AU2538"/>
      <c r="AV2538"/>
      <c r="AW2538"/>
    </row>
    <row r="2539" spans="47:49" x14ac:dyDescent="0.35">
      <c r="AU2539"/>
      <c r="AV2539"/>
      <c r="AW2539"/>
    </row>
    <row r="2540" spans="47:49" x14ac:dyDescent="0.35">
      <c r="AU2540"/>
      <c r="AV2540"/>
      <c r="AW2540"/>
    </row>
    <row r="2541" spans="47:49" x14ac:dyDescent="0.35">
      <c r="AU2541"/>
      <c r="AV2541"/>
      <c r="AW2541"/>
    </row>
    <row r="2542" spans="47:49" x14ac:dyDescent="0.35">
      <c r="AU2542"/>
      <c r="AV2542"/>
      <c r="AW2542"/>
    </row>
    <row r="2543" spans="47:49" x14ac:dyDescent="0.35">
      <c r="AU2543"/>
      <c r="AV2543"/>
      <c r="AW2543"/>
    </row>
    <row r="2544" spans="47:49" x14ac:dyDescent="0.35">
      <c r="AU2544"/>
      <c r="AV2544"/>
      <c r="AW2544"/>
    </row>
    <row r="2545" spans="47:49" x14ac:dyDescent="0.35">
      <c r="AU2545"/>
      <c r="AV2545"/>
      <c r="AW2545"/>
    </row>
    <row r="2546" spans="47:49" x14ac:dyDescent="0.35">
      <c r="AU2546"/>
      <c r="AV2546"/>
      <c r="AW2546"/>
    </row>
    <row r="2547" spans="47:49" x14ac:dyDescent="0.35">
      <c r="AU2547"/>
      <c r="AV2547"/>
      <c r="AW2547"/>
    </row>
    <row r="2548" spans="47:49" x14ac:dyDescent="0.35">
      <c r="AU2548"/>
      <c r="AV2548"/>
      <c r="AW2548"/>
    </row>
    <row r="2549" spans="47:49" x14ac:dyDescent="0.35">
      <c r="AU2549"/>
      <c r="AV2549"/>
      <c r="AW2549"/>
    </row>
    <row r="2550" spans="47:49" x14ac:dyDescent="0.35">
      <c r="AU2550"/>
      <c r="AV2550"/>
      <c r="AW2550"/>
    </row>
    <row r="2551" spans="47:49" x14ac:dyDescent="0.35">
      <c r="AU2551"/>
      <c r="AV2551"/>
      <c r="AW2551"/>
    </row>
    <row r="2552" spans="47:49" x14ac:dyDescent="0.35">
      <c r="AU2552"/>
      <c r="AV2552"/>
      <c r="AW2552"/>
    </row>
    <row r="2553" spans="47:49" x14ac:dyDescent="0.35">
      <c r="AU2553"/>
      <c r="AV2553"/>
      <c r="AW2553"/>
    </row>
    <row r="2554" spans="47:49" x14ac:dyDescent="0.35">
      <c r="AU2554"/>
      <c r="AV2554"/>
      <c r="AW2554"/>
    </row>
    <row r="2555" spans="47:49" x14ac:dyDescent="0.35">
      <c r="AU2555"/>
      <c r="AV2555"/>
      <c r="AW2555"/>
    </row>
    <row r="2556" spans="47:49" x14ac:dyDescent="0.35">
      <c r="AU2556"/>
      <c r="AV2556"/>
      <c r="AW2556"/>
    </row>
    <row r="2557" spans="47:49" x14ac:dyDescent="0.35">
      <c r="AU2557"/>
      <c r="AV2557"/>
      <c r="AW2557"/>
    </row>
    <row r="2558" spans="47:49" x14ac:dyDescent="0.35">
      <c r="AU2558"/>
      <c r="AV2558"/>
      <c r="AW2558"/>
    </row>
    <row r="2559" spans="47:49" x14ac:dyDescent="0.35">
      <c r="AU2559"/>
      <c r="AV2559"/>
      <c r="AW2559"/>
    </row>
    <row r="2560" spans="47:49" x14ac:dyDescent="0.35">
      <c r="AU2560"/>
      <c r="AV2560"/>
      <c r="AW2560"/>
    </row>
    <row r="2561" spans="47:49" x14ac:dyDescent="0.35">
      <c r="AU2561"/>
      <c r="AV2561"/>
      <c r="AW2561"/>
    </row>
    <row r="2562" spans="47:49" x14ac:dyDescent="0.35">
      <c r="AU2562"/>
      <c r="AV2562"/>
      <c r="AW2562"/>
    </row>
    <row r="2563" spans="47:49" x14ac:dyDescent="0.35">
      <c r="AU2563"/>
      <c r="AV2563"/>
      <c r="AW2563"/>
    </row>
    <row r="2564" spans="47:49" x14ac:dyDescent="0.35">
      <c r="AU2564"/>
      <c r="AV2564"/>
      <c r="AW2564"/>
    </row>
    <row r="2565" spans="47:49" x14ac:dyDescent="0.35">
      <c r="AU2565"/>
      <c r="AV2565"/>
      <c r="AW2565"/>
    </row>
    <row r="2566" spans="47:49" x14ac:dyDescent="0.35">
      <c r="AU2566"/>
      <c r="AV2566"/>
      <c r="AW2566"/>
    </row>
    <row r="2567" spans="47:49" x14ac:dyDescent="0.35">
      <c r="AU2567"/>
      <c r="AV2567"/>
      <c r="AW2567"/>
    </row>
    <row r="2568" spans="47:49" x14ac:dyDescent="0.35">
      <c r="AU2568"/>
      <c r="AV2568"/>
      <c r="AW2568"/>
    </row>
    <row r="2569" spans="47:49" x14ac:dyDescent="0.35">
      <c r="AU2569"/>
      <c r="AV2569"/>
      <c r="AW2569"/>
    </row>
    <row r="2570" spans="47:49" x14ac:dyDescent="0.35">
      <c r="AU2570"/>
      <c r="AV2570"/>
      <c r="AW2570"/>
    </row>
    <row r="2571" spans="47:49" x14ac:dyDescent="0.35">
      <c r="AU2571"/>
      <c r="AV2571"/>
      <c r="AW2571"/>
    </row>
    <row r="2572" spans="47:49" x14ac:dyDescent="0.35">
      <c r="AU2572"/>
      <c r="AV2572"/>
      <c r="AW2572"/>
    </row>
    <row r="2573" spans="47:49" x14ac:dyDescent="0.35">
      <c r="AU2573"/>
      <c r="AV2573"/>
      <c r="AW2573"/>
    </row>
    <row r="2574" spans="47:49" x14ac:dyDescent="0.35">
      <c r="AU2574"/>
      <c r="AV2574"/>
      <c r="AW2574"/>
    </row>
    <row r="2575" spans="47:49" x14ac:dyDescent="0.35">
      <c r="AU2575"/>
      <c r="AV2575"/>
      <c r="AW2575"/>
    </row>
    <row r="2576" spans="47:49" x14ac:dyDescent="0.35">
      <c r="AU2576"/>
      <c r="AV2576"/>
      <c r="AW2576"/>
    </row>
    <row r="2577" spans="47:49" x14ac:dyDescent="0.35">
      <c r="AU2577"/>
      <c r="AV2577"/>
      <c r="AW2577"/>
    </row>
    <row r="2578" spans="47:49" x14ac:dyDescent="0.35">
      <c r="AU2578"/>
      <c r="AV2578"/>
      <c r="AW2578"/>
    </row>
    <row r="2579" spans="47:49" x14ac:dyDescent="0.35">
      <c r="AU2579"/>
      <c r="AV2579"/>
      <c r="AW2579"/>
    </row>
    <row r="2580" spans="47:49" x14ac:dyDescent="0.35">
      <c r="AU2580"/>
      <c r="AV2580"/>
      <c r="AW2580"/>
    </row>
    <row r="2581" spans="47:49" x14ac:dyDescent="0.35">
      <c r="AU2581"/>
      <c r="AV2581"/>
      <c r="AW2581"/>
    </row>
    <row r="2582" spans="47:49" x14ac:dyDescent="0.35">
      <c r="AU2582"/>
      <c r="AV2582"/>
      <c r="AW2582"/>
    </row>
    <row r="2583" spans="47:49" x14ac:dyDescent="0.35">
      <c r="AU2583"/>
      <c r="AV2583"/>
      <c r="AW2583"/>
    </row>
    <row r="2584" spans="47:49" x14ac:dyDescent="0.35">
      <c r="AU2584"/>
      <c r="AV2584"/>
      <c r="AW2584"/>
    </row>
    <row r="2585" spans="47:49" x14ac:dyDescent="0.35">
      <c r="AU2585"/>
      <c r="AV2585"/>
      <c r="AW2585"/>
    </row>
    <row r="2586" spans="47:49" x14ac:dyDescent="0.35">
      <c r="AU2586"/>
      <c r="AV2586"/>
      <c r="AW2586"/>
    </row>
    <row r="2587" spans="47:49" x14ac:dyDescent="0.35">
      <c r="AU2587"/>
      <c r="AV2587"/>
      <c r="AW2587"/>
    </row>
    <row r="2588" spans="47:49" x14ac:dyDescent="0.35">
      <c r="AU2588"/>
      <c r="AV2588"/>
      <c r="AW2588"/>
    </row>
    <row r="2589" spans="47:49" x14ac:dyDescent="0.35">
      <c r="AU2589"/>
      <c r="AV2589"/>
      <c r="AW2589"/>
    </row>
    <row r="2590" spans="47:49" x14ac:dyDescent="0.35">
      <c r="AU2590"/>
      <c r="AV2590"/>
      <c r="AW2590"/>
    </row>
    <row r="2591" spans="47:49" x14ac:dyDescent="0.35">
      <c r="AU2591"/>
      <c r="AV2591"/>
      <c r="AW2591"/>
    </row>
    <row r="2592" spans="47:49" x14ac:dyDescent="0.35">
      <c r="AU2592"/>
      <c r="AV2592"/>
      <c r="AW2592"/>
    </row>
    <row r="2593" spans="47:49" x14ac:dyDescent="0.35">
      <c r="AU2593"/>
      <c r="AV2593"/>
      <c r="AW2593"/>
    </row>
    <row r="2594" spans="47:49" x14ac:dyDescent="0.35">
      <c r="AU2594"/>
      <c r="AV2594"/>
      <c r="AW2594"/>
    </row>
    <row r="2595" spans="47:49" x14ac:dyDescent="0.35">
      <c r="AU2595"/>
      <c r="AV2595"/>
      <c r="AW2595"/>
    </row>
    <row r="2596" spans="47:49" x14ac:dyDescent="0.35">
      <c r="AU2596"/>
      <c r="AV2596"/>
      <c r="AW2596"/>
    </row>
    <row r="2597" spans="47:49" x14ac:dyDescent="0.35">
      <c r="AU2597"/>
      <c r="AV2597"/>
      <c r="AW2597"/>
    </row>
    <row r="2598" spans="47:49" x14ac:dyDescent="0.35">
      <c r="AU2598"/>
      <c r="AV2598"/>
      <c r="AW2598"/>
    </row>
    <row r="2599" spans="47:49" x14ac:dyDescent="0.35">
      <c r="AU2599"/>
      <c r="AV2599"/>
      <c r="AW2599"/>
    </row>
    <row r="2600" spans="47:49" x14ac:dyDescent="0.35">
      <c r="AU2600"/>
      <c r="AV2600"/>
      <c r="AW2600"/>
    </row>
    <row r="2601" spans="47:49" x14ac:dyDescent="0.35">
      <c r="AU2601"/>
      <c r="AV2601"/>
      <c r="AW2601"/>
    </row>
    <row r="2602" spans="47:49" x14ac:dyDescent="0.35">
      <c r="AU2602"/>
      <c r="AV2602"/>
      <c r="AW2602"/>
    </row>
    <row r="2603" spans="47:49" x14ac:dyDescent="0.35">
      <c r="AU2603"/>
      <c r="AV2603"/>
      <c r="AW2603"/>
    </row>
    <row r="2604" spans="47:49" x14ac:dyDescent="0.35">
      <c r="AU2604"/>
      <c r="AV2604"/>
      <c r="AW2604"/>
    </row>
    <row r="2605" spans="47:49" x14ac:dyDescent="0.35">
      <c r="AU2605"/>
      <c r="AV2605"/>
      <c r="AW2605"/>
    </row>
    <row r="2606" spans="47:49" x14ac:dyDescent="0.35">
      <c r="AU2606"/>
      <c r="AV2606"/>
      <c r="AW2606"/>
    </row>
    <row r="2607" spans="47:49" x14ac:dyDescent="0.35">
      <c r="AU2607"/>
      <c r="AV2607"/>
      <c r="AW2607"/>
    </row>
    <row r="2608" spans="47:49" x14ac:dyDescent="0.35">
      <c r="AU2608"/>
      <c r="AV2608"/>
      <c r="AW2608"/>
    </row>
    <row r="2609" spans="47:49" x14ac:dyDescent="0.35">
      <c r="AU2609"/>
      <c r="AV2609"/>
      <c r="AW2609"/>
    </row>
    <row r="2610" spans="47:49" x14ac:dyDescent="0.35">
      <c r="AU2610"/>
      <c r="AV2610"/>
      <c r="AW2610"/>
    </row>
    <row r="2611" spans="47:49" x14ac:dyDescent="0.35">
      <c r="AU2611"/>
      <c r="AV2611"/>
      <c r="AW2611"/>
    </row>
    <row r="2612" spans="47:49" x14ac:dyDescent="0.35">
      <c r="AU2612"/>
      <c r="AV2612"/>
      <c r="AW2612"/>
    </row>
    <row r="2613" spans="47:49" x14ac:dyDescent="0.35">
      <c r="AU2613"/>
      <c r="AV2613"/>
      <c r="AW2613"/>
    </row>
    <row r="2614" spans="47:49" x14ac:dyDescent="0.35">
      <c r="AU2614"/>
      <c r="AV2614"/>
      <c r="AW2614"/>
    </row>
    <row r="2615" spans="47:49" x14ac:dyDescent="0.35">
      <c r="AU2615"/>
      <c r="AV2615"/>
      <c r="AW2615"/>
    </row>
    <row r="2616" spans="47:49" x14ac:dyDescent="0.35">
      <c r="AU2616"/>
      <c r="AV2616"/>
      <c r="AW2616"/>
    </row>
    <row r="2617" spans="47:49" x14ac:dyDescent="0.35">
      <c r="AU2617"/>
      <c r="AV2617"/>
      <c r="AW2617"/>
    </row>
    <row r="2618" spans="47:49" x14ac:dyDescent="0.35">
      <c r="AU2618"/>
      <c r="AV2618"/>
      <c r="AW2618"/>
    </row>
    <row r="2619" spans="47:49" x14ac:dyDescent="0.35">
      <c r="AU2619"/>
      <c r="AV2619"/>
      <c r="AW2619"/>
    </row>
    <row r="2620" spans="47:49" x14ac:dyDescent="0.35">
      <c r="AU2620"/>
      <c r="AV2620"/>
      <c r="AW2620"/>
    </row>
    <row r="2621" spans="47:49" x14ac:dyDescent="0.35">
      <c r="AU2621"/>
      <c r="AV2621"/>
      <c r="AW2621"/>
    </row>
    <row r="2622" spans="47:49" x14ac:dyDescent="0.35">
      <c r="AU2622"/>
      <c r="AV2622"/>
      <c r="AW2622"/>
    </row>
    <row r="2623" spans="47:49" x14ac:dyDescent="0.35">
      <c r="AU2623"/>
      <c r="AV2623"/>
      <c r="AW2623"/>
    </row>
    <row r="2624" spans="47:49" x14ac:dyDescent="0.35">
      <c r="AU2624"/>
      <c r="AV2624"/>
      <c r="AW2624"/>
    </row>
    <row r="2625" spans="47:49" x14ac:dyDescent="0.35">
      <c r="AU2625"/>
      <c r="AV2625"/>
      <c r="AW2625"/>
    </row>
    <row r="2626" spans="47:49" x14ac:dyDescent="0.35">
      <c r="AU2626"/>
      <c r="AV2626"/>
      <c r="AW2626"/>
    </row>
    <row r="2627" spans="47:49" x14ac:dyDescent="0.35">
      <c r="AU2627"/>
      <c r="AV2627"/>
      <c r="AW2627"/>
    </row>
    <row r="2628" spans="47:49" x14ac:dyDescent="0.35">
      <c r="AU2628"/>
      <c r="AV2628"/>
      <c r="AW2628"/>
    </row>
    <row r="2629" spans="47:49" x14ac:dyDescent="0.35">
      <c r="AU2629"/>
      <c r="AV2629"/>
      <c r="AW2629"/>
    </row>
    <row r="2630" spans="47:49" x14ac:dyDescent="0.35">
      <c r="AU2630"/>
      <c r="AV2630"/>
      <c r="AW2630"/>
    </row>
    <row r="2631" spans="47:49" x14ac:dyDescent="0.35">
      <c r="AU2631"/>
      <c r="AV2631"/>
      <c r="AW2631"/>
    </row>
    <row r="2632" spans="47:49" x14ac:dyDescent="0.35">
      <c r="AU2632"/>
      <c r="AV2632"/>
      <c r="AW2632"/>
    </row>
    <row r="2633" spans="47:49" x14ac:dyDescent="0.35">
      <c r="AU2633"/>
      <c r="AV2633"/>
      <c r="AW2633"/>
    </row>
    <row r="2634" spans="47:49" x14ac:dyDescent="0.35">
      <c r="AU2634"/>
      <c r="AV2634"/>
      <c r="AW2634"/>
    </row>
    <row r="2635" spans="47:49" x14ac:dyDescent="0.35">
      <c r="AU2635"/>
      <c r="AV2635"/>
      <c r="AW2635"/>
    </row>
    <row r="2636" spans="47:49" x14ac:dyDescent="0.35">
      <c r="AU2636"/>
      <c r="AV2636"/>
      <c r="AW2636"/>
    </row>
    <row r="2637" spans="47:49" x14ac:dyDescent="0.35">
      <c r="AU2637"/>
      <c r="AV2637"/>
      <c r="AW2637"/>
    </row>
    <row r="2638" spans="47:49" x14ac:dyDescent="0.35">
      <c r="AU2638"/>
      <c r="AV2638"/>
      <c r="AW2638"/>
    </row>
    <row r="2639" spans="47:49" x14ac:dyDescent="0.35">
      <c r="AU2639"/>
      <c r="AV2639"/>
      <c r="AW2639"/>
    </row>
    <row r="2640" spans="47:49" x14ac:dyDescent="0.35">
      <c r="AU2640"/>
      <c r="AV2640"/>
      <c r="AW2640"/>
    </row>
    <row r="2641" spans="47:49" x14ac:dyDescent="0.35">
      <c r="AU2641"/>
      <c r="AV2641"/>
      <c r="AW2641"/>
    </row>
    <row r="2642" spans="47:49" x14ac:dyDescent="0.35">
      <c r="AU2642"/>
      <c r="AV2642"/>
      <c r="AW2642"/>
    </row>
    <row r="2643" spans="47:49" x14ac:dyDescent="0.35">
      <c r="AU2643"/>
      <c r="AV2643"/>
      <c r="AW2643"/>
    </row>
    <row r="2644" spans="47:49" x14ac:dyDescent="0.35">
      <c r="AU2644"/>
      <c r="AV2644"/>
      <c r="AW2644"/>
    </row>
    <row r="2645" spans="47:49" x14ac:dyDescent="0.35">
      <c r="AU2645"/>
      <c r="AV2645"/>
      <c r="AW2645"/>
    </row>
    <row r="2646" spans="47:49" x14ac:dyDescent="0.35">
      <c r="AU2646"/>
      <c r="AV2646"/>
      <c r="AW2646"/>
    </row>
    <row r="2647" spans="47:49" x14ac:dyDescent="0.35">
      <c r="AU2647"/>
      <c r="AV2647"/>
      <c r="AW2647"/>
    </row>
    <row r="2648" spans="47:49" x14ac:dyDescent="0.35">
      <c r="AU2648"/>
      <c r="AV2648"/>
      <c r="AW2648"/>
    </row>
    <row r="2649" spans="47:49" x14ac:dyDescent="0.35">
      <c r="AU2649"/>
      <c r="AV2649"/>
      <c r="AW2649"/>
    </row>
    <row r="2650" spans="47:49" x14ac:dyDescent="0.35">
      <c r="AU2650"/>
      <c r="AV2650"/>
      <c r="AW2650"/>
    </row>
    <row r="2651" spans="47:49" x14ac:dyDescent="0.35">
      <c r="AU2651"/>
      <c r="AV2651"/>
      <c r="AW2651"/>
    </row>
    <row r="2652" spans="47:49" x14ac:dyDescent="0.35">
      <c r="AU2652"/>
      <c r="AV2652"/>
      <c r="AW2652"/>
    </row>
    <row r="2653" spans="47:49" x14ac:dyDescent="0.35">
      <c r="AU2653"/>
      <c r="AV2653"/>
      <c r="AW2653"/>
    </row>
    <row r="2654" spans="47:49" x14ac:dyDescent="0.35">
      <c r="AU2654"/>
      <c r="AV2654"/>
      <c r="AW2654"/>
    </row>
    <row r="2655" spans="47:49" x14ac:dyDescent="0.35">
      <c r="AU2655"/>
      <c r="AV2655"/>
      <c r="AW2655"/>
    </row>
    <row r="2656" spans="47:49" x14ac:dyDescent="0.35">
      <c r="AU2656"/>
      <c r="AV2656"/>
      <c r="AW2656"/>
    </row>
    <row r="2657" spans="47:49" x14ac:dyDescent="0.35">
      <c r="AU2657"/>
      <c r="AV2657"/>
      <c r="AW2657"/>
    </row>
    <row r="2658" spans="47:49" x14ac:dyDescent="0.35">
      <c r="AU2658"/>
      <c r="AV2658"/>
      <c r="AW2658"/>
    </row>
    <row r="2659" spans="47:49" x14ac:dyDescent="0.35">
      <c r="AU2659"/>
      <c r="AV2659"/>
      <c r="AW2659"/>
    </row>
    <row r="2660" spans="47:49" x14ac:dyDescent="0.35">
      <c r="AU2660"/>
      <c r="AV2660"/>
      <c r="AW2660"/>
    </row>
    <row r="2661" spans="47:49" x14ac:dyDescent="0.35">
      <c r="AU2661"/>
      <c r="AV2661"/>
      <c r="AW2661"/>
    </row>
    <row r="2662" spans="47:49" x14ac:dyDescent="0.35">
      <c r="AU2662"/>
      <c r="AV2662"/>
      <c r="AW2662"/>
    </row>
    <row r="2663" spans="47:49" x14ac:dyDescent="0.35">
      <c r="AU2663"/>
      <c r="AV2663"/>
      <c r="AW2663"/>
    </row>
    <row r="2664" spans="47:49" x14ac:dyDescent="0.35">
      <c r="AU2664"/>
      <c r="AV2664"/>
      <c r="AW2664"/>
    </row>
    <row r="2665" spans="47:49" x14ac:dyDescent="0.35">
      <c r="AU2665"/>
      <c r="AV2665"/>
      <c r="AW2665"/>
    </row>
    <row r="2666" spans="47:49" x14ac:dyDescent="0.35">
      <c r="AU2666"/>
      <c r="AV2666"/>
      <c r="AW2666"/>
    </row>
    <row r="2667" spans="47:49" x14ac:dyDescent="0.35">
      <c r="AU2667"/>
      <c r="AV2667"/>
      <c r="AW2667"/>
    </row>
    <row r="2668" spans="47:49" x14ac:dyDescent="0.35">
      <c r="AU2668"/>
      <c r="AV2668"/>
      <c r="AW2668"/>
    </row>
    <row r="2669" spans="47:49" x14ac:dyDescent="0.35">
      <c r="AU2669"/>
      <c r="AV2669"/>
      <c r="AW2669"/>
    </row>
    <row r="2670" spans="47:49" x14ac:dyDescent="0.35">
      <c r="AU2670"/>
      <c r="AV2670"/>
      <c r="AW2670"/>
    </row>
    <row r="2671" spans="47:49" x14ac:dyDescent="0.35">
      <c r="AU2671"/>
      <c r="AV2671"/>
      <c r="AW2671"/>
    </row>
    <row r="2672" spans="47:49" x14ac:dyDescent="0.35">
      <c r="AU2672"/>
      <c r="AV2672"/>
      <c r="AW2672"/>
    </row>
    <row r="2673" spans="47:49" x14ac:dyDescent="0.35">
      <c r="AU2673"/>
      <c r="AV2673"/>
      <c r="AW2673"/>
    </row>
    <row r="2674" spans="47:49" x14ac:dyDescent="0.35">
      <c r="AU2674"/>
      <c r="AV2674"/>
      <c r="AW2674"/>
    </row>
    <row r="2675" spans="47:49" x14ac:dyDescent="0.35">
      <c r="AU2675"/>
      <c r="AV2675"/>
      <c r="AW2675"/>
    </row>
    <row r="2676" spans="47:49" x14ac:dyDescent="0.35">
      <c r="AU2676"/>
      <c r="AV2676"/>
      <c r="AW2676"/>
    </row>
    <row r="2677" spans="47:49" x14ac:dyDescent="0.35">
      <c r="AU2677"/>
      <c r="AV2677"/>
      <c r="AW2677"/>
    </row>
    <row r="2678" spans="47:49" x14ac:dyDescent="0.35">
      <c r="AU2678"/>
      <c r="AV2678"/>
      <c r="AW2678"/>
    </row>
    <row r="2679" spans="47:49" x14ac:dyDescent="0.35">
      <c r="AU2679"/>
      <c r="AV2679"/>
      <c r="AW2679"/>
    </row>
    <row r="2680" spans="47:49" x14ac:dyDescent="0.35">
      <c r="AU2680"/>
      <c r="AV2680"/>
      <c r="AW2680"/>
    </row>
    <row r="2681" spans="47:49" x14ac:dyDescent="0.35">
      <c r="AU2681"/>
      <c r="AV2681"/>
      <c r="AW2681"/>
    </row>
    <row r="2682" spans="47:49" x14ac:dyDescent="0.35">
      <c r="AU2682"/>
      <c r="AV2682"/>
      <c r="AW2682"/>
    </row>
    <row r="2683" spans="47:49" x14ac:dyDescent="0.35">
      <c r="AU2683"/>
      <c r="AV2683"/>
      <c r="AW2683"/>
    </row>
    <row r="2684" spans="47:49" x14ac:dyDescent="0.35">
      <c r="AU2684"/>
      <c r="AV2684"/>
      <c r="AW2684"/>
    </row>
    <row r="2685" spans="47:49" x14ac:dyDescent="0.35">
      <c r="AU2685"/>
      <c r="AV2685"/>
      <c r="AW2685"/>
    </row>
    <row r="2686" spans="47:49" x14ac:dyDescent="0.35">
      <c r="AU2686"/>
      <c r="AV2686"/>
      <c r="AW2686"/>
    </row>
    <row r="2687" spans="47:49" x14ac:dyDescent="0.35">
      <c r="AU2687"/>
      <c r="AV2687"/>
      <c r="AW2687"/>
    </row>
    <row r="2688" spans="47:49" x14ac:dyDescent="0.35">
      <c r="AU2688"/>
      <c r="AV2688"/>
      <c r="AW2688"/>
    </row>
    <row r="2689" spans="47:49" x14ac:dyDescent="0.35">
      <c r="AU2689"/>
      <c r="AV2689"/>
      <c r="AW2689"/>
    </row>
    <row r="2690" spans="47:49" x14ac:dyDescent="0.35">
      <c r="AU2690"/>
      <c r="AV2690"/>
      <c r="AW2690"/>
    </row>
    <row r="2691" spans="47:49" x14ac:dyDescent="0.35">
      <c r="AU2691"/>
      <c r="AV2691"/>
      <c r="AW2691"/>
    </row>
    <row r="2692" spans="47:49" x14ac:dyDescent="0.35">
      <c r="AU2692"/>
      <c r="AV2692"/>
      <c r="AW2692"/>
    </row>
    <row r="2693" spans="47:49" x14ac:dyDescent="0.35">
      <c r="AU2693"/>
      <c r="AV2693"/>
      <c r="AW2693"/>
    </row>
    <row r="2694" spans="47:49" x14ac:dyDescent="0.35">
      <c r="AU2694"/>
      <c r="AV2694"/>
      <c r="AW2694"/>
    </row>
    <row r="2695" spans="47:49" x14ac:dyDescent="0.35">
      <c r="AU2695"/>
      <c r="AV2695"/>
      <c r="AW2695"/>
    </row>
    <row r="2696" spans="47:49" x14ac:dyDescent="0.35">
      <c r="AU2696"/>
      <c r="AV2696"/>
      <c r="AW2696"/>
    </row>
    <row r="2697" spans="47:49" x14ac:dyDescent="0.35">
      <c r="AU2697"/>
      <c r="AV2697"/>
      <c r="AW2697"/>
    </row>
    <row r="2698" spans="47:49" x14ac:dyDescent="0.35">
      <c r="AU2698"/>
      <c r="AV2698"/>
      <c r="AW2698"/>
    </row>
    <row r="2699" spans="47:49" x14ac:dyDescent="0.35">
      <c r="AU2699"/>
      <c r="AV2699"/>
      <c r="AW2699"/>
    </row>
    <row r="2700" spans="47:49" x14ac:dyDescent="0.35">
      <c r="AU2700"/>
      <c r="AV2700"/>
      <c r="AW2700"/>
    </row>
    <row r="2701" spans="47:49" x14ac:dyDescent="0.35">
      <c r="AU2701"/>
      <c r="AV2701"/>
      <c r="AW2701"/>
    </row>
    <row r="2702" spans="47:49" x14ac:dyDescent="0.35">
      <c r="AU2702"/>
      <c r="AV2702"/>
      <c r="AW2702"/>
    </row>
    <row r="2703" spans="47:49" x14ac:dyDescent="0.35">
      <c r="AU2703"/>
      <c r="AV2703"/>
      <c r="AW2703"/>
    </row>
    <row r="2704" spans="47:49" x14ac:dyDescent="0.35">
      <c r="AU2704"/>
      <c r="AV2704"/>
      <c r="AW2704"/>
    </row>
    <row r="2705" spans="47:49" x14ac:dyDescent="0.35">
      <c r="AU2705"/>
      <c r="AV2705"/>
      <c r="AW2705"/>
    </row>
    <row r="2706" spans="47:49" x14ac:dyDescent="0.35">
      <c r="AU2706"/>
      <c r="AV2706"/>
      <c r="AW2706"/>
    </row>
    <row r="2707" spans="47:49" x14ac:dyDescent="0.35">
      <c r="AU2707"/>
      <c r="AV2707"/>
      <c r="AW2707"/>
    </row>
    <row r="2708" spans="47:49" x14ac:dyDescent="0.35">
      <c r="AU2708"/>
      <c r="AV2708"/>
      <c r="AW2708"/>
    </row>
    <row r="2709" spans="47:49" x14ac:dyDescent="0.35">
      <c r="AU2709"/>
      <c r="AV2709"/>
      <c r="AW2709"/>
    </row>
    <row r="2710" spans="47:49" x14ac:dyDescent="0.35">
      <c r="AU2710"/>
      <c r="AV2710"/>
      <c r="AW2710"/>
    </row>
    <row r="2711" spans="47:49" x14ac:dyDescent="0.35">
      <c r="AU2711"/>
      <c r="AV2711"/>
      <c r="AW2711"/>
    </row>
    <row r="2712" spans="47:49" x14ac:dyDescent="0.35">
      <c r="AU2712"/>
      <c r="AV2712"/>
      <c r="AW2712"/>
    </row>
    <row r="2713" spans="47:49" x14ac:dyDescent="0.35">
      <c r="AU2713"/>
      <c r="AV2713"/>
      <c r="AW2713"/>
    </row>
    <row r="2714" spans="47:49" x14ac:dyDescent="0.35">
      <c r="AU2714"/>
      <c r="AV2714"/>
      <c r="AW2714"/>
    </row>
    <row r="2715" spans="47:49" x14ac:dyDescent="0.35">
      <c r="AU2715"/>
      <c r="AV2715"/>
      <c r="AW2715"/>
    </row>
    <row r="2716" spans="47:49" x14ac:dyDescent="0.35">
      <c r="AU2716"/>
      <c r="AV2716"/>
      <c r="AW2716"/>
    </row>
    <row r="2717" spans="47:49" x14ac:dyDescent="0.35">
      <c r="AU2717"/>
      <c r="AV2717"/>
      <c r="AW2717"/>
    </row>
    <row r="2718" spans="47:49" x14ac:dyDescent="0.35">
      <c r="AU2718"/>
      <c r="AV2718"/>
      <c r="AW2718"/>
    </row>
    <row r="2719" spans="47:49" x14ac:dyDescent="0.35">
      <c r="AU2719"/>
      <c r="AV2719"/>
      <c r="AW2719"/>
    </row>
    <row r="2720" spans="47:49" x14ac:dyDescent="0.35">
      <c r="AU2720"/>
      <c r="AV2720"/>
      <c r="AW2720"/>
    </row>
    <row r="2721" spans="47:49" x14ac:dyDescent="0.35">
      <c r="AU2721"/>
      <c r="AV2721"/>
      <c r="AW2721"/>
    </row>
    <row r="2722" spans="47:49" x14ac:dyDescent="0.35">
      <c r="AU2722"/>
      <c r="AV2722"/>
      <c r="AW2722"/>
    </row>
    <row r="2723" spans="47:49" x14ac:dyDescent="0.35">
      <c r="AU2723"/>
      <c r="AV2723"/>
      <c r="AW2723"/>
    </row>
    <row r="2724" spans="47:49" x14ac:dyDescent="0.35">
      <c r="AU2724"/>
      <c r="AV2724"/>
      <c r="AW2724"/>
    </row>
    <row r="2725" spans="47:49" x14ac:dyDescent="0.35">
      <c r="AU2725"/>
      <c r="AV2725"/>
      <c r="AW2725"/>
    </row>
    <row r="2726" spans="47:49" x14ac:dyDescent="0.35">
      <c r="AU2726"/>
      <c r="AV2726"/>
      <c r="AW2726"/>
    </row>
    <row r="2727" spans="47:49" x14ac:dyDescent="0.35">
      <c r="AU2727"/>
      <c r="AV2727"/>
      <c r="AW2727"/>
    </row>
    <row r="2728" spans="47:49" x14ac:dyDescent="0.35">
      <c r="AU2728"/>
      <c r="AV2728"/>
      <c r="AW2728"/>
    </row>
    <row r="2729" spans="47:49" x14ac:dyDescent="0.35">
      <c r="AU2729"/>
      <c r="AV2729"/>
      <c r="AW2729"/>
    </row>
    <row r="2730" spans="47:49" x14ac:dyDescent="0.35">
      <c r="AU2730"/>
      <c r="AV2730"/>
      <c r="AW2730"/>
    </row>
    <row r="2731" spans="47:49" x14ac:dyDescent="0.35">
      <c r="AU2731"/>
      <c r="AV2731"/>
      <c r="AW2731"/>
    </row>
    <row r="2732" spans="47:49" x14ac:dyDescent="0.35">
      <c r="AU2732"/>
      <c r="AV2732"/>
      <c r="AW2732"/>
    </row>
    <row r="2733" spans="47:49" x14ac:dyDescent="0.35">
      <c r="AU2733"/>
      <c r="AV2733"/>
      <c r="AW2733"/>
    </row>
    <row r="2734" spans="47:49" x14ac:dyDescent="0.35">
      <c r="AU2734"/>
      <c r="AV2734"/>
      <c r="AW2734"/>
    </row>
    <row r="2735" spans="47:49" x14ac:dyDescent="0.35">
      <c r="AU2735"/>
      <c r="AV2735"/>
      <c r="AW2735"/>
    </row>
    <row r="2736" spans="47:49" x14ac:dyDescent="0.35">
      <c r="AU2736"/>
      <c r="AV2736"/>
      <c r="AW2736"/>
    </row>
    <row r="2737" spans="47:49" x14ac:dyDescent="0.35">
      <c r="AU2737"/>
      <c r="AV2737"/>
      <c r="AW2737"/>
    </row>
    <row r="2738" spans="47:49" x14ac:dyDescent="0.35">
      <c r="AU2738"/>
      <c r="AV2738"/>
      <c r="AW2738"/>
    </row>
    <row r="2739" spans="47:49" x14ac:dyDescent="0.35">
      <c r="AU2739"/>
      <c r="AV2739"/>
      <c r="AW2739"/>
    </row>
    <row r="2740" spans="47:49" x14ac:dyDescent="0.35">
      <c r="AU2740"/>
      <c r="AV2740"/>
      <c r="AW2740"/>
    </row>
    <row r="2741" spans="47:49" x14ac:dyDescent="0.35">
      <c r="AU2741"/>
      <c r="AV2741"/>
      <c r="AW2741"/>
    </row>
    <row r="2742" spans="47:49" x14ac:dyDescent="0.35">
      <c r="AU2742"/>
      <c r="AV2742"/>
      <c r="AW2742"/>
    </row>
    <row r="2743" spans="47:49" x14ac:dyDescent="0.35">
      <c r="AU2743"/>
      <c r="AV2743"/>
      <c r="AW2743"/>
    </row>
    <row r="2744" spans="47:49" x14ac:dyDescent="0.35">
      <c r="AU2744"/>
      <c r="AV2744"/>
      <c r="AW2744"/>
    </row>
    <row r="2745" spans="47:49" x14ac:dyDescent="0.35">
      <c r="AU2745"/>
      <c r="AV2745"/>
      <c r="AW2745"/>
    </row>
    <row r="2746" spans="47:49" x14ac:dyDescent="0.35">
      <c r="AU2746"/>
      <c r="AV2746"/>
      <c r="AW2746"/>
    </row>
    <row r="2747" spans="47:49" x14ac:dyDescent="0.35">
      <c r="AU2747"/>
      <c r="AV2747"/>
      <c r="AW2747"/>
    </row>
    <row r="2748" spans="47:49" x14ac:dyDescent="0.35">
      <c r="AU2748"/>
      <c r="AV2748"/>
      <c r="AW2748"/>
    </row>
    <row r="2749" spans="47:49" x14ac:dyDescent="0.35">
      <c r="AU2749"/>
      <c r="AV2749"/>
      <c r="AW2749"/>
    </row>
    <row r="2750" spans="47:49" x14ac:dyDescent="0.35">
      <c r="AU2750"/>
      <c r="AV2750"/>
      <c r="AW2750"/>
    </row>
    <row r="2751" spans="47:49" x14ac:dyDescent="0.35">
      <c r="AU2751"/>
      <c r="AV2751"/>
      <c r="AW2751"/>
    </row>
    <row r="2752" spans="47:49" x14ac:dyDescent="0.35">
      <c r="AU2752"/>
      <c r="AV2752"/>
      <c r="AW2752"/>
    </row>
    <row r="2753" spans="47:49" x14ac:dyDescent="0.35">
      <c r="AU2753"/>
      <c r="AV2753"/>
      <c r="AW2753"/>
    </row>
    <row r="2754" spans="47:49" x14ac:dyDescent="0.35">
      <c r="AU2754"/>
      <c r="AV2754"/>
      <c r="AW2754"/>
    </row>
    <row r="2755" spans="47:49" x14ac:dyDescent="0.35">
      <c r="AU2755"/>
      <c r="AV2755"/>
      <c r="AW2755"/>
    </row>
    <row r="2756" spans="47:49" x14ac:dyDescent="0.35">
      <c r="AU2756"/>
      <c r="AV2756"/>
      <c r="AW2756"/>
    </row>
    <row r="2757" spans="47:49" x14ac:dyDescent="0.35">
      <c r="AU2757"/>
      <c r="AV2757"/>
      <c r="AW2757"/>
    </row>
    <row r="2758" spans="47:49" x14ac:dyDescent="0.35">
      <c r="AU2758"/>
      <c r="AV2758"/>
      <c r="AW2758"/>
    </row>
    <row r="2759" spans="47:49" x14ac:dyDescent="0.35">
      <c r="AU2759"/>
      <c r="AV2759"/>
      <c r="AW2759"/>
    </row>
    <row r="2760" spans="47:49" x14ac:dyDescent="0.35">
      <c r="AU2760"/>
      <c r="AV2760"/>
      <c r="AW2760"/>
    </row>
    <row r="2761" spans="47:49" x14ac:dyDescent="0.35">
      <c r="AU2761"/>
      <c r="AV2761"/>
      <c r="AW2761"/>
    </row>
    <row r="2762" spans="47:49" x14ac:dyDescent="0.35">
      <c r="AU2762"/>
      <c r="AV2762"/>
      <c r="AW2762"/>
    </row>
    <row r="2763" spans="47:49" x14ac:dyDescent="0.35">
      <c r="AU2763"/>
      <c r="AV2763"/>
      <c r="AW2763"/>
    </row>
    <row r="2764" spans="47:49" x14ac:dyDescent="0.35">
      <c r="AU2764"/>
      <c r="AV2764"/>
      <c r="AW2764"/>
    </row>
    <row r="2765" spans="47:49" x14ac:dyDescent="0.35">
      <c r="AU2765"/>
      <c r="AV2765"/>
      <c r="AW2765"/>
    </row>
    <row r="2766" spans="47:49" x14ac:dyDescent="0.35">
      <c r="AU2766"/>
      <c r="AV2766"/>
      <c r="AW2766"/>
    </row>
    <row r="2767" spans="47:49" x14ac:dyDescent="0.35">
      <c r="AU2767"/>
      <c r="AV2767"/>
      <c r="AW2767"/>
    </row>
    <row r="2768" spans="47:49" x14ac:dyDescent="0.35">
      <c r="AU2768"/>
      <c r="AV2768"/>
      <c r="AW2768"/>
    </row>
    <row r="2769" spans="47:49" x14ac:dyDescent="0.35">
      <c r="AU2769"/>
      <c r="AV2769"/>
      <c r="AW2769"/>
    </row>
    <row r="2770" spans="47:49" x14ac:dyDescent="0.35">
      <c r="AU2770"/>
      <c r="AV2770"/>
      <c r="AW2770"/>
    </row>
    <row r="2771" spans="47:49" x14ac:dyDescent="0.35">
      <c r="AU2771"/>
      <c r="AV2771"/>
      <c r="AW2771"/>
    </row>
    <row r="2772" spans="47:49" x14ac:dyDescent="0.35">
      <c r="AU2772"/>
      <c r="AV2772"/>
      <c r="AW2772"/>
    </row>
    <row r="2773" spans="47:49" x14ac:dyDescent="0.35">
      <c r="AU2773"/>
      <c r="AV2773"/>
      <c r="AW2773"/>
    </row>
    <row r="2774" spans="47:49" x14ac:dyDescent="0.35">
      <c r="AU2774"/>
      <c r="AV2774"/>
      <c r="AW2774"/>
    </row>
    <row r="2775" spans="47:49" x14ac:dyDescent="0.35">
      <c r="AU2775"/>
      <c r="AV2775"/>
      <c r="AW2775"/>
    </row>
    <row r="2776" spans="47:49" x14ac:dyDescent="0.35">
      <c r="AU2776"/>
      <c r="AV2776"/>
      <c r="AW2776"/>
    </row>
    <row r="2777" spans="47:49" x14ac:dyDescent="0.35">
      <c r="AU2777"/>
      <c r="AV2777"/>
      <c r="AW2777"/>
    </row>
    <row r="2778" spans="47:49" x14ac:dyDescent="0.35">
      <c r="AU2778"/>
      <c r="AV2778"/>
      <c r="AW2778"/>
    </row>
    <row r="2779" spans="47:49" x14ac:dyDescent="0.35">
      <c r="AU2779"/>
      <c r="AV2779"/>
      <c r="AW2779"/>
    </row>
    <row r="2780" spans="47:49" x14ac:dyDescent="0.35">
      <c r="AU2780"/>
      <c r="AV2780"/>
      <c r="AW2780"/>
    </row>
    <row r="2781" spans="47:49" x14ac:dyDescent="0.35">
      <c r="AU2781"/>
      <c r="AV2781"/>
      <c r="AW2781"/>
    </row>
    <row r="2782" spans="47:49" x14ac:dyDescent="0.35">
      <c r="AU2782"/>
      <c r="AV2782"/>
      <c r="AW2782"/>
    </row>
    <row r="2783" spans="47:49" x14ac:dyDescent="0.35">
      <c r="AU2783"/>
      <c r="AV2783"/>
      <c r="AW2783"/>
    </row>
    <row r="2784" spans="47:49" x14ac:dyDescent="0.35">
      <c r="AU2784"/>
      <c r="AV2784"/>
      <c r="AW2784"/>
    </row>
    <row r="2785" spans="47:49" x14ac:dyDescent="0.35">
      <c r="AU2785"/>
      <c r="AV2785"/>
      <c r="AW2785"/>
    </row>
    <row r="2786" spans="47:49" x14ac:dyDescent="0.35">
      <c r="AU2786"/>
      <c r="AV2786"/>
      <c r="AW2786"/>
    </row>
    <row r="2787" spans="47:49" x14ac:dyDescent="0.35">
      <c r="AU2787"/>
      <c r="AV2787"/>
      <c r="AW2787"/>
    </row>
    <row r="2788" spans="47:49" x14ac:dyDescent="0.35">
      <c r="AU2788"/>
      <c r="AV2788"/>
      <c r="AW2788"/>
    </row>
    <row r="2789" spans="47:49" x14ac:dyDescent="0.35">
      <c r="AU2789"/>
      <c r="AV2789"/>
      <c r="AW2789"/>
    </row>
    <row r="2790" spans="47:49" x14ac:dyDescent="0.35">
      <c r="AU2790"/>
      <c r="AV2790"/>
      <c r="AW2790"/>
    </row>
    <row r="2791" spans="47:49" x14ac:dyDescent="0.35">
      <c r="AU2791"/>
      <c r="AV2791"/>
      <c r="AW2791"/>
    </row>
    <row r="2792" spans="47:49" x14ac:dyDescent="0.35">
      <c r="AU2792"/>
      <c r="AV2792"/>
      <c r="AW2792"/>
    </row>
    <row r="2793" spans="47:49" x14ac:dyDescent="0.35">
      <c r="AU2793"/>
      <c r="AV2793"/>
      <c r="AW2793"/>
    </row>
    <row r="2794" spans="47:49" x14ac:dyDescent="0.35">
      <c r="AU2794"/>
      <c r="AV2794"/>
      <c r="AW2794"/>
    </row>
    <row r="2795" spans="47:49" x14ac:dyDescent="0.35">
      <c r="AU2795"/>
      <c r="AV2795"/>
      <c r="AW2795"/>
    </row>
    <row r="2796" spans="47:49" x14ac:dyDescent="0.35">
      <c r="AU2796"/>
      <c r="AV2796"/>
      <c r="AW2796"/>
    </row>
    <row r="2797" spans="47:49" x14ac:dyDescent="0.35">
      <c r="AU2797"/>
      <c r="AV2797"/>
      <c r="AW2797"/>
    </row>
    <row r="2798" spans="47:49" x14ac:dyDescent="0.35">
      <c r="AU2798"/>
      <c r="AV2798"/>
      <c r="AW2798"/>
    </row>
    <row r="2799" spans="47:49" x14ac:dyDescent="0.35">
      <c r="AU2799"/>
      <c r="AV2799"/>
      <c r="AW2799"/>
    </row>
    <row r="2800" spans="47:49" x14ac:dyDescent="0.35">
      <c r="AU2800"/>
      <c r="AV2800"/>
      <c r="AW2800"/>
    </row>
    <row r="2801" spans="47:49" x14ac:dyDescent="0.35">
      <c r="AU2801"/>
      <c r="AV2801"/>
      <c r="AW2801"/>
    </row>
    <row r="2802" spans="47:49" x14ac:dyDescent="0.35">
      <c r="AU2802"/>
      <c r="AV2802"/>
      <c r="AW2802"/>
    </row>
    <row r="2803" spans="47:49" x14ac:dyDescent="0.35">
      <c r="AU2803"/>
      <c r="AV2803"/>
      <c r="AW2803"/>
    </row>
    <row r="2804" spans="47:49" x14ac:dyDescent="0.35">
      <c r="AU2804"/>
      <c r="AV2804"/>
      <c r="AW2804"/>
    </row>
    <row r="2805" spans="47:49" x14ac:dyDescent="0.35">
      <c r="AU2805"/>
      <c r="AV2805"/>
      <c r="AW2805"/>
    </row>
    <row r="2806" spans="47:49" x14ac:dyDescent="0.35">
      <c r="AU2806"/>
      <c r="AV2806"/>
      <c r="AW2806"/>
    </row>
    <row r="2807" spans="47:49" x14ac:dyDescent="0.35">
      <c r="AU2807"/>
      <c r="AV2807"/>
      <c r="AW2807"/>
    </row>
    <row r="2808" spans="47:49" x14ac:dyDescent="0.35">
      <c r="AU2808"/>
      <c r="AV2808"/>
      <c r="AW2808"/>
    </row>
    <row r="2809" spans="47:49" x14ac:dyDescent="0.35">
      <c r="AU2809"/>
      <c r="AV2809"/>
      <c r="AW2809"/>
    </row>
    <row r="2810" spans="47:49" x14ac:dyDescent="0.35">
      <c r="AU2810"/>
      <c r="AV2810"/>
      <c r="AW2810"/>
    </row>
    <row r="2811" spans="47:49" x14ac:dyDescent="0.35">
      <c r="AU2811"/>
      <c r="AV2811"/>
      <c r="AW2811"/>
    </row>
    <row r="2812" spans="47:49" x14ac:dyDescent="0.35">
      <c r="AU2812"/>
      <c r="AV2812"/>
      <c r="AW2812"/>
    </row>
    <row r="2813" spans="47:49" x14ac:dyDescent="0.35">
      <c r="AU2813"/>
      <c r="AV2813"/>
      <c r="AW2813"/>
    </row>
    <row r="2814" spans="47:49" x14ac:dyDescent="0.35">
      <c r="AU2814"/>
      <c r="AV2814"/>
      <c r="AW2814"/>
    </row>
    <row r="2815" spans="47:49" x14ac:dyDescent="0.35">
      <c r="AU2815"/>
      <c r="AV2815"/>
      <c r="AW2815"/>
    </row>
    <row r="2816" spans="47:49" x14ac:dyDescent="0.35">
      <c r="AU2816"/>
      <c r="AV2816"/>
      <c r="AW2816"/>
    </row>
    <row r="2817" spans="47:49" x14ac:dyDescent="0.35">
      <c r="AU2817"/>
      <c r="AV2817"/>
      <c r="AW2817"/>
    </row>
    <row r="2818" spans="47:49" x14ac:dyDescent="0.35">
      <c r="AU2818"/>
      <c r="AV2818"/>
      <c r="AW2818"/>
    </row>
    <row r="2819" spans="47:49" x14ac:dyDescent="0.35">
      <c r="AU2819"/>
      <c r="AV2819"/>
      <c r="AW2819"/>
    </row>
    <row r="2820" spans="47:49" x14ac:dyDescent="0.35">
      <c r="AU2820"/>
      <c r="AV2820"/>
      <c r="AW2820"/>
    </row>
    <row r="2821" spans="47:49" x14ac:dyDescent="0.35">
      <c r="AU2821"/>
      <c r="AV2821"/>
      <c r="AW2821"/>
    </row>
    <row r="2822" spans="47:49" x14ac:dyDescent="0.35">
      <c r="AU2822"/>
      <c r="AV2822"/>
      <c r="AW2822"/>
    </row>
    <row r="2823" spans="47:49" x14ac:dyDescent="0.35">
      <c r="AU2823"/>
      <c r="AV2823"/>
      <c r="AW2823"/>
    </row>
    <row r="2824" spans="47:49" x14ac:dyDescent="0.35">
      <c r="AU2824"/>
      <c r="AV2824"/>
      <c r="AW2824"/>
    </row>
    <row r="2825" spans="47:49" x14ac:dyDescent="0.35">
      <c r="AU2825"/>
      <c r="AV2825"/>
      <c r="AW2825"/>
    </row>
    <row r="2826" spans="47:49" x14ac:dyDescent="0.35">
      <c r="AU2826"/>
      <c r="AV2826"/>
      <c r="AW2826"/>
    </row>
    <row r="2827" spans="47:49" x14ac:dyDescent="0.35">
      <c r="AU2827"/>
      <c r="AV2827"/>
      <c r="AW2827"/>
    </row>
    <row r="2828" spans="47:49" x14ac:dyDescent="0.35">
      <c r="AU2828"/>
      <c r="AV2828"/>
      <c r="AW2828"/>
    </row>
    <row r="2829" spans="47:49" x14ac:dyDescent="0.35">
      <c r="AU2829"/>
      <c r="AV2829"/>
      <c r="AW2829"/>
    </row>
    <row r="2830" spans="47:49" x14ac:dyDescent="0.35">
      <c r="AU2830"/>
      <c r="AV2830"/>
      <c r="AW2830"/>
    </row>
    <row r="2831" spans="47:49" x14ac:dyDescent="0.35">
      <c r="AU2831"/>
      <c r="AV2831"/>
      <c r="AW2831"/>
    </row>
    <row r="2832" spans="47:49" x14ac:dyDescent="0.35">
      <c r="AU2832"/>
      <c r="AV2832"/>
      <c r="AW2832"/>
    </row>
    <row r="2833" spans="47:49" x14ac:dyDescent="0.35">
      <c r="AU2833"/>
      <c r="AV2833"/>
      <c r="AW2833"/>
    </row>
    <row r="2834" spans="47:49" x14ac:dyDescent="0.35">
      <c r="AU2834"/>
      <c r="AV2834"/>
      <c r="AW2834"/>
    </row>
    <row r="2835" spans="47:49" x14ac:dyDescent="0.35">
      <c r="AU2835"/>
      <c r="AV2835"/>
      <c r="AW2835"/>
    </row>
    <row r="2836" spans="47:49" x14ac:dyDescent="0.35">
      <c r="AU2836"/>
      <c r="AV2836"/>
      <c r="AW2836"/>
    </row>
    <row r="2837" spans="47:49" x14ac:dyDescent="0.35">
      <c r="AU2837"/>
      <c r="AV2837"/>
      <c r="AW2837"/>
    </row>
    <row r="2838" spans="47:49" x14ac:dyDescent="0.35">
      <c r="AU2838"/>
      <c r="AV2838"/>
      <c r="AW2838"/>
    </row>
    <row r="2839" spans="47:49" x14ac:dyDescent="0.35">
      <c r="AU2839"/>
      <c r="AV2839"/>
      <c r="AW2839"/>
    </row>
    <row r="2840" spans="47:49" x14ac:dyDescent="0.35">
      <c r="AU2840"/>
      <c r="AV2840"/>
      <c r="AW2840"/>
    </row>
    <row r="2841" spans="47:49" x14ac:dyDescent="0.35">
      <c r="AU2841"/>
      <c r="AV2841"/>
      <c r="AW2841"/>
    </row>
    <row r="2842" spans="47:49" x14ac:dyDescent="0.35">
      <c r="AU2842"/>
      <c r="AV2842"/>
      <c r="AW2842"/>
    </row>
    <row r="2843" spans="47:49" x14ac:dyDescent="0.35">
      <c r="AU2843"/>
      <c r="AV2843"/>
      <c r="AW2843"/>
    </row>
    <row r="2844" spans="47:49" x14ac:dyDescent="0.35">
      <c r="AU2844"/>
      <c r="AV2844"/>
      <c r="AW2844"/>
    </row>
    <row r="2845" spans="47:49" x14ac:dyDescent="0.35">
      <c r="AU2845"/>
      <c r="AV2845"/>
      <c r="AW2845"/>
    </row>
    <row r="2846" spans="47:49" x14ac:dyDescent="0.35">
      <c r="AU2846"/>
      <c r="AV2846"/>
      <c r="AW2846"/>
    </row>
    <row r="2847" spans="47:49" x14ac:dyDescent="0.35">
      <c r="AU2847"/>
      <c r="AV2847"/>
      <c r="AW2847"/>
    </row>
    <row r="2848" spans="47:49" x14ac:dyDescent="0.35">
      <c r="AU2848"/>
      <c r="AV2848"/>
      <c r="AW2848"/>
    </row>
    <row r="2849" spans="47:49" x14ac:dyDescent="0.35">
      <c r="AU2849"/>
      <c r="AV2849"/>
      <c r="AW2849"/>
    </row>
    <row r="2850" spans="47:49" x14ac:dyDescent="0.35">
      <c r="AU2850"/>
      <c r="AV2850"/>
      <c r="AW2850"/>
    </row>
    <row r="2851" spans="47:49" x14ac:dyDescent="0.35">
      <c r="AU2851"/>
      <c r="AV2851"/>
      <c r="AW2851"/>
    </row>
    <row r="2852" spans="47:49" x14ac:dyDescent="0.35">
      <c r="AU2852"/>
      <c r="AV2852"/>
      <c r="AW2852"/>
    </row>
    <row r="2853" spans="47:49" x14ac:dyDescent="0.35">
      <c r="AU2853"/>
      <c r="AV2853"/>
      <c r="AW2853"/>
    </row>
    <row r="2854" spans="47:49" x14ac:dyDescent="0.35">
      <c r="AU2854"/>
      <c r="AV2854"/>
      <c r="AW2854"/>
    </row>
    <row r="2855" spans="47:49" x14ac:dyDescent="0.35">
      <c r="AU2855"/>
      <c r="AV2855"/>
      <c r="AW2855"/>
    </row>
    <row r="2856" spans="47:49" x14ac:dyDescent="0.35">
      <c r="AU2856"/>
      <c r="AV2856"/>
      <c r="AW2856"/>
    </row>
    <row r="2857" spans="47:49" x14ac:dyDescent="0.35">
      <c r="AU2857"/>
      <c r="AV2857"/>
      <c r="AW2857"/>
    </row>
    <row r="2858" spans="47:49" x14ac:dyDescent="0.35">
      <c r="AU2858"/>
      <c r="AV2858"/>
      <c r="AW2858"/>
    </row>
    <row r="2859" spans="47:49" x14ac:dyDescent="0.35">
      <c r="AU2859"/>
      <c r="AV2859"/>
      <c r="AW2859"/>
    </row>
    <row r="2860" spans="47:49" x14ac:dyDescent="0.35">
      <c r="AU2860"/>
      <c r="AV2860"/>
      <c r="AW2860"/>
    </row>
    <row r="2861" spans="47:49" x14ac:dyDescent="0.35">
      <c r="AU2861"/>
      <c r="AV2861"/>
      <c r="AW2861"/>
    </row>
    <row r="2862" spans="47:49" x14ac:dyDescent="0.35">
      <c r="AU2862"/>
      <c r="AV2862"/>
      <c r="AW2862"/>
    </row>
    <row r="2863" spans="47:49" x14ac:dyDescent="0.35">
      <c r="AU2863"/>
      <c r="AV2863"/>
      <c r="AW2863"/>
    </row>
    <row r="2864" spans="47:49" x14ac:dyDescent="0.35">
      <c r="AU2864"/>
      <c r="AV2864"/>
      <c r="AW2864"/>
    </row>
    <row r="2865" spans="47:49" x14ac:dyDescent="0.35">
      <c r="AU2865"/>
      <c r="AV2865"/>
      <c r="AW2865"/>
    </row>
    <row r="2866" spans="47:49" x14ac:dyDescent="0.35">
      <c r="AU2866"/>
      <c r="AV2866"/>
      <c r="AW2866"/>
    </row>
    <row r="2867" spans="47:49" x14ac:dyDescent="0.35">
      <c r="AU2867"/>
      <c r="AV2867"/>
      <c r="AW2867"/>
    </row>
    <row r="2868" spans="47:49" x14ac:dyDescent="0.35">
      <c r="AU2868"/>
      <c r="AV2868"/>
      <c r="AW2868"/>
    </row>
    <row r="2869" spans="47:49" x14ac:dyDescent="0.35">
      <c r="AU2869"/>
      <c r="AV2869"/>
      <c r="AW2869"/>
    </row>
    <row r="2870" spans="47:49" x14ac:dyDescent="0.35">
      <c r="AU2870"/>
      <c r="AV2870"/>
      <c r="AW2870"/>
    </row>
    <row r="2871" spans="47:49" x14ac:dyDescent="0.35">
      <c r="AU2871"/>
      <c r="AV2871"/>
      <c r="AW2871"/>
    </row>
    <row r="2872" spans="47:49" x14ac:dyDescent="0.35">
      <c r="AU2872"/>
      <c r="AV2872"/>
      <c r="AW2872"/>
    </row>
    <row r="2873" spans="47:49" x14ac:dyDescent="0.35">
      <c r="AU2873"/>
      <c r="AV2873"/>
      <c r="AW2873"/>
    </row>
    <row r="2874" spans="47:49" x14ac:dyDescent="0.35">
      <c r="AU2874"/>
      <c r="AV2874"/>
      <c r="AW2874"/>
    </row>
    <row r="2875" spans="47:49" x14ac:dyDescent="0.35">
      <c r="AU2875"/>
      <c r="AV2875"/>
      <c r="AW2875"/>
    </row>
    <row r="2876" spans="47:49" x14ac:dyDescent="0.35">
      <c r="AU2876"/>
      <c r="AV2876"/>
      <c r="AW2876"/>
    </row>
    <row r="2877" spans="47:49" x14ac:dyDescent="0.35">
      <c r="AU2877"/>
      <c r="AV2877"/>
      <c r="AW2877"/>
    </row>
    <row r="2878" spans="47:49" x14ac:dyDescent="0.35">
      <c r="AU2878"/>
      <c r="AV2878"/>
      <c r="AW2878"/>
    </row>
    <row r="2879" spans="47:49" x14ac:dyDescent="0.35">
      <c r="AU2879"/>
      <c r="AV2879"/>
      <c r="AW2879"/>
    </row>
    <row r="2880" spans="47:49" x14ac:dyDescent="0.35">
      <c r="AU2880"/>
      <c r="AV2880"/>
      <c r="AW2880"/>
    </row>
    <row r="2881" spans="47:49" x14ac:dyDescent="0.35">
      <c r="AU2881"/>
      <c r="AV2881"/>
      <c r="AW2881"/>
    </row>
    <row r="2882" spans="47:49" x14ac:dyDescent="0.35">
      <c r="AU2882"/>
      <c r="AV2882"/>
      <c r="AW2882"/>
    </row>
    <row r="2883" spans="47:49" x14ac:dyDescent="0.35">
      <c r="AU2883"/>
      <c r="AV2883"/>
      <c r="AW2883"/>
    </row>
    <row r="2884" spans="47:49" x14ac:dyDescent="0.35">
      <c r="AU2884"/>
      <c r="AV2884"/>
      <c r="AW2884"/>
    </row>
    <row r="2885" spans="47:49" x14ac:dyDescent="0.35">
      <c r="AU2885"/>
      <c r="AV2885"/>
      <c r="AW2885"/>
    </row>
    <row r="2886" spans="47:49" x14ac:dyDescent="0.35">
      <c r="AU2886"/>
      <c r="AV2886"/>
      <c r="AW2886"/>
    </row>
    <row r="2887" spans="47:49" x14ac:dyDescent="0.35">
      <c r="AU2887"/>
      <c r="AV2887"/>
      <c r="AW2887"/>
    </row>
    <row r="2888" spans="47:49" x14ac:dyDescent="0.35">
      <c r="AU2888"/>
      <c r="AV2888"/>
      <c r="AW2888"/>
    </row>
    <row r="2889" spans="47:49" x14ac:dyDescent="0.35">
      <c r="AU2889"/>
      <c r="AV2889"/>
      <c r="AW2889"/>
    </row>
    <row r="2890" spans="47:49" x14ac:dyDescent="0.35">
      <c r="AU2890"/>
      <c r="AV2890"/>
      <c r="AW2890"/>
    </row>
    <row r="2891" spans="47:49" x14ac:dyDescent="0.35">
      <c r="AU2891"/>
      <c r="AV2891"/>
      <c r="AW2891"/>
    </row>
    <row r="2892" spans="47:49" x14ac:dyDescent="0.35">
      <c r="AU2892"/>
      <c r="AV2892"/>
      <c r="AW2892"/>
    </row>
    <row r="2893" spans="47:49" x14ac:dyDescent="0.35">
      <c r="AU2893"/>
      <c r="AV2893"/>
      <c r="AW2893"/>
    </row>
    <row r="2894" spans="47:49" x14ac:dyDescent="0.35">
      <c r="AU2894"/>
      <c r="AV2894"/>
      <c r="AW2894"/>
    </row>
    <row r="2895" spans="47:49" x14ac:dyDescent="0.35">
      <c r="AU2895"/>
      <c r="AV2895"/>
      <c r="AW2895"/>
    </row>
    <row r="2896" spans="47:49" x14ac:dyDescent="0.35">
      <c r="AU2896"/>
      <c r="AV2896"/>
      <c r="AW2896"/>
    </row>
    <row r="2897" spans="47:49" x14ac:dyDescent="0.35">
      <c r="AU2897"/>
      <c r="AV2897"/>
      <c r="AW2897"/>
    </row>
    <row r="2898" spans="47:49" x14ac:dyDescent="0.35">
      <c r="AU2898"/>
      <c r="AV2898"/>
      <c r="AW2898"/>
    </row>
    <row r="2899" spans="47:49" x14ac:dyDescent="0.35">
      <c r="AU2899"/>
      <c r="AV2899"/>
      <c r="AW2899"/>
    </row>
    <row r="2900" spans="47:49" x14ac:dyDescent="0.35">
      <c r="AU2900"/>
      <c r="AV2900"/>
      <c r="AW2900"/>
    </row>
    <row r="2901" spans="47:49" x14ac:dyDescent="0.35">
      <c r="AU2901"/>
      <c r="AV2901"/>
      <c r="AW2901"/>
    </row>
    <row r="2902" spans="47:49" x14ac:dyDescent="0.35">
      <c r="AU2902"/>
      <c r="AV2902"/>
      <c r="AW2902"/>
    </row>
    <row r="2903" spans="47:49" x14ac:dyDescent="0.35">
      <c r="AU2903"/>
      <c r="AV2903"/>
      <c r="AW2903"/>
    </row>
    <row r="2904" spans="47:49" x14ac:dyDescent="0.35">
      <c r="AU2904"/>
      <c r="AV2904"/>
      <c r="AW2904"/>
    </row>
    <row r="2905" spans="47:49" x14ac:dyDescent="0.35">
      <c r="AU2905"/>
      <c r="AV2905"/>
      <c r="AW2905"/>
    </row>
    <row r="2906" spans="47:49" x14ac:dyDescent="0.35">
      <c r="AU2906"/>
      <c r="AV2906"/>
      <c r="AW2906"/>
    </row>
    <row r="2907" spans="47:49" x14ac:dyDescent="0.35">
      <c r="AU2907"/>
      <c r="AV2907"/>
      <c r="AW2907"/>
    </row>
    <row r="2908" spans="47:49" x14ac:dyDescent="0.35">
      <c r="AU2908"/>
      <c r="AV2908"/>
      <c r="AW2908"/>
    </row>
    <row r="2909" spans="47:49" x14ac:dyDescent="0.35">
      <c r="AU2909"/>
      <c r="AV2909"/>
      <c r="AW2909"/>
    </row>
    <row r="2910" spans="47:49" x14ac:dyDescent="0.35">
      <c r="AU2910"/>
      <c r="AV2910"/>
      <c r="AW2910"/>
    </row>
    <row r="2911" spans="47:49" x14ac:dyDescent="0.35">
      <c r="AU2911"/>
      <c r="AV2911"/>
      <c r="AW2911"/>
    </row>
    <row r="2912" spans="47:49" x14ac:dyDescent="0.35">
      <c r="AU2912"/>
      <c r="AV2912"/>
      <c r="AW2912"/>
    </row>
    <row r="2913" spans="47:49" x14ac:dyDescent="0.35">
      <c r="AU2913"/>
      <c r="AV2913"/>
      <c r="AW2913"/>
    </row>
    <row r="2914" spans="47:49" x14ac:dyDescent="0.35">
      <c r="AU2914"/>
      <c r="AV2914"/>
      <c r="AW2914"/>
    </row>
    <row r="2915" spans="47:49" x14ac:dyDescent="0.35">
      <c r="AU2915"/>
      <c r="AV2915"/>
      <c r="AW2915"/>
    </row>
    <row r="2916" spans="47:49" x14ac:dyDescent="0.35">
      <c r="AU2916"/>
      <c r="AV2916"/>
      <c r="AW2916"/>
    </row>
    <row r="2917" spans="47:49" x14ac:dyDescent="0.35">
      <c r="AU2917"/>
      <c r="AV2917"/>
      <c r="AW2917"/>
    </row>
    <row r="2918" spans="47:49" x14ac:dyDescent="0.35">
      <c r="AU2918"/>
      <c r="AV2918"/>
      <c r="AW2918"/>
    </row>
    <row r="2919" spans="47:49" x14ac:dyDescent="0.35">
      <c r="AU2919"/>
      <c r="AV2919"/>
      <c r="AW2919"/>
    </row>
    <row r="2920" spans="47:49" x14ac:dyDescent="0.35">
      <c r="AU2920"/>
      <c r="AV2920"/>
      <c r="AW2920"/>
    </row>
    <row r="2921" spans="47:49" x14ac:dyDescent="0.35">
      <c r="AU2921"/>
      <c r="AV2921"/>
      <c r="AW2921"/>
    </row>
    <row r="2922" spans="47:49" x14ac:dyDescent="0.35">
      <c r="AU2922"/>
      <c r="AV2922"/>
      <c r="AW2922"/>
    </row>
    <row r="2923" spans="47:49" x14ac:dyDescent="0.35">
      <c r="AU2923"/>
      <c r="AV2923"/>
      <c r="AW2923"/>
    </row>
    <row r="2924" spans="47:49" x14ac:dyDescent="0.35">
      <c r="AU2924"/>
      <c r="AV2924"/>
      <c r="AW2924"/>
    </row>
    <row r="2925" spans="47:49" x14ac:dyDescent="0.35">
      <c r="AU2925"/>
      <c r="AV2925"/>
      <c r="AW2925"/>
    </row>
    <row r="2926" spans="47:49" x14ac:dyDescent="0.35">
      <c r="AU2926"/>
      <c r="AV2926"/>
      <c r="AW2926"/>
    </row>
    <row r="2927" spans="47:49" x14ac:dyDescent="0.35">
      <c r="AU2927"/>
      <c r="AV2927"/>
      <c r="AW2927"/>
    </row>
    <row r="2928" spans="47:49" x14ac:dyDescent="0.35">
      <c r="AU2928"/>
      <c r="AV2928"/>
      <c r="AW2928"/>
    </row>
    <row r="2929" spans="47:49" x14ac:dyDescent="0.35">
      <c r="AU2929"/>
      <c r="AV2929"/>
      <c r="AW2929"/>
    </row>
    <row r="2930" spans="47:49" x14ac:dyDescent="0.35">
      <c r="AU2930"/>
      <c r="AV2930"/>
      <c r="AW2930"/>
    </row>
    <row r="2931" spans="47:49" x14ac:dyDescent="0.35">
      <c r="AU2931"/>
      <c r="AV2931"/>
      <c r="AW2931"/>
    </row>
    <row r="2932" spans="47:49" x14ac:dyDescent="0.35">
      <c r="AU2932"/>
      <c r="AV2932"/>
      <c r="AW2932"/>
    </row>
    <row r="2933" spans="47:49" x14ac:dyDescent="0.35">
      <c r="AU2933"/>
      <c r="AV2933"/>
      <c r="AW2933"/>
    </row>
    <row r="2934" spans="47:49" x14ac:dyDescent="0.35">
      <c r="AU2934"/>
      <c r="AV2934"/>
      <c r="AW2934"/>
    </row>
    <row r="2935" spans="47:49" x14ac:dyDescent="0.35">
      <c r="AU2935"/>
      <c r="AV2935"/>
      <c r="AW2935"/>
    </row>
    <row r="2936" spans="47:49" x14ac:dyDescent="0.35">
      <c r="AU2936"/>
      <c r="AV2936"/>
      <c r="AW2936"/>
    </row>
    <row r="2937" spans="47:49" x14ac:dyDescent="0.35">
      <c r="AU2937"/>
      <c r="AV2937"/>
      <c r="AW2937"/>
    </row>
    <row r="2938" spans="47:49" x14ac:dyDescent="0.35">
      <c r="AU2938"/>
      <c r="AV2938"/>
      <c r="AW2938"/>
    </row>
    <row r="2939" spans="47:49" x14ac:dyDescent="0.35">
      <c r="AU2939"/>
      <c r="AV2939"/>
      <c r="AW2939"/>
    </row>
    <row r="2940" spans="47:49" x14ac:dyDescent="0.35">
      <c r="AU2940"/>
      <c r="AV2940"/>
      <c r="AW2940"/>
    </row>
    <row r="2941" spans="47:49" x14ac:dyDescent="0.35">
      <c r="AU2941"/>
      <c r="AV2941"/>
      <c r="AW2941"/>
    </row>
    <row r="2942" spans="47:49" x14ac:dyDescent="0.35">
      <c r="AU2942"/>
      <c r="AV2942"/>
      <c r="AW2942"/>
    </row>
    <row r="2943" spans="47:49" x14ac:dyDescent="0.35">
      <c r="AU2943"/>
      <c r="AV2943"/>
      <c r="AW2943"/>
    </row>
    <row r="2944" spans="47:49" x14ac:dyDescent="0.35">
      <c r="AU2944"/>
      <c r="AV2944"/>
      <c r="AW2944"/>
    </row>
    <row r="2945" spans="47:49" x14ac:dyDescent="0.35">
      <c r="AU2945"/>
      <c r="AV2945"/>
      <c r="AW2945"/>
    </row>
    <row r="2946" spans="47:49" x14ac:dyDescent="0.35">
      <c r="AU2946"/>
      <c r="AV2946"/>
      <c r="AW2946"/>
    </row>
    <row r="2947" spans="47:49" x14ac:dyDescent="0.35">
      <c r="AU2947"/>
      <c r="AV2947"/>
      <c r="AW2947"/>
    </row>
    <row r="2948" spans="47:49" x14ac:dyDescent="0.35">
      <c r="AU2948"/>
      <c r="AV2948"/>
      <c r="AW2948"/>
    </row>
    <row r="2949" spans="47:49" x14ac:dyDescent="0.35">
      <c r="AU2949"/>
      <c r="AV2949"/>
      <c r="AW2949"/>
    </row>
    <row r="2950" spans="47:49" x14ac:dyDescent="0.35">
      <c r="AU2950"/>
      <c r="AV2950"/>
      <c r="AW2950"/>
    </row>
    <row r="2951" spans="47:49" x14ac:dyDescent="0.35">
      <c r="AU2951"/>
      <c r="AV2951"/>
      <c r="AW2951"/>
    </row>
    <row r="2952" spans="47:49" x14ac:dyDescent="0.35">
      <c r="AU2952"/>
      <c r="AV2952"/>
      <c r="AW2952"/>
    </row>
    <row r="2953" spans="47:49" x14ac:dyDescent="0.35">
      <c r="AU2953"/>
      <c r="AV2953"/>
      <c r="AW2953"/>
    </row>
    <row r="2954" spans="47:49" x14ac:dyDescent="0.35">
      <c r="AU2954"/>
      <c r="AV2954"/>
      <c r="AW2954"/>
    </row>
    <row r="2955" spans="47:49" x14ac:dyDescent="0.35">
      <c r="AU2955"/>
      <c r="AV2955"/>
      <c r="AW2955"/>
    </row>
    <row r="2956" spans="47:49" x14ac:dyDescent="0.35">
      <c r="AU2956"/>
      <c r="AV2956"/>
      <c r="AW2956"/>
    </row>
    <row r="2957" spans="47:49" x14ac:dyDescent="0.35">
      <c r="AU2957"/>
      <c r="AV2957"/>
      <c r="AW2957"/>
    </row>
    <row r="2958" spans="47:49" x14ac:dyDescent="0.35">
      <c r="AU2958"/>
      <c r="AV2958"/>
      <c r="AW2958"/>
    </row>
    <row r="2959" spans="47:49" x14ac:dyDescent="0.35">
      <c r="AU2959"/>
      <c r="AV2959"/>
      <c r="AW2959"/>
    </row>
    <row r="2960" spans="47:49" x14ac:dyDescent="0.35">
      <c r="AU2960"/>
      <c r="AV2960"/>
      <c r="AW2960"/>
    </row>
    <row r="2961" spans="47:49" x14ac:dyDescent="0.35">
      <c r="AU2961"/>
      <c r="AV2961"/>
      <c r="AW2961"/>
    </row>
    <row r="2962" spans="47:49" x14ac:dyDescent="0.35">
      <c r="AU2962"/>
      <c r="AV2962"/>
      <c r="AW2962"/>
    </row>
    <row r="2963" spans="47:49" x14ac:dyDescent="0.35">
      <c r="AU2963"/>
      <c r="AV2963"/>
      <c r="AW2963"/>
    </row>
    <row r="2964" spans="47:49" x14ac:dyDescent="0.35">
      <c r="AU2964"/>
      <c r="AV2964"/>
      <c r="AW2964"/>
    </row>
    <row r="2965" spans="47:49" x14ac:dyDescent="0.35">
      <c r="AU2965"/>
      <c r="AV2965"/>
      <c r="AW2965"/>
    </row>
    <row r="2966" spans="47:49" x14ac:dyDescent="0.35">
      <c r="AU2966"/>
      <c r="AV2966"/>
      <c r="AW2966"/>
    </row>
    <row r="2967" spans="47:49" x14ac:dyDescent="0.35">
      <c r="AU2967"/>
      <c r="AV2967"/>
      <c r="AW2967"/>
    </row>
    <row r="2968" spans="47:49" x14ac:dyDescent="0.35">
      <c r="AU2968"/>
      <c r="AV2968"/>
      <c r="AW2968"/>
    </row>
    <row r="2969" spans="47:49" x14ac:dyDescent="0.35">
      <c r="AU2969"/>
      <c r="AV2969"/>
      <c r="AW2969"/>
    </row>
    <row r="2970" spans="47:49" x14ac:dyDescent="0.35">
      <c r="AU2970"/>
      <c r="AV2970"/>
      <c r="AW2970"/>
    </row>
    <row r="2971" spans="47:49" x14ac:dyDescent="0.35">
      <c r="AU2971"/>
      <c r="AV2971"/>
      <c r="AW2971"/>
    </row>
    <row r="2972" spans="47:49" x14ac:dyDescent="0.35">
      <c r="AU2972"/>
      <c r="AV2972"/>
      <c r="AW2972"/>
    </row>
    <row r="2973" spans="47:49" x14ac:dyDescent="0.35">
      <c r="AU2973"/>
      <c r="AV2973"/>
      <c r="AW2973"/>
    </row>
    <row r="2974" spans="47:49" x14ac:dyDescent="0.35">
      <c r="AU2974"/>
      <c r="AV2974"/>
      <c r="AW2974"/>
    </row>
    <row r="2975" spans="47:49" x14ac:dyDescent="0.35">
      <c r="AU2975"/>
      <c r="AV2975"/>
      <c r="AW2975"/>
    </row>
    <row r="2976" spans="47:49" x14ac:dyDescent="0.35">
      <c r="AU2976"/>
      <c r="AV2976"/>
      <c r="AW2976"/>
    </row>
    <row r="2977" spans="47:49" x14ac:dyDescent="0.35">
      <c r="AU2977"/>
      <c r="AV2977"/>
      <c r="AW2977"/>
    </row>
    <row r="2978" spans="47:49" x14ac:dyDescent="0.35">
      <c r="AU2978"/>
      <c r="AV2978"/>
      <c r="AW2978"/>
    </row>
    <row r="2979" spans="47:49" x14ac:dyDescent="0.35">
      <c r="AU2979"/>
      <c r="AV2979"/>
      <c r="AW2979"/>
    </row>
    <row r="2980" spans="47:49" x14ac:dyDescent="0.35">
      <c r="AU2980"/>
      <c r="AV2980"/>
      <c r="AW2980"/>
    </row>
    <row r="2981" spans="47:49" x14ac:dyDescent="0.35">
      <c r="AU2981"/>
      <c r="AV2981"/>
      <c r="AW2981"/>
    </row>
    <row r="2982" spans="47:49" x14ac:dyDescent="0.35">
      <c r="AU2982"/>
      <c r="AV2982"/>
      <c r="AW2982"/>
    </row>
    <row r="2983" spans="47:49" x14ac:dyDescent="0.35">
      <c r="AU2983"/>
      <c r="AV2983"/>
      <c r="AW2983"/>
    </row>
    <row r="2984" spans="47:49" x14ac:dyDescent="0.35">
      <c r="AU2984"/>
      <c r="AV2984"/>
      <c r="AW2984"/>
    </row>
    <row r="2985" spans="47:49" x14ac:dyDescent="0.35">
      <c r="AU2985"/>
      <c r="AV2985"/>
      <c r="AW2985"/>
    </row>
    <row r="2986" spans="47:49" x14ac:dyDescent="0.35">
      <c r="AU2986"/>
      <c r="AV2986"/>
      <c r="AW2986"/>
    </row>
    <row r="2987" spans="47:49" x14ac:dyDescent="0.35">
      <c r="AU2987"/>
      <c r="AV2987"/>
      <c r="AW2987"/>
    </row>
    <row r="2988" spans="47:49" x14ac:dyDescent="0.35">
      <c r="AU2988"/>
      <c r="AV2988"/>
      <c r="AW2988"/>
    </row>
    <row r="2989" spans="47:49" x14ac:dyDescent="0.35">
      <c r="AU2989"/>
      <c r="AV2989"/>
      <c r="AW2989"/>
    </row>
    <row r="2990" spans="47:49" x14ac:dyDescent="0.35">
      <c r="AU2990"/>
      <c r="AV2990"/>
      <c r="AW2990"/>
    </row>
    <row r="2991" spans="47:49" x14ac:dyDescent="0.35">
      <c r="AU2991"/>
      <c r="AV2991"/>
      <c r="AW2991"/>
    </row>
    <row r="2992" spans="47:49" x14ac:dyDescent="0.35">
      <c r="AU2992"/>
      <c r="AV2992"/>
      <c r="AW2992"/>
    </row>
    <row r="2993" spans="47:49" x14ac:dyDescent="0.35">
      <c r="AU2993"/>
      <c r="AV2993"/>
      <c r="AW2993"/>
    </row>
    <row r="2994" spans="47:49" x14ac:dyDescent="0.35">
      <c r="AU2994"/>
      <c r="AV2994"/>
      <c r="AW2994"/>
    </row>
    <row r="2995" spans="47:49" x14ac:dyDescent="0.35">
      <c r="AU2995"/>
      <c r="AV2995"/>
      <c r="AW2995"/>
    </row>
    <row r="2996" spans="47:49" x14ac:dyDescent="0.35">
      <c r="AU2996"/>
      <c r="AV2996"/>
      <c r="AW2996"/>
    </row>
    <row r="2997" spans="47:49" x14ac:dyDescent="0.35">
      <c r="AU2997"/>
      <c r="AV2997"/>
      <c r="AW2997"/>
    </row>
    <row r="2998" spans="47:49" x14ac:dyDescent="0.35">
      <c r="AU2998"/>
      <c r="AV2998"/>
      <c r="AW2998"/>
    </row>
    <row r="2999" spans="47:49" x14ac:dyDescent="0.35">
      <c r="AU2999"/>
      <c r="AV2999"/>
      <c r="AW2999"/>
    </row>
    <row r="3000" spans="47:49" x14ac:dyDescent="0.35">
      <c r="AU3000"/>
      <c r="AV3000"/>
      <c r="AW3000"/>
    </row>
    <row r="3001" spans="47:49" x14ac:dyDescent="0.35">
      <c r="AU3001"/>
      <c r="AV3001"/>
      <c r="AW3001"/>
    </row>
    <row r="3002" spans="47:49" x14ac:dyDescent="0.35">
      <c r="AU3002"/>
      <c r="AV3002"/>
      <c r="AW3002"/>
    </row>
    <row r="3003" spans="47:49" x14ac:dyDescent="0.35">
      <c r="AU3003"/>
      <c r="AV3003"/>
      <c r="AW3003"/>
    </row>
    <row r="3004" spans="47:49" x14ac:dyDescent="0.35">
      <c r="AU3004"/>
      <c r="AV3004"/>
      <c r="AW3004"/>
    </row>
    <row r="3005" spans="47:49" x14ac:dyDescent="0.35">
      <c r="AU3005"/>
      <c r="AV3005"/>
      <c r="AW3005"/>
    </row>
    <row r="3006" spans="47:49" x14ac:dyDescent="0.35">
      <c r="AU3006"/>
      <c r="AV3006"/>
      <c r="AW3006"/>
    </row>
    <row r="3007" spans="47:49" x14ac:dyDescent="0.35">
      <c r="AU3007"/>
      <c r="AV3007"/>
      <c r="AW3007"/>
    </row>
    <row r="3008" spans="47:49" x14ac:dyDescent="0.35">
      <c r="AU3008"/>
      <c r="AV3008"/>
      <c r="AW3008"/>
    </row>
    <row r="3009" spans="47:49" x14ac:dyDescent="0.35">
      <c r="AU3009"/>
      <c r="AV3009"/>
      <c r="AW3009"/>
    </row>
    <row r="3010" spans="47:49" x14ac:dyDescent="0.35">
      <c r="AU3010"/>
      <c r="AV3010"/>
      <c r="AW3010"/>
    </row>
    <row r="3011" spans="47:49" x14ac:dyDescent="0.35">
      <c r="AU3011"/>
      <c r="AV3011"/>
      <c r="AW3011"/>
    </row>
    <row r="3012" spans="47:49" x14ac:dyDescent="0.35">
      <c r="AU3012"/>
      <c r="AV3012"/>
      <c r="AW3012"/>
    </row>
    <row r="3013" spans="47:49" x14ac:dyDescent="0.35">
      <c r="AU3013"/>
      <c r="AV3013"/>
      <c r="AW3013"/>
    </row>
    <row r="3014" spans="47:49" x14ac:dyDescent="0.35">
      <c r="AU3014"/>
      <c r="AV3014"/>
      <c r="AW3014"/>
    </row>
    <row r="3015" spans="47:49" x14ac:dyDescent="0.35">
      <c r="AU3015"/>
      <c r="AV3015"/>
      <c r="AW3015"/>
    </row>
    <row r="3016" spans="47:49" x14ac:dyDescent="0.35">
      <c r="AU3016"/>
      <c r="AV3016"/>
      <c r="AW3016"/>
    </row>
    <row r="3017" spans="47:49" x14ac:dyDescent="0.35">
      <c r="AU3017"/>
      <c r="AV3017"/>
      <c r="AW3017"/>
    </row>
    <row r="3018" spans="47:49" x14ac:dyDescent="0.35">
      <c r="AU3018"/>
      <c r="AV3018"/>
      <c r="AW3018"/>
    </row>
    <row r="3019" spans="47:49" x14ac:dyDescent="0.35">
      <c r="AU3019"/>
      <c r="AV3019"/>
      <c r="AW3019"/>
    </row>
    <row r="3020" spans="47:49" x14ac:dyDescent="0.35">
      <c r="AU3020"/>
      <c r="AV3020"/>
      <c r="AW3020"/>
    </row>
    <row r="3021" spans="47:49" x14ac:dyDescent="0.35">
      <c r="AU3021"/>
      <c r="AV3021"/>
      <c r="AW3021"/>
    </row>
    <row r="3022" spans="47:49" x14ac:dyDescent="0.35">
      <c r="AU3022"/>
      <c r="AV3022"/>
      <c r="AW3022"/>
    </row>
    <row r="3023" spans="47:49" x14ac:dyDescent="0.35">
      <c r="AU3023"/>
      <c r="AV3023"/>
      <c r="AW3023"/>
    </row>
    <row r="3024" spans="47:49" x14ac:dyDescent="0.35">
      <c r="AU3024"/>
      <c r="AV3024"/>
      <c r="AW3024"/>
    </row>
    <row r="3025" spans="47:49" x14ac:dyDescent="0.35">
      <c r="AU3025"/>
      <c r="AV3025"/>
      <c r="AW3025"/>
    </row>
    <row r="3026" spans="47:49" x14ac:dyDescent="0.35">
      <c r="AU3026"/>
      <c r="AV3026"/>
      <c r="AW3026"/>
    </row>
    <row r="3027" spans="47:49" x14ac:dyDescent="0.35">
      <c r="AU3027"/>
      <c r="AV3027"/>
      <c r="AW3027"/>
    </row>
    <row r="3028" spans="47:49" x14ac:dyDescent="0.35">
      <c r="AU3028"/>
      <c r="AV3028"/>
      <c r="AW3028"/>
    </row>
    <row r="3029" spans="47:49" x14ac:dyDescent="0.35">
      <c r="AU3029"/>
      <c r="AV3029"/>
      <c r="AW3029"/>
    </row>
    <row r="3030" spans="47:49" x14ac:dyDescent="0.35">
      <c r="AU3030"/>
      <c r="AV3030"/>
      <c r="AW3030"/>
    </row>
    <row r="3031" spans="47:49" x14ac:dyDescent="0.35">
      <c r="AU3031"/>
      <c r="AV3031"/>
      <c r="AW3031"/>
    </row>
    <row r="3032" spans="47:49" x14ac:dyDescent="0.35">
      <c r="AU3032"/>
      <c r="AV3032"/>
      <c r="AW3032"/>
    </row>
    <row r="3033" spans="47:49" x14ac:dyDescent="0.35">
      <c r="AU3033"/>
      <c r="AV3033"/>
      <c r="AW3033"/>
    </row>
    <row r="3034" spans="47:49" x14ac:dyDescent="0.35">
      <c r="AU3034"/>
      <c r="AV3034"/>
      <c r="AW3034"/>
    </row>
    <row r="3035" spans="47:49" x14ac:dyDescent="0.35">
      <c r="AU3035"/>
      <c r="AV3035"/>
      <c r="AW3035"/>
    </row>
    <row r="3036" spans="47:49" x14ac:dyDescent="0.35">
      <c r="AU3036"/>
      <c r="AV3036"/>
      <c r="AW3036"/>
    </row>
    <row r="3037" spans="47:49" x14ac:dyDescent="0.35">
      <c r="AU3037"/>
      <c r="AV3037"/>
      <c r="AW3037"/>
    </row>
    <row r="3038" spans="47:49" x14ac:dyDescent="0.35">
      <c r="AU3038"/>
      <c r="AV3038"/>
      <c r="AW3038"/>
    </row>
    <row r="3039" spans="47:49" x14ac:dyDescent="0.35">
      <c r="AU3039"/>
      <c r="AV3039"/>
      <c r="AW3039"/>
    </row>
    <row r="3040" spans="47:49" x14ac:dyDescent="0.35">
      <c r="AU3040"/>
      <c r="AV3040"/>
      <c r="AW3040"/>
    </row>
    <row r="3041" spans="47:49" x14ac:dyDescent="0.35">
      <c r="AU3041"/>
      <c r="AV3041"/>
      <c r="AW3041"/>
    </row>
    <row r="3042" spans="47:49" x14ac:dyDescent="0.35">
      <c r="AU3042"/>
      <c r="AV3042"/>
      <c r="AW3042"/>
    </row>
    <row r="3043" spans="47:49" x14ac:dyDescent="0.35">
      <c r="AU3043"/>
      <c r="AV3043"/>
      <c r="AW3043"/>
    </row>
    <row r="3044" spans="47:49" x14ac:dyDescent="0.35">
      <c r="AU3044"/>
      <c r="AV3044"/>
      <c r="AW3044"/>
    </row>
    <row r="3045" spans="47:49" x14ac:dyDescent="0.35">
      <c r="AU3045"/>
      <c r="AV3045"/>
      <c r="AW3045"/>
    </row>
    <row r="3046" spans="47:49" x14ac:dyDescent="0.35">
      <c r="AU3046"/>
      <c r="AV3046"/>
      <c r="AW3046"/>
    </row>
    <row r="3047" spans="47:49" x14ac:dyDescent="0.35">
      <c r="AU3047"/>
      <c r="AV3047"/>
      <c r="AW3047"/>
    </row>
    <row r="3048" spans="47:49" x14ac:dyDescent="0.35">
      <c r="AU3048"/>
      <c r="AV3048"/>
      <c r="AW3048"/>
    </row>
    <row r="3049" spans="47:49" x14ac:dyDescent="0.35">
      <c r="AU3049"/>
      <c r="AV3049"/>
      <c r="AW3049"/>
    </row>
    <row r="3050" spans="47:49" x14ac:dyDescent="0.35">
      <c r="AU3050"/>
      <c r="AV3050"/>
      <c r="AW3050"/>
    </row>
    <row r="3051" spans="47:49" x14ac:dyDescent="0.35">
      <c r="AU3051"/>
      <c r="AV3051"/>
      <c r="AW3051"/>
    </row>
    <row r="3052" spans="47:49" x14ac:dyDescent="0.35">
      <c r="AU3052"/>
      <c r="AV3052"/>
      <c r="AW3052"/>
    </row>
    <row r="3053" spans="47:49" x14ac:dyDescent="0.35">
      <c r="AU3053"/>
      <c r="AV3053"/>
      <c r="AW3053"/>
    </row>
    <row r="3054" spans="47:49" x14ac:dyDescent="0.35">
      <c r="AU3054"/>
      <c r="AV3054"/>
      <c r="AW3054"/>
    </row>
    <row r="3055" spans="47:49" x14ac:dyDescent="0.35">
      <c r="AU3055"/>
      <c r="AV3055"/>
      <c r="AW3055"/>
    </row>
    <row r="3056" spans="47:49" x14ac:dyDescent="0.35">
      <c r="AU3056"/>
      <c r="AV3056"/>
      <c r="AW3056"/>
    </row>
    <row r="3057" spans="47:49" x14ac:dyDescent="0.35">
      <c r="AU3057"/>
      <c r="AV3057"/>
      <c r="AW3057"/>
    </row>
    <row r="3058" spans="47:49" x14ac:dyDescent="0.35">
      <c r="AU3058"/>
      <c r="AV3058"/>
      <c r="AW3058"/>
    </row>
    <row r="3059" spans="47:49" x14ac:dyDescent="0.35">
      <c r="AU3059"/>
      <c r="AV3059"/>
      <c r="AW3059"/>
    </row>
    <row r="3060" spans="47:49" x14ac:dyDescent="0.35">
      <c r="AU3060"/>
      <c r="AV3060"/>
      <c r="AW3060"/>
    </row>
    <row r="3061" spans="47:49" x14ac:dyDescent="0.35">
      <c r="AU3061"/>
      <c r="AV3061"/>
      <c r="AW3061"/>
    </row>
    <row r="3062" spans="47:49" x14ac:dyDescent="0.35">
      <c r="AU3062"/>
      <c r="AV3062"/>
      <c r="AW3062"/>
    </row>
    <row r="3063" spans="47:49" x14ac:dyDescent="0.35">
      <c r="AU3063"/>
      <c r="AV3063"/>
      <c r="AW3063"/>
    </row>
    <row r="3064" spans="47:49" x14ac:dyDescent="0.35">
      <c r="AU3064"/>
      <c r="AV3064"/>
      <c r="AW3064"/>
    </row>
    <row r="3065" spans="47:49" x14ac:dyDescent="0.35">
      <c r="AU3065"/>
      <c r="AV3065"/>
      <c r="AW3065"/>
    </row>
    <row r="3066" spans="47:49" x14ac:dyDescent="0.35">
      <c r="AU3066"/>
      <c r="AV3066"/>
      <c r="AW3066"/>
    </row>
    <row r="3067" spans="47:49" x14ac:dyDescent="0.35">
      <c r="AU3067"/>
      <c r="AV3067"/>
      <c r="AW3067"/>
    </row>
    <row r="3068" spans="47:49" x14ac:dyDescent="0.35">
      <c r="AU3068"/>
      <c r="AV3068"/>
      <c r="AW3068"/>
    </row>
    <row r="3069" spans="47:49" x14ac:dyDescent="0.35">
      <c r="AU3069"/>
      <c r="AV3069"/>
      <c r="AW3069"/>
    </row>
    <row r="3070" spans="47:49" x14ac:dyDescent="0.35">
      <c r="AU3070"/>
      <c r="AV3070"/>
      <c r="AW3070"/>
    </row>
    <row r="3071" spans="47:49" x14ac:dyDescent="0.35">
      <c r="AU3071"/>
      <c r="AV3071"/>
      <c r="AW3071"/>
    </row>
    <row r="3072" spans="47:49" x14ac:dyDescent="0.35">
      <c r="AU3072"/>
      <c r="AV3072"/>
      <c r="AW3072"/>
    </row>
    <row r="3073" spans="47:49" x14ac:dyDescent="0.35">
      <c r="AU3073"/>
      <c r="AV3073"/>
      <c r="AW3073"/>
    </row>
    <row r="3074" spans="47:49" x14ac:dyDescent="0.35">
      <c r="AU3074"/>
      <c r="AV3074"/>
      <c r="AW3074"/>
    </row>
    <row r="3075" spans="47:49" x14ac:dyDescent="0.35">
      <c r="AU3075"/>
      <c r="AV3075"/>
      <c r="AW3075"/>
    </row>
    <row r="3076" spans="47:49" x14ac:dyDescent="0.35">
      <c r="AU3076"/>
      <c r="AV3076"/>
      <c r="AW3076"/>
    </row>
    <row r="3077" spans="47:49" x14ac:dyDescent="0.35">
      <c r="AU3077"/>
      <c r="AV3077"/>
      <c r="AW3077"/>
    </row>
    <row r="3078" spans="47:49" x14ac:dyDescent="0.35">
      <c r="AU3078"/>
      <c r="AV3078"/>
      <c r="AW3078"/>
    </row>
    <row r="3079" spans="47:49" x14ac:dyDescent="0.35">
      <c r="AU3079"/>
      <c r="AV3079"/>
      <c r="AW3079"/>
    </row>
    <row r="3080" spans="47:49" x14ac:dyDescent="0.35">
      <c r="AU3080"/>
      <c r="AV3080"/>
      <c r="AW3080"/>
    </row>
    <row r="3081" spans="47:49" x14ac:dyDescent="0.35">
      <c r="AU3081"/>
      <c r="AV3081"/>
      <c r="AW3081"/>
    </row>
    <row r="3082" spans="47:49" x14ac:dyDescent="0.35">
      <c r="AU3082"/>
      <c r="AV3082"/>
      <c r="AW3082"/>
    </row>
    <row r="3083" spans="47:49" x14ac:dyDescent="0.35">
      <c r="AU3083"/>
      <c r="AV3083"/>
      <c r="AW3083"/>
    </row>
    <row r="3084" spans="47:49" x14ac:dyDescent="0.35">
      <c r="AU3084"/>
      <c r="AV3084"/>
      <c r="AW3084"/>
    </row>
    <row r="3085" spans="47:49" x14ac:dyDescent="0.35">
      <c r="AU3085"/>
      <c r="AV3085"/>
      <c r="AW3085"/>
    </row>
    <row r="3086" spans="47:49" x14ac:dyDescent="0.35">
      <c r="AU3086"/>
      <c r="AV3086"/>
      <c r="AW3086"/>
    </row>
    <row r="3087" spans="47:49" x14ac:dyDescent="0.35">
      <c r="AU3087"/>
      <c r="AV3087"/>
      <c r="AW3087"/>
    </row>
    <row r="3088" spans="47:49" x14ac:dyDescent="0.35">
      <c r="AU3088"/>
      <c r="AV3088"/>
      <c r="AW3088"/>
    </row>
    <row r="3089" spans="47:49" x14ac:dyDescent="0.35">
      <c r="AU3089"/>
      <c r="AV3089"/>
      <c r="AW3089"/>
    </row>
    <row r="3090" spans="47:49" x14ac:dyDescent="0.35">
      <c r="AU3090"/>
      <c r="AV3090"/>
      <c r="AW3090"/>
    </row>
    <row r="3091" spans="47:49" x14ac:dyDescent="0.35">
      <c r="AU3091"/>
      <c r="AV3091"/>
      <c r="AW3091"/>
    </row>
    <row r="3092" spans="47:49" x14ac:dyDescent="0.35">
      <c r="AU3092"/>
      <c r="AV3092"/>
      <c r="AW3092"/>
    </row>
    <row r="3093" spans="47:49" x14ac:dyDescent="0.35">
      <c r="AU3093"/>
      <c r="AV3093"/>
      <c r="AW3093"/>
    </row>
    <row r="3094" spans="47:49" x14ac:dyDescent="0.35">
      <c r="AU3094"/>
      <c r="AV3094"/>
      <c r="AW3094"/>
    </row>
    <row r="3095" spans="47:49" x14ac:dyDescent="0.35">
      <c r="AU3095"/>
      <c r="AV3095"/>
      <c r="AW3095"/>
    </row>
    <row r="3096" spans="47:49" x14ac:dyDescent="0.35">
      <c r="AU3096"/>
      <c r="AV3096"/>
      <c r="AW3096"/>
    </row>
    <row r="3097" spans="47:49" x14ac:dyDescent="0.35">
      <c r="AU3097"/>
      <c r="AV3097"/>
      <c r="AW3097"/>
    </row>
    <row r="3098" spans="47:49" x14ac:dyDescent="0.35">
      <c r="AU3098"/>
      <c r="AV3098"/>
      <c r="AW3098"/>
    </row>
    <row r="3099" spans="47:49" x14ac:dyDescent="0.35">
      <c r="AU3099"/>
      <c r="AV3099"/>
      <c r="AW3099"/>
    </row>
    <row r="3100" spans="47:49" x14ac:dyDescent="0.35">
      <c r="AU3100"/>
      <c r="AV3100"/>
      <c r="AW3100"/>
    </row>
    <row r="3101" spans="47:49" x14ac:dyDescent="0.35">
      <c r="AU3101"/>
      <c r="AV3101"/>
      <c r="AW3101"/>
    </row>
    <row r="3102" spans="47:49" x14ac:dyDescent="0.35">
      <c r="AU3102"/>
      <c r="AV3102"/>
      <c r="AW3102"/>
    </row>
    <row r="3103" spans="47:49" x14ac:dyDescent="0.35">
      <c r="AU3103"/>
      <c r="AV3103"/>
      <c r="AW3103"/>
    </row>
    <row r="3104" spans="47:49" x14ac:dyDescent="0.35">
      <c r="AU3104"/>
      <c r="AV3104"/>
      <c r="AW3104"/>
    </row>
    <row r="3105" spans="47:49" x14ac:dyDescent="0.35">
      <c r="AU3105"/>
      <c r="AV3105"/>
      <c r="AW3105"/>
    </row>
    <row r="3106" spans="47:49" x14ac:dyDescent="0.35">
      <c r="AU3106"/>
      <c r="AV3106"/>
      <c r="AW3106"/>
    </row>
    <row r="3107" spans="47:49" x14ac:dyDescent="0.35">
      <c r="AU3107"/>
      <c r="AV3107"/>
      <c r="AW3107"/>
    </row>
    <row r="3108" spans="47:49" x14ac:dyDescent="0.35">
      <c r="AU3108"/>
      <c r="AV3108"/>
      <c r="AW3108"/>
    </row>
    <row r="3109" spans="47:49" x14ac:dyDescent="0.35">
      <c r="AU3109"/>
      <c r="AV3109"/>
      <c r="AW3109"/>
    </row>
    <row r="3110" spans="47:49" x14ac:dyDescent="0.35">
      <c r="AU3110"/>
      <c r="AV3110"/>
      <c r="AW3110"/>
    </row>
    <row r="3111" spans="47:49" x14ac:dyDescent="0.35">
      <c r="AU3111"/>
      <c r="AV3111"/>
      <c r="AW3111"/>
    </row>
    <row r="3112" spans="47:49" x14ac:dyDescent="0.35">
      <c r="AU3112"/>
      <c r="AV3112"/>
      <c r="AW3112"/>
    </row>
    <row r="3113" spans="47:49" x14ac:dyDescent="0.35">
      <c r="AU3113"/>
      <c r="AV3113"/>
      <c r="AW3113"/>
    </row>
    <row r="3114" spans="47:49" x14ac:dyDescent="0.35">
      <c r="AU3114"/>
      <c r="AV3114"/>
      <c r="AW3114"/>
    </row>
    <row r="3115" spans="47:49" x14ac:dyDescent="0.35">
      <c r="AU3115"/>
      <c r="AV3115"/>
      <c r="AW3115"/>
    </row>
    <row r="3116" spans="47:49" x14ac:dyDescent="0.35">
      <c r="AU3116"/>
      <c r="AV3116"/>
      <c r="AW3116"/>
    </row>
    <row r="3117" spans="47:49" x14ac:dyDescent="0.35">
      <c r="AU3117"/>
      <c r="AV3117"/>
      <c r="AW3117"/>
    </row>
    <row r="3118" spans="47:49" x14ac:dyDescent="0.35">
      <c r="AU3118"/>
      <c r="AV3118"/>
      <c r="AW3118"/>
    </row>
    <row r="3119" spans="47:49" x14ac:dyDescent="0.35">
      <c r="AU3119"/>
      <c r="AV3119"/>
      <c r="AW3119"/>
    </row>
    <row r="3120" spans="47:49" x14ac:dyDescent="0.35">
      <c r="AU3120"/>
      <c r="AV3120"/>
      <c r="AW3120"/>
    </row>
    <row r="3121" spans="47:49" x14ac:dyDescent="0.35">
      <c r="AU3121"/>
      <c r="AV3121"/>
      <c r="AW3121"/>
    </row>
    <row r="3122" spans="47:49" x14ac:dyDescent="0.35">
      <c r="AU3122"/>
      <c r="AV3122"/>
      <c r="AW3122"/>
    </row>
    <row r="3123" spans="47:49" x14ac:dyDescent="0.35">
      <c r="AU3123"/>
      <c r="AV3123"/>
      <c r="AW3123"/>
    </row>
    <row r="3124" spans="47:49" x14ac:dyDescent="0.35">
      <c r="AU3124"/>
      <c r="AV3124"/>
      <c r="AW3124"/>
    </row>
    <row r="3125" spans="47:49" x14ac:dyDescent="0.35">
      <c r="AU3125"/>
      <c r="AV3125"/>
      <c r="AW3125"/>
    </row>
    <row r="3126" spans="47:49" x14ac:dyDescent="0.35">
      <c r="AU3126"/>
      <c r="AV3126"/>
      <c r="AW3126"/>
    </row>
    <row r="3127" spans="47:49" x14ac:dyDescent="0.35">
      <c r="AU3127"/>
      <c r="AV3127"/>
      <c r="AW3127"/>
    </row>
    <row r="3128" spans="47:49" x14ac:dyDescent="0.35">
      <c r="AU3128"/>
      <c r="AV3128"/>
      <c r="AW3128"/>
    </row>
    <row r="3129" spans="47:49" x14ac:dyDescent="0.35">
      <c r="AU3129"/>
      <c r="AV3129"/>
      <c r="AW3129"/>
    </row>
    <row r="3130" spans="47:49" x14ac:dyDescent="0.35">
      <c r="AU3130"/>
      <c r="AV3130"/>
      <c r="AW3130"/>
    </row>
    <row r="3131" spans="47:49" x14ac:dyDescent="0.35">
      <c r="AU3131"/>
      <c r="AV3131"/>
      <c r="AW3131"/>
    </row>
    <row r="3132" spans="47:49" x14ac:dyDescent="0.35">
      <c r="AU3132"/>
      <c r="AV3132"/>
      <c r="AW3132"/>
    </row>
    <row r="3133" spans="47:49" x14ac:dyDescent="0.35">
      <c r="AU3133"/>
      <c r="AV3133"/>
      <c r="AW3133"/>
    </row>
    <row r="3134" spans="47:49" x14ac:dyDescent="0.35">
      <c r="AU3134"/>
      <c r="AV3134"/>
      <c r="AW3134"/>
    </row>
    <row r="3135" spans="47:49" x14ac:dyDescent="0.35">
      <c r="AU3135"/>
      <c r="AV3135"/>
      <c r="AW3135"/>
    </row>
    <row r="3136" spans="47:49" x14ac:dyDescent="0.35">
      <c r="AU3136"/>
      <c r="AV3136"/>
      <c r="AW3136"/>
    </row>
    <row r="3137" spans="47:49" x14ac:dyDescent="0.35">
      <c r="AU3137"/>
      <c r="AV3137"/>
      <c r="AW3137"/>
    </row>
    <row r="3138" spans="47:49" x14ac:dyDescent="0.35">
      <c r="AU3138"/>
      <c r="AV3138"/>
      <c r="AW3138"/>
    </row>
    <row r="3139" spans="47:49" x14ac:dyDescent="0.35">
      <c r="AU3139"/>
      <c r="AV3139"/>
      <c r="AW3139"/>
    </row>
    <row r="3140" spans="47:49" x14ac:dyDescent="0.35">
      <c r="AU3140"/>
      <c r="AV3140"/>
      <c r="AW3140"/>
    </row>
    <row r="3141" spans="47:49" x14ac:dyDescent="0.35">
      <c r="AU3141"/>
      <c r="AV3141"/>
      <c r="AW3141"/>
    </row>
    <row r="3142" spans="47:49" x14ac:dyDescent="0.35">
      <c r="AU3142"/>
      <c r="AV3142"/>
      <c r="AW3142"/>
    </row>
    <row r="3143" spans="47:49" x14ac:dyDescent="0.35">
      <c r="AU3143"/>
      <c r="AV3143"/>
      <c r="AW3143"/>
    </row>
    <row r="3144" spans="47:49" x14ac:dyDescent="0.35">
      <c r="AU3144"/>
      <c r="AV3144"/>
      <c r="AW3144"/>
    </row>
    <row r="3145" spans="47:49" x14ac:dyDescent="0.35">
      <c r="AU3145"/>
      <c r="AV3145"/>
      <c r="AW3145"/>
    </row>
    <row r="3146" spans="47:49" x14ac:dyDescent="0.35">
      <c r="AU3146"/>
      <c r="AV3146"/>
      <c r="AW3146"/>
    </row>
    <row r="3147" spans="47:49" x14ac:dyDescent="0.35">
      <c r="AU3147"/>
      <c r="AV3147"/>
      <c r="AW3147"/>
    </row>
    <row r="3148" spans="47:49" x14ac:dyDescent="0.35">
      <c r="AU3148"/>
      <c r="AV3148"/>
      <c r="AW3148"/>
    </row>
    <row r="3149" spans="47:49" x14ac:dyDescent="0.35">
      <c r="AU3149"/>
      <c r="AV3149"/>
      <c r="AW3149"/>
    </row>
    <row r="3150" spans="47:49" x14ac:dyDescent="0.35">
      <c r="AU3150"/>
      <c r="AV3150"/>
      <c r="AW3150"/>
    </row>
    <row r="3151" spans="47:49" x14ac:dyDescent="0.35">
      <c r="AU3151"/>
      <c r="AV3151"/>
      <c r="AW3151"/>
    </row>
    <row r="3152" spans="47:49" x14ac:dyDescent="0.35">
      <c r="AU3152"/>
      <c r="AV3152"/>
      <c r="AW3152"/>
    </row>
    <row r="3153" spans="47:49" x14ac:dyDescent="0.35">
      <c r="AU3153"/>
      <c r="AV3153"/>
      <c r="AW3153"/>
    </row>
    <row r="3154" spans="47:49" x14ac:dyDescent="0.35">
      <c r="AU3154"/>
      <c r="AV3154"/>
      <c r="AW3154"/>
    </row>
    <row r="3155" spans="47:49" x14ac:dyDescent="0.35">
      <c r="AU3155"/>
      <c r="AV3155"/>
      <c r="AW3155"/>
    </row>
    <row r="3156" spans="47:49" x14ac:dyDescent="0.35">
      <c r="AU3156"/>
      <c r="AV3156"/>
      <c r="AW3156"/>
    </row>
    <row r="3157" spans="47:49" x14ac:dyDescent="0.35">
      <c r="AU3157"/>
      <c r="AV3157"/>
      <c r="AW3157"/>
    </row>
    <row r="3158" spans="47:49" x14ac:dyDescent="0.35">
      <c r="AU3158"/>
      <c r="AV3158"/>
      <c r="AW3158"/>
    </row>
    <row r="3159" spans="47:49" x14ac:dyDescent="0.35">
      <c r="AU3159"/>
      <c r="AV3159"/>
      <c r="AW3159"/>
    </row>
    <row r="3160" spans="47:49" x14ac:dyDescent="0.35">
      <c r="AU3160"/>
      <c r="AV3160"/>
      <c r="AW3160"/>
    </row>
    <row r="3161" spans="47:49" x14ac:dyDescent="0.35">
      <c r="AU3161"/>
      <c r="AV3161"/>
      <c r="AW3161"/>
    </row>
    <row r="3162" spans="47:49" x14ac:dyDescent="0.35">
      <c r="AU3162"/>
      <c r="AV3162"/>
      <c r="AW3162"/>
    </row>
    <row r="3163" spans="47:49" x14ac:dyDescent="0.35">
      <c r="AU3163"/>
      <c r="AV3163"/>
      <c r="AW3163"/>
    </row>
    <row r="3164" spans="47:49" x14ac:dyDescent="0.35">
      <c r="AU3164"/>
      <c r="AV3164"/>
      <c r="AW3164"/>
    </row>
    <row r="3165" spans="47:49" x14ac:dyDescent="0.35">
      <c r="AU3165"/>
      <c r="AV3165"/>
      <c r="AW3165"/>
    </row>
    <row r="3166" spans="47:49" x14ac:dyDescent="0.35">
      <c r="AU3166"/>
      <c r="AV3166"/>
      <c r="AW3166"/>
    </row>
    <row r="3167" spans="47:49" x14ac:dyDescent="0.35">
      <c r="AU3167"/>
      <c r="AV3167"/>
      <c r="AW3167"/>
    </row>
    <row r="3168" spans="47:49" x14ac:dyDescent="0.35">
      <c r="AU3168"/>
      <c r="AV3168"/>
      <c r="AW3168"/>
    </row>
    <row r="3169" spans="47:49" x14ac:dyDescent="0.35">
      <c r="AU3169"/>
      <c r="AV3169"/>
      <c r="AW3169"/>
    </row>
    <row r="3170" spans="47:49" x14ac:dyDescent="0.35">
      <c r="AU3170"/>
      <c r="AV3170"/>
      <c r="AW3170"/>
    </row>
    <row r="3171" spans="47:49" x14ac:dyDescent="0.35">
      <c r="AU3171"/>
      <c r="AV3171"/>
      <c r="AW3171"/>
    </row>
    <row r="3172" spans="47:49" x14ac:dyDescent="0.35">
      <c r="AU3172"/>
      <c r="AV3172"/>
      <c r="AW3172"/>
    </row>
    <row r="3173" spans="47:49" x14ac:dyDescent="0.35">
      <c r="AU3173"/>
      <c r="AV3173"/>
      <c r="AW3173"/>
    </row>
    <row r="3174" spans="47:49" x14ac:dyDescent="0.35">
      <c r="AU3174"/>
      <c r="AV3174"/>
      <c r="AW3174"/>
    </row>
    <row r="3175" spans="47:49" x14ac:dyDescent="0.35">
      <c r="AU3175"/>
      <c r="AV3175"/>
      <c r="AW3175"/>
    </row>
    <row r="3176" spans="47:49" x14ac:dyDescent="0.35">
      <c r="AU3176"/>
      <c r="AV3176"/>
      <c r="AW3176"/>
    </row>
    <row r="3177" spans="47:49" x14ac:dyDescent="0.35">
      <c r="AU3177"/>
      <c r="AV3177"/>
      <c r="AW3177"/>
    </row>
    <row r="3178" spans="47:49" x14ac:dyDescent="0.35">
      <c r="AU3178"/>
      <c r="AV3178"/>
      <c r="AW3178"/>
    </row>
    <row r="3179" spans="47:49" x14ac:dyDescent="0.35">
      <c r="AU3179"/>
      <c r="AV3179"/>
      <c r="AW3179"/>
    </row>
    <row r="3180" spans="47:49" x14ac:dyDescent="0.35">
      <c r="AU3180"/>
      <c r="AV3180"/>
      <c r="AW3180"/>
    </row>
    <row r="3181" spans="47:49" x14ac:dyDescent="0.35">
      <c r="AU3181"/>
      <c r="AV3181"/>
      <c r="AW3181"/>
    </row>
    <row r="3182" spans="47:49" x14ac:dyDescent="0.35">
      <c r="AU3182"/>
      <c r="AV3182"/>
      <c r="AW3182"/>
    </row>
    <row r="3183" spans="47:49" x14ac:dyDescent="0.35">
      <c r="AU3183"/>
      <c r="AV3183"/>
      <c r="AW3183"/>
    </row>
    <row r="3184" spans="47:49" x14ac:dyDescent="0.35">
      <c r="AU3184"/>
      <c r="AV3184"/>
      <c r="AW3184"/>
    </row>
    <row r="3185" spans="47:49" x14ac:dyDescent="0.35">
      <c r="AU3185"/>
      <c r="AV3185"/>
      <c r="AW3185"/>
    </row>
    <row r="3186" spans="47:49" x14ac:dyDescent="0.35">
      <c r="AU3186"/>
      <c r="AV3186"/>
      <c r="AW3186"/>
    </row>
    <row r="3187" spans="47:49" x14ac:dyDescent="0.35">
      <c r="AU3187"/>
      <c r="AV3187"/>
      <c r="AW3187"/>
    </row>
    <row r="3188" spans="47:49" x14ac:dyDescent="0.35">
      <c r="AU3188"/>
      <c r="AV3188"/>
      <c r="AW3188"/>
    </row>
    <row r="3189" spans="47:49" x14ac:dyDescent="0.35">
      <c r="AU3189"/>
      <c r="AV3189"/>
      <c r="AW3189"/>
    </row>
    <row r="3190" spans="47:49" x14ac:dyDescent="0.35">
      <c r="AU3190"/>
      <c r="AV3190"/>
      <c r="AW3190"/>
    </row>
    <row r="3191" spans="47:49" x14ac:dyDescent="0.35">
      <c r="AU3191"/>
      <c r="AV3191"/>
      <c r="AW3191"/>
    </row>
    <row r="3192" spans="47:49" x14ac:dyDescent="0.35">
      <c r="AU3192"/>
      <c r="AV3192"/>
      <c r="AW3192"/>
    </row>
    <row r="3193" spans="47:49" x14ac:dyDescent="0.35">
      <c r="AU3193"/>
      <c r="AV3193"/>
      <c r="AW3193"/>
    </row>
    <row r="3194" spans="47:49" x14ac:dyDescent="0.35">
      <c r="AU3194"/>
      <c r="AV3194"/>
      <c r="AW3194"/>
    </row>
    <row r="3195" spans="47:49" x14ac:dyDescent="0.35">
      <c r="AU3195"/>
      <c r="AV3195"/>
      <c r="AW3195"/>
    </row>
    <row r="3196" spans="47:49" x14ac:dyDescent="0.35">
      <c r="AU3196"/>
      <c r="AV3196"/>
      <c r="AW3196"/>
    </row>
    <row r="3197" spans="47:49" x14ac:dyDescent="0.35">
      <c r="AU3197"/>
      <c r="AV3197"/>
      <c r="AW3197"/>
    </row>
    <row r="3198" spans="47:49" x14ac:dyDescent="0.35">
      <c r="AU3198"/>
      <c r="AV3198"/>
      <c r="AW3198"/>
    </row>
    <row r="3199" spans="47:49" x14ac:dyDescent="0.35">
      <c r="AU3199"/>
      <c r="AV3199"/>
      <c r="AW3199"/>
    </row>
    <row r="3200" spans="47:49" x14ac:dyDescent="0.35">
      <c r="AU3200"/>
      <c r="AV3200"/>
      <c r="AW3200"/>
    </row>
    <row r="3201" spans="47:49" x14ac:dyDescent="0.35">
      <c r="AU3201"/>
      <c r="AV3201"/>
      <c r="AW3201"/>
    </row>
    <row r="3202" spans="47:49" x14ac:dyDescent="0.35">
      <c r="AU3202"/>
      <c r="AV3202"/>
      <c r="AW3202"/>
    </row>
    <row r="3203" spans="47:49" x14ac:dyDescent="0.35">
      <c r="AU3203"/>
      <c r="AV3203"/>
      <c r="AW3203"/>
    </row>
    <row r="3204" spans="47:49" x14ac:dyDescent="0.35">
      <c r="AU3204"/>
      <c r="AV3204"/>
      <c r="AW3204"/>
    </row>
    <row r="3205" spans="47:49" x14ac:dyDescent="0.35">
      <c r="AU3205"/>
      <c r="AV3205"/>
      <c r="AW3205"/>
    </row>
    <row r="3206" spans="47:49" x14ac:dyDescent="0.35">
      <c r="AU3206"/>
      <c r="AV3206"/>
      <c r="AW3206"/>
    </row>
    <row r="3207" spans="47:49" x14ac:dyDescent="0.35">
      <c r="AU3207"/>
      <c r="AV3207"/>
      <c r="AW3207"/>
    </row>
    <row r="3208" spans="47:49" x14ac:dyDescent="0.35">
      <c r="AU3208"/>
      <c r="AV3208"/>
      <c r="AW3208"/>
    </row>
    <row r="3209" spans="47:49" x14ac:dyDescent="0.35">
      <c r="AU3209"/>
      <c r="AV3209"/>
      <c r="AW3209"/>
    </row>
    <row r="3210" spans="47:49" x14ac:dyDescent="0.35">
      <c r="AU3210"/>
      <c r="AV3210"/>
      <c r="AW3210"/>
    </row>
    <row r="3211" spans="47:49" x14ac:dyDescent="0.35">
      <c r="AU3211"/>
      <c r="AV3211"/>
      <c r="AW3211"/>
    </row>
    <row r="3212" spans="47:49" x14ac:dyDescent="0.35">
      <c r="AU3212"/>
      <c r="AV3212"/>
      <c r="AW3212"/>
    </row>
    <row r="3213" spans="47:49" x14ac:dyDescent="0.35">
      <c r="AU3213"/>
      <c r="AV3213"/>
      <c r="AW3213"/>
    </row>
    <row r="3214" spans="47:49" x14ac:dyDescent="0.35">
      <c r="AU3214"/>
      <c r="AV3214"/>
      <c r="AW3214"/>
    </row>
    <row r="3215" spans="47:49" x14ac:dyDescent="0.35">
      <c r="AU3215"/>
      <c r="AV3215"/>
      <c r="AW3215"/>
    </row>
    <row r="3216" spans="47:49" x14ac:dyDescent="0.35">
      <c r="AU3216"/>
      <c r="AV3216"/>
      <c r="AW3216"/>
    </row>
    <row r="3217" spans="47:49" x14ac:dyDescent="0.35">
      <c r="AU3217"/>
      <c r="AV3217"/>
      <c r="AW3217"/>
    </row>
    <row r="3218" spans="47:49" x14ac:dyDescent="0.35">
      <c r="AU3218"/>
      <c r="AV3218"/>
      <c r="AW3218"/>
    </row>
    <row r="3219" spans="47:49" x14ac:dyDescent="0.35">
      <c r="AU3219"/>
      <c r="AV3219"/>
      <c r="AW3219"/>
    </row>
    <row r="3220" spans="47:49" x14ac:dyDescent="0.35">
      <c r="AU3220"/>
      <c r="AV3220"/>
      <c r="AW3220"/>
    </row>
    <row r="3221" spans="47:49" x14ac:dyDescent="0.35">
      <c r="AU3221"/>
      <c r="AV3221"/>
      <c r="AW3221"/>
    </row>
    <row r="3222" spans="47:49" x14ac:dyDescent="0.35">
      <c r="AU3222"/>
      <c r="AV3222"/>
      <c r="AW3222"/>
    </row>
    <row r="3223" spans="47:49" x14ac:dyDescent="0.35">
      <c r="AU3223"/>
      <c r="AV3223"/>
      <c r="AW3223"/>
    </row>
    <row r="3224" spans="47:49" x14ac:dyDescent="0.35">
      <c r="AU3224"/>
      <c r="AV3224"/>
      <c r="AW3224"/>
    </row>
    <row r="3225" spans="47:49" x14ac:dyDescent="0.35">
      <c r="AU3225"/>
      <c r="AV3225"/>
      <c r="AW3225"/>
    </row>
    <row r="3226" spans="47:49" x14ac:dyDescent="0.35">
      <c r="AU3226"/>
      <c r="AV3226"/>
      <c r="AW3226"/>
    </row>
    <row r="3227" spans="47:49" x14ac:dyDescent="0.35">
      <c r="AU3227"/>
      <c r="AV3227"/>
      <c r="AW3227"/>
    </row>
    <row r="3228" spans="47:49" x14ac:dyDescent="0.35">
      <c r="AU3228"/>
      <c r="AV3228"/>
      <c r="AW3228"/>
    </row>
    <row r="3229" spans="47:49" x14ac:dyDescent="0.35">
      <c r="AU3229"/>
      <c r="AV3229"/>
      <c r="AW3229"/>
    </row>
    <row r="3230" spans="47:49" x14ac:dyDescent="0.35">
      <c r="AU3230"/>
      <c r="AV3230"/>
      <c r="AW3230"/>
    </row>
    <row r="3231" spans="47:49" x14ac:dyDescent="0.35">
      <c r="AU3231"/>
      <c r="AV3231"/>
      <c r="AW3231"/>
    </row>
    <row r="3232" spans="47:49" x14ac:dyDescent="0.35">
      <c r="AU3232"/>
      <c r="AV3232"/>
      <c r="AW3232"/>
    </row>
    <row r="3233" spans="47:49" x14ac:dyDescent="0.35">
      <c r="AU3233"/>
      <c r="AV3233"/>
      <c r="AW3233"/>
    </row>
    <row r="3234" spans="47:49" x14ac:dyDescent="0.35">
      <c r="AU3234"/>
      <c r="AV3234"/>
      <c r="AW3234"/>
    </row>
    <row r="3235" spans="47:49" x14ac:dyDescent="0.35">
      <c r="AU3235"/>
      <c r="AV3235"/>
      <c r="AW3235"/>
    </row>
    <row r="3236" spans="47:49" x14ac:dyDescent="0.35">
      <c r="AU3236"/>
      <c r="AV3236"/>
      <c r="AW3236"/>
    </row>
    <row r="3237" spans="47:49" x14ac:dyDescent="0.35">
      <c r="AU3237"/>
      <c r="AV3237"/>
      <c r="AW3237"/>
    </row>
    <row r="3238" spans="47:49" x14ac:dyDescent="0.35">
      <c r="AU3238"/>
      <c r="AV3238"/>
      <c r="AW3238"/>
    </row>
    <row r="3239" spans="47:49" x14ac:dyDescent="0.35">
      <c r="AU3239"/>
      <c r="AV3239"/>
      <c r="AW3239"/>
    </row>
    <row r="3240" spans="47:49" x14ac:dyDescent="0.35">
      <c r="AU3240"/>
      <c r="AV3240"/>
      <c r="AW3240"/>
    </row>
    <row r="3241" spans="47:49" x14ac:dyDescent="0.35">
      <c r="AU3241"/>
      <c r="AV3241"/>
      <c r="AW3241"/>
    </row>
    <row r="3242" spans="47:49" x14ac:dyDescent="0.35">
      <c r="AU3242"/>
      <c r="AV3242"/>
      <c r="AW3242"/>
    </row>
    <row r="3243" spans="47:49" x14ac:dyDescent="0.35">
      <c r="AU3243"/>
      <c r="AV3243"/>
      <c r="AW3243"/>
    </row>
    <row r="3244" spans="47:49" x14ac:dyDescent="0.35">
      <c r="AU3244"/>
      <c r="AV3244"/>
      <c r="AW3244"/>
    </row>
    <row r="3245" spans="47:49" x14ac:dyDescent="0.35">
      <c r="AU3245"/>
      <c r="AV3245"/>
      <c r="AW3245"/>
    </row>
    <row r="3246" spans="47:49" x14ac:dyDescent="0.35">
      <c r="AU3246"/>
      <c r="AV3246"/>
      <c r="AW3246"/>
    </row>
    <row r="3247" spans="47:49" x14ac:dyDescent="0.35">
      <c r="AU3247"/>
      <c r="AV3247"/>
      <c r="AW3247"/>
    </row>
    <row r="3248" spans="47:49" x14ac:dyDescent="0.35">
      <c r="AU3248"/>
      <c r="AV3248"/>
      <c r="AW3248"/>
    </row>
    <row r="3249" spans="47:49" x14ac:dyDescent="0.35">
      <c r="AU3249"/>
      <c r="AV3249"/>
      <c r="AW3249"/>
    </row>
    <row r="3250" spans="47:49" x14ac:dyDescent="0.35">
      <c r="AU3250"/>
      <c r="AV3250"/>
      <c r="AW3250"/>
    </row>
    <row r="3251" spans="47:49" x14ac:dyDescent="0.35">
      <c r="AU3251"/>
      <c r="AV3251"/>
      <c r="AW3251"/>
    </row>
    <row r="3252" spans="47:49" x14ac:dyDescent="0.35">
      <c r="AU3252"/>
      <c r="AV3252"/>
      <c r="AW3252"/>
    </row>
    <row r="3253" spans="47:49" x14ac:dyDescent="0.35">
      <c r="AU3253"/>
      <c r="AV3253"/>
      <c r="AW3253"/>
    </row>
    <row r="3254" spans="47:49" x14ac:dyDescent="0.35">
      <c r="AU3254"/>
      <c r="AV3254"/>
      <c r="AW3254"/>
    </row>
    <row r="3255" spans="47:49" x14ac:dyDescent="0.35">
      <c r="AU3255"/>
      <c r="AV3255"/>
      <c r="AW3255"/>
    </row>
    <row r="3256" spans="47:49" x14ac:dyDescent="0.35">
      <c r="AU3256"/>
      <c r="AV3256"/>
      <c r="AW3256"/>
    </row>
    <row r="3257" spans="47:49" x14ac:dyDescent="0.35">
      <c r="AU3257"/>
      <c r="AV3257"/>
      <c r="AW3257"/>
    </row>
    <row r="3258" spans="47:49" x14ac:dyDescent="0.35">
      <c r="AU3258"/>
      <c r="AV3258"/>
      <c r="AW3258"/>
    </row>
    <row r="3259" spans="47:49" x14ac:dyDescent="0.35">
      <c r="AU3259"/>
      <c r="AV3259"/>
      <c r="AW3259"/>
    </row>
    <row r="3260" spans="47:49" x14ac:dyDescent="0.35">
      <c r="AU3260"/>
      <c r="AV3260"/>
      <c r="AW3260"/>
    </row>
    <row r="3261" spans="47:49" x14ac:dyDescent="0.35">
      <c r="AU3261"/>
      <c r="AV3261"/>
      <c r="AW3261"/>
    </row>
    <row r="3262" spans="47:49" x14ac:dyDescent="0.35">
      <c r="AU3262"/>
      <c r="AV3262"/>
      <c r="AW3262"/>
    </row>
    <row r="3263" spans="47:49" x14ac:dyDescent="0.35">
      <c r="AU3263"/>
      <c r="AV3263"/>
      <c r="AW3263"/>
    </row>
    <row r="3264" spans="47:49" x14ac:dyDescent="0.35">
      <c r="AU3264"/>
      <c r="AV3264"/>
      <c r="AW3264"/>
    </row>
    <row r="3265" spans="47:49" x14ac:dyDescent="0.35">
      <c r="AU3265"/>
      <c r="AV3265"/>
      <c r="AW3265"/>
    </row>
    <row r="3266" spans="47:49" x14ac:dyDescent="0.35">
      <c r="AU3266"/>
      <c r="AV3266"/>
      <c r="AW3266"/>
    </row>
    <row r="3267" spans="47:49" x14ac:dyDescent="0.35">
      <c r="AU3267"/>
      <c r="AV3267"/>
      <c r="AW3267"/>
    </row>
    <row r="3268" spans="47:49" x14ac:dyDescent="0.35">
      <c r="AU3268"/>
      <c r="AV3268"/>
      <c r="AW3268"/>
    </row>
    <row r="3269" spans="47:49" x14ac:dyDescent="0.35">
      <c r="AU3269"/>
      <c r="AV3269"/>
      <c r="AW3269"/>
    </row>
    <row r="3270" spans="47:49" x14ac:dyDescent="0.35">
      <c r="AU3270"/>
      <c r="AV3270"/>
      <c r="AW3270"/>
    </row>
    <row r="3271" spans="47:49" x14ac:dyDescent="0.35">
      <c r="AU3271"/>
      <c r="AV3271"/>
      <c r="AW3271"/>
    </row>
    <row r="3272" spans="47:49" x14ac:dyDescent="0.35">
      <c r="AU3272"/>
      <c r="AV3272"/>
      <c r="AW3272"/>
    </row>
    <row r="3273" spans="47:49" x14ac:dyDescent="0.35">
      <c r="AU3273"/>
      <c r="AV3273"/>
      <c r="AW3273"/>
    </row>
    <row r="3274" spans="47:49" x14ac:dyDescent="0.35">
      <c r="AU3274"/>
      <c r="AV3274"/>
      <c r="AW3274"/>
    </row>
    <row r="3275" spans="47:49" x14ac:dyDescent="0.35">
      <c r="AU3275"/>
      <c r="AV3275"/>
      <c r="AW3275"/>
    </row>
    <row r="3276" spans="47:49" x14ac:dyDescent="0.35">
      <c r="AU3276"/>
      <c r="AV3276"/>
      <c r="AW3276"/>
    </row>
    <row r="3277" spans="47:49" x14ac:dyDescent="0.35">
      <c r="AU3277"/>
      <c r="AV3277"/>
      <c r="AW3277"/>
    </row>
    <row r="3278" spans="47:49" x14ac:dyDescent="0.35">
      <c r="AU3278"/>
      <c r="AV3278"/>
      <c r="AW3278"/>
    </row>
    <row r="3279" spans="47:49" x14ac:dyDescent="0.35">
      <c r="AU3279"/>
      <c r="AV3279"/>
      <c r="AW3279"/>
    </row>
    <row r="3280" spans="47:49" x14ac:dyDescent="0.35">
      <c r="AU3280"/>
      <c r="AV3280"/>
      <c r="AW3280"/>
    </row>
    <row r="3281" spans="47:49" x14ac:dyDescent="0.35">
      <c r="AU3281"/>
      <c r="AV3281"/>
      <c r="AW3281"/>
    </row>
    <row r="3282" spans="47:49" x14ac:dyDescent="0.35">
      <c r="AU3282"/>
      <c r="AV3282"/>
      <c r="AW3282"/>
    </row>
    <row r="3283" spans="47:49" x14ac:dyDescent="0.35">
      <c r="AU3283"/>
      <c r="AV3283"/>
      <c r="AW3283"/>
    </row>
    <row r="3284" spans="47:49" x14ac:dyDescent="0.35">
      <c r="AU3284"/>
      <c r="AV3284"/>
      <c r="AW3284"/>
    </row>
    <row r="3285" spans="47:49" x14ac:dyDescent="0.35">
      <c r="AU3285"/>
      <c r="AV3285"/>
      <c r="AW3285"/>
    </row>
    <row r="3286" spans="47:49" x14ac:dyDescent="0.35">
      <c r="AU3286"/>
      <c r="AV3286"/>
      <c r="AW3286"/>
    </row>
    <row r="3287" spans="47:49" x14ac:dyDescent="0.35">
      <c r="AU3287"/>
      <c r="AV3287"/>
      <c r="AW3287"/>
    </row>
    <row r="3288" spans="47:49" x14ac:dyDescent="0.35">
      <c r="AU3288"/>
      <c r="AV3288"/>
      <c r="AW3288"/>
    </row>
    <row r="3289" spans="47:49" x14ac:dyDescent="0.35">
      <c r="AU3289"/>
      <c r="AV3289"/>
      <c r="AW3289"/>
    </row>
    <row r="3290" spans="47:49" x14ac:dyDescent="0.35">
      <c r="AU3290"/>
      <c r="AV3290"/>
      <c r="AW3290"/>
    </row>
    <row r="3291" spans="47:49" x14ac:dyDescent="0.35">
      <c r="AU3291"/>
      <c r="AV3291"/>
      <c r="AW3291"/>
    </row>
    <row r="3292" spans="47:49" x14ac:dyDescent="0.35">
      <c r="AU3292"/>
      <c r="AV3292"/>
      <c r="AW3292"/>
    </row>
    <row r="3293" spans="47:49" x14ac:dyDescent="0.35">
      <c r="AU3293"/>
      <c r="AV3293"/>
      <c r="AW3293"/>
    </row>
    <row r="3294" spans="47:49" x14ac:dyDescent="0.35">
      <c r="AU3294"/>
      <c r="AV3294"/>
      <c r="AW3294"/>
    </row>
    <row r="3295" spans="47:49" x14ac:dyDescent="0.35">
      <c r="AU3295"/>
      <c r="AV3295"/>
      <c r="AW3295"/>
    </row>
    <row r="3296" spans="47:49" x14ac:dyDescent="0.35">
      <c r="AU3296"/>
      <c r="AV3296"/>
      <c r="AW3296"/>
    </row>
    <row r="3297" spans="47:49" x14ac:dyDescent="0.35">
      <c r="AU3297"/>
      <c r="AV3297"/>
      <c r="AW3297"/>
    </row>
    <row r="3298" spans="47:49" x14ac:dyDescent="0.35">
      <c r="AU3298"/>
      <c r="AV3298"/>
      <c r="AW3298"/>
    </row>
    <row r="3299" spans="47:49" x14ac:dyDescent="0.35">
      <c r="AU3299"/>
      <c r="AV3299"/>
      <c r="AW3299"/>
    </row>
    <row r="3300" spans="47:49" x14ac:dyDescent="0.35">
      <c r="AU3300"/>
      <c r="AV3300"/>
      <c r="AW3300"/>
    </row>
    <row r="3301" spans="47:49" x14ac:dyDescent="0.35">
      <c r="AU3301"/>
      <c r="AV3301"/>
      <c r="AW3301"/>
    </row>
    <row r="3302" spans="47:49" x14ac:dyDescent="0.35">
      <c r="AU3302"/>
      <c r="AV3302"/>
      <c r="AW3302"/>
    </row>
    <row r="3303" spans="47:49" x14ac:dyDescent="0.35">
      <c r="AU3303"/>
      <c r="AV3303"/>
      <c r="AW3303"/>
    </row>
    <row r="3304" spans="47:49" x14ac:dyDescent="0.35">
      <c r="AU3304"/>
      <c r="AV3304"/>
      <c r="AW3304"/>
    </row>
    <row r="3305" spans="47:49" x14ac:dyDescent="0.35">
      <c r="AU3305"/>
      <c r="AV3305"/>
      <c r="AW3305"/>
    </row>
    <row r="3306" spans="47:49" x14ac:dyDescent="0.35">
      <c r="AU3306"/>
      <c r="AV3306"/>
      <c r="AW3306"/>
    </row>
    <row r="3307" spans="47:49" x14ac:dyDescent="0.35">
      <c r="AU3307"/>
      <c r="AV3307"/>
      <c r="AW3307"/>
    </row>
    <row r="3308" spans="47:49" x14ac:dyDescent="0.35">
      <c r="AU3308"/>
      <c r="AV3308"/>
      <c r="AW3308"/>
    </row>
    <row r="3309" spans="47:49" x14ac:dyDescent="0.35">
      <c r="AU3309"/>
      <c r="AV3309"/>
      <c r="AW3309"/>
    </row>
    <row r="3310" spans="47:49" x14ac:dyDescent="0.35">
      <c r="AU3310"/>
      <c r="AV3310"/>
      <c r="AW3310"/>
    </row>
    <row r="3311" spans="47:49" x14ac:dyDescent="0.35">
      <c r="AU3311"/>
      <c r="AV3311"/>
      <c r="AW3311"/>
    </row>
    <row r="3312" spans="47:49" x14ac:dyDescent="0.35">
      <c r="AU3312"/>
      <c r="AV3312"/>
      <c r="AW3312"/>
    </row>
    <row r="3313" spans="47:49" x14ac:dyDescent="0.35">
      <c r="AU3313"/>
      <c r="AV3313"/>
      <c r="AW3313"/>
    </row>
    <row r="3314" spans="47:49" x14ac:dyDescent="0.35">
      <c r="AU3314"/>
      <c r="AV3314"/>
      <c r="AW3314"/>
    </row>
    <row r="3315" spans="47:49" x14ac:dyDescent="0.35">
      <c r="AU3315"/>
      <c r="AV3315"/>
      <c r="AW3315"/>
    </row>
    <row r="3316" spans="47:49" x14ac:dyDescent="0.35">
      <c r="AU3316"/>
      <c r="AV3316"/>
      <c r="AW3316"/>
    </row>
    <row r="3317" spans="47:49" x14ac:dyDescent="0.35">
      <c r="AU3317"/>
      <c r="AV3317"/>
      <c r="AW3317"/>
    </row>
    <row r="3318" spans="47:49" x14ac:dyDescent="0.35">
      <c r="AU3318"/>
      <c r="AV3318"/>
      <c r="AW3318"/>
    </row>
    <row r="3319" spans="47:49" x14ac:dyDescent="0.35">
      <c r="AU3319"/>
      <c r="AV3319"/>
      <c r="AW3319"/>
    </row>
    <row r="3320" spans="47:49" x14ac:dyDescent="0.35">
      <c r="AU3320"/>
      <c r="AV3320"/>
      <c r="AW3320"/>
    </row>
    <row r="3321" spans="47:49" x14ac:dyDescent="0.35">
      <c r="AU3321"/>
      <c r="AV3321"/>
      <c r="AW3321"/>
    </row>
    <row r="3322" spans="47:49" x14ac:dyDescent="0.35">
      <c r="AU3322"/>
      <c r="AV3322"/>
      <c r="AW3322"/>
    </row>
    <row r="3323" spans="47:49" x14ac:dyDescent="0.35">
      <c r="AU3323"/>
      <c r="AV3323"/>
      <c r="AW3323"/>
    </row>
    <row r="3324" spans="47:49" x14ac:dyDescent="0.35">
      <c r="AU3324"/>
      <c r="AV3324"/>
      <c r="AW3324"/>
    </row>
    <row r="3325" spans="47:49" x14ac:dyDescent="0.35">
      <c r="AU3325"/>
      <c r="AV3325"/>
      <c r="AW3325"/>
    </row>
    <row r="3326" spans="47:49" x14ac:dyDescent="0.35">
      <c r="AU3326"/>
      <c r="AV3326"/>
      <c r="AW3326"/>
    </row>
    <row r="3327" spans="47:49" x14ac:dyDescent="0.35">
      <c r="AU3327"/>
      <c r="AV3327"/>
      <c r="AW3327"/>
    </row>
    <row r="3328" spans="47:49" x14ac:dyDescent="0.35">
      <c r="AU3328"/>
      <c r="AV3328"/>
      <c r="AW3328"/>
    </row>
    <row r="3329" spans="47:49" x14ac:dyDescent="0.35">
      <c r="AU3329"/>
      <c r="AV3329"/>
      <c r="AW3329"/>
    </row>
    <row r="3330" spans="47:49" x14ac:dyDescent="0.35">
      <c r="AU3330"/>
      <c r="AV3330"/>
      <c r="AW3330"/>
    </row>
    <row r="3331" spans="47:49" x14ac:dyDescent="0.35">
      <c r="AU3331"/>
      <c r="AV3331"/>
      <c r="AW3331"/>
    </row>
    <row r="3332" spans="47:49" x14ac:dyDescent="0.35">
      <c r="AU3332"/>
      <c r="AV3332"/>
      <c r="AW3332"/>
    </row>
    <row r="3333" spans="47:49" x14ac:dyDescent="0.35">
      <c r="AU3333"/>
      <c r="AV3333"/>
      <c r="AW3333"/>
    </row>
    <row r="3334" spans="47:49" x14ac:dyDescent="0.35">
      <c r="AU3334"/>
      <c r="AV3334"/>
      <c r="AW3334"/>
    </row>
    <row r="3335" spans="47:49" x14ac:dyDescent="0.35">
      <c r="AU3335"/>
      <c r="AV3335"/>
      <c r="AW3335"/>
    </row>
    <row r="3336" spans="47:49" x14ac:dyDescent="0.35">
      <c r="AU3336"/>
      <c r="AV3336"/>
      <c r="AW3336"/>
    </row>
    <row r="3337" spans="47:49" x14ac:dyDescent="0.35">
      <c r="AU3337"/>
      <c r="AV3337"/>
      <c r="AW3337"/>
    </row>
    <row r="3338" spans="47:49" x14ac:dyDescent="0.35">
      <c r="AU3338"/>
      <c r="AV3338"/>
      <c r="AW3338"/>
    </row>
    <row r="3339" spans="47:49" x14ac:dyDescent="0.35">
      <c r="AU3339"/>
      <c r="AV3339"/>
      <c r="AW3339"/>
    </row>
    <row r="3340" spans="47:49" x14ac:dyDescent="0.35">
      <c r="AU3340"/>
      <c r="AV3340"/>
      <c r="AW3340"/>
    </row>
    <row r="3341" spans="47:49" x14ac:dyDescent="0.35">
      <c r="AU3341"/>
      <c r="AV3341"/>
      <c r="AW3341"/>
    </row>
    <row r="3342" spans="47:49" x14ac:dyDescent="0.35">
      <c r="AU3342"/>
      <c r="AV3342"/>
      <c r="AW3342"/>
    </row>
    <row r="3343" spans="47:49" x14ac:dyDescent="0.35">
      <c r="AU3343"/>
      <c r="AV3343"/>
      <c r="AW3343"/>
    </row>
    <row r="3344" spans="47:49" x14ac:dyDescent="0.35">
      <c r="AU3344"/>
      <c r="AV3344"/>
      <c r="AW3344"/>
    </row>
    <row r="3345" spans="47:49" x14ac:dyDescent="0.35">
      <c r="AU3345"/>
      <c r="AV3345"/>
      <c r="AW3345"/>
    </row>
    <row r="3346" spans="47:49" x14ac:dyDescent="0.35">
      <c r="AU3346"/>
      <c r="AV3346"/>
      <c r="AW3346"/>
    </row>
    <row r="3347" spans="47:49" x14ac:dyDescent="0.35">
      <c r="AU3347"/>
      <c r="AV3347"/>
      <c r="AW3347"/>
    </row>
    <row r="3348" spans="47:49" x14ac:dyDescent="0.35">
      <c r="AU3348"/>
      <c r="AV3348"/>
      <c r="AW3348"/>
    </row>
    <row r="3349" spans="47:49" x14ac:dyDescent="0.35">
      <c r="AU3349"/>
      <c r="AV3349"/>
      <c r="AW3349"/>
    </row>
    <row r="3350" spans="47:49" x14ac:dyDescent="0.35">
      <c r="AU3350"/>
      <c r="AV3350"/>
      <c r="AW3350"/>
    </row>
    <row r="3351" spans="47:49" x14ac:dyDescent="0.35">
      <c r="AU3351"/>
      <c r="AV3351"/>
      <c r="AW3351"/>
    </row>
    <row r="3352" spans="47:49" x14ac:dyDescent="0.35">
      <c r="AU3352"/>
      <c r="AV3352"/>
      <c r="AW3352"/>
    </row>
    <row r="3353" spans="47:49" x14ac:dyDescent="0.35">
      <c r="AU3353"/>
      <c r="AV3353"/>
      <c r="AW3353"/>
    </row>
    <row r="3354" spans="47:49" x14ac:dyDescent="0.35">
      <c r="AU3354"/>
      <c r="AV3354"/>
      <c r="AW3354"/>
    </row>
    <row r="3355" spans="47:49" x14ac:dyDescent="0.35">
      <c r="AU3355"/>
      <c r="AV3355"/>
      <c r="AW3355"/>
    </row>
    <row r="3356" spans="47:49" x14ac:dyDescent="0.35">
      <c r="AU3356"/>
      <c r="AV3356"/>
      <c r="AW3356"/>
    </row>
    <row r="3357" spans="47:49" x14ac:dyDescent="0.35">
      <c r="AU3357"/>
      <c r="AV3357"/>
      <c r="AW3357"/>
    </row>
    <row r="3358" spans="47:49" x14ac:dyDescent="0.35">
      <c r="AU3358"/>
      <c r="AV3358"/>
      <c r="AW3358"/>
    </row>
    <row r="3359" spans="47:49" x14ac:dyDescent="0.35">
      <c r="AU3359"/>
      <c r="AV3359"/>
      <c r="AW3359"/>
    </row>
    <row r="3360" spans="47:49" x14ac:dyDescent="0.35">
      <c r="AU3360"/>
      <c r="AV3360"/>
      <c r="AW3360"/>
    </row>
    <row r="3361" spans="47:49" x14ac:dyDescent="0.35">
      <c r="AU3361"/>
      <c r="AV3361"/>
      <c r="AW3361"/>
    </row>
    <row r="3362" spans="47:49" x14ac:dyDescent="0.35">
      <c r="AU3362"/>
      <c r="AV3362"/>
      <c r="AW3362"/>
    </row>
    <row r="3363" spans="47:49" x14ac:dyDescent="0.35">
      <c r="AU3363"/>
      <c r="AV3363"/>
      <c r="AW3363"/>
    </row>
    <row r="3364" spans="47:49" x14ac:dyDescent="0.35">
      <c r="AU3364"/>
      <c r="AV3364"/>
      <c r="AW3364"/>
    </row>
    <row r="3365" spans="47:49" x14ac:dyDescent="0.35">
      <c r="AU3365"/>
      <c r="AV3365"/>
      <c r="AW3365"/>
    </row>
    <row r="3366" spans="47:49" x14ac:dyDescent="0.35">
      <c r="AU3366"/>
      <c r="AV3366"/>
      <c r="AW3366"/>
    </row>
    <row r="3367" spans="47:49" x14ac:dyDescent="0.35">
      <c r="AU3367"/>
      <c r="AV3367"/>
      <c r="AW3367"/>
    </row>
    <row r="3368" spans="47:49" x14ac:dyDescent="0.35">
      <c r="AU3368"/>
      <c r="AV3368"/>
      <c r="AW3368"/>
    </row>
    <row r="3369" spans="47:49" x14ac:dyDescent="0.35">
      <c r="AU3369"/>
      <c r="AV3369"/>
      <c r="AW3369"/>
    </row>
    <row r="3370" spans="47:49" x14ac:dyDescent="0.35">
      <c r="AU3370"/>
      <c r="AV3370"/>
      <c r="AW3370"/>
    </row>
    <row r="3371" spans="47:49" x14ac:dyDescent="0.35">
      <c r="AU3371"/>
      <c r="AV3371"/>
      <c r="AW3371"/>
    </row>
    <row r="3372" spans="47:49" x14ac:dyDescent="0.35">
      <c r="AU3372"/>
      <c r="AV3372"/>
      <c r="AW3372"/>
    </row>
    <row r="3373" spans="47:49" x14ac:dyDescent="0.35">
      <c r="AU3373"/>
      <c r="AV3373"/>
      <c r="AW3373"/>
    </row>
    <row r="3374" spans="47:49" x14ac:dyDescent="0.35">
      <c r="AU3374"/>
      <c r="AV3374"/>
      <c r="AW3374"/>
    </row>
    <row r="3375" spans="47:49" x14ac:dyDescent="0.35">
      <c r="AU3375"/>
      <c r="AV3375"/>
      <c r="AW3375"/>
    </row>
    <row r="3376" spans="47:49" x14ac:dyDescent="0.35">
      <c r="AU3376"/>
      <c r="AV3376"/>
      <c r="AW3376"/>
    </row>
    <row r="3377" spans="47:49" x14ac:dyDescent="0.35">
      <c r="AU3377"/>
      <c r="AV3377"/>
      <c r="AW3377"/>
    </row>
    <row r="3378" spans="47:49" x14ac:dyDescent="0.35">
      <c r="AU3378"/>
      <c r="AV3378"/>
      <c r="AW3378"/>
    </row>
    <row r="3379" spans="47:49" x14ac:dyDescent="0.35">
      <c r="AU3379"/>
      <c r="AV3379"/>
      <c r="AW3379"/>
    </row>
    <row r="3380" spans="47:49" x14ac:dyDescent="0.35">
      <c r="AU3380"/>
      <c r="AV3380"/>
      <c r="AW3380"/>
    </row>
    <row r="3381" spans="47:49" x14ac:dyDescent="0.35">
      <c r="AU3381"/>
      <c r="AV3381"/>
      <c r="AW3381"/>
    </row>
    <row r="3382" spans="47:49" x14ac:dyDescent="0.35">
      <c r="AU3382"/>
      <c r="AV3382"/>
      <c r="AW3382"/>
    </row>
    <row r="3383" spans="47:49" x14ac:dyDescent="0.35">
      <c r="AU3383"/>
      <c r="AV3383"/>
      <c r="AW3383"/>
    </row>
    <row r="3384" spans="47:49" x14ac:dyDescent="0.35">
      <c r="AU3384"/>
      <c r="AV3384"/>
      <c r="AW3384"/>
    </row>
    <row r="3385" spans="47:49" x14ac:dyDescent="0.35">
      <c r="AU3385"/>
      <c r="AV3385"/>
      <c r="AW3385"/>
    </row>
    <row r="3386" spans="47:49" x14ac:dyDescent="0.35">
      <c r="AU3386"/>
      <c r="AV3386"/>
      <c r="AW3386"/>
    </row>
    <row r="3387" spans="47:49" x14ac:dyDescent="0.35">
      <c r="AU3387"/>
      <c r="AV3387"/>
      <c r="AW3387"/>
    </row>
    <row r="3388" spans="47:49" x14ac:dyDescent="0.35">
      <c r="AU3388"/>
      <c r="AV3388"/>
      <c r="AW3388"/>
    </row>
    <row r="3389" spans="47:49" x14ac:dyDescent="0.35">
      <c r="AU3389"/>
      <c r="AV3389"/>
      <c r="AW3389"/>
    </row>
    <row r="3390" spans="47:49" x14ac:dyDescent="0.35">
      <c r="AU3390"/>
      <c r="AV3390"/>
      <c r="AW3390"/>
    </row>
    <row r="3391" spans="47:49" x14ac:dyDescent="0.35">
      <c r="AU3391"/>
      <c r="AV3391"/>
      <c r="AW3391"/>
    </row>
    <row r="3392" spans="47:49" x14ac:dyDescent="0.35">
      <c r="AU3392"/>
      <c r="AV3392"/>
      <c r="AW3392"/>
    </row>
    <row r="3393" spans="47:49" x14ac:dyDescent="0.35">
      <c r="AU3393"/>
      <c r="AV3393"/>
      <c r="AW3393"/>
    </row>
    <row r="3394" spans="47:49" x14ac:dyDescent="0.35">
      <c r="AU3394"/>
      <c r="AV3394"/>
      <c r="AW3394"/>
    </row>
    <row r="3395" spans="47:49" x14ac:dyDescent="0.35">
      <c r="AU3395"/>
      <c r="AV3395"/>
      <c r="AW3395"/>
    </row>
    <row r="3396" spans="47:49" x14ac:dyDescent="0.35">
      <c r="AU3396"/>
      <c r="AV3396"/>
      <c r="AW3396"/>
    </row>
    <row r="3397" spans="47:49" x14ac:dyDescent="0.35">
      <c r="AU3397"/>
      <c r="AV3397"/>
      <c r="AW3397"/>
    </row>
    <row r="3398" spans="47:49" x14ac:dyDescent="0.35">
      <c r="AU3398"/>
      <c r="AV3398"/>
      <c r="AW3398"/>
    </row>
    <row r="3399" spans="47:49" x14ac:dyDescent="0.35">
      <c r="AU3399"/>
      <c r="AV3399"/>
      <c r="AW3399"/>
    </row>
    <row r="3400" spans="47:49" x14ac:dyDescent="0.35">
      <c r="AU3400"/>
      <c r="AV3400"/>
      <c r="AW3400"/>
    </row>
    <row r="3401" spans="47:49" x14ac:dyDescent="0.35">
      <c r="AU3401"/>
      <c r="AV3401"/>
      <c r="AW3401"/>
    </row>
    <row r="3402" spans="47:49" x14ac:dyDescent="0.35">
      <c r="AU3402"/>
      <c r="AV3402"/>
      <c r="AW3402"/>
    </row>
    <row r="3403" spans="47:49" x14ac:dyDescent="0.35">
      <c r="AU3403"/>
      <c r="AV3403"/>
      <c r="AW3403"/>
    </row>
    <row r="3404" spans="47:49" x14ac:dyDescent="0.35">
      <c r="AU3404"/>
      <c r="AV3404"/>
      <c r="AW3404"/>
    </row>
    <row r="3405" spans="47:49" x14ac:dyDescent="0.35">
      <c r="AU3405"/>
      <c r="AV3405"/>
      <c r="AW3405"/>
    </row>
    <row r="3406" spans="47:49" x14ac:dyDescent="0.35">
      <c r="AU3406"/>
      <c r="AV3406"/>
      <c r="AW3406"/>
    </row>
    <row r="3407" spans="47:49" x14ac:dyDescent="0.35">
      <c r="AU3407"/>
      <c r="AV3407"/>
      <c r="AW3407"/>
    </row>
    <row r="3408" spans="47:49" x14ac:dyDescent="0.35">
      <c r="AU3408"/>
      <c r="AV3408"/>
      <c r="AW3408"/>
    </row>
    <row r="3409" spans="47:49" x14ac:dyDescent="0.35">
      <c r="AU3409"/>
      <c r="AV3409"/>
      <c r="AW3409"/>
    </row>
    <row r="3410" spans="47:49" x14ac:dyDescent="0.35">
      <c r="AU3410"/>
      <c r="AV3410"/>
      <c r="AW3410"/>
    </row>
    <row r="3411" spans="47:49" x14ac:dyDescent="0.35">
      <c r="AU3411"/>
      <c r="AV3411"/>
      <c r="AW3411"/>
    </row>
    <row r="3412" spans="47:49" x14ac:dyDescent="0.35">
      <c r="AU3412"/>
      <c r="AV3412"/>
      <c r="AW3412"/>
    </row>
    <row r="3413" spans="47:49" x14ac:dyDescent="0.35">
      <c r="AU3413"/>
      <c r="AV3413"/>
      <c r="AW3413"/>
    </row>
    <row r="3414" spans="47:49" x14ac:dyDescent="0.35">
      <c r="AU3414"/>
      <c r="AV3414"/>
      <c r="AW3414"/>
    </row>
    <row r="3415" spans="47:49" x14ac:dyDescent="0.35">
      <c r="AU3415"/>
      <c r="AV3415"/>
      <c r="AW3415"/>
    </row>
    <row r="3416" spans="47:49" x14ac:dyDescent="0.35">
      <c r="AU3416"/>
      <c r="AV3416"/>
      <c r="AW3416"/>
    </row>
    <row r="3417" spans="47:49" x14ac:dyDescent="0.35">
      <c r="AU3417"/>
      <c r="AV3417"/>
      <c r="AW3417"/>
    </row>
    <row r="3418" spans="47:49" x14ac:dyDescent="0.35">
      <c r="AU3418"/>
      <c r="AV3418"/>
      <c r="AW3418"/>
    </row>
    <row r="3419" spans="47:49" x14ac:dyDescent="0.35">
      <c r="AU3419"/>
      <c r="AV3419"/>
      <c r="AW3419"/>
    </row>
    <row r="3420" spans="47:49" x14ac:dyDescent="0.35">
      <c r="AU3420"/>
      <c r="AV3420"/>
      <c r="AW3420"/>
    </row>
    <row r="3421" spans="47:49" x14ac:dyDescent="0.35">
      <c r="AU3421"/>
      <c r="AV3421"/>
      <c r="AW3421"/>
    </row>
    <row r="3422" spans="47:49" x14ac:dyDescent="0.35">
      <c r="AU3422"/>
      <c r="AV3422"/>
      <c r="AW3422"/>
    </row>
    <row r="3423" spans="47:49" x14ac:dyDescent="0.35">
      <c r="AU3423"/>
      <c r="AV3423"/>
      <c r="AW3423"/>
    </row>
    <row r="3424" spans="47:49" x14ac:dyDescent="0.35">
      <c r="AU3424"/>
      <c r="AV3424"/>
      <c r="AW3424"/>
    </row>
    <row r="3425" spans="47:49" x14ac:dyDescent="0.35">
      <c r="AU3425"/>
      <c r="AV3425"/>
      <c r="AW3425"/>
    </row>
    <row r="3426" spans="47:49" x14ac:dyDescent="0.35">
      <c r="AU3426"/>
      <c r="AV3426"/>
      <c r="AW3426"/>
    </row>
    <row r="3427" spans="47:49" x14ac:dyDescent="0.35">
      <c r="AU3427"/>
      <c r="AV3427"/>
      <c r="AW3427"/>
    </row>
    <row r="3428" spans="47:49" x14ac:dyDescent="0.35">
      <c r="AU3428"/>
      <c r="AV3428"/>
      <c r="AW3428"/>
    </row>
    <row r="3429" spans="47:49" x14ac:dyDescent="0.35">
      <c r="AU3429"/>
      <c r="AV3429"/>
      <c r="AW3429"/>
    </row>
    <row r="3430" spans="47:49" x14ac:dyDescent="0.35">
      <c r="AU3430"/>
      <c r="AV3430"/>
      <c r="AW3430"/>
    </row>
    <row r="3431" spans="47:49" x14ac:dyDescent="0.35">
      <c r="AU3431"/>
      <c r="AV3431"/>
      <c r="AW3431"/>
    </row>
    <row r="3432" spans="47:49" x14ac:dyDescent="0.35">
      <c r="AU3432"/>
      <c r="AV3432"/>
      <c r="AW3432"/>
    </row>
    <row r="3433" spans="47:49" x14ac:dyDescent="0.35">
      <c r="AU3433"/>
      <c r="AV3433"/>
      <c r="AW3433"/>
    </row>
    <row r="3434" spans="47:49" x14ac:dyDescent="0.35">
      <c r="AU3434"/>
      <c r="AV3434"/>
      <c r="AW3434"/>
    </row>
    <row r="3435" spans="47:49" x14ac:dyDescent="0.35">
      <c r="AU3435"/>
      <c r="AV3435"/>
      <c r="AW3435"/>
    </row>
    <row r="3436" spans="47:49" x14ac:dyDescent="0.35">
      <c r="AU3436"/>
      <c r="AV3436"/>
      <c r="AW3436"/>
    </row>
    <row r="3437" spans="47:49" x14ac:dyDescent="0.35">
      <c r="AU3437"/>
      <c r="AV3437"/>
      <c r="AW3437"/>
    </row>
    <row r="3438" spans="47:49" x14ac:dyDescent="0.35">
      <c r="AU3438"/>
      <c r="AV3438"/>
      <c r="AW3438"/>
    </row>
    <row r="3439" spans="47:49" x14ac:dyDescent="0.35">
      <c r="AU3439"/>
      <c r="AV3439"/>
      <c r="AW3439"/>
    </row>
    <row r="3440" spans="47:49" x14ac:dyDescent="0.35">
      <c r="AU3440"/>
      <c r="AV3440"/>
      <c r="AW3440"/>
    </row>
    <row r="3441" spans="47:49" x14ac:dyDescent="0.35">
      <c r="AU3441"/>
      <c r="AV3441"/>
      <c r="AW3441"/>
    </row>
    <row r="3442" spans="47:49" x14ac:dyDescent="0.35">
      <c r="AU3442"/>
      <c r="AV3442"/>
      <c r="AW3442"/>
    </row>
    <row r="3443" spans="47:49" x14ac:dyDescent="0.35">
      <c r="AU3443"/>
      <c r="AV3443"/>
      <c r="AW3443"/>
    </row>
    <row r="3444" spans="47:49" x14ac:dyDescent="0.35">
      <c r="AU3444"/>
      <c r="AV3444"/>
      <c r="AW3444"/>
    </row>
    <row r="3445" spans="47:49" x14ac:dyDescent="0.35">
      <c r="AU3445"/>
      <c r="AV3445"/>
      <c r="AW3445"/>
    </row>
    <row r="3446" spans="47:49" x14ac:dyDescent="0.35">
      <c r="AU3446"/>
      <c r="AV3446"/>
      <c r="AW3446"/>
    </row>
    <row r="3447" spans="47:49" x14ac:dyDescent="0.35">
      <c r="AU3447"/>
      <c r="AV3447"/>
      <c r="AW3447"/>
    </row>
    <row r="3448" spans="47:49" x14ac:dyDescent="0.35">
      <c r="AU3448"/>
      <c r="AV3448"/>
      <c r="AW3448"/>
    </row>
    <row r="3449" spans="47:49" x14ac:dyDescent="0.35">
      <c r="AU3449"/>
      <c r="AV3449"/>
      <c r="AW3449"/>
    </row>
    <row r="3450" spans="47:49" x14ac:dyDescent="0.35">
      <c r="AU3450"/>
      <c r="AV3450"/>
      <c r="AW3450"/>
    </row>
    <row r="3451" spans="47:49" x14ac:dyDescent="0.35">
      <c r="AU3451"/>
      <c r="AV3451"/>
      <c r="AW3451"/>
    </row>
    <row r="3452" spans="47:49" x14ac:dyDescent="0.35">
      <c r="AU3452"/>
      <c r="AV3452"/>
      <c r="AW3452"/>
    </row>
    <row r="3453" spans="47:49" x14ac:dyDescent="0.35">
      <c r="AU3453"/>
      <c r="AV3453"/>
      <c r="AW3453"/>
    </row>
    <row r="3454" spans="47:49" x14ac:dyDescent="0.35">
      <c r="AU3454"/>
      <c r="AV3454"/>
      <c r="AW3454"/>
    </row>
    <row r="3455" spans="47:49" x14ac:dyDescent="0.35">
      <c r="AU3455"/>
      <c r="AV3455"/>
      <c r="AW3455"/>
    </row>
    <row r="3456" spans="47:49" x14ac:dyDescent="0.35">
      <c r="AU3456"/>
      <c r="AV3456"/>
      <c r="AW3456"/>
    </row>
    <row r="3457" spans="47:49" x14ac:dyDescent="0.35">
      <c r="AU3457"/>
      <c r="AV3457"/>
      <c r="AW3457"/>
    </row>
    <row r="3458" spans="47:49" x14ac:dyDescent="0.35">
      <c r="AU3458"/>
      <c r="AV3458"/>
      <c r="AW3458"/>
    </row>
    <row r="3459" spans="47:49" x14ac:dyDescent="0.35">
      <c r="AU3459"/>
      <c r="AV3459"/>
      <c r="AW3459"/>
    </row>
    <row r="3460" spans="47:49" x14ac:dyDescent="0.35">
      <c r="AU3460"/>
      <c r="AV3460"/>
      <c r="AW3460"/>
    </row>
    <row r="3461" spans="47:49" x14ac:dyDescent="0.35">
      <c r="AU3461"/>
      <c r="AV3461"/>
      <c r="AW3461"/>
    </row>
    <row r="3462" spans="47:49" x14ac:dyDescent="0.35">
      <c r="AU3462"/>
      <c r="AV3462"/>
      <c r="AW3462"/>
    </row>
    <row r="3463" spans="47:49" x14ac:dyDescent="0.35">
      <c r="AU3463"/>
      <c r="AV3463"/>
      <c r="AW3463"/>
    </row>
    <row r="3464" spans="47:49" x14ac:dyDescent="0.35">
      <c r="AU3464"/>
      <c r="AV3464"/>
      <c r="AW3464"/>
    </row>
    <row r="3465" spans="47:49" x14ac:dyDescent="0.35">
      <c r="AU3465"/>
      <c r="AV3465"/>
      <c r="AW3465"/>
    </row>
    <row r="3466" spans="47:49" x14ac:dyDescent="0.35">
      <c r="AU3466"/>
      <c r="AV3466"/>
      <c r="AW3466"/>
    </row>
    <row r="3467" spans="47:49" x14ac:dyDescent="0.35">
      <c r="AU3467"/>
      <c r="AV3467"/>
      <c r="AW3467"/>
    </row>
    <row r="3468" spans="47:49" x14ac:dyDescent="0.35">
      <c r="AU3468"/>
      <c r="AV3468"/>
      <c r="AW3468"/>
    </row>
    <row r="3469" spans="47:49" x14ac:dyDescent="0.35">
      <c r="AU3469"/>
      <c r="AV3469"/>
      <c r="AW3469"/>
    </row>
    <row r="3470" spans="47:49" x14ac:dyDescent="0.35">
      <c r="AU3470"/>
      <c r="AV3470"/>
      <c r="AW3470"/>
    </row>
    <row r="3471" spans="47:49" x14ac:dyDescent="0.35">
      <c r="AU3471"/>
      <c r="AV3471"/>
      <c r="AW3471"/>
    </row>
    <row r="3472" spans="47:49" x14ac:dyDescent="0.35">
      <c r="AU3472"/>
      <c r="AV3472"/>
      <c r="AW3472"/>
    </row>
    <row r="3473" spans="47:49" x14ac:dyDescent="0.35">
      <c r="AU3473"/>
      <c r="AV3473"/>
      <c r="AW3473"/>
    </row>
    <row r="3474" spans="47:49" x14ac:dyDescent="0.35">
      <c r="AU3474"/>
      <c r="AV3474"/>
      <c r="AW3474"/>
    </row>
    <row r="3475" spans="47:49" x14ac:dyDescent="0.35">
      <c r="AU3475"/>
      <c r="AV3475"/>
      <c r="AW3475"/>
    </row>
    <row r="3476" spans="47:49" x14ac:dyDescent="0.35">
      <c r="AU3476"/>
      <c r="AV3476"/>
      <c r="AW3476"/>
    </row>
    <row r="3477" spans="47:49" x14ac:dyDescent="0.35">
      <c r="AU3477"/>
      <c r="AV3477"/>
      <c r="AW3477"/>
    </row>
    <row r="3478" spans="47:49" x14ac:dyDescent="0.35">
      <c r="AU3478"/>
      <c r="AV3478"/>
      <c r="AW3478"/>
    </row>
    <row r="3479" spans="47:49" x14ac:dyDescent="0.35">
      <c r="AU3479"/>
      <c r="AV3479"/>
      <c r="AW3479"/>
    </row>
    <row r="3480" spans="47:49" x14ac:dyDescent="0.35">
      <c r="AU3480"/>
      <c r="AV3480"/>
      <c r="AW3480"/>
    </row>
    <row r="3481" spans="47:49" x14ac:dyDescent="0.35">
      <c r="AU3481"/>
      <c r="AV3481"/>
      <c r="AW3481"/>
    </row>
    <row r="3482" spans="47:49" x14ac:dyDescent="0.35">
      <c r="AU3482"/>
      <c r="AV3482"/>
      <c r="AW3482"/>
    </row>
    <row r="3483" spans="47:49" x14ac:dyDescent="0.35">
      <c r="AU3483"/>
      <c r="AV3483"/>
      <c r="AW3483"/>
    </row>
    <row r="3484" spans="47:49" x14ac:dyDescent="0.35">
      <c r="AU3484"/>
      <c r="AV3484"/>
      <c r="AW3484"/>
    </row>
    <row r="3485" spans="47:49" x14ac:dyDescent="0.35">
      <c r="AU3485"/>
      <c r="AV3485"/>
      <c r="AW3485"/>
    </row>
    <row r="3486" spans="47:49" x14ac:dyDescent="0.35">
      <c r="AU3486"/>
      <c r="AV3486"/>
      <c r="AW3486"/>
    </row>
    <row r="3487" spans="47:49" x14ac:dyDescent="0.35">
      <c r="AU3487"/>
      <c r="AV3487"/>
      <c r="AW3487"/>
    </row>
    <row r="3488" spans="47:49" x14ac:dyDescent="0.35">
      <c r="AU3488"/>
      <c r="AV3488"/>
      <c r="AW3488"/>
    </row>
    <row r="3489" spans="47:49" x14ac:dyDescent="0.35">
      <c r="AU3489"/>
      <c r="AV3489"/>
      <c r="AW3489"/>
    </row>
    <row r="3490" spans="47:49" x14ac:dyDescent="0.35">
      <c r="AU3490"/>
      <c r="AV3490"/>
      <c r="AW3490"/>
    </row>
    <row r="3491" spans="47:49" x14ac:dyDescent="0.35">
      <c r="AU3491"/>
      <c r="AV3491"/>
      <c r="AW3491"/>
    </row>
    <row r="3492" spans="47:49" x14ac:dyDescent="0.35">
      <c r="AU3492"/>
      <c r="AV3492"/>
      <c r="AW3492"/>
    </row>
    <row r="3493" spans="47:49" x14ac:dyDescent="0.35">
      <c r="AU3493"/>
      <c r="AV3493"/>
      <c r="AW3493"/>
    </row>
    <row r="3494" spans="47:49" x14ac:dyDescent="0.35">
      <c r="AU3494"/>
      <c r="AV3494"/>
      <c r="AW3494"/>
    </row>
    <row r="3495" spans="47:49" x14ac:dyDescent="0.35">
      <c r="AU3495"/>
      <c r="AV3495"/>
      <c r="AW3495"/>
    </row>
    <row r="3496" spans="47:49" x14ac:dyDescent="0.35">
      <c r="AU3496"/>
      <c r="AV3496"/>
      <c r="AW3496"/>
    </row>
    <row r="3497" spans="47:49" x14ac:dyDescent="0.35">
      <c r="AU3497"/>
      <c r="AV3497"/>
      <c r="AW3497"/>
    </row>
    <row r="3498" spans="47:49" x14ac:dyDescent="0.35">
      <c r="AU3498"/>
      <c r="AV3498"/>
      <c r="AW3498"/>
    </row>
    <row r="3499" spans="47:49" x14ac:dyDescent="0.35">
      <c r="AU3499"/>
      <c r="AV3499"/>
      <c r="AW3499"/>
    </row>
    <row r="3500" spans="47:49" x14ac:dyDescent="0.35">
      <c r="AU3500"/>
      <c r="AV3500"/>
      <c r="AW3500"/>
    </row>
    <row r="3501" spans="47:49" x14ac:dyDescent="0.35">
      <c r="AU3501"/>
      <c r="AV3501"/>
      <c r="AW3501"/>
    </row>
    <row r="3502" spans="47:49" x14ac:dyDescent="0.35">
      <c r="AU3502"/>
      <c r="AV3502"/>
      <c r="AW3502"/>
    </row>
    <row r="3503" spans="47:49" x14ac:dyDescent="0.35">
      <c r="AU3503"/>
      <c r="AV3503"/>
      <c r="AW3503"/>
    </row>
    <row r="3504" spans="47:49" x14ac:dyDescent="0.35">
      <c r="AU3504"/>
      <c r="AV3504"/>
      <c r="AW3504"/>
    </row>
    <row r="3505" spans="47:49" x14ac:dyDescent="0.35">
      <c r="AU3505"/>
      <c r="AV3505"/>
      <c r="AW3505"/>
    </row>
    <row r="3506" spans="47:49" x14ac:dyDescent="0.35">
      <c r="AU3506"/>
      <c r="AV3506"/>
      <c r="AW3506"/>
    </row>
    <row r="3507" spans="47:49" x14ac:dyDescent="0.35">
      <c r="AU3507"/>
      <c r="AV3507"/>
      <c r="AW3507"/>
    </row>
    <row r="3508" spans="47:49" x14ac:dyDescent="0.35">
      <c r="AU3508"/>
      <c r="AV3508"/>
      <c r="AW3508"/>
    </row>
    <row r="3509" spans="47:49" x14ac:dyDescent="0.35">
      <c r="AU3509"/>
      <c r="AV3509"/>
      <c r="AW3509"/>
    </row>
    <row r="3510" spans="47:49" x14ac:dyDescent="0.35">
      <c r="AU3510"/>
      <c r="AV3510"/>
      <c r="AW3510"/>
    </row>
    <row r="3511" spans="47:49" x14ac:dyDescent="0.35">
      <c r="AU3511"/>
      <c r="AV3511"/>
      <c r="AW3511"/>
    </row>
    <row r="3512" spans="47:49" x14ac:dyDescent="0.35">
      <c r="AU3512"/>
      <c r="AV3512"/>
      <c r="AW3512"/>
    </row>
    <row r="3513" spans="47:49" x14ac:dyDescent="0.35">
      <c r="AU3513"/>
      <c r="AV3513"/>
      <c r="AW3513"/>
    </row>
    <row r="3514" spans="47:49" x14ac:dyDescent="0.35">
      <c r="AU3514"/>
      <c r="AV3514"/>
      <c r="AW3514"/>
    </row>
    <row r="3515" spans="47:49" x14ac:dyDescent="0.35">
      <c r="AU3515"/>
      <c r="AV3515"/>
      <c r="AW3515"/>
    </row>
    <row r="3516" spans="47:49" x14ac:dyDescent="0.35">
      <c r="AU3516"/>
      <c r="AV3516"/>
      <c r="AW3516"/>
    </row>
    <row r="3517" spans="47:49" x14ac:dyDescent="0.35">
      <c r="AU3517"/>
      <c r="AV3517"/>
      <c r="AW3517"/>
    </row>
    <row r="3518" spans="47:49" x14ac:dyDescent="0.35">
      <c r="AU3518"/>
      <c r="AV3518"/>
      <c r="AW3518"/>
    </row>
    <row r="3519" spans="47:49" x14ac:dyDescent="0.35">
      <c r="AU3519"/>
      <c r="AV3519"/>
      <c r="AW3519"/>
    </row>
    <row r="3520" spans="47:49" x14ac:dyDescent="0.35">
      <c r="AU3520"/>
      <c r="AV3520"/>
      <c r="AW3520"/>
    </row>
    <row r="3521" spans="47:49" x14ac:dyDescent="0.35">
      <c r="AU3521"/>
      <c r="AV3521"/>
      <c r="AW3521"/>
    </row>
    <row r="3522" spans="47:49" x14ac:dyDescent="0.35">
      <c r="AU3522"/>
      <c r="AV3522"/>
      <c r="AW3522"/>
    </row>
    <row r="3523" spans="47:49" x14ac:dyDescent="0.35">
      <c r="AU3523"/>
      <c r="AV3523"/>
      <c r="AW3523"/>
    </row>
    <row r="3524" spans="47:49" x14ac:dyDescent="0.35">
      <c r="AU3524"/>
      <c r="AV3524"/>
      <c r="AW3524"/>
    </row>
    <row r="3525" spans="47:49" x14ac:dyDescent="0.35">
      <c r="AU3525"/>
      <c r="AV3525"/>
      <c r="AW3525"/>
    </row>
    <row r="3526" spans="47:49" x14ac:dyDescent="0.35">
      <c r="AU3526"/>
      <c r="AV3526"/>
      <c r="AW3526"/>
    </row>
    <row r="3527" spans="47:49" x14ac:dyDescent="0.35">
      <c r="AU3527"/>
      <c r="AV3527"/>
      <c r="AW3527"/>
    </row>
    <row r="3528" spans="47:49" x14ac:dyDescent="0.35">
      <c r="AU3528"/>
      <c r="AV3528"/>
      <c r="AW3528"/>
    </row>
    <row r="3529" spans="47:49" x14ac:dyDescent="0.35">
      <c r="AU3529"/>
      <c r="AV3529"/>
      <c r="AW3529"/>
    </row>
    <row r="3530" spans="47:49" x14ac:dyDescent="0.35">
      <c r="AU3530"/>
      <c r="AV3530"/>
      <c r="AW3530"/>
    </row>
    <row r="3531" spans="47:49" x14ac:dyDescent="0.35">
      <c r="AU3531"/>
      <c r="AV3531"/>
      <c r="AW3531"/>
    </row>
    <row r="3532" spans="47:49" x14ac:dyDescent="0.35">
      <c r="AU3532"/>
      <c r="AV3532"/>
      <c r="AW3532"/>
    </row>
    <row r="3533" spans="47:49" x14ac:dyDescent="0.35">
      <c r="AU3533"/>
      <c r="AV3533"/>
      <c r="AW3533"/>
    </row>
    <row r="3534" spans="47:49" x14ac:dyDescent="0.35">
      <c r="AU3534"/>
      <c r="AV3534"/>
      <c r="AW3534"/>
    </row>
    <row r="3535" spans="47:49" x14ac:dyDescent="0.35">
      <c r="AU3535"/>
      <c r="AV3535"/>
      <c r="AW3535"/>
    </row>
    <row r="3536" spans="47:49" x14ac:dyDescent="0.35">
      <c r="AU3536"/>
      <c r="AV3536"/>
      <c r="AW3536"/>
    </row>
    <row r="3537" spans="47:49" x14ac:dyDescent="0.35">
      <c r="AU3537"/>
      <c r="AV3537"/>
      <c r="AW3537"/>
    </row>
    <row r="3538" spans="47:49" x14ac:dyDescent="0.35">
      <c r="AU3538"/>
      <c r="AV3538"/>
      <c r="AW3538"/>
    </row>
    <row r="3539" spans="47:49" x14ac:dyDescent="0.35">
      <c r="AU3539"/>
      <c r="AV3539"/>
      <c r="AW3539"/>
    </row>
    <row r="3540" spans="47:49" x14ac:dyDescent="0.35">
      <c r="AU3540"/>
      <c r="AV3540"/>
      <c r="AW3540"/>
    </row>
    <row r="3541" spans="47:49" x14ac:dyDescent="0.35">
      <c r="AU3541"/>
      <c r="AV3541"/>
      <c r="AW3541"/>
    </row>
    <row r="3542" spans="47:49" x14ac:dyDescent="0.35">
      <c r="AU3542"/>
      <c r="AV3542"/>
      <c r="AW3542"/>
    </row>
    <row r="3543" spans="47:49" x14ac:dyDescent="0.35">
      <c r="AU3543"/>
      <c r="AV3543"/>
      <c r="AW3543"/>
    </row>
    <row r="3544" spans="47:49" x14ac:dyDescent="0.35">
      <c r="AU3544"/>
      <c r="AV3544"/>
      <c r="AW3544"/>
    </row>
    <row r="3545" spans="47:49" x14ac:dyDescent="0.35">
      <c r="AU3545"/>
      <c r="AV3545"/>
      <c r="AW3545"/>
    </row>
    <row r="3546" spans="47:49" x14ac:dyDescent="0.35">
      <c r="AU3546"/>
      <c r="AV3546"/>
      <c r="AW3546"/>
    </row>
    <row r="3547" spans="47:49" x14ac:dyDescent="0.35">
      <c r="AU3547"/>
      <c r="AV3547"/>
      <c r="AW3547"/>
    </row>
    <row r="3548" spans="47:49" x14ac:dyDescent="0.35">
      <c r="AU3548"/>
      <c r="AV3548"/>
      <c r="AW3548"/>
    </row>
    <row r="3549" spans="47:49" x14ac:dyDescent="0.35">
      <c r="AU3549"/>
      <c r="AV3549"/>
      <c r="AW3549"/>
    </row>
    <row r="3550" spans="47:49" x14ac:dyDescent="0.35">
      <c r="AU3550"/>
      <c r="AV3550"/>
      <c r="AW3550"/>
    </row>
    <row r="3551" spans="47:49" x14ac:dyDescent="0.35">
      <c r="AU3551"/>
      <c r="AV3551"/>
      <c r="AW3551"/>
    </row>
    <row r="3552" spans="47:49" x14ac:dyDescent="0.35">
      <c r="AU3552"/>
      <c r="AV3552"/>
      <c r="AW3552"/>
    </row>
    <row r="3553" spans="47:49" x14ac:dyDescent="0.35">
      <c r="AU3553"/>
      <c r="AV3553"/>
      <c r="AW3553"/>
    </row>
    <row r="3554" spans="47:49" x14ac:dyDescent="0.35">
      <c r="AU3554"/>
      <c r="AV3554"/>
      <c r="AW3554"/>
    </row>
    <row r="3555" spans="47:49" x14ac:dyDescent="0.35">
      <c r="AU3555"/>
      <c r="AV3555"/>
      <c r="AW3555"/>
    </row>
    <row r="3556" spans="47:49" x14ac:dyDescent="0.35">
      <c r="AU3556"/>
      <c r="AV3556"/>
      <c r="AW3556"/>
    </row>
    <row r="3557" spans="47:49" x14ac:dyDescent="0.35">
      <c r="AU3557"/>
      <c r="AV3557"/>
      <c r="AW3557"/>
    </row>
    <row r="3558" spans="47:49" x14ac:dyDescent="0.35">
      <c r="AU3558"/>
      <c r="AV3558"/>
      <c r="AW3558"/>
    </row>
    <row r="3559" spans="47:49" x14ac:dyDescent="0.35">
      <c r="AU3559"/>
      <c r="AV3559"/>
      <c r="AW3559"/>
    </row>
    <row r="3560" spans="47:49" x14ac:dyDescent="0.35">
      <c r="AU3560"/>
      <c r="AV3560"/>
      <c r="AW3560"/>
    </row>
    <row r="3561" spans="47:49" x14ac:dyDescent="0.35">
      <c r="AU3561"/>
      <c r="AV3561"/>
      <c r="AW3561"/>
    </row>
    <row r="3562" spans="47:49" x14ac:dyDescent="0.35">
      <c r="AU3562"/>
      <c r="AV3562"/>
      <c r="AW3562"/>
    </row>
    <row r="3563" spans="47:49" x14ac:dyDescent="0.35">
      <c r="AU3563"/>
      <c r="AV3563"/>
      <c r="AW3563"/>
    </row>
    <row r="3564" spans="47:49" x14ac:dyDescent="0.35">
      <c r="AU3564"/>
      <c r="AV3564"/>
      <c r="AW3564"/>
    </row>
    <row r="3565" spans="47:49" x14ac:dyDescent="0.35">
      <c r="AU3565"/>
      <c r="AV3565"/>
      <c r="AW3565"/>
    </row>
    <row r="3566" spans="47:49" x14ac:dyDescent="0.35">
      <c r="AU3566"/>
      <c r="AV3566"/>
      <c r="AW3566"/>
    </row>
    <row r="3567" spans="47:49" x14ac:dyDescent="0.35">
      <c r="AU3567"/>
      <c r="AV3567"/>
      <c r="AW3567"/>
    </row>
    <row r="3568" spans="47:49" x14ac:dyDescent="0.35">
      <c r="AU3568"/>
      <c r="AV3568"/>
      <c r="AW3568"/>
    </row>
    <row r="3569" spans="47:49" x14ac:dyDescent="0.35">
      <c r="AU3569"/>
      <c r="AV3569"/>
      <c r="AW3569"/>
    </row>
    <row r="3570" spans="47:49" x14ac:dyDescent="0.35">
      <c r="AU3570"/>
      <c r="AV3570"/>
      <c r="AW3570"/>
    </row>
    <row r="3571" spans="47:49" x14ac:dyDescent="0.35">
      <c r="AU3571"/>
      <c r="AV3571"/>
      <c r="AW3571"/>
    </row>
    <row r="3572" spans="47:49" x14ac:dyDescent="0.35">
      <c r="AU3572"/>
      <c r="AV3572"/>
      <c r="AW3572"/>
    </row>
    <row r="3573" spans="47:49" x14ac:dyDescent="0.35">
      <c r="AU3573"/>
      <c r="AV3573"/>
      <c r="AW3573"/>
    </row>
    <row r="3574" spans="47:49" x14ac:dyDescent="0.35">
      <c r="AU3574"/>
      <c r="AV3574"/>
      <c r="AW3574"/>
    </row>
    <row r="3575" spans="47:49" x14ac:dyDescent="0.35">
      <c r="AU3575"/>
      <c r="AV3575"/>
      <c r="AW3575"/>
    </row>
    <row r="3576" spans="47:49" x14ac:dyDescent="0.35">
      <c r="AU3576"/>
      <c r="AV3576"/>
      <c r="AW3576"/>
    </row>
    <row r="3577" spans="47:49" x14ac:dyDescent="0.35">
      <c r="AU3577"/>
      <c r="AV3577"/>
      <c r="AW3577"/>
    </row>
    <row r="3578" spans="47:49" x14ac:dyDescent="0.35">
      <c r="AU3578"/>
      <c r="AV3578"/>
      <c r="AW3578"/>
    </row>
    <row r="3579" spans="47:49" x14ac:dyDescent="0.35">
      <c r="AU3579"/>
      <c r="AV3579"/>
      <c r="AW3579"/>
    </row>
    <row r="3580" spans="47:49" x14ac:dyDescent="0.35">
      <c r="AU3580"/>
      <c r="AV3580"/>
      <c r="AW3580"/>
    </row>
    <row r="3581" spans="47:49" x14ac:dyDescent="0.35">
      <c r="AU3581"/>
      <c r="AV3581"/>
      <c r="AW3581"/>
    </row>
    <row r="3582" spans="47:49" x14ac:dyDescent="0.35">
      <c r="AU3582"/>
      <c r="AV3582"/>
      <c r="AW3582"/>
    </row>
    <row r="3583" spans="47:49" x14ac:dyDescent="0.35">
      <c r="AU3583"/>
      <c r="AV3583"/>
      <c r="AW3583"/>
    </row>
    <row r="3584" spans="47:49" x14ac:dyDescent="0.35">
      <c r="AU3584"/>
      <c r="AV3584"/>
      <c r="AW3584"/>
    </row>
    <row r="3585" spans="47:49" x14ac:dyDescent="0.35">
      <c r="AU3585"/>
      <c r="AV3585"/>
      <c r="AW3585"/>
    </row>
    <row r="3586" spans="47:49" x14ac:dyDescent="0.35">
      <c r="AU3586"/>
      <c r="AV3586"/>
      <c r="AW3586"/>
    </row>
    <row r="3587" spans="47:49" x14ac:dyDescent="0.35">
      <c r="AU3587"/>
      <c r="AV3587"/>
      <c r="AW3587"/>
    </row>
    <row r="3588" spans="47:49" x14ac:dyDescent="0.35">
      <c r="AU3588"/>
      <c r="AV3588"/>
      <c r="AW3588"/>
    </row>
    <row r="3589" spans="47:49" x14ac:dyDescent="0.35">
      <c r="AU3589"/>
      <c r="AV3589"/>
      <c r="AW3589"/>
    </row>
    <row r="3590" spans="47:49" x14ac:dyDescent="0.35">
      <c r="AU3590"/>
      <c r="AV3590"/>
      <c r="AW3590"/>
    </row>
    <row r="3591" spans="47:49" x14ac:dyDescent="0.35">
      <c r="AU3591"/>
      <c r="AV3591"/>
      <c r="AW3591"/>
    </row>
    <row r="3592" spans="47:49" x14ac:dyDescent="0.35">
      <c r="AU3592"/>
      <c r="AV3592"/>
      <c r="AW3592"/>
    </row>
    <row r="3593" spans="47:49" x14ac:dyDescent="0.35">
      <c r="AU3593"/>
      <c r="AV3593"/>
      <c r="AW3593"/>
    </row>
    <row r="3594" spans="47:49" x14ac:dyDescent="0.35">
      <c r="AU3594"/>
      <c r="AV3594"/>
      <c r="AW3594"/>
    </row>
    <row r="3595" spans="47:49" x14ac:dyDescent="0.35">
      <c r="AU3595"/>
      <c r="AV3595"/>
      <c r="AW3595"/>
    </row>
    <row r="3596" spans="47:49" x14ac:dyDescent="0.35">
      <c r="AU3596"/>
      <c r="AV3596"/>
      <c r="AW3596"/>
    </row>
    <row r="3597" spans="47:49" x14ac:dyDescent="0.35">
      <c r="AU3597"/>
      <c r="AV3597"/>
      <c r="AW3597"/>
    </row>
    <row r="3598" spans="47:49" x14ac:dyDescent="0.35">
      <c r="AU3598"/>
      <c r="AV3598"/>
      <c r="AW3598"/>
    </row>
    <row r="3599" spans="47:49" x14ac:dyDescent="0.35">
      <c r="AU3599"/>
      <c r="AV3599"/>
      <c r="AW3599"/>
    </row>
    <row r="3600" spans="47:49" x14ac:dyDescent="0.35">
      <c r="AU3600"/>
      <c r="AV3600"/>
      <c r="AW3600"/>
    </row>
    <row r="3601" spans="47:49" x14ac:dyDescent="0.35">
      <c r="AU3601"/>
      <c r="AV3601"/>
      <c r="AW3601"/>
    </row>
    <row r="3602" spans="47:49" x14ac:dyDescent="0.35">
      <c r="AU3602"/>
      <c r="AV3602"/>
      <c r="AW3602"/>
    </row>
    <row r="3603" spans="47:49" x14ac:dyDescent="0.35">
      <c r="AU3603"/>
      <c r="AV3603"/>
      <c r="AW3603"/>
    </row>
    <row r="3604" spans="47:49" x14ac:dyDescent="0.35">
      <c r="AU3604"/>
      <c r="AV3604"/>
      <c r="AW3604"/>
    </row>
    <row r="3605" spans="47:49" x14ac:dyDescent="0.35">
      <c r="AU3605"/>
      <c r="AV3605"/>
      <c r="AW3605"/>
    </row>
    <row r="3606" spans="47:49" x14ac:dyDescent="0.35">
      <c r="AU3606"/>
      <c r="AV3606"/>
      <c r="AW3606"/>
    </row>
    <row r="3607" spans="47:49" x14ac:dyDescent="0.35">
      <c r="AU3607"/>
      <c r="AV3607"/>
      <c r="AW3607"/>
    </row>
    <row r="3608" spans="47:49" x14ac:dyDescent="0.35">
      <c r="AU3608"/>
      <c r="AV3608"/>
      <c r="AW3608"/>
    </row>
    <row r="3609" spans="47:49" x14ac:dyDescent="0.35">
      <c r="AU3609"/>
      <c r="AV3609"/>
      <c r="AW3609"/>
    </row>
    <row r="3610" spans="47:49" x14ac:dyDescent="0.35">
      <c r="AU3610"/>
      <c r="AV3610"/>
      <c r="AW3610"/>
    </row>
    <row r="3611" spans="47:49" x14ac:dyDescent="0.35">
      <c r="AU3611"/>
      <c r="AV3611"/>
      <c r="AW3611"/>
    </row>
    <row r="3612" spans="47:49" x14ac:dyDescent="0.35">
      <c r="AU3612"/>
      <c r="AV3612"/>
      <c r="AW3612"/>
    </row>
    <row r="3613" spans="47:49" x14ac:dyDescent="0.35">
      <c r="AU3613"/>
      <c r="AV3613"/>
      <c r="AW3613"/>
    </row>
    <row r="3614" spans="47:49" x14ac:dyDescent="0.35">
      <c r="AU3614"/>
      <c r="AV3614"/>
      <c r="AW3614"/>
    </row>
    <row r="3615" spans="47:49" x14ac:dyDescent="0.35">
      <c r="AU3615"/>
      <c r="AV3615"/>
      <c r="AW3615"/>
    </row>
    <row r="3616" spans="47:49" x14ac:dyDescent="0.35">
      <c r="AU3616"/>
      <c r="AV3616"/>
      <c r="AW3616"/>
    </row>
    <row r="3617" spans="47:49" x14ac:dyDescent="0.35">
      <c r="AU3617"/>
      <c r="AV3617"/>
      <c r="AW3617"/>
    </row>
    <row r="3618" spans="47:49" x14ac:dyDescent="0.35">
      <c r="AU3618"/>
      <c r="AV3618"/>
      <c r="AW3618"/>
    </row>
    <row r="3619" spans="47:49" x14ac:dyDescent="0.35">
      <c r="AU3619"/>
      <c r="AV3619"/>
      <c r="AW3619"/>
    </row>
    <row r="3620" spans="47:49" x14ac:dyDescent="0.35">
      <c r="AU3620"/>
      <c r="AV3620"/>
      <c r="AW3620"/>
    </row>
    <row r="3621" spans="47:49" x14ac:dyDescent="0.35">
      <c r="AU3621"/>
      <c r="AV3621"/>
      <c r="AW3621"/>
    </row>
    <row r="3622" spans="47:49" x14ac:dyDescent="0.35">
      <c r="AU3622"/>
      <c r="AV3622"/>
      <c r="AW3622"/>
    </row>
    <row r="3623" spans="47:49" x14ac:dyDescent="0.35">
      <c r="AU3623"/>
      <c r="AV3623"/>
      <c r="AW3623"/>
    </row>
    <row r="3624" spans="47:49" x14ac:dyDescent="0.35">
      <c r="AU3624"/>
      <c r="AV3624"/>
      <c r="AW3624"/>
    </row>
    <row r="3625" spans="47:49" x14ac:dyDescent="0.35">
      <c r="AU3625"/>
      <c r="AV3625"/>
      <c r="AW3625"/>
    </row>
    <row r="3626" spans="47:49" x14ac:dyDescent="0.35">
      <c r="AU3626"/>
      <c r="AV3626"/>
      <c r="AW3626"/>
    </row>
    <row r="3627" spans="47:49" x14ac:dyDescent="0.35">
      <c r="AU3627"/>
      <c r="AV3627"/>
      <c r="AW3627"/>
    </row>
    <row r="3628" spans="47:49" x14ac:dyDescent="0.35">
      <c r="AU3628"/>
      <c r="AV3628"/>
      <c r="AW3628"/>
    </row>
    <row r="3629" spans="47:49" x14ac:dyDescent="0.35">
      <c r="AU3629"/>
      <c r="AV3629"/>
      <c r="AW3629"/>
    </row>
    <row r="3630" spans="47:49" x14ac:dyDescent="0.35">
      <c r="AU3630"/>
      <c r="AV3630"/>
      <c r="AW3630"/>
    </row>
    <row r="3631" spans="47:49" x14ac:dyDescent="0.35">
      <c r="AU3631"/>
      <c r="AV3631"/>
      <c r="AW3631"/>
    </row>
    <row r="3632" spans="47:49" x14ac:dyDescent="0.35">
      <c r="AU3632"/>
      <c r="AV3632"/>
      <c r="AW3632"/>
    </row>
    <row r="3633" spans="47:49" x14ac:dyDescent="0.35">
      <c r="AU3633"/>
      <c r="AV3633"/>
      <c r="AW3633"/>
    </row>
    <row r="3634" spans="47:49" x14ac:dyDescent="0.35">
      <c r="AU3634"/>
      <c r="AV3634"/>
      <c r="AW3634"/>
    </row>
    <row r="3635" spans="47:49" x14ac:dyDescent="0.35">
      <c r="AU3635"/>
      <c r="AV3635"/>
      <c r="AW3635"/>
    </row>
    <row r="3636" spans="47:49" x14ac:dyDescent="0.35">
      <c r="AU3636"/>
      <c r="AV3636"/>
      <c r="AW3636"/>
    </row>
    <row r="3637" spans="47:49" x14ac:dyDescent="0.35">
      <c r="AU3637"/>
      <c r="AV3637"/>
      <c r="AW3637"/>
    </row>
    <row r="3638" spans="47:49" x14ac:dyDescent="0.35">
      <c r="AU3638"/>
      <c r="AV3638"/>
      <c r="AW3638"/>
    </row>
    <row r="3639" spans="47:49" x14ac:dyDescent="0.35">
      <c r="AU3639"/>
      <c r="AV3639"/>
      <c r="AW3639"/>
    </row>
    <row r="3640" spans="47:49" x14ac:dyDescent="0.35">
      <c r="AU3640"/>
      <c r="AV3640"/>
      <c r="AW3640"/>
    </row>
    <row r="3641" spans="47:49" x14ac:dyDescent="0.35">
      <c r="AU3641"/>
      <c r="AV3641"/>
      <c r="AW3641"/>
    </row>
    <row r="3642" spans="47:49" x14ac:dyDescent="0.35">
      <c r="AU3642"/>
      <c r="AV3642"/>
      <c r="AW3642"/>
    </row>
    <row r="3643" spans="47:49" x14ac:dyDescent="0.35">
      <c r="AU3643"/>
      <c r="AV3643"/>
      <c r="AW3643"/>
    </row>
    <row r="3644" spans="47:49" x14ac:dyDescent="0.35">
      <c r="AU3644"/>
      <c r="AV3644"/>
      <c r="AW3644"/>
    </row>
    <row r="3645" spans="47:49" x14ac:dyDescent="0.35">
      <c r="AU3645"/>
      <c r="AV3645"/>
      <c r="AW3645"/>
    </row>
    <row r="3646" spans="47:49" x14ac:dyDescent="0.35">
      <c r="AU3646"/>
      <c r="AV3646"/>
      <c r="AW3646"/>
    </row>
    <row r="3647" spans="47:49" x14ac:dyDescent="0.35">
      <c r="AU3647"/>
      <c r="AV3647"/>
      <c r="AW3647"/>
    </row>
    <row r="3648" spans="47:49" x14ac:dyDescent="0.35">
      <c r="AU3648"/>
      <c r="AV3648"/>
      <c r="AW3648"/>
    </row>
    <row r="3649" spans="47:49" x14ac:dyDescent="0.35">
      <c r="AU3649"/>
      <c r="AV3649"/>
      <c r="AW3649"/>
    </row>
    <row r="3650" spans="47:49" x14ac:dyDescent="0.35">
      <c r="AU3650"/>
      <c r="AV3650"/>
      <c r="AW3650"/>
    </row>
    <row r="3651" spans="47:49" x14ac:dyDescent="0.35">
      <c r="AU3651"/>
      <c r="AV3651"/>
      <c r="AW3651"/>
    </row>
    <row r="3652" spans="47:49" x14ac:dyDescent="0.35">
      <c r="AU3652"/>
      <c r="AV3652"/>
      <c r="AW3652"/>
    </row>
    <row r="3653" spans="47:49" x14ac:dyDescent="0.35">
      <c r="AU3653"/>
      <c r="AV3653"/>
      <c r="AW3653"/>
    </row>
    <row r="3654" spans="47:49" x14ac:dyDescent="0.35">
      <c r="AU3654"/>
      <c r="AV3654"/>
      <c r="AW3654"/>
    </row>
    <row r="3655" spans="47:49" x14ac:dyDescent="0.35">
      <c r="AU3655"/>
      <c r="AV3655"/>
      <c r="AW3655"/>
    </row>
    <row r="3656" spans="47:49" x14ac:dyDescent="0.35">
      <c r="AU3656"/>
      <c r="AV3656"/>
      <c r="AW3656"/>
    </row>
    <row r="3657" spans="47:49" x14ac:dyDescent="0.35">
      <c r="AU3657"/>
      <c r="AV3657"/>
      <c r="AW3657"/>
    </row>
    <row r="3658" spans="47:49" x14ac:dyDescent="0.35">
      <c r="AU3658"/>
      <c r="AV3658"/>
      <c r="AW3658"/>
    </row>
    <row r="3659" spans="47:49" x14ac:dyDescent="0.35">
      <c r="AU3659"/>
      <c r="AV3659"/>
      <c r="AW3659"/>
    </row>
    <row r="3660" spans="47:49" x14ac:dyDescent="0.35">
      <c r="AU3660"/>
      <c r="AV3660"/>
      <c r="AW3660"/>
    </row>
    <row r="3661" spans="47:49" x14ac:dyDescent="0.35">
      <c r="AU3661"/>
      <c r="AV3661"/>
      <c r="AW3661"/>
    </row>
    <row r="3662" spans="47:49" x14ac:dyDescent="0.35">
      <c r="AU3662"/>
      <c r="AV3662"/>
      <c r="AW3662"/>
    </row>
    <row r="3663" spans="47:49" x14ac:dyDescent="0.35">
      <c r="AU3663"/>
      <c r="AV3663"/>
      <c r="AW3663"/>
    </row>
    <row r="3664" spans="47:49" x14ac:dyDescent="0.35">
      <c r="AU3664"/>
      <c r="AV3664"/>
      <c r="AW3664"/>
    </row>
    <row r="3665" spans="47:49" x14ac:dyDescent="0.35">
      <c r="AU3665"/>
      <c r="AV3665"/>
      <c r="AW3665"/>
    </row>
    <row r="3666" spans="47:49" x14ac:dyDescent="0.35">
      <c r="AU3666"/>
      <c r="AV3666"/>
      <c r="AW3666"/>
    </row>
    <row r="3667" spans="47:49" x14ac:dyDescent="0.35">
      <c r="AU3667"/>
      <c r="AV3667"/>
      <c r="AW3667"/>
    </row>
    <row r="3668" spans="47:49" x14ac:dyDescent="0.35">
      <c r="AU3668"/>
      <c r="AV3668"/>
      <c r="AW3668"/>
    </row>
    <row r="3669" spans="47:49" x14ac:dyDescent="0.35">
      <c r="AU3669"/>
      <c r="AV3669"/>
      <c r="AW3669"/>
    </row>
    <row r="3670" spans="47:49" x14ac:dyDescent="0.35">
      <c r="AU3670"/>
      <c r="AV3670"/>
      <c r="AW3670"/>
    </row>
    <row r="3671" spans="47:49" x14ac:dyDescent="0.35">
      <c r="AU3671"/>
      <c r="AV3671"/>
      <c r="AW3671"/>
    </row>
    <row r="3672" spans="47:49" x14ac:dyDescent="0.35">
      <c r="AU3672"/>
      <c r="AV3672"/>
      <c r="AW3672"/>
    </row>
    <row r="3673" spans="47:49" x14ac:dyDescent="0.35">
      <c r="AU3673"/>
      <c r="AV3673"/>
      <c r="AW3673"/>
    </row>
    <row r="3674" spans="47:49" x14ac:dyDescent="0.35">
      <c r="AU3674"/>
      <c r="AV3674"/>
      <c r="AW3674"/>
    </row>
    <row r="3675" spans="47:49" x14ac:dyDescent="0.35">
      <c r="AU3675"/>
      <c r="AV3675"/>
      <c r="AW3675"/>
    </row>
    <row r="3676" spans="47:49" x14ac:dyDescent="0.35">
      <c r="AU3676"/>
      <c r="AV3676"/>
      <c r="AW3676"/>
    </row>
    <row r="3677" spans="47:49" x14ac:dyDescent="0.35">
      <c r="AU3677"/>
      <c r="AV3677"/>
      <c r="AW3677"/>
    </row>
    <row r="3678" spans="47:49" x14ac:dyDescent="0.35">
      <c r="AU3678"/>
      <c r="AV3678"/>
      <c r="AW3678"/>
    </row>
    <row r="3679" spans="47:49" x14ac:dyDescent="0.35">
      <c r="AU3679"/>
      <c r="AV3679"/>
      <c r="AW3679"/>
    </row>
    <row r="3680" spans="47:49" x14ac:dyDescent="0.35">
      <c r="AU3680"/>
      <c r="AV3680"/>
      <c r="AW3680"/>
    </row>
    <row r="3681" spans="47:49" x14ac:dyDescent="0.35">
      <c r="AU3681"/>
      <c r="AV3681"/>
      <c r="AW3681"/>
    </row>
    <row r="3682" spans="47:49" x14ac:dyDescent="0.35">
      <c r="AU3682"/>
      <c r="AV3682"/>
      <c r="AW3682"/>
    </row>
    <row r="3683" spans="47:49" x14ac:dyDescent="0.35">
      <c r="AU3683"/>
      <c r="AV3683"/>
      <c r="AW3683"/>
    </row>
    <row r="3684" spans="47:49" x14ac:dyDescent="0.35">
      <c r="AU3684"/>
      <c r="AV3684"/>
      <c r="AW3684"/>
    </row>
    <row r="3685" spans="47:49" x14ac:dyDescent="0.35">
      <c r="AU3685"/>
      <c r="AV3685"/>
      <c r="AW3685"/>
    </row>
    <row r="3686" spans="47:49" x14ac:dyDescent="0.35">
      <c r="AU3686"/>
      <c r="AV3686"/>
      <c r="AW3686"/>
    </row>
    <row r="3687" spans="47:49" x14ac:dyDescent="0.35">
      <c r="AU3687"/>
      <c r="AV3687"/>
      <c r="AW3687"/>
    </row>
    <row r="3688" spans="47:49" x14ac:dyDescent="0.35">
      <c r="AU3688"/>
      <c r="AV3688"/>
      <c r="AW3688"/>
    </row>
    <row r="3689" spans="47:49" x14ac:dyDescent="0.35">
      <c r="AU3689"/>
      <c r="AV3689"/>
      <c r="AW3689"/>
    </row>
    <row r="3690" spans="47:49" x14ac:dyDescent="0.35">
      <c r="AU3690"/>
      <c r="AV3690"/>
      <c r="AW3690"/>
    </row>
    <row r="3691" spans="47:49" x14ac:dyDescent="0.35">
      <c r="AU3691"/>
      <c r="AV3691"/>
      <c r="AW3691"/>
    </row>
    <row r="3692" spans="47:49" x14ac:dyDescent="0.35">
      <c r="AU3692"/>
      <c r="AV3692"/>
      <c r="AW3692"/>
    </row>
    <row r="3693" spans="47:49" x14ac:dyDescent="0.35">
      <c r="AU3693"/>
      <c r="AV3693"/>
      <c r="AW3693"/>
    </row>
    <row r="3694" spans="47:49" x14ac:dyDescent="0.35">
      <c r="AU3694"/>
      <c r="AV3694"/>
      <c r="AW3694"/>
    </row>
    <row r="3695" spans="47:49" x14ac:dyDescent="0.35">
      <c r="AU3695"/>
      <c r="AV3695"/>
      <c r="AW3695"/>
    </row>
    <row r="3696" spans="47:49" x14ac:dyDescent="0.35">
      <c r="AU3696"/>
      <c r="AV3696"/>
      <c r="AW3696"/>
    </row>
    <row r="3697" spans="47:49" x14ac:dyDescent="0.35">
      <c r="AU3697"/>
      <c r="AV3697"/>
      <c r="AW3697"/>
    </row>
    <row r="3698" spans="47:49" x14ac:dyDescent="0.35">
      <c r="AU3698"/>
      <c r="AV3698"/>
      <c r="AW3698"/>
    </row>
    <row r="3699" spans="47:49" x14ac:dyDescent="0.35">
      <c r="AU3699"/>
      <c r="AV3699"/>
      <c r="AW3699"/>
    </row>
    <row r="3700" spans="47:49" x14ac:dyDescent="0.35">
      <c r="AU3700"/>
      <c r="AV3700"/>
      <c r="AW3700"/>
    </row>
    <row r="3701" spans="47:49" x14ac:dyDescent="0.35">
      <c r="AU3701"/>
      <c r="AV3701"/>
      <c r="AW3701"/>
    </row>
    <row r="3702" spans="47:49" x14ac:dyDescent="0.35">
      <c r="AU3702"/>
      <c r="AV3702"/>
      <c r="AW3702"/>
    </row>
    <row r="3703" spans="47:49" x14ac:dyDescent="0.35">
      <c r="AU3703"/>
      <c r="AV3703"/>
      <c r="AW3703"/>
    </row>
    <row r="3704" spans="47:49" x14ac:dyDescent="0.35">
      <c r="AU3704"/>
      <c r="AV3704"/>
      <c r="AW3704"/>
    </row>
    <row r="3705" spans="47:49" x14ac:dyDescent="0.35">
      <c r="AU3705"/>
      <c r="AV3705"/>
      <c r="AW3705"/>
    </row>
    <row r="3706" spans="47:49" x14ac:dyDescent="0.35">
      <c r="AU3706"/>
      <c r="AV3706"/>
      <c r="AW3706"/>
    </row>
    <row r="3707" spans="47:49" x14ac:dyDescent="0.35">
      <c r="AU3707"/>
      <c r="AV3707"/>
      <c r="AW3707"/>
    </row>
    <row r="3708" spans="47:49" x14ac:dyDescent="0.35">
      <c r="AU3708"/>
      <c r="AV3708"/>
      <c r="AW3708"/>
    </row>
    <row r="3709" spans="47:49" x14ac:dyDescent="0.35">
      <c r="AU3709"/>
      <c r="AV3709"/>
      <c r="AW3709"/>
    </row>
    <row r="3710" spans="47:49" x14ac:dyDescent="0.35">
      <c r="AU3710"/>
      <c r="AV3710"/>
      <c r="AW3710"/>
    </row>
    <row r="3711" spans="47:49" x14ac:dyDescent="0.35">
      <c r="AU3711"/>
      <c r="AV3711"/>
      <c r="AW3711"/>
    </row>
    <row r="3712" spans="47:49" x14ac:dyDescent="0.35">
      <c r="AU3712"/>
      <c r="AV3712"/>
      <c r="AW3712"/>
    </row>
    <row r="3713" spans="47:49" x14ac:dyDescent="0.35">
      <c r="AU3713"/>
      <c r="AV3713"/>
      <c r="AW3713"/>
    </row>
    <row r="3714" spans="47:49" x14ac:dyDescent="0.35">
      <c r="AU3714"/>
      <c r="AV3714"/>
      <c r="AW3714"/>
    </row>
    <row r="3715" spans="47:49" x14ac:dyDescent="0.35">
      <c r="AU3715"/>
      <c r="AV3715"/>
      <c r="AW3715"/>
    </row>
    <row r="3716" spans="47:49" x14ac:dyDescent="0.35">
      <c r="AU3716"/>
      <c r="AV3716"/>
      <c r="AW3716"/>
    </row>
    <row r="3717" spans="47:49" x14ac:dyDescent="0.35">
      <c r="AU3717"/>
      <c r="AV3717"/>
      <c r="AW3717"/>
    </row>
    <row r="3718" spans="47:49" x14ac:dyDescent="0.35">
      <c r="AU3718"/>
      <c r="AV3718"/>
      <c r="AW3718"/>
    </row>
    <row r="3719" spans="47:49" x14ac:dyDescent="0.35">
      <c r="AU3719"/>
      <c r="AV3719"/>
      <c r="AW3719"/>
    </row>
    <row r="3720" spans="47:49" x14ac:dyDescent="0.35">
      <c r="AU3720"/>
      <c r="AV3720"/>
      <c r="AW3720"/>
    </row>
    <row r="3721" spans="47:49" x14ac:dyDescent="0.35">
      <c r="AU3721"/>
      <c r="AV3721"/>
      <c r="AW3721"/>
    </row>
    <row r="3722" spans="47:49" x14ac:dyDescent="0.35">
      <c r="AU3722"/>
      <c r="AV3722"/>
      <c r="AW3722"/>
    </row>
    <row r="3723" spans="47:49" x14ac:dyDescent="0.35">
      <c r="AU3723"/>
      <c r="AV3723"/>
      <c r="AW3723"/>
    </row>
    <row r="3724" spans="47:49" x14ac:dyDescent="0.35">
      <c r="AU3724"/>
      <c r="AV3724"/>
      <c r="AW3724"/>
    </row>
    <row r="3725" spans="47:49" x14ac:dyDescent="0.35">
      <c r="AU3725"/>
      <c r="AV3725"/>
      <c r="AW3725"/>
    </row>
    <row r="3726" spans="47:49" x14ac:dyDescent="0.35">
      <c r="AU3726"/>
      <c r="AV3726"/>
      <c r="AW3726"/>
    </row>
    <row r="3727" spans="47:49" x14ac:dyDescent="0.35">
      <c r="AU3727"/>
      <c r="AV3727"/>
      <c r="AW3727"/>
    </row>
    <row r="3728" spans="47:49" x14ac:dyDescent="0.35">
      <c r="AU3728"/>
      <c r="AV3728"/>
      <c r="AW3728"/>
    </row>
    <row r="3729" spans="47:49" x14ac:dyDescent="0.35">
      <c r="AU3729"/>
      <c r="AV3729"/>
      <c r="AW3729"/>
    </row>
    <row r="3730" spans="47:49" x14ac:dyDescent="0.35">
      <c r="AU3730"/>
      <c r="AV3730"/>
      <c r="AW3730"/>
    </row>
    <row r="3731" spans="47:49" x14ac:dyDescent="0.35">
      <c r="AU3731"/>
      <c r="AV3731"/>
      <c r="AW3731"/>
    </row>
    <row r="3732" spans="47:49" x14ac:dyDescent="0.35">
      <c r="AU3732"/>
      <c r="AV3732"/>
      <c r="AW3732"/>
    </row>
    <row r="3733" spans="47:49" x14ac:dyDescent="0.35">
      <c r="AU3733"/>
      <c r="AV3733"/>
      <c r="AW3733"/>
    </row>
    <row r="3734" spans="47:49" x14ac:dyDescent="0.35">
      <c r="AU3734"/>
      <c r="AV3734"/>
      <c r="AW3734"/>
    </row>
    <row r="3735" spans="47:49" x14ac:dyDescent="0.35">
      <c r="AU3735"/>
      <c r="AV3735"/>
      <c r="AW3735"/>
    </row>
    <row r="3736" spans="47:49" x14ac:dyDescent="0.35">
      <c r="AU3736"/>
      <c r="AV3736"/>
      <c r="AW3736"/>
    </row>
    <row r="3737" spans="47:49" x14ac:dyDescent="0.35">
      <c r="AU3737"/>
      <c r="AV3737"/>
      <c r="AW3737"/>
    </row>
    <row r="3738" spans="47:49" x14ac:dyDescent="0.35">
      <c r="AU3738"/>
      <c r="AV3738"/>
      <c r="AW3738"/>
    </row>
    <row r="3739" spans="47:49" x14ac:dyDescent="0.35">
      <c r="AU3739"/>
      <c r="AV3739"/>
      <c r="AW3739"/>
    </row>
    <row r="3740" spans="47:49" x14ac:dyDescent="0.35">
      <c r="AU3740"/>
      <c r="AV3740"/>
      <c r="AW3740"/>
    </row>
    <row r="3741" spans="47:49" x14ac:dyDescent="0.35">
      <c r="AU3741"/>
      <c r="AV3741"/>
      <c r="AW3741"/>
    </row>
    <row r="3742" spans="47:49" x14ac:dyDescent="0.35">
      <c r="AU3742"/>
      <c r="AV3742"/>
      <c r="AW3742"/>
    </row>
    <row r="3743" spans="47:49" x14ac:dyDescent="0.35">
      <c r="AU3743"/>
      <c r="AV3743"/>
      <c r="AW3743"/>
    </row>
    <row r="3744" spans="47:49" x14ac:dyDescent="0.35">
      <c r="AU3744"/>
      <c r="AV3744"/>
      <c r="AW3744"/>
    </row>
    <row r="3745" spans="47:49" x14ac:dyDescent="0.35">
      <c r="AU3745"/>
      <c r="AV3745"/>
      <c r="AW3745"/>
    </row>
    <row r="3746" spans="47:49" x14ac:dyDescent="0.35">
      <c r="AU3746"/>
      <c r="AV3746"/>
      <c r="AW3746"/>
    </row>
    <row r="3747" spans="47:49" x14ac:dyDescent="0.35">
      <c r="AU3747"/>
      <c r="AV3747"/>
      <c r="AW3747"/>
    </row>
    <row r="3748" spans="47:49" x14ac:dyDescent="0.35">
      <c r="AU3748"/>
      <c r="AV3748"/>
      <c r="AW3748"/>
    </row>
    <row r="3749" spans="47:49" x14ac:dyDescent="0.35">
      <c r="AU3749"/>
      <c r="AV3749"/>
      <c r="AW3749"/>
    </row>
    <row r="3750" spans="47:49" x14ac:dyDescent="0.35">
      <c r="AU3750"/>
      <c r="AV3750"/>
      <c r="AW3750"/>
    </row>
    <row r="3751" spans="47:49" x14ac:dyDescent="0.35">
      <c r="AU3751"/>
      <c r="AV3751"/>
      <c r="AW3751"/>
    </row>
    <row r="3752" spans="47:49" x14ac:dyDescent="0.35">
      <c r="AU3752"/>
      <c r="AV3752"/>
      <c r="AW3752"/>
    </row>
    <row r="3753" spans="47:49" x14ac:dyDescent="0.35">
      <c r="AU3753"/>
      <c r="AV3753"/>
      <c r="AW3753"/>
    </row>
    <row r="3754" spans="47:49" x14ac:dyDescent="0.35">
      <c r="AU3754"/>
      <c r="AV3754"/>
      <c r="AW3754"/>
    </row>
    <row r="3755" spans="47:49" x14ac:dyDescent="0.35">
      <c r="AU3755"/>
      <c r="AV3755"/>
      <c r="AW3755"/>
    </row>
    <row r="3756" spans="47:49" x14ac:dyDescent="0.35">
      <c r="AU3756"/>
      <c r="AV3756"/>
      <c r="AW3756"/>
    </row>
    <row r="3757" spans="47:49" x14ac:dyDescent="0.35">
      <c r="AU3757"/>
      <c r="AV3757"/>
      <c r="AW3757"/>
    </row>
    <row r="3758" spans="47:49" x14ac:dyDescent="0.35">
      <c r="AU3758"/>
      <c r="AV3758"/>
      <c r="AW3758"/>
    </row>
    <row r="3759" spans="47:49" x14ac:dyDescent="0.35">
      <c r="AU3759"/>
      <c r="AV3759"/>
      <c r="AW3759"/>
    </row>
    <row r="3760" spans="47:49" x14ac:dyDescent="0.35">
      <c r="AU3760"/>
      <c r="AV3760"/>
      <c r="AW3760"/>
    </row>
    <row r="3761" spans="47:49" x14ac:dyDescent="0.35">
      <c r="AU3761"/>
      <c r="AV3761"/>
      <c r="AW3761"/>
    </row>
    <row r="3762" spans="47:49" x14ac:dyDescent="0.35">
      <c r="AU3762"/>
      <c r="AV3762"/>
      <c r="AW3762"/>
    </row>
    <row r="3763" spans="47:49" x14ac:dyDescent="0.35">
      <c r="AU3763"/>
      <c r="AV3763"/>
      <c r="AW3763"/>
    </row>
    <row r="3764" spans="47:49" x14ac:dyDescent="0.35">
      <c r="AU3764"/>
      <c r="AV3764"/>
      <c r="AW3764"/>
    </row>
    <row r="3765" spans="47:49" x14ac:dyDescent="0.35">
      <c r="AU3765"/>
      <c r="AV3765"/>
      <c r="AW3765"/>
    </row>
    <row r="3766" spans="47:49" x14ac:dyDescent="0.35">
      <c r="AU3766"/>
      <c r="AV3766"/>
      <c r="AW3766"/>
    </row>
    <row r="3767" spans="47:49" x14ac:dyDescent="0.35">
      <c r="AU3767"/>
      <c r="AV3767"/>
      <c r="AW3767"/>
    </row>
    <row r="3768" spans="47:49" x14ac:dyDescent="0.35">
      <c r="AU3768"/>
      <c r="AV3768"/>
      <c r="AW3768"/>
    </row>
    <row r="3769" spans="47:49" x14ac:dyDescent="0.35">
      <c r="AU3769"/>
      <c r="AV3769"/>
      <c r="AW3769"/>
    </row>
    <row r="3770" spans="47:49" x14ac:dyDescent="0.35">
      <c r="AU3770"/>
      <c r="AV3770"/>
      <c r="AW3770"/>
    </row>
    <row r="3771" spans="47:49" x14ac:dyDescent="0.35">
      <c r="AU3771"/>
      <c r="AV3771"/>
      <c r="AW3771"/>
    </row>
    <row r="3772" spans="47:49" x14ac:dyDescent="0.35">
      <c r="AU3772"/>
      <c r="AV3772"/>
      <c r="AW3772"/>
    </row>
    <row r="3773" spans="47:49" x14ac:dyDescent="0.35">
      <c r="AU3773"/>
      <c r="AV3773"/>
      <c r="AW3773"/>
    </row>
    <row r="3774" spans="47:49" x14ac:dyDescent="0.35">
      <c r="AU3774"/>
      <c r="AV3774"/>
      <c r="AW3774"/>
    </row>
    <row r="3775" spans="47:49" x14ac:dyDescent="0.35">
      <c r="AU3775"/>
      <c r="AV3775"/>
      <c r="AW3775"/>
    </row>
    <row r="3776" spans="47:49" x14ac:dyDescent="0.35">
      <c r="AU3776"/>
      <c r="AV3776"/>
      <c r="AW3776"/>
    </row>
    <row r="3777" spans="47:49" x14ac:dyDescent="0.35">
      <c r="AU3777"/>
      <c r="AV3777"/>
      <c r="AW3777"/>
    </row>
    <row r="3778" spans="47:49" x14ac:dyDescent="0.35">
      <c r="AU3778"/>
      <c r="AV3778"/>
      <c r="AW3778"/>
    </row>
    <row r="3779" spans="47:49" x14ac:dyDescent="0.35">
      <c r="AU3779"/>
      <c r="AV3779"/>
      <c r="AW3779"/>
    </row>
    <row r="3780" spans="47:49" x14ac:dyDescent="0.35">
      <c r="AU3780"/>
      <c r="AV3780"/>
      <c r="AW3780"/>
    </row>
    <row r="3781" spans="47:49" x14ac:dyDescent="0.35">
      <c r="AU3781"/>
      <c r="AV3781"/>
      <c r="AW3781"/>
    </row>
    <row r="3782" spans="47:49" x14ac:dyDescent="0.35">
      <c r="AU3782"/>
      <c r="AV3782"/>
      <c r="AW3782"/>
    </row>
    <row r="3783" spans="47:49" x14ac:dyDescent="0.35">
      <c r="AU3783"/>
      <c r="AV3783"/>
      <c r="AW3783"/>
    </row>
    <row r="3784" spans="47:49" x14ac:dyDescent="0.35">
      <c r="AU3784"/>
      <c r="AV3784"/>
      <c r="AW3784"/>
    </row>
    <row r="3785" spans="47:49" x14ac:dyDescent="0.35">
      <c r="AU3785"/>
      <c r="AV3785"/>
      <c r="AW3785"/>
    </row>
    <row r="3786" spans="47:49" x14ac:dyDescent="0.35">
      <c r="AU3786"/>
      <c r="AV3786"/>
      <c r="AW3786"/>
    </row>
    <row r="3787" spans="47:49" x14ac:dyDescent="0.35">
      <c r="AU3787"/>
      <c r="AV3787"/>
      <c r="AW3787"/>
    </row>
    <row r="3788" spans="47:49" x14ac:dyDescent="0.35">
      <c r="AU3788"/>
      <c r="AV3788"/>
      <c r="AW3788"/>
    </row>
    <row r="3789" spans="47:49" x14ac:dyDescent="0.35">
      <c r="AU3789"/>
      <c r="AV3789"/>
      <c r="AW3789"/>
    </row>
    <row r="3790" spans="47:49" x14ac:dyDescent="0.35">
      <c r="AU3790"/>
      <c r="AV3790"/>
      <c r="AW3790"/>
    </row>
    <row r="3791" spans="47:49" x14ac:dyDescent="0.35">
      <c r="AU3791"/>
      <c r="AV3791"/>
      <c r="AW3791"/>
    </row>
    <row r="3792" spans="47:49" x14ac:dyDescent="0.35">
      <c r="AU3792"/>
      <c r="AV3792"/>
      <c r="AW3792"/>
    </row>
    <row r="3793" spans="47:49" x14ac:dyDescent="0.35">
      <c r="AU3793"/>
      <c r="AV3793"/>
      <c r="AW3793"/>
    </row>
    <row r="3794" spans="47:49" x14ac:dyDescent="0.35">
      <c r="AU3794"/>
      <c r="AV3794"/>
      <c r="AW3794"/>
    </row>
    <row r="3795" spans="47:49" x14ac:dyDescent="0.35">
      <c r="AU3795"/>
      <c r="AV3795"/>
      <c r="AW3795"/>
    </row>
    <row r="3796" spans="47:49" x14ac:dyDescent="0.35">
      <c r="AU3796"/>
      <c r="AV3796"/>
      <c r="AW3796"/>
    </row>
    <row r="3797" spans="47:49" x14ac:dyDescent="0.35">
      <c r="AU3797"/>
      <c r="AV3797"/>
      <c r="AW3797"/>
    </row>
    <row r="3798" spans="47:49" x14ac:dyDescent="0.35">
      <c r="AU3798"/>
      <c r="AV3798"/>
      <c r="AW3798"/>
    </row>
    <row r="3799" spans="47:49" x14ac:dyDescent="0.35">
      <c r="AU3799"/>
      <c r="AV3799"/>
      <c r="AW3799"/>
    </row>
    <row r="3800" spans="47:49" x14ac:dyDescent="0.35">
      <c r="AU3800"/>
      <c r="AV3800"/>
      <c r="AW3800"/>
    </row>
    <row r="3801" spans="47:49" x14ac:dyDescent="0.35">
      <c r="AU3801"/>
      <c r="AV3801"/>
      <c r="AW3801"/>
    </row>
    <row r="3802" spans="47:49" x14ac:dyDescent="0.35">
      <c r="AU3802"/>
      <c r="AV3802"/>
      <c r="AW3802"/>
    </row>
    <row r="3803" spans="47:49" x14ac:dyDescent="0.35">
      <c r="AU3803"/>
      <c r="AV3803"/>
      <c r="AW3803"/>
    </row>
    <row r="3804" spans="47:49" x14ac:dyDescent="0.35">
      <c r="AU3804"/>
      <c r="AV3804"/>
      <c r="AW3804"/>
    </row>
    <row r="3805" spans="47:49" x14ac:dyDescent="0.35">
      <c r="AU3805"/>
      <c r="AV3805"/>
      <c r="AW3805"/>
    </row>
    <row r="3806" spans="47:49" x14ac:dyDescent="0.35">
      <c r="AU3806"/>
      <c r="AV3806"/>
      <c r="AW3806"/>
    </row>
    <row r="3807" spans="47:49" x14ac:dyDescent="0.35">
      <c r="AU3807"/>
      <c r="AV3807"/>
      <c r="AW3807"/>
    </row>
    <row r="3808" spans="47:49" x14ac:dyDescent="0.35">
      <c r="AU3808"/>
      <c r="AV3808"/>
      <c r="AW3808"/>
    </row>
    <row r="3809" spans="47:49" x14ac:dyDescent="0.35">
      <c r="AU3809"/>
      <c r="AV3809"/>
      <c r="AW3809"/>
    </row>
    <row r="3810" spans="47:49" x14ac:dyDescent="0.35">
      <c r="AU3810"/>
      <c r="AV3810"/>
      <c r="AW3810"/>
    </row>
    <row r="3811" spans="47:49" x14ac:dyDescent="0.35">
      <c r="AU3811"/>
      <c r="AV3811"/>
      <c r="AW3811"/>
    </row>
    <row r="3812" spans="47:49" x14ac:dyDescent="0.35">
      <c r="AU3812"/>
      <c r="AV3812"/>
      <c r="AW3812"/>
    </row>
    <row r="3813" spans="47:49" x14ac:dyDescent="0.35">
      <c r="AU3813"/>
      <c r="AV3813"/>
      <c r="AW3813"/>
    </row>
    <row r="3814" spans="47:49" x14ac:dyDescent="0.35">
      <c r="AU3814"/>
      <c r="AV3814"/>
      <c r="AW3814"/>
    </row>
    <row r="3815" spans="47:49" x14ac:dyDescent="0.35">
      <c r="AU3815"/>
      <c r="AV3815"/>
      <c r="AW3815"/>
    </row>
    <row r="3816" spans="47:49" x14ac:dyDescent="0.35">
      <c r="AU3816"/>
      <c r="AV3816"/>
      <c r="AW3816"/>
    </row>
    <row r="3817" spans="47:49" x14ac:dyDescent="0.35">
      <c r="AU3817"/>
      <c r="AV3817"/>
      <c r="AW3817"/>
    </row>
    <row r="3818" spans="47:49" x14ac:dyDescent="0.35">
      <c r="AU3818"/>
      <c r="AV3818"/>
      <c r="AW3818"/>
    </row>
    <row r="3819" spans="47:49" x14ac:dyDescent="0.35">
      <c r="AU3819"/>
      <c r="AV3819"/>
      <c r="AW3819"/>
    </row>
    <row r="3820" spans="47:49" x14ac:dyDescent="0.35">
      <c r="AU3820"/>
      <c r="AV3820"/>
      <c r="AW3820"/>
    </row>
    <row r="3821" spans="47:49" x14ac:dyDescent="0.35">
      <c r="AU3821"/>
      <c r="AV3821"/>
      <c r="AW3821"/>
    </row>
    <row r="3822" spans="47:49" x14ac:dyDescent="0.35">
      <c r="AU3822"/>
      <c r="AV3822"/>
      <c r="AW3822"/>
    </row>
    <row r="3823" spans="47:49" x14ac:dyDescent="0.35">
      <c r="AU3823"/>
      <c r="AV3823"/>
      <c r="AW3823"/>
    </row>
    <row r="3824" spans="47:49" x14ac:dyDescent="0.35">
      <c r="AU3824"/>
      <c r="AV3824"/>
      <c r="AW3824"/>
    </row>
    <row r="3825" spans="47:49" x14ac:dyDescent="0.35">
      <c r="AU3825"/>
      <c r="AV3825"/>
      <c r="AW3825"/>
    </row>
    <row r="3826" spans="47:49" x14ac:dyDescent="0.35">
      <c r="AU3826"/>
      <c r="AV3826"/>
      <c r="AW3826"/>
    </row>
    <row r="3827" spans="47:49" x14ac:dyDescent="0.35">
      <c r="AU3827"/>
      <c r="AV3827"/>
      <c r="AW3827"/>
    </row>
    <row r="3828" spans="47:49" x14ac:dyDescent="0.35">
      <c r="AU3828"/>
      <c r="AV3828"/>
      <c r="AW3828"/>
    </row>
    <row r="3829" spans="47:49" x14ac:dyDescent="0.35">
      <c r="AU3829"/>
      <c r="AV3829"/>
      <c r="AW3829"/>
    </row>
    <row r="3830" spans="47:49" x14ac:dyDescent="0.35">
      <c r="AU3830"/>
      <c r="AV3830"/>
      <c r="AW3830"/>
    </row>
    <row r="3831" spans="47:49" x14ac:dyDescent="0.35">
      <c r="AU3831"/>
      <c r="AV3831"/>
      <c r="AW3831"/>
    </row>
    <row r="3832" spans="47:49" x14ac:dyDescent="0.35">
      <c r="AU3832"/>
      <c r="AV3832"/>
      <c r="AW3832"/>
    </row>
    <row r="3833" spans="47:49" x14ac:dyDescent="0.35">
      <c r="AU3833"/>
      <c r="AV3833"/>
      <c r="AW3833"/>
    </row>
    <row r="3834" spans="47:49" x14ac:dyDescent="0.35">
      <c r="AU3834"/>
      <c r="AV3834"/>
      <c r="AW3834"/>
    </row>
    <row r="3835" spans="47:49" x14ac:dyDescent="0.35">
      <c r="AU3835"/>
      <c r="AV3835"/>
      <c r="AW3835"/>
    </row>
    <row r="3836" spans="47:49" x14ac:dyDescent="0.35">
      <c r="AU3836"/>
      <c r="AV3836"/>
      <c r="AW3836"/>
    </row>
    <row r="3837" spans="47:49" x14ac:dyDescent="0.35">
      <c r="AU3837"/>
      <c r="AV3837"/>
      <c r="AW3837"/>
    </row>
    <row r="3838" spans="47:49" x14ac:dyDescent="0.35">
      <c r="AU3838"/>
      <c r="AV3838"/>
      <c r="AW3838"/>
    </row>
    <row r="3839" spans="47:49" x14ac:dyDescent="0.35">
      <c r="AU3839"/>
      <c r="AV3839"/>
      <c r="AW3839"/>
    </row>
    <row r="3840" spans="47:49" x14ac:dyDescent="0.35">
      <c r="AU3840"/>
      <c r="AV3840"/>
      <c r="AW3840"/>
    </row>
    <row r="3841" spans="47:49" x14ac:dyDescent="0.35">
      <c r="AU3841"/>
      <c r="AV3841"/>
      <c r="AW3841"/>
    </row>
    <row r="3842" spans="47:49" x14ac:dyDescent="0.35">
      <c r="AU3842"/>
      <c r="AV3842"/>
      <c r="AW3842"/>
    </row>
    <row r="3843" spans="47:49" x14ac:dyDescent="0.35">
      <c r="AU3843"/>
      <c r="AV3843"/>
      <c r="AW3843"/>
    </row>
    <row r="3844" spans="47:49" x14ac:dyDescent="0.35">
      <c r="AU3844"/>
      <c r="AV3844"/>
      <c r="AW3844"/>
    </row>
    <row r="3845" spans="47:49" x14ac:dyDescent="0.35">
      <c r="AU3845"/>
      <c r="AV3845"/>
      <c r="AW3845"/>
    </row>
    <row r="3846" spans="47:49" x14ac:dyDescent="0.35">
      <c r="AU3846"/>
      <c r="AV3846"/>
      <c r="AW3846"/>
    </row>
    <row r="3847" spans="47:49" x14ac:dyDescent="0.35">
      <c r="AU3847"/>
      <c r="AV3847"/>
      <c r="AW3847"/>
    </row>
    <row r="3848" spans="47:49" x14ac:dyDescent="0.35">
      <c r="AU3848"/>
      <c r="AV3848"/>
      <c r="AW3848"/>
    </row>
    <row r="3849" spans="47:49" x14ac:dyDescent="0.35">
      <c r="AU3849"/>
      <c r="AV3849"/>
      <c r="AW3849"/>
    </row>
    <row r="3850" spans="47:49" x14ac:dyDescent="0.35">
      <c r="AU3850"/>
      <c r="AV3850"/>
      <c r="AW3850"/>
    </row>
    <row r="3851" spans="47:49" x14ac:dyDescent="0.35">
      <c r="AU3851"/>
      <c r="AV3851"/>
      <c r="AW3851"/>
    </row>
    <row r="3852" spans="47:49" x14ac:dyDescent="0.35">
      <c r="AU3852"/>
      <c r="AV3852"/>
      <c r="AW3852"/>
    </row>
    <row r="3853" spans="47:49" x14ac:dyDescent="0.35">
      <c r="AU3853"/>
      <c r="AV3853"/>
      <c r="AW3853"/>
    </row>
    <row r="3854" spans="47:49" x14ac:dyDescent="0.35">
      <c r="AU3854"/>
      <c r="AV3854"/>
      <c r="AW3854"/>
    </row>
    <row r="3855" spans="47:49" x14ac:dyDescent="0.35">
      <c r="AU3855"/>
      <c r="AV3855"/>
      <c r="AW3855"/>
    </row>
    <row r="3856" spans="47:49" x14ac:dyDescent="0.35">
      <c r="AU3856"/>
      <c r="AV3856"/>
      <c r="AW3856"/>
    </row>
    <row r="3857" spans="47:49" x14ac:dyDescent="0.35">
      <c r="AU3857"/>
      <c r="AV3857"/>
      <c r="AW3857"/>
    </row>
    <row r="3858" spans="47:49" x14ac:dyDescent="0.35">
      <c r="AU3858"/>
      <c r="AV3858"/>
      <c r="AW3858"/>
    </row>
    <row r="3859" spans="47:49" x14ac:dyDescent="0.35">
      <c r="AU3859"/>
      <c r="AV3859"/>
      <c r="AW3859"/>
    </row>
    <row r="3860" spans="47:49" x14ac:dyDescent="0.35">
      <c r="AU3860"/>
      <c r="AV3860"/>
      <c r="AW3860"/>
    </row>
    <row r="3861" spans="47:49" x14ac:dyDescent="0.35">
      <c r="AU3861"/>
      <c r="AV3861"/>
      <c r="AW3861"/>
    </row>
    <row r="3862" spans="47:49" x14ac:dyDescent="0.35">
      <c r="AU3862"/>
      <c r="AV3862"/>
      <c r="AW3862"/>
    </row>
    <row r="3863" spans="47:49" x14ac:dyDescent="0.35">
      <c r="AU3863"/>
      <c r="AV3863"/>
      <c r="AW3863"/>
    </row>
    <row r="3864" spans="47:49" x14ac:dyDescent="0.35">
      <c r="AU3864"/>
      <c r="AV3864"/>
      <c r="AW3864"/>
    </row>
    <row r="3865" spans="47:49" x14ac:dyDescent="0.35">
      <c r="AU3865"/>
      <c r="AV3865"/>
      <c r="AW3865"/>
    </row>
    <row r="3866" spans="47:49" x14ac:dyDescent="0.35">
      <c r="AU3866"/>
      <c r="AV3866"/>
      <c r="AW3866"/>
    </row>
    <row r="3867" spans="47:49" x14ac:dyDescent="0.35">
      <c r="AU3867"/>
      <c r="AV3867"/>
      <c r="AW3867"/>
    </row>
    <row r="3868" spans="47:49" x14ac:dyDescent="0.35">
      <c r="AU3868"/>
      <c r="AV3868"/>
      <c r="AW3868"/>
    </row>
    <row r="3869" spans="47:49" x14ac:dyDescent="0.35">
      <c r="AU3869"/>
      <c r="AV3869"/>
      <c r="AW3869"/>
    </row>
    <row r="3870" spans="47:49" x14ac:dyDescent="0.35">
      <c r="AU3870"/>
      <c r="AV3870"/>
      <c r="AW3870"/>
    </row>
    <row r="3871" spans="47:49" x14ac:dyDescent="0.35">
      <c r="AU3871"/>
      <c r="AV3871"/>
      <c r="AW3871"/>
    </row>
    <row r="3872" spans="47:49" x14ac:dyDescent="0.35">
      <c r="AU3872"/>
      <c r="AV3872"/>
      <c r="AW3872"/>
    </row>
    <row r="3873" spans="47:49" x14ac:dyDescent="0.35">
      <c r="AU3873"/>
      <c r="AV3873"/>
      <c r="AW3873"/>
    </row>
    <row r="3874" spans="47:49" x14ac:dyDescent="0.35">
      <c r="AU3874"/>
      <c r="AV3874"/>
      <c r="AW3874"/>
    </row>
    <row r="3875" spans="47:49" x14ac:dyDescent="0.35">
      <c r="AU3875"/>
      <c r="AV3875"/>
      <c r="AW3875"/>
    </row>
    <row r="3876" spans="47:49" x14ac:dyDescent="0.35">
      <c r="AU3876"/>
      <c r="AV3876"/>
      <c r="AW3876"/>
    </row>
    <row r="3877" spans="47:49" x14ac:dyDescent="0.35">
      <c r="AU3877"/>
      <c r="AV3877"/>
      <c r="AW3877"/>
    </row>
    <row r="3878" spans="47:49" x14ac:dyDescent="0.35">
      <c r="AU3878"/>
      <c r="AV3878"/>
      <c r="AW3878"/>
    </row>
    <row r="3879" spans="47:49" x14ac:dyDescent="0.35">
      <c r="AU3879"/>
      <c r="AV3879"/>
      <c r="AW3879"/>
    </row>
    <row r="3880" spans="47:49" x14ac:dyDescent="0.35">
      <c r="AU3880"/>
      <c r="AV3880"/>
      <c r="AW3880"/>
    </row>
    <row r="3881" spans="47:49" x14ac:dyDescent="0.35">
      <c r="AU3881"/>
      <c r="AV3881"/>
      <c r="AW3881"/>
    </row>
    <row r="3882" spans="47:49" x14ac:dyDescent="0.35">
      <c r="AU3882"/>
      <c r="AV3882"/>
      <c r="AW3882"/>
    </row>
    <row r="3883" spans="47:49" x14ac:dyDescent="0.35">
      <c r="AU3883"/>
      <c r="AV3883"/>
      <c r="AW3883"/>
    </row>
    <row r="3884" spans="47:49" x14ac:dyDescent="0.35">
      <c r="AU3884"/>
      <c r="AV3884"/>
      <c r="AW3884"/>
    </row>
    <row r="3885" spans="47:49" x14ac:dyDescent="0.35">
      <c r="AU3885"/>
      <c r="AV3885"/>
      <c r="AW3885"/>
    </row>
    <row r="3886" spans="47:49" x14ac:dyDescent="0.35">
      <c r="AU3886"/>
      <c r="AV3886"/>
      <c r="AW3886"/>
    </row>
    <row r="3887" spans="47:49" x14ac:dyDescent="0.35">
      <c r="AU3887"/>
      <c r="AV3887"/>
      <c r="AW3887"/>
    </row>
    <row r="3888" spans="47:49" x14ac:dyDescent="0.35">
      <c r="AU3888"/>
      <c r="AV3888"/>
      <c r="AW3888"/>
    </row>
    <row r="3889" spans="47:49" x14ac:dyDescent="0.35">
      <c r="AU3889"/>
      <c r="AV3889"/>
      <c r="AW3889"/>
    </row>
    <row r="3890" spans="47:49" x14ac:dyDescent="0.35">
      <c r="AU3890"/>
      <c r="AV3890"/>
      <c r="AW3890"/>
    </row>
    <row r="3891" spans="47:49" x14ac:dyDescent="0.35">
      <c r="AU3891"/>
      <c r="AV3891"/>
      <c r="AW3891"/>
    </row>
    <row r="3892" spans="47:49" x14ac:dyDescent="0.35">
      <c r="AU3892"/>
      <c r="AV3892"/>
      <c r="AW3892"/>
    </row>
    <row r="3893" spans="47:49" x14ac:dyDescent="0.35">
      <c r="AU3893"/>
      <c r="AV3893"/>
      <c r="AW3893"/>
    </row>
    <row r="3894" spans="47:49" x14ac:dyDescent="0.35">
      <c r="AU3894"/>
      <c r="AV3894"/>
      <c r="AW3894"/>
    </row>
    <row r="3895" spans="47:49" x14ac:dyDescent="0.35">
      <c r="AU3895"/>
      <c r="AV3895"/>
      <c r="AW3895"/>
    </row>
    <row r="3896" spans="47:49" x14ac:dyDescent="0.35">
      <c r="AU3896"/>
      <c r="AV3896"/>
      <c r="AW3896"/>
    </row>
    <row r="3897" spans="47:49" x14ac:dyDescent="0.35">
      <c r="AU3897"/>
      <c r="AV3897"/>
      <c r="AW3897"/>
    </row>
    <row r="3898" spans="47:49" x14ac:dyDescent="0.35">
      <c r="AU3898"/>
      <c r="AV3898"/>
      <c r="AW3898"/>
    </row>
    <row r="3899" spans="47:49" x14ac:dyDescent="0.35">
      <c r="AU3899"/>
      <c r="AV3899"/>
      <c r="AW3899"/>
    </row>
    <row r="3900" spans="47:49" x14ac:dyDescent="0.35">
      <c r="AU3900"/>
      <c r="AV3900"/>
      <c r="AW3900"/>
    </row>
    <row r="3901" spans="47:49" x14ac:dyDescent="0.35">
      <c r="AU3901"/>
      <c r="AV3901"/>
      <c r="AW3901"/>
    </row>
    <row r="3902" spans="47:49" x14ac:dyDescent="0.35">
      <c r="AU3902"/>
      <c r="AV3902"/>
      <c r="AW3902"/>
    </row>
    <row r="3903" spans="47:49" x14ac:dyDescent="0.35">
      <c r="AU3903"/>
      <c r="AV3903"/>
      <c r="AW3903"/>
    </row>
    <row r="3904" spans="47:49" x14ac:dyDescent="0.35">
      <c r="AU3904"/>
      <c r="AV3904"/>
      <c r="AW3904"/>
    </row>
    <row r="3905" spans="47:49" x14ac:dyDescent="0.35">
      <c r="AU3905"/>
      <c r="AV3905"/>
      <c r="AW3905"/>
    </row>
    <row r="3906" spans="47:49" x14ac:dyDescent="0.35">
      <c r="AU3906"/>
      <c r="AV3906"/>
      <c r="AW3906"/>
    </row>
    <row r="3907" spans="47:49" x14ac:dyDescent="0.35">
      <c r="AU3907"/>
      <c r="AV3907"/>
      <c r="AW3907"/>
    </row>
    <row r="3908" spans="47:49" x14ac:dyDescent="0.35">
      <c r="AU3908"/>
      <c r="AV3908"/>
      <c r="AW3908"/>
    </row>
    <row r="3909" spans="47:49" x14ac:dyDescent="0.35">
      <c r="AU3909"/>
      <c r="AV3909"/>
      <c r="AW3909"/>
    </row>
    <row r="3910" spans="47:49" x14ac:dyDescent="0.35">
      <c r="AU3910"/>
      <c r="AV3910"/>
      <c r="AW3910"/>
    </row>
    <row r="3911" spans="47:49" x14ac:dyDescent="0.35">
      <c r="AU3911"/>
      <c r="AV3911"/>
      <c r="AW3911"/>
    </row>
    <row r="3912" spans="47:49" x14ac:dyDescent="0.35">
      <c r="AU3912"/>
      <c r="AV3912"/>
      <c r="AW3912"/>
    </row>
    <row r="3913" spans="47:49" x14ac:dyDescent="0.35">
      <c r="AU3913"/>
      <c r="AV3913"/>
      <c r="AW3913"/>
    </row>
    <row r="3914" spans="47:49" x14ac:dyDescent="0.35">
      <c r="AU3914"/>
      <c r="AV3914"/>
      <c r="AW3914"/>
    </row>
    <row r="3915" spans="47:49" x14ac:dyDescent="0.35">
      <c r="AU3915"/>
      <c r="AV3915"/>
      <c r="AW3915"/>
    </row>
    <row r="3916" spans="47:49" x14ac:dyDescent="0.35">
      <c r="AU3916"/>
      <c r="AV3916"/>
      <c r="AW3916"/>
    </row>
    <row r="3917" spans="47:49" x14ac:dyDescent="0.35">
      <c r="AU3917"/>
      <c r="AV3917"/>
      <c r="AW3917"/>
    </row>
    <row r="3918" spans="47:49" x14ac:dyDescent="0.35">
      <c r="AU3918"/>
      <c r="AV3918"/>
      <c r="AW3918"/>
    </row>
    <row r="3919" spans="47:49" x14ac:dyDescent="0.35">
      <c r="AU3919"/>
      <c r="AV3919"/>
      <c r="AW3919"/>
    </row>
    <row r="3920" spans="47:49" x14ac:dyDescent="0.35">
      <c r="AU3920"/>
      <c r="AV3920"/>
      <c r="AW3920"/>
    </row>
    <row r="3921" spans="47:49" x14ac:dyDescent="0.35">
      <c r="AU3921"/>
      <c r="AV3921"/>
      <c r="AW3921"/>
    </row>
    <row r="3922" spans="47:49" x14ac:dyDescent="0.35">
      <c r="AU3922"/>
      <c r="AV3922"/>
      <c r="AW3922"/>
    </row>
    <row r="3923" spans="47:49" x14ac:dyDescent="0.35">
      <c r="AU3923"/>
      <c r="AV3923"/>
      <c r="AW3923"/>
    </row>
    <row r="3924" spans="47:49" x14ac:dyDescent="0.35">
      <c r="AU3924"/>
      <c r="AV3924"/>
      <c r="AW3924"/>
    </row>
    <row r="3925" spans="47:49" x14ac:dyDescent="0.35">
      <c r="AU3925"/>
      <c r="AV3925"/>
      <c r="AW3925"/>
    </row>
    <row r="3926" spans="47:49" x14ac:dyDescent="0.35">
      <c r="AU3926"/>
      <c r="AV3926"/>
      <c r="AW3926"/>
    </row>
    <row r="3927" spans="47:49" x14ac:dyDescent="0.35">
      <c r="AU3927"/>
      <c r="AV3927"/>
      <c r="AW3927"/>
    </row>
    <row r="3928" spans="47:49" x14ac:dyDescent="0.35">
      <c r="AU3928"/>
      <c r="AV3928"/>
      <c r="AW3928"/>
    </row>
    <row r="3929" spans="47:49" x14ac:dyDescent="0.35">
      <c r="AU3929"/>
      <c r="AV3929"/>
      <c r="AW3929"/>
    </row>
    <row r="3930" spans="47:49" x14ac:dyDescent="0.35">
      <c r="AU3930"/>
      <c r="AV3930"/>
      <c r="AW3930"/>
    </row>
    <row r="3931" spans="47:49" x14ac:dyDescent="0.35">
      <c r="AU3931"/>
      <c r="AV3931"/>
      <c r="AW3931"/>
    </row>
    <row r="3932" spans="47:49" x14ac:dyDescent="0.35">
      <c r="AU3932"/>
      <c r="AV3932"/>
      <c r="AW3932"/>
    </row>
    <row r="3933" spans="47:49" x14ac:dyDescent="0.35">
      <c r="AU3933"/>
      <c r="AV3933"/>
      <c r="AW3933"/>
    </row>
    <row r="3934" spans="47:49" x14ac:dyDescent="0.35">
      <c r="AU3934"/>
      <c r="AV3934"/>
      <c r="AW3934"/>
    </row>
    <row r="3935" spans="47:49" x14ac:dyDescent="0.35">
      <c r="AU3935"/>
      <c r="AV3935"/>
      <c r="AW3935"/>
    </row>
    <row r="3936" spans="47:49" x14ac:dyDescent="0.35">
      <c r="AU3936"/>
      <c r="AV3936"/>
      <c r="AW3936"/>
    </row>
    <row r="3937" spans="47:49" x14ac:dyDescent="0.35">
      <c r="AU3937"/>
      <c r="AV3937"/>
      <c r="AW3937"/>
    </row>
    <row r="3938" spans="47:49" x14ac:dyDescent="0.35">
      <c r="AU3938"/>
      <c r="AV3938"/>
      <c r="AW3938"/>
    </row>
    <row r="3939" spans="47:49" x14ac:dyDescent="0.35">
      <c r="AU3939"/>
      <c r="AV3939"/>
      <c r="AW3939"/>
    </row>
    <row r="3940" spans="47:49" x14ac:dyDescent="0.35">
      <c r="AU3940"/>
      <c r="AV3940"/>
      <c r="AW3940"/>
    </row>
    <row r="3941" spans="47:49" x14ac:dyDescent="0.35">
      <c r="AU3941"/>
      <c r="AV3941"/>
      <c r="AW3941"/>
    </row>
    <row r="3942" spans="47:49" x14ac:dyDescent="0.35">
      <c r="AU3942"/>
      <c r="AV3942"/>
      <c r="AW3942"/>
    </row>
    <row r="3943" spans="47:49" x14ac:dyDescent="0.35">
      <c r="AU3943"/>
      <c r="AV3943"/>
      <c r="AW3943"/>
    </row>
    <row r="3944" spans="47:49" x14ac:dyDescent="0.35">
      <c r="AU3944"/>
      <c r="AV3944"/>
      <c r="AW3944"/>
    </row>
    <row r="3945" spans="47:49" x14ac:dyDescent="0.35">
      <c r="AU3945"/>
      <c r="AV3945"/>
      <c r="AW3945"/>
    </row>
    <row r="3946" spans="47:49" x14ac:dyDescent="0.35">
      <c r="AU3946"/>
      <c r="AV3946"/>
      <c r="AW3946"/>
    </row>
    <row r="3947" spans="47:49" x14ac:dyDescent="0.35">
      <c r="AU3947"/>
      <c r="AV3947"/>
      <c r="AW3947"/>
    </row>
    <row r="3948" spans="47:49" x14ac:dyDescent="0.35">
      <c r="AU3948"/>
      <c r="AV3948"/>
      <c r="AW3948"/>
    </row>
    <row r="3949" spans="47:49" x14ac:dyDescent="0.35">
      <c r="AU3949"/>
      <c r="AV3949"/>
      <c r="AW3949"/>
    </row>
    <row r="3950" spans="47:49" x14ac:dyDescent="0.35">
      <c r="AU3950"/>
      <c r="AV3950"/>
      <c r="AW3950"/>
    </row>
    <row r="3951" spans="47:49" x14ac:dyDescent="0.35">
      <c r="AU3951"/>
      <c r="AV3951"/>
      <c r="AW3951"/>
    </row>
    <row r="3952" spans="47:49" x14ac:dyDescent="0.35">
      <c r="AU3952"/>
      <c r="AV3952"/>
      <c r="AW3952"/>
    </row>
    <row r="3953" spans="47:49" x14ac:dyDescent="0.35">
      <c r="AU3953"/>
      <c r="AV3953"/>
      <c r="AW3953"/>
    </row>
    <row r="3954" spans="47:49" x14ac:dyDescent="0.35">
      <c r="AU3954"/>
      <c r="AV3954"/>
      <c r="AW3954"/>
    </row>
    <row r="3955" spans="47:49" x14ac:dyDescent="0.35">
      <c r="AU3955"/>
      <c r="AV3955"/>
      <c r="AW3955"/>
    </row>
    <row r="3956" spans="47:49" x14ac:dyDescent="0.35">
      <c r="AU3956"/>
      <c r="AV3956"/>
      <c r="AW3956"/>
    </row>
    <row r="3957" spans="47:49" x14ac:dyDescent="0.35">
      <c r="AU3957"/>
      <c r="AV3957"/>
      <c r="AW3957"/>
    </row>
    <row r="3958" spans="47:49" x14ac:dyDescent="0.35">
      <c r="AU3958"/>
      <c r="AV3958"/>
      <c r="AW3958"/>
    </row>
    <row r="3959" spans="47:49" x14ac:dyDescent="0.35">
      <c r="AU3959"/>
      <c r="AV3959"/>
      <c r="AW3959"/>
    </row>
    <row r="3960" spans="47:49" x14ac:dyDescent="0.35">
      <c r="AU3960"/>
      <c r="AV3960"/>
      <c r="AW3960"/>
    </row>
    <row r="3961" spans="47:49" x14ac:dyDescent="0.35">
      <c r="AU3961"/>
      <c r="AV3961"/>
      <c r="AW3961"/>
    </row>
    <row r="3962" spans="47:49" x14ac:dyDescent="0.35">
      <c r="AU3962"/>
      <c r="AV3962"/>
      <c r="AW3962"/>
    </row>
    <row r="3963" spans="47:49" x14ac:dyDescent="0.35">
      <c r="AU3963"/>
      <c r="AV3963"/>
      <c r="AW3963"/>
    </row>
    <row r="3964" spans="47:49" x14ac:dyDescent="0.35">
      <c r="AU3964"/>
      <c r="AV3964"/>
      <c r="AW3964"/>
    </row>
    <row r="3965" spans="47:49" x14ac:dyDescent="0.35">
      <c r="AU3965"/>
      <c r="AV3965"/>
      <c r="AW3965"/>
    </row>
    <row r="3966" spans="47:49" x14ac:dyDescent="0.35">
      <c r="AU3966"/>
      <c r="AV3966"/>
      <c r="AW3966"/>
    </row>
    <row r="3967" spans="47:49" x14ac:dyDescent="0.35">
      <c r="AU3967"/>
      <c r="AV3967"/>
      <c r="AW3967"/>
    </row>
    <row r="3968" spans="47:49" x14ac:dyDescent="0.35">
      <c r="AU3968"/>
      <c r="AV3968"/>
      <c r="AW3968"/>
    </row>
    <row r="3969" spans="47:49" x14ac:dyDescent="0.35">
      <c r="AU3969"/>
      <c r="AV3969"/>
      <c r="AW3969"/>
    </row>
    <row r="3970" spans="47:49" x14ac:dyDescent="0.35">
      <c r="AU3970"/>
      <c r="AV3970"/>
      <c r="AW3970"/>
    </row>
    <row r="3971" spans="47:49" x14ac:dyDescent="0.35">
      <c r="AU3971"/>
      <c r="AV3971"/>
      <c r="AW3971"/>
    </row>
    <row r="3972" spans="47:49" x14ac:dyDescent="0.35">
      <c r="AU3972"/>
      <c r="AV3972"/>
      <c r="AW3972"/>
    </row>
    <row r="3973" spans="47:49" x14ac:dyDescent="0.35">
      <c r="AU3973"/>
      <c r="AV3973"/>
      <c r="AW3973"/>
    </row>
    <row r="3974" spans="47:49" x14ac:dyDescent="0.35">
      <c r="AU3974"/>
      <c r="AV3974"/>
      <c r="AW3974"/>
    </row>
    <row r="3975" spans="47:49" x14ac:dyDescent="0.35">
      <c r="AU3975"/>
      <c r="AV3975"/>
      <c r="AW3975"/>
    </row>
    <row r="3976" spans="47:49" x14ac:dyDescent="0.35">
      <c r="AU3976"/>
      <c r="AV3976"/>
      <c r="AW3976"/>
    </row>
    <row r="3977" spans="47:49" x14ac:dyDescent="0.35">
      <c r="AU3977"/>
      <c r="AV3977"/>
      <c r="AW3977"/>
    </row>
    <row r="3978" spans="47:49" x14ac:dyDescent="0.35">
      <c r="AU3978"/>
      <c r="AV3978"/>
      <c r="AW3978"/>
    </row>
    <row r="3979" spans="47:49" x14ac:dyDescent="0.35">
      <c r="AU3979"/>
      <c r="AV3979"/>
      <c r="AW3979"/>
    </row>
    <row r="3980" spans="47:49" x14ac:dyDescent="0.35">
      <c r="AU3980"/>
      <c r="AV3980"/>
      <c r="AW3980"/>
    </row>
    <row r="3981" spans="47:49" x14ac:dyDescent="0.35">
      <c r="AU3981"/>
      <c r="AV3981"/>
      <c r="AW3981"/>
    </row>
    <row r="3982" spans="47:49" x14ac:dyDescent="0.35">
      <c r="AU3982"/>
      <c r="AV3982"/>
      <c r="AW3982"/>
    </row>
    <row r="3983" spans="47:49" x14ac:dyDescent="0.35">
      <c r="AU3983"/>
      <c r="AV3983"/>
      <c r="AW3983"/>
    </row>
    <row r="3984" spans="47:49" x14ac:dyDescent="0.35">
      <c r="AU3984"/>
      <c r="AV3984"/>
      <c r="AW3984"/>
    </row>
    <row r="3985" spans="47:49" x14ac:dyDescent="0.35">
      <c r="AU3985"/>
      <c r="AV3985"/>
      <c r="AW3985"/>
    </row>
    <row r="3986" spans="47:49" x14ac:dyDescent="0.35">
      <c r="AU3986"/>
      <c r="AV3986"/>
      <c r="AW3986"/>
    </row>
    <row r="3987" spans="47:49" x14ac:dyDescent="0.35">
      <c r="AU3987"/>
      <c r="AV3987"/>
      <c r="AW3987"/>
    </row>
    <row r="3988" spans="47:49" x14ac:dyDescent="0.35">
      <c r="AU3988"/>
      <c r="AV3988"/>
      <c r="AW3988"/>
    </row>
    <row r="3989" spans="47:49" x14ac:dyDescent="0.35">
      <c r="AU3989"/>
      <c r="AV3989"/>
      <c r="AW3989"/>
    </row>
    <row r="3990" spans="47:49" x14ac:dyDescent="0.35">
      <c r="AU3990"/>
      <c r="AV3990"/>
      <c r="AW3990"/>
    </row>
    <row r="3991" spans="47:49" x14ac:dyDescent="0.35">
      <c r="AU3991"/>
      <c r="AV3991"/>
      <c r="AW3991"/>
    </row>
    <row r="3992" spans="47:49" x14ac:dyDescent="0.35">
      <c r="AU3992"/>
      <c r="AV3992"/>
      <c r="AW3992"/>
    </row>
    <row r="3993" spans="47:49" x14ac:dyDescent="0.35">
      <c r="AU3993"/>
      <c r="AV3993"/>
      <c r="AW3993"/>
    </row>
    <row r="3994" spans="47:49" x14ac:dyDescent="0.35">
      <c r="AU3994"/>
      <c r="AV3994"/>
      <c r="AW3994"/>
    </row>
    <row r="3995" spans="47:49" x14ac:dyDescent="0.35">
      <c r="AU3995"/>
      <c r="AV3995"/>
      <c r="AW3995"/>
    </row>
    <row r="3996" spans="47:49" x14ac:dyDescent="0.35">
      <c r="AU3996"/>
      <c r="AV3996"/>
      <c r="AW3996"/>
    </row>
    <row r="3997" spans="47:49" x14ac:dyDescent="0.35">
      <c r="AU3997"/>
      <c r="AV3997"/>
      <c r="AW3997"/>
    </row>
    <row r="3998" spans="47:49" x14ac:dyDescent="0.35">
      <c r="AU3998"/>
      <c r="AV3998"/>
      <c r="AW3998"/>
    </row>
    <row r="3999" spans="47:49" x14ac:dyDescent="0.35">
      <c r="AU3999"/>
      <c r="AV3999"/>
      <c r="AW3999"/>
    </row>
    <row r="4000" spans="47:49" x14ac:dyDescent="0.35">
      <c r="AU4000"/>
      <c r="AV4000"/>
      <c r="AW4000"/>
    </row>
    <row r="4001" spans="47:49" x14ac:dyDescent="0.35">
      <c r="AU4001"/>
      <c r="AV4001"/>
      <c r="AW4001"/>
    </row>
    <row r="4002" spans="47:49" x14ac:dyDescent="0.35">
      <c r="AU4002"/>
      <c r="AV4002"/>
      <c r="AW4002"/>
    </row>
    <row r="4003" spans="47:49" x14ac:dyDescent="0.35">
      <c r="AU4003"/>
      <c r="AV4003"/>
      <c r="AW4003"/>
    </row>
    <row r="4004" spans="47:49" x14ac:dyDescent="0.35">
      <c r="AU4004"/>
      <c r="AV4004"/>
      <c r="AW4004"/>
    </row>
    <row r="4005" spans="47:49" x14ac:dyDescent="0.35">
      <c r="AU4005"/>
      <c r="AV4005"/>
      <c r="AW4005"/>
    </row>
    <row r="4006" spans="47:49" x14ac:dyDescent="0.35">
      <c r="AU4006"/>
      <c r="AV4006"/>
      <c r="AW4006"/>
    </row>
    <row r="4007" spans="47:49" x14ac:dyDescent="0.35">
      <c r="AU4007"/>
      <c r="AV4007"/>
      <c r="AW4007"/>
    </row>
    <row r="4008" spans="47:49" x14ac:dyDescent="0.35">
      <c r="AU4008"/>
      <c r="AV4008"/>
      <c r="AW4008"/>
    </row>
    <row r="4009" spans="47:49" x14ac:dyDescent="0.35">
      <c r="AU4009"/>
      <c r="AV4009"/>
      <c r="AW4009"/>
    </row>
    <row r="4010" spans="47:49" x14ac:dyDescent="0.35">
      <c r="AU4010"/>
      <c r="AV4010"/>
      <c r="AW4010"/>
    </row>
    <row r="4011" spans="47:49" x14ac:dyDescent="0.35">
      <c r="AU4011"/>
      <c r="AV4011"/>
      <c r="AW4011"/>
    </row>
    <row r="4012" spans="47:49" x14ac:dyDescent="0.35">
      <c r="AU4012"/>
      <c r="AV4012"/>
      <c r="AW4012"/>
    </row>
    <row r="4013" spans="47:49" x14ac:dyDescent="0.35">
      <c r="AU4013"/>
      <c r="AV4013"/>
      <c r="AW4013"/>
    </row>
    <row r="4014" spans="47:49" x14ac:dyDescent="0.35">
      <c r="AU4014"/>
      <c r="AV4014"/>
      <c r="AW4014"/>
    </row>
    <row r="4015" spans="47:49" x14ac:dyDescent="0.35">
      <c r="AU4015"/>
      <c r="AV4015"/>
      <c r="AW4015"/>
    </row>
    <row r="4016" spans="47:49" x14ac:dyDescent="0.35">
      <c r="AU4016"/>
      <c r="AV4016"/>
      <c r="AW4016"/>
    </row>
    <row r="4017" spans="47:49" x14ac:dyDescent="0.35">
      <c r="AU4017"/>
      <c r="AV4017"/>
      <c r="AW4017"/>
    </row>
    <row r="4018" spans="47:49" x14ac:dyDescent="0.35">
      <c r="AU4018"/>
      <c r="AV4018"/>
      <c r="AW4018"/>
    </row>
    <row r="4019" spans="47:49" x14ac:dyDescent="0.35">
      <c r="AU4019"/>
      <c r="AV4019"/>
      <c r="AW4019"/>
    </row>
    <row r="4020" spans="47:49" x14ac:dyDescent="0.35">
      <c r="AU4020"/>
      <c r="AV4020"/>
      <c r="AW4020"/>
    </row>
    <row r="4021" spans="47:49" x14ac:dyDescent="0.35">
      <c r="AU4021"/>
      <c r="AV4021"/>
      <c r="AW4021"/>
    </row>
    <row r="4022" spans="47:49" x14ac:dyDescent="0.35">
      <c r="AU4022"/>
      <c r="AV4022"/>
      <c r="AW4022"/>
    </row>
    <row r="4023" spans="47:49" x14ac:dyDescent="0.35">
      <c r="AU4023"/>
      <c r="AV4023"/>
      <c r="AW4023"/>
    </row>
    <row r="4024" spans="47:49" x14ac:dyDescent="0.35">
      <c r="AU4024"/>
      <c r="AV4024"/>
      <c r="AW4024"/>
    </row>
    <row r="4025" spans="47:49" x14ac:dyDescent="0.35">
      <c r="AU4025"/>
      <c r="AV4025"/>
      <c r="AW4025"/>
    </row>
    <row r="4026" spans="47:49" x14ac:dyDescent="0.35">
      <c r="AU4026"/>
      <c r="AV4026"/>
      <c r="AW4026"/>
    </row>
    <row r="4027" spans="47:49" x14ac:dyDescent="0.35">
      <c r="AU4027"/>
      <c r="AV4027"/>
      <c r="AW4027"/>
    </row>
    <row r="4028" spans="47:49" x14ac:dyDescent="0.35">
      <c r="AU4028"/>
      <c r="AV4028"/>
      <c r="AW4028"/>
    </row>
    <row r="4029" spans="47:49" x14ac:dyDescent="0.35">
      <c r="AU4029"/>
      <c r="AV4029"/>
      <c r="AW4029"/>
    </row>
    <row r="4030" spans="47:49" x14ac:dyDescent="0.35">
      <c r="AU4030"/>
      <c r="AV4030"/>
      <c r="AW4030"/>
    </row>
    <row r="4031" spans="47:49" x14ac:dyDescent="0.35">
      <c r="AU4031"/>
      <c r="AV4031"/>
      <c r="AW4031"/>
    </row>
    <row r="4032" spans="47:49" x14ac:dyDescent="0.35">
      <c r="AU4032"/>
      <c r="AV4032"/>
      <c r="AW4032"/>
    </row>
    <row r="4033" spans="47:49" x14ac:dyDescent="0.35">
      <c r="AU4033"/>
      <c r="AV4033"/>
      <c r="AW4033"/>
    </row>
    <row r="4034" spans="47:49" x14ac:dyDescent="0.35">
      <c r="AU4034"/>
      <c r="AV4034"/>
      <c r="AW4034"/>
    </row>
    <row r="4035" spans="47:49" x14ac:dyDescent="0.35">
      <c r="AU4035"/>
      <c r="AV4035"/>
      <c r="AW4035"/>
    </row>
    <row r="4036" spans="47:49" x14ac:dyDescent="0.35">
      <c r="AU4036"/>
      <c r="AV4036"/>
      <c r="AW4036"/>
    </row>
    <row r="4037" spans="47:49" x14ac:dyDescent="0.35">
      <c r="AU4037"/>
      <c r="AV4037"/>
      <c r="AW4037"/>
    </row>
    <row r="4038" spans="47:49" x14ac:dyDescent="0.35">
      <c r="AU4038"/>
      <c r="AV4038"/>
      <c r="AW4038"/>
    </row>
    <row r="4039" spans="47:49" x14ac:dyDescent="0.35">
      <c r="AU4039"/>
      <c r="AV4039"/>
      <c r="AW4039"/>
    </row>
    <row r="4040" spans="47:49" x14ac:dyDescent="0.35">
      <c r="AU4040"/>
      <c r="AV4040"/>
      <c r="AW4040"/>
    </row>
    <row r="4041" spans="47:49" x14ac:dyDescent="0.35">
      <c r="AU4041"/>
      <c r="AV4041"/>
      <c r="AW4041"/>
    </row>
    <row r="4042" spans="47:49" x14ac:dyDescent="0.35">
      <c r="AU4042"/>
      <c r="AV4042"/>
      <c r="AW4042"/>
    </row>
    <row r="4043" spans="47:49" x14ac:dyDescent="0.35">
      <c r="AU4043"/>
      <c r="AV4043"/>
      <c r="AW4043"/>
    </row>
    <row r="4044" spans="47:49" x14ac:dyDescent="0.35">
      <c r="AU4044"/>
      <c r="AV4044"/>
      <c r="AW4044"/>
    </row>
    <row r="4045" spans="47:49" x14ac:dyDescent="0.35">
      <c r="AU4045"/>
      <c r="AV4045"/>
      <c r="AW4045"/>
    </row>
    <row r="4046" spans="47:49" x14ac:dyDescent="0.35">
      <c r="AU4046"/>
      <c r="AV4046"/>
      <c r="AW4046"/>
    </row>
    <row r="4047" spans="47:49" x14ac:dyDescent="0.35">
      <c r="AU4047"/>
      <c r="AV4047"/>
      <c r="AW4047"/>
    </row>
    <row r="4048" spans="47:49" x14ac:dyDescent="0.35">
      <c r="AU4048"/>
      <c r="AV4048"/>
      <c r="AW4048"/>
    </row>
    <row r="4049" spans="47:49" x14ac:dyDescent="0.35">
      <c r="AU4049"/>
      <c r="AV4049"/>
      <c r="AW4049"/>
    </row>
    <row r="4050" spans="47:49" x14ac:dyDescent="0.35">
      <c r="AU4050"/>
      <c r="AV4050"/>
      <c r="AW4050"/>
    </row>
    <row r="4051" spans="47:49" x14ac:dyDescent="0.35">
      <c r="AU4051"/>
      <c r="AV4051"/>
      <c r="AW4051"/>
    </row>
    <row r="4052" spans="47:49" x14ac:dyDescent="0.35">
      <c r="AU4052"/>
      <c r="AV4052"/>
      <c r="AW4052"/>
    </row>
    <row r="4053" spans="47:49" x14ac:dyDescent="0.35">
      <c r="AU4053"/>
      <c r="AV4053"/>
      <c r="AW4053"/>
    </row>
    <row r="4054" spans="47:49" x14ac:dyDescent="0.35">
      <c r="AU4054"/>
      <c r="AV4054"/>
      <c r="AW4054"/>
    </row>
    <row r="4055" spans="47:49" x14ac:dyDescent="0.35">
      <c r="AU4055"/>
      <c r="AV4055"/>
      <c r="AW4055"/>
    </row>
    <row r="4056" spans="47:49" x14ac:dyDescent="0.35">
      <c r="AU4056"/>
      <c r="AV4056"/>
      <c r="AW4056"/>
    </row>
    <row r="4057" spans="47:49" x14ac:dyDescent="0.35">
      <c r="AU4057"/>
      <c r="AV4057"/>
      <c r="AW4057"/>
    </row>
    <row r="4058" spans="47:49" x14ac:dyDescent="0.35">
      <c r="AU4058"/>
      <c r="AV4058"/>
      <c r="AW4058"/>
    </row>
    <row r="4059" spans="47:49" x14ac:dyDescent="0.35">
      <c r="AU4059"/>
      <c r="AV4059"/>
      <c r="AW4059"/>
    </row>
    <row r="4060" spans="47:49" x14ac:dyDescent="0.35">
      <c r="AU4060"/>
      <c r="AV4060"/>
      <c r="AW4060"/>
    </row>
    <row r="4061" spans="47:49" x14ac:dyDescent="0.35">
      <c r="AU4061"/>
      <c r="AV4061"/>
      <c r="AW4061"/>
    </row>
    <row r="4062" spans="47:49" x14ac:dyDescent="0.35">
      <c r="AU4062"/>
      <c r="AV4062"/>
      <c r="AW4062"/>
    </row>
    <row r="4063" spans="47:49" x14ac:dyDescent="0.35">
      <c r="AU4063"/>
      <c r="AV4063"/>
      <c r="AW4063"/>
    </row>
    <row r="4064" spans="47:49" x14ac:dyDescent="0.35">
      <c r="AU4064"/>
      <c r="AV4064"/>
      <c r="AW4064"/>
    </row>
    <row r="4065" spans="47:49" x14ac:dyDescent="0.35">
      <c r="AU4065"/>
      <c r="AV4065"/>
      <c r="AW4065"/>
    </row>
    <row r="4066" spans="47:49" x14ac:dyDescent="0.35">
      <c r="AU4066"/>
      <c r="AV4066"/>
      <c r="AW4066"/>
    </row>
    <row r="4067" spans="47:49" x14ac:dyDescent="0.35">
      <c r="AU4067"/>
      <c r="AV4067"/>
      <c r="AW4067"/>
    </row>
    <row r="4068" spans="47:49" x14ac:dyDescent="0.35">
      <c r="AU4068"/>
      <c r="AV4068"/>
      <c r="AW4068"/>
    </row>
    <row r="4069" spans="47:49" x14ac:dyDescent="0.35">
      <c r="AU4069"/>
      <c r="AV4069"/>
      <c r="AW4069"/>
    </row>
    <row r="4070" spans="47:49" x14ac:dyDescent="0.35">
      <c r="AU4070"/>
      <c r="AV4070"/>
      <c r="AW4070"/>
    </row>
    <row r="4071" spans="47:49" x14ac:dyDescent="0.35">
      <c r="AU4071"/>
      <c r="AV4071"/>
      <c r="AW4071"/>
    </row>
    <row r="4072" spans="47:49" x14ac:dyDescent="0.35">
      <c r="AU4072"/>
      <c r="AV4072"/>
      <c r="AW4072"/>
    </row>
    <row r="4073" spans="47:49" x14ac:dyDescent="0.35">
      <c r="AU4073"/>
      <c r="AV4073"/>
      <c r="AW4073"/>
    </row>
    <row r="4074" spans="47:49" x14ac:dyDescent="0.35">
      <c r="AU4074"/>
      <c r="AV4074"/>
      <c r="AW4074"/>
    </row>
    <row r="4075" spans="47:49" x14ac:dyDescent="0.35">
      <c r="AU4075"/>
      <c r="AV4075"/>
      <c r="AW4075"/>
    </row>
    <row r="4076" spans="47:49" x14ac:dyDescent="0.35">
      <c r="AU4076"/>
      <c r="AV4076"/>
      <c r="AW4076"/>
    </row>
    <row r="4077" spans="47:49" x14ac:dyDescent="0.35">
      <c r="AU4077"/>
      <c r="AV4077"/>
      <c r="AW4077"/>
    </row>
    <row r="4078" spans="47:49" x14ac:dyDescent="0.35">
      <c r="AU4078"/>
      <c r="AV4078"/>
      <c r="AW4078"/>
    </row>
    <row r="4079" spans="47:49" x14ac:dyDescent="0.35">
      <c r="AU4079"/>
      <c r="AV4079"/>
      <c r="AW4079"/>
    </row>
    <row r="4080" spans="47:49" x14ac:dyDescent="0.35">
      <c r="AU4080"/>
      <c r="AV4080"/>
      <c r="AW4080"/>
    </row>
    <row r="4081" spans="47:49" x14ac:dyDescent="0.35">
      <c r="AU4081"/>
      <c r="AV4081"/>
      <c r="AW4081"/>
    </row>
    <row r="4082" spans="47:49" x14ac:dyDescent="0.35">
      <c r="AU4082"/>
      <c r="AV4082"/>
      <c r="AW4082"/>
    </row>
    <row r="4083" spans="47:49" x14ac:dyDescent="0.35">
      <c r="AU4083"/>
      <c r="AV4083"/>
      <c r="AW4083"/>
    </row>
    <row r="4084" spans="47:49" x14ac:dyDescent="0.35">
      <c r="AU4084"/>
      <c r="AV4084"/>
      <c r="AW4084"/>
    </row>
    <row r="4085" spans="47:49" x14ac:dyDescent="0.35">
      <c r="AU4085"/>
      <c r="AV4085"/>
      <c r="AW4085"/>
    </row>
    <row r="4086" spans="47:49" x14ac:dyDescent="0.35">
      <c r="AU4086"/>
      <c r="AV4086"/>
      <c r="AW4086"/>
    </row>
    <row r="4087" spans="47:49" x14ac:dyDescent="0.35">
      <c r="AU4087"/>
      <c r="AV4087"/>
      <c r="AW4087"/>
    </row>
    <row r="4088" spans="47:49" x14ac:dyDescent="0.35">
      <c r="AU4088"/>
      <c r="AV4088"/>
      <c r="AW4088"/>
    </row>
    <row r="4089" spans="47:49" x14ac:dyDescent="0.35">
      <c r="AU4089"/>
      <c r="AV4089"/>
      <c r="AW4089"/>
    </row>
    <row r="4090" spans="47:49" x14ac:dyDescent="0.35">
      <c r="AU4090"/>
      <c r="AV4090"/>
      <c r="AW4090"/>
    </row>
    <row r="4091" spans="47:49" x14ac:dyDescent="0.35">
      <c r="AU4091"/>
      <c r="AV4091"/>
      <c r="AW4091"/>
    </row>
    <row r="4092" spans="47:49" x14ac:dyDescent="0.35">
      <c r="AU4092"/>
      <c r="AV4092"/>
      <c r="AW4092"/>
    </row>
    <row r="4093" spans="47:49" x14ac:dyDescent="0.35">
      <c r="AU4093"/>
      <c r="AV4093"/>
      <c r="AW4093"/>
    </row>
    <row r="4094" spans="47:49" x14ac:dyDescent="0.35">
      <c r="AU4094"/>
      <c r="AV4094"/>
      <c r="AW4094"/>
    </row>
    <row r="4095" spans="47:49" x14ac:dyDescent="0.35">
      <c r="AU4095"/>
      <c r="AV4095"/>
      <c r="AW4095"/>
    </row>
    <row r="4096" spans="47:49" x14ac:dyDescent="0.35">
      <c r="AU4096"/>
      <c r="AV4096"/>
      <c r="AW4096"/>
    </row>
    <row r="4097" spans="47:49" x14ac:dyDescent="0.35">
      <c r="AU4097"/>
      <c r="AV4097"/>
      <c r="AW4097"/>
    </row>
    <row r="4098" spans="47:49" x14ac:dyDescent="0.35">
      <c r="AU4098"/>
      <c r="AV4098"/>
      <c r="AW4098"/>
    </row>
    <row r="4099" spans="47:49" x14ac:dyDescent="0.35">
      <c r="AU4099"/>
      <c r="AV4099"/>
      <c r="AW4099"/>
    </row>
    <row r="4100" spans="47:49" x14ac:dyDescent="0.35">
      <c r="AU4100"/>
      <c r="AV4100"/>
      <c r="AW4100"/>
    </row>
    <row r="4101" spans="47:49" x14ac:dyDescent="0.35">
      <c r="AU4101"/>
      <c r="AV4101"/>
      <c r="AW4101"/>
    </row>
    <row r="4102" spans="47:49" x14ac:dyDescent="0.35">
      <c r="AU4102"/>
      <c r="AV4102"/>
      <c r="AW4102"/>
    </row>
    <row r="4103" spans="47:49" x14ac:dyDescent="0.35">
      <c r="AU4103"/>
      <c r="AV4103"/>
      <c r="AW4103"/>
    </row>
    <row r="4104" spans="47:49" x14ac:dyDescent="0.35">
      <c r="AU4104"/>
      <c r="AV4104"/>
      <c r="AW4104"/>
    </row>
    <row r="4105" spans="47:49" x14ac:dyDescent="0.35">
      <c r="AU4105"/>
      <c r="AV4105"/>
      <c r="AW4105"/>
    </row>
    <row r="4106" spans="47:49" x14ac:dyDescent="0.35">
      <c r="AU4106"/>
      <c r="AV4106"/>
      <c r="AW4106"/>
    </row>
    <row r="4107" spans="47:49" x14ac:dyDescent="0.35">
      <c r="AU4107"/>
      <c r="AV4107"/>
      <c r="AW4107"/>
    </row>
    <row r="4108" spans="47:49" x14ac:dyDescent="0.35">
      <c r="AU4108"/>
      <c r="AV4108"/>
      <c r="AW4108"/>
    </row>
    <row r="4109" spans="47:49" x14ac:dyDescent="0.35">
      <c r="AU4109"/>
      <c r="AV4109"/>
      <c r="AW4109"/>
    </row>
    <row r="4110" spans="47:49" x14ac:dyDescent="0.35">
      <c r="AU4110"/>
      <c r="AV4110"/>
      <c r="AW4110"/>
    </row>
    <row r="4111" spans="47:49" x14ac:dyDescent="0.35">
      <c r="AU4111"/>
      <c r="AV4111"/>
      <c r="AW4111"/>
    </row>
    <row r="4112" spans="47:49" x14ac:dyDescent="0.35">
      <c r="AU4112"/>
      <c r="AV4112"/>
      <c r="AW4112"/>
    </row>
    <row r="4113" spans="47:49" x14ac:dyDescent="0.35">
      <c r="AU4113"/>
      <c r="AV4113"/>
      <c r="AW4113"/>
    </row>
    <row r="4114" spans="47:49" x14ac:dyDescent="0.35">
      <c r="AU4114"/>
      <c r="AV4114"/>
      <c r="AW4114"/>
    </row>
    <row r="4115" spans="47:49" x14ac:dyDescent="0.35">
      <c r="AU4115"/>
      <c r="AV4115"/>
      <c r="AW4115"/>
    </row>
    <row r="4116" spans="47:49" x14ac:dyDescent="0.35">
      <c r="AU4116"/>
      <c r="AV4116"/>
      <c r="AW4116"/>
    </row>
    <row r="4117" spans="47:49" x14ac:dyDescent="0.35">
      <c r="AU4117"/>
      <c r="AV4117"/>
      <c r="AW4117"/>
    </row>
    <row r="4118" spans="47:49" x14ac:dyDescent="0.35">
      <c r="AU4118"/>
      <c r="AV4118"/>
      <c r="AW4118"/>
    </row>
    <row r="4119" spans="47:49" x14ac:dyDescent="0.35">
      <c r="AU4119"/>
      <c r="AV4119"/>
      <c r="AW4119"/>
    </row>
    <row r="4120" spans="47:49" x14ac:dyDescent="0.35">
      <c r="AU4120"/>
      <c r="AV4120"/>
      <c r="AW4120"/>
    </row>
    <row r="4121" spans="47:49" x14ac:dyDescent="0.35">
      <c r="AU4121"/>
      <c r="AV4121"/>
      <c r="AW4121"/>
    </row>
    <row r="4122" spans="47:49" x14ac:dyDescent="0.35">
      <c r="AU4122"/>
      <c r="AV4122"/>
      <c r="AW4122"/>
    </row>
    <row r="4123" spans="47:49" x14ac:dyDescent="0.35">
      <c r="AU4123"/>
      <c r="AV4123"/>
      <c r="AW4123"/>
    </row>
    <row r="4124" spans="47:49" x14ac:dyDescent="0.35">
      <c r="AU4124"/>
      <c r="AV4124"/>
      <c r="AW4124"/>
    </row>
    <row r="4125" spans="47:49" x14ac:dyDescent="0.35">
      <c r="AU4125"/>
      <c r="AV4125"/>
      <c r="AW4125"/>
    </row>
    <row r="4126" spans="47:49" x14ac:dyDescent="0.35">
      <c r="AU4126"/>
      <c r="AV4126"/>
      <c r="AW4126"/>
    </row>
    <row r="4127" spans="47:49" x14ac:dyDescent="0.35">
      <c r="AU4127"/>
      <c r="AV4127"/>
      <c r="AW4127"/>
    </row>
    <row r="4128" spans="47:49" x14ac:dyDescent="0.35">
      <c r="AU4128"/>
      <c r="AV4128"/>
      <c r="AW4128"/>
    </row>
    <row r="4129" spans="47:49" x14ac:dyDescent="0.35">
      <c r="AU4129"/>
      <c r="AV4129"/>
      <c r="AW4129"/>
    </row>
    <row r="4130" spans="47:49" x14ac:dyDescent="0.35">
      <c r="AU4130"/>
      <c r="AV4130"/>
      <c r="AW4130"/>
    </row>
    <row r="4131" spans="47:49" x14ac:dyDescent="0.35">
      <c r="AU4131"/>
      <c r="AV4131"/>
      <c r="AW4131"/>
    </row>
    <row r="4132" spans="47:49" x14ac:dyDescent="0.35">
      <c r="AU4132"/>
      <c r="AV4132"/>
      <c r="AW4132"/>
    </row>
    <row r="4133" spans="47:49" x14ac:dyDescent="0.35">
      <c r="AU4133"/>
      <c r="AV4133"/>
      <c r="AW4133"/>
    </row>
    <row r="4134" spans="47:49" x14ac:dyDescent="0.35">
      <c r="AU4134"/>
      <c r="AV4134"/>
      <c r="AW4134"/>
    </row>
    <row r="4135" spans="47:49" x14ac:dyDescent="0.35">
      <c r="AU4135"/>
      <c r="AV4135"/>
      <c r="AW4135"/>
    </row>
    <row r="4136" spans="47:49" x14ac:dyDescent="0.35">
      <c r="AU4136"/>
      <c r="AV4136"/>
      <c r="AW4136"/>
    </row>
    <row r="4137" spans="47:49" x14ac:dyDescent="0.35">
      <c r="AU4137"/>
      <c r="AV4137"/>
      <c r="AW4137"/>
    </row>
    <row r="4138" spans="47:49" x14ac:dyDescent="0.35">
      <c r="AU4138"/>
      <c r="AV4138"/>
      <c r="AW4138"/>
    </row>
    <row r="4139" spans="47:49" x14ac:dyDescent="0.35">
      <c r="AU4139"/>
      <c r="AV4139"/>
      <c r="AW4139"/>
    </row>
    <row r="4140" spans="47:49" x14ac:dyDescent="0.35">
      <c r="AU4140"/>
      <c r="AV4140"/>
      <c r="AW4140"/>
    </row>
    <row r="4141" spans="47:49" x14ac:dyDescent="0.35">
      <c r="AU4141"/>
      <c r="AV4141"/>
      <c r="AW4141"/>
    </row>
    <row r="4142" spans="47:49" x14ac:dyDescent="0.35">
      <c r="AU4142"/>
      <c r="AV4142"/>
      <c r="AW4142"/>
    </row>
    <row r="4143" spans="47:49" x14ac:dyDescent="0.35">
      <c r="AU4143"/>
      <c r="AV4143"/>
      <c r="AW4143"/>
    </row>
    <row r="4144" spans="47:49" x14ac:dyDescent="0.35">
      <c r="AU4144"/>
      <c r="AV4144"/>
      <c r="AW4144"/>
    </row>
    <row r="4145" spans="47:49" x14ac:dyDescent="0.35">
      <c r="AU4145"/>
      <c r="AV4145"/>
      <c r="AW4145"/>
    </row>
    <row r="4146" spans="47:49" x14ac:dyDescent="0.35">
      <c r="AU4146"/>
      <c r="AV4146"/>
      <c r="AW4146"/>
    </row>
    <row r="4147" spans="47:49" x14ac:dyDescent="0.35">
      <c r="AU4147"/>
      <c r="AV4147"/>
      <c r="AW4147"/>
    </row>
    <row r="4148" spans="47:49" x14ac:dyDescent="0.35">
      <c r="AU4148"/>
      <c r="AV4148"/>
      <c r="AW4148"/>
    </row>
    <row r="4149" spans="47:49" x14ac:dyDescent="0.35">
      <c r="AU4149"/>
      <c r="AV4149"/>
      <c r="AW4149"/>
    </row>
    <row r="4150" spans="47:49" x14ac:dyDescent="0.35">
      <c r="AU4150"/>
      <c r="AV4150"/>
      <c r="AW4150"/>
    </row>
    <row r="4151" spans="47:49" x14ac:dyDescent="0.35">
      <c r="AU4151"/>
      <c r="AV4151"/>
      <c r="AW4151"/>
    </row>
    <row r="4152" spans="47:49" x14ac:dyDescent="0.35">
      <c r="AU4152"/>
      <c r="AV4152"/>
      <c r="AW4152"/>
    </row>
    <row r="4153" spans="47:49" x14ac:dyDescent="0.35">
      <c r="AU4153"/>
      <c r="AV4153"/>
      <c r="AW4153"/>
    </row>
    <row r="4154" spans="47:49" x14ac:dyDescent="0.35">
      <c r="AU4154"/>
      <c r="AV4154"/>
      <c r="AW4154"/>
    </row>
    <row r="4155" spans="47:49" x14ac:dyDescent="0.35">
      <c r="AU4155"/>
      <c r="AV4155"/>
      <c r="AW4155"/>
    </row>
    <row r="4156" spans="47:49" x14ac:dyDescent="0.35">
      <c r="AU4156"/>
      <c r="AV4156"/>
      <c r="AW4156"/>
    </row>
    <row r="4157" spans="47:49" x14ac:dyDescent="0.35">
      <c r="AU4157"/>
      <c r="AV4157"/>
      <c r="AW4157"/>
    </row>
    <row r="4158" spans="47:49" x14ac:dyDescent="0.35">
      <c r="AU4158"/>
      <c r="AV4158"/>
      <c r="AW4158"/>
    </row>
    <row r="4159" spans="47:49" x14ac:dyDescent="0.35">
      <c r="AU4159"/>
      <c r="AV4159"/>
      <c r="AW4159"/>
    </row>
    <row r="4160" spans="47:49" x14ac:dyDescent="0.35">
      <c r="AU4160"/>
      <c r="AV4160"/>
      <c r="AW4160"/>
    </row>
    <row r="4161" spans="47:49" x14ac:dyDescent="0.35">
      <c r="AU4161"/>
      <c r="AV4161"/>
      <c r="AW4161"/>
    </row>
    <row r="4162" spans="47:49" x14ac:dyDescent="0.35">
      <c r="AU4162"/>
      <c r="AV4162"/>
      <c r="AW4162"/>
    </row>
    <row r="4163" spans="47:49" x14ac:dyDescent="0.35">
      <c r="AU4163"/>
      <c r="AV4163"/>
      <c r="AW4163"/>
    </row>
    <row r="4164" spans="47:49" x14ac:dyDescent="0.35">
      <c r="AU4164"/>
      <c r="AV4164"/>
      <c r="AW4164"/>
    </row>
    <row r="4165" spans="47:49" x14ac:dyDescent="0.35">
      <c r="AU4165"/>
      <c r="AV4165"/>
      <c r="AW4165"/>
    </row>
    <row r="4166" spans="47:49" x14ac:dyDescent="0.35">
      <c r="AU4166"/>
      <c r="AV4166"/>
      <c r="AW4166"/>
    </row>
    <row r="4167" spans="47:49" x14ac:dyDescent="0.35">
      <c r="AU4167"/>
      <c r="AV4167"/>
      <c r="AW4167"/>
    </row>
    <row r="4168" spans="47:49" x14ac:dyDescent="0.35">
      <c r="AU4168"/>
      <c r="AV4168"/>
      <c r="AW4168"/>
    </row>
    <row r="4169" spans="47:49" x14ac:dyDescent="0.35">
      <c r="AU4169"/>
      <c r="AV4169"/>
      <c r="AW4169"/>
    </row>
    <row r="4170" spans="47:49" x14ac:dyDescent="0.35">
      <c r="AU4170"/>
      <c r="AV4170"/>
      <c r="AW4170"/>
    </row>
    <row r="4171" spans="47:49" x14ac:dyDescent="0.35">
      <c r="AU4171"/>
      <c r="AV4171"/>
      <c r="AW4171"/>
    </row>
    <row r="4172" spans="47:49" x14ac:dyDescent="0.35">
      <c r="AU4172"/>
      <c r="AV4172"/>
      <c r="AW4172"/>
    </row>
    <row r="4173" spans="47:49" x14ac:dyDescent="0.35">
      <c r="AU4173"/>
      <c r="AV4173"/>
      <c r="AW4173"/>
    </row>
    <row r="4174" spans="47:49" x14ac:dyDescent="0.35">
      <c r="AU4174"/>
      <c r="AV4174"/>
      <c r="AW4174"/>
    </row>
    <row r="4175" spans="47:49" x14ac:dyDescent="0.35">
      <c r="AU4175"/>
      <c r="AV4175"/>
      <c r="AW4175"/>
    </row>
    <row r="4176" spans="47:49" x14ac:dyDescent="0.35">
      <c r="AU4176"/>
      <c r="AV4176"/>
      <c r="AW4176"/>
    </row>
    <row r="4177" spans="47:49" x14ac:dyDescent="0.35">
      <c r="AU4177"/>
      <c r="AV4177"/>
      <c r="AW4177"/>
    </row>
    <row r="4178" spans="47:49" x14ac:dyDescent="0.35">
      <c r="AU4178"/>
      <c r="AV4178"/>
      <c r="AW4178"/>
    </row>
    <row r="4179" spans="47:49" x14ac:dyDescent="0.35">
      <c r="AU4179"/>
      <c r="AV4179"/>
      <c r="AW4179"/>
    </row>
    <row r="4180" spans="47:49" x14ac:dyDescent="0.35">
      <c r="AU4180"/>
      <c r="AV4180"/>
      <c r="AW4180"/>
    </row>
    <row r="4181" spans="47:49" x14ac:dyDescent="0.35">
      <c r="AU4181"/>
      <c r="AV4181"/>
      <c r="AW4181"/>
    </row>
    <row r="4182" spans="47:49" x14ac:dyDescent="0.35">
      <c r="AU4182"/>
      <c r="AV4182"/>
      <c r="AW4182"/>
    </row>
    <row r="4183" spans="47:49" x14ac:dyDescent="0.35">
      <c r="AU4183"/>
      <c r="AV4183"/>
      <c r="AW4183"/>
    </row>
    <row r="4184" spans="47:49" x14ac:dyDescent="0.35">
      <c r="AU4184"/>
      <c r="AV4184"/>
      <c r="AW4184"/>
    </row>
    <row r="4185" spans="47:49" x14ac:dyDescent="0.35">
      <c r="AU4185"/>
      <c r="AV4185"/>
      <c r="AW4185"/>
    </row>
    <row r="4186" spans="47:49" x14ac:dyDescent="0.35">
      <c r="AU4186"/>
      <c r="AV4186"/>
      <c r="AW4186"/>
    </row>
    <row r="4187" spans="47:49" x14ac:dyDescent="0.35">
      <c r="AU4187"/>
      <c r="AV4187"/>
      <c r="AW4187"/>
    </row>
    <row r="4188" spans="47:49" x14ac:dyDescent="0.35">
      <c r="AU4188"/>
      <c r="AV4188"/>
      <c r="AW4188"/>
    </row>
    <row r="4189" spans="47:49" x14ac:dyDescent="0.35">
      <c r="AU4189"/>
      <c r="AV4189"/>
      <c r="AW4189"/>
    </row>
    <row r="4190" spans="47:49" x14ac:dyDescent="0.35">
      <c r="AU4190"/>
      <c r="AV4190"/>
      <c r="AW4190"/>
    </row>
    <row r="4191" spans="47:49" x14ac:dyDescent="0.35">
      <c r="AU4191"/>
      <c r="AV4191"/>
      <c r="AW4191"/>
    </row>
    <row r="4192" spans="47:49" x14ac:dyDescent="0.35">
      <c r="AU4192"/>
      <c r="AV4192"/>
      <c r="AW4192"/>
    </row>
    <row r="4193" spans="47:49" x14ac:dyDescent="0.35">
      <c r="AU4193"/>
      <c r="AV4193"/>
      <c r="AW4193"/>
    </row>
    <row r="4194" spans="47:49" x14ac:dyDescent="0.35">
      <c r="AU4194"/>
      <c r="AV4194"/>
      <c r="AW4194"/>
    </row>
    <row r="4195" spans="47:49" x14ac:dyDescent="0.35">
      <c r="AU4195"/>
      <c r="AV4195"/>
      <c r="AW4195"/>
    </row>
    <row r="4196" spans="47:49" x14ac:dyDescent="0.35">
      <c r="AU4196"/>
      <c r="AV4196"/>
      <c r="AW4196"/>
    </row>
    <row r="4197" spans="47:49" x14ac:dyDescent="0.35">
      <c r="AU4197"/>
      <c r="AV4197"/>
      <c r="AW4197"/>
    </row>
    <row r="4198" spans="47:49" x14ac:dyDescent="0.35">
      <c r="AU4198"/>
      <c r="AV4198"/>
      <c r="AW4198"/>
    </row>
    <row r="4199" spans="47:49" x14ac:dyDescent="0.35">
      <c r="AU4199"/>
      <c r="AV4199"/>
      <c r="AW4199"/>
    </row>
    <row r="4200" spans="47:49" x14ac:dyDescent="0.35">
      <c r="AU4200"/>
      <c r="AV4200"/>
      <c r="AW4200"/>
    </row>
    <row r="4201" spans="47:49" x14ac:dyDescent="0.35">
      <c r="AU4201"/>
      <c r="AV4201"/>
      <c r="AW4201"/>
    </row>
    <row r="4202" spans="47:49" x14ac:dyDescent="0.35">
      <c r="AU4202"/>
      <c r="AV4202"/>
      <c r="AW4202"/>
    </row>
    <row r="4203" spans="47:49" x14ac:dyDescent="0.35">
      <c r="AU4203"/>
      <c r="AV4203"/>
      <c r="AW4203"/>
    </row>
    <row r="4204" spans="47:49" x14ac:dyDescent="0.35">
      <c r="AU4204"/>
      <c r="AV4204"/>
      <c r="AW4204"/>
    </row>
    <row r="4205" spans="47:49" x14ac:dyDescent="0.35">
      <c r="AU4205"/>
      <c r="AV4205"/>
      <c r="AW4205"/>
    </row>
    <row r="4206" spans="47:49" x14ac:dyDescent="0.35">
      <c r="AU4206"/>
      <c r="AV4206"/>
      <c r="AW4206"/>
    </row>
    <row r="4207" spans="47:49" x14ac:dyDescent="0.35">
      <c r="AU4207"/>
      <c r="AV4207"/>
      <c r="AW4207"/>
    </row>
    <row r="4208" spans="47:49" x14ac:dyDescent="0.35">
      <c r="AU4208"/>
      <c r="AV4208"/>
      <c r="AW4208"/>
    </row>
    <row r="4209" spans="47:49" x14ac:dyDescent="0.35">
      <c r="AU4209"/>
      <c r="AV4209"/>
      <c r="AW4209"/>
    </row>
    <row r="4210" spans="47:49" x14ac:dyDescent="0.35">
      <c r="AU4210"/>
      <c r="AV4210"/>
      <c r="AW4210"/>
    </row>
    <row r="4211" spans="47:49" x14ac:dyDescent="0.35">
      <c r="AU4211"/>
      <c r="AV4211"/>
      <c r="AW4211"/>
    </row>
    <row r="4212" spans="47:49" x14ac:dyDescent="0.35">
      <c r="AU4212"/>
      <c r="AV4212"/>
      <c r="AW4212"/>
    </row>
    <row r="4213" spans="47:49" x14ac:dyDescent="0.35">
      <c r="AU4213"/>
      <c r="AV4213"/>
      <c r="AW4213"/>
    </row>
    <row r="4214" spans="47:49" x14ac:dyDescent="0.35">
      <c r="AU4214"/>
      <c r="AV4214"/>
      <c r="AW4214"/>
    </row>
    <row r="4215" spans="47:49" x14ac:dyDescent="0.35">
      <c r="AU4215"/>
      <c r="AV4215"/>
      <c r="AW4215"/>
    </row>
    <row r="4216" spans="47:49" x14ac:dyDescent="0.35">
      <c r="AU4216"/>
      <c r="AV4216"/>
      <c r="AW4216"/>
    </row>
    <row r="4217" spans="47:49" x14ac:dyDescent="0.35">
      <c r="AU4217"/>
      <c r="AV4217"/>
      <c r="AW4217"/>
    </row>
    <row r="4218" spans="47:49" x14ac:dyDescent="0.35">
      <c r="AU4218"/>
      <c r="AV4218"/>
      <c r="AW4218"/>
    </row>
    <row r="4219" spans="47:49" x14ac:dyDescent="0.35">
      <c r="AU4219"/>
      <c r="AV4219"/>
      <c r="AW4219"/>
    </row>
    <row r="4220" spans="47:49" x14ac:dyDescent="0.35">
      <c r="AU4220"/>
      <c r="AV4220"/>
      <c r="AW4220"/>
    </row>
    <row r="4221" spans="47:49" x14ac:dyDescent="0.35">
      <c r="AU4221"/>
      <c r="AV4221"/>
      <c r="AW4221"/>
    </row>
    <row r="4222" spans="47:49" x14ac:dyDescent="0.35">
      <c r="AU4222"/>
      <c r="AV4222"/>
      <c r="AW4222"/>
    </row>
    <row r="4223" spans="47:49" x14ac:dyDescent="0.35">
      <c r="AU4223"/>
      <c r="AV4223"/>
      <c r="AW4223"/>
    </row>
    <row r="4224" spans="47:49" x14ac:dyDescent="0.35">
      <c r="AU4224"/>
      <c r="AV4224"/>
      <c r="AW4224"/>
    </row>
    <row r="4225" spans="47:49" x14ac:dyDescent="0.35">
      <c r="AU4225"/>
      <c r="AV4225"/>
      <c r="AW4225"/>
    </row>
    <row r="4226" spans="47:49" x14ac:dyDescent="0.35">
      <c r="AU4226"/>
      <c r="AV4226"/>
      <c r="AW4226"/>
    </row>
    <row r="4227" spans="47:49" x14ac:dyDescent="0.35">
      <c r="AU4227"/>
      <c r="AV4227"/>
      <c r="AW4227"/>
    </row>
    <row r="4228" spans="47:49" x14ac:dyDescent="0.35">
      <c r="AU4228"/>
      <c r="AV4228"/>
      <c r="AW4228"/>
    </row>
    <row r="4229" spans="47:49" x14ac:dyDescent="0.35">
      <c r="AU4229"/>
      <c r="AV4229"/>
      <c r="AW4229"/>
    </row>
    <row r="4230" spans="47:49" x14ac:dyDescent="0.35">
      <c r="AU4230"/>
      <c r="AV4230"/>
      <c r="AW4230"/>
    </row>
    <row r="4231" spans="47:49" x14ac:dyDescent="0.35">
      <c r="AU4231"/>
      <c r="AV4231"/>
      <c r="AW4231"/>
    </row>
    <row r="4232" spans="47:49" x14ac:dyDescent="0.35">
      <c r="AU4232"/>
      <c r="AV4232"/>
      <c r="AW4232"/>
    </row>
    <row r="4233" spans="47:49" x14ac:dyDescent="0.35">
      <c r="AU4233"/>
      <c r="AV4233"/>
      <c r="AW4233"/>
    </row>
    <row r="4234" spans="47:49" x14ac:dyDescent="0.35">
      <c r="AU4234"/>
      <c r="AV4234"/>
      <c r="AW4234"/>
    </row>
    <row r="4235" spans="47:49" x14ac:dyDescent="0.35">
      <c r="AU4235"/>
      <c r="AV4235"/>
      <c r="AW4235"/>
    </row>
    <row r="4236" spans="47:49" x14ac:dyDescent="0.35">
      <c r="AU4236"/>
      <c r="AV4236"/>
      <c r="AW4236"/>
    </row>
    <row r="4237" spans="47:49" x14ac:dyDescent="0.35">
      <c r="AU4237"/>
      <c r="AV4237"/>
      <c r="AW4237"/>
    </row>
    <row r="4238" spans="47:49" x14ac:dyDescent="0.35">
      <c r="AU4238"/>
      <c r="AV4238"/>
      <c r="AW4238"/>
    </row>
    <row r="4239" spans="47:49" x14ac:dyDescent="0.35">
      <c r="AU4239"/>
      <c r="AV4239"/>
      <c r="AW4239"/>
    </row>
    <row r="4240" spans="47:49" x14ac:dyDescent="0.35">
      <c r="AU4240"/>
      <c r="AV4240"/>
      <c r="AW4240"/>
    </row>
    <row r="4241" spans="47:49" x14ac:dyDescent="0.35">
      <c r="AU4241"/>
      <c r="AV4241"/>
      <c r="AW4241"/>
    </row>
    <row r="4242" spans="47:49" x14ac:dyDescent="0.35">
      <c r="AU4242"/>
      <c r="AV4242"/>
      <c r="AW4242"/>
    </row>
    <row r="4243" spans="47:49" x14ac:dyDescent="0.35">
      <c r="AU4243"/>
      <c r="AV4243"/>
      <c r="AW4243"/>
    </row>
    <row r="4244" spans="47:49" x14ac:dyDescent="0.35">
      <c r="AU4244"/>
      <c r="AV4244"/>
      <c r="AW4244"/>
    </row>
    <row r="4245" spans="47:49" x14ac:dyDescent="0.35">
      <c r="AU4245"/>
      <c r="AV4245"/>
      <c r="AW4245"/>
    </row>
    <row r="4246" spans="47:49" x14ac:dyDescent="0.35">
      <c r="AU4246"/>
      <c r="AV4246"/>
      <c r="AW4246"/>
    </row>
    <row r="4247" spans="47:49" x14ac:dyDescent="0.35">
      <c r="AU4247"/>
      <c r="AV4247"/>
      <c r="AW4247"/>
    </row>
    <row r="4248" spans="47:49" x14ac:dyDescent="0.35">
      <c r="AU4248"/>
      <c r="AV4248"/>
      <c r="AW4248"/>
    </row>
    <row r="4249" spans="47:49" x14ac:dyDescent="0.35">
      <c r="AU4249"/>
      <c r="AV4249"/>
      <c r="AW4249"/>
    </row>
    <row r="4250" spans="47:49" x14ac:dyDescent="0.35">
      <c r="AU4250"/>
      <c r="AV4250"/>
      <c r="AW4250"/>
    </row>
    <row r="4251" spans="47:49" x14ac:dyDescent="0.35">
      <c r="AU4251"/>
      <c r="AV4251"/>
      <c r="AW4251"/>
    </row>
    <row r="4252" spans="47:49" x14ac:dyDescent="0.35">
      <c r="AU4252"/>
      <c r="AV4252"/>
      <c r="AW4252"/>
    </row>
    <row r="4253" spans="47:49" x14ac:dyDescent="0.35">
      <c r="AU4253"/>
      <c r="AV4253"/>
      <c r="AW4253"/>
    </row>
    <row r="4254" spans="47:49" x14ac:dyDescent="0.35">
      <c r="AU4254"/>
      <c r="AV4254"/>
      <c r="AW4254"/>
    </row>
    <row r="4255" spans="47:49" x14ac:dyDescent="0.35">
      <c r="AU4255"/>
      <c r="AV4255"/>
      <c r="AW4255"/>
    </row>
    <row r="4256" spans="47:49" x14ac:dyDescent="0.35">
      <c r="AU4256"/>
      <c r="AV4256"/>
      <c r="AW4256"/>
    </row>
    <row r="4257" spans="47:49" x14ac:dyDescent="0.35">
      <c r="AU4257"/>
      <c r="AV4257"/>
      <c r="AW4257"/>
    </row>
    <row r="4258" spans="47:49" x14ac:dyDescent="0.35">
      <c r="AU4258"/>
      <c r="AV4258"/>
      <c r="AW4258"/>
    </row>
    <row r="4259" spans="47:49" x14ac:dyDescent="0.35">
      <c r="AU4259"/>
      <c r="AV4259"/>
      <c r="AW4259"/>
    </row>
    <row r="4260" spans="47:49" x14ac:dyDescent="0.35">
      <c r="AU4260"/>
      <c r="AV4260"/>
      <c r="AW4260"/>
    </row>
    <row r="4261" spans="47:49" x14ac:dyDescent="0.35">
      <c r="AU4261"/>
      <c r="AV4261"/>
      <c r="AW4261"/>
    </row>
    <row r="4262" spans="47:49" x14ac:dyDescent="0.35">
      <c r="AU4262"/>
      <c r="AV4262"/>
      <c r="AW4262"/>
    </row>
    <row r="4263" spans="47:49" x14ac:dyDescent="0.35">
      <c r="AU4263"/>
      <c r="AV4263"/>
      <c r="AW4263"/>
    </row>
    <row r="4264" spans="47:49" x14ac:dyDescent="0.35">
      <c r="AU4264"/>
      <c r="AV4264"/>
      <c r="AW4264"/>
    </row>
    <row r="4265" spans="47:49" x14ac:dyDescent="0.35">
      <c r="AU4265"/>
      <c r="AV4265"/>
      <c r="AW4265"/>
    </row>
    <row r="4266" spans="47:49" x14ac:dyDescent="0.35">
      <c r="AU4266"/>
      <c r="AV4266"/>
      <c r="AW4266"/>
    </row>
    <row r="4267" spans="47:49" x14ac:dyDescent="0.35">
      <c r="AU4267"/>
      <c r="AV4267"/>
      <c r="AW4267"/>
    </row>
    <row r="4268" spans="47:49" x14ac:dyDescent="0.35">
      <c r="AU4268"/>
      <c r="AV4268"/>
      <c r="AW4268"/>
    </row>
    <row r="4269" spans="47:49" x14ac:dyDescent="0.35">
      <c r="AU4269"/>
      <c r="AV4269"/>
      <c r="AW4269"/>
    </row>
    <row r="4270" spans="47:49" x14ac:dyDescent="0.35">
      <c r="AU4270"/>
      <c r="AV4270"/>
      <c r="AW4270"/>
    </row>
    <row r="4271" spans="47:49" x14ac:dyDescent="0.35">
      <c r="AU4271"/>
      <c r="AV4271"/>
      <c r="AW4271"/>
    </row>
    <row r="4272" spans="47:49" x14ac:dyDescent="0.35">
      <c r="AU4272"/>
      <c r="AV4272"/>
      <c r="AW4272"/>
    </row>
    <row r="4273" spans="47:49" x14ac:dyDescent="0.35">
      <c r="AU4273"/>
      <c r="AV4273"/>
      <c r="AW4273"/>
    </row>
    <row r="4274" spans="47:49" x14ac:dyDescent="0.35">
      <c r="AU4274"/>
      <c r="AV4274"/>
      <c r="AW4274"/>
    </row>
    <row r="4275" spans="47:49" x14ac:dyDescent="0.35">
      <c r="AU4275"/>
      <c r="AV4275"/>
      <c r="AW4275"/>
    </row>
    <row r="4276" spans="47:49" x14ac:dyDescent="0.35">
      <c r="AU4276"/>
      <c r="AV4276"/>
      <c r="AW4276"/>
    </row>
    <row r="4277" spans="47:49" x14ac:dyDescent="0.35">
      <c r="AU4277"/>
      <c r="AV4277"/>
      <c r="AW4277"/>
    </row>
    <row r="4278" spans="47:49" x14ac:dyDescent="0.35">
      <c r="AU4278"/>
      <c r="AV4278"/>
      <c r="AW4278"/>
    </row>
    <row r="4279" spans="47:49" x14ac:dyDescent="0.35">
      <c r="AU4279"/>
      <c r="AV4279"/>
      <c r="AW4279"/>
    </row>
    <row r="4280" spans="47:49" x14ac:dyDescent="0.35">
      <c r="AU4280"/>
      <c r="AV4280"/>
      <c r="AW4280"/>
    </row>
    <row r="4281" spans="47:49" x14ac:dyDescent="0.35">
      <c r="AU4281"/>
      <c r="AV4281"/>
      <c r="AW4281"/>
    </row>
    <row r="4282" spans="47:49" x14ac:dyDescent="0.35">
      <c r="AU4282"/>
      <c r="AV4282"/>
      <c r="AW4282"/>
    </row>
    <row r="4283" spans="47:49" x14ac:dyDescent="0.35">
      <c r="AU4283"/>
      <c r="AV4283"/>
      <c r="AW4283"/>
    </row>
    <row r="4284" spans="47:49" x14ac:dyDescent="0.35">
      <c r="AU4284"/>
      <c r="AV4284"/>
      <c r="AW4284"/>
    </row>
    <row r="4285" spans="47:49" x14ac:dyDescent="0.35">
      <c r="AU4285"/>
      <c r="AV4285"/>
      <c r="AW4285"/>
    </row>
    <row r="4286" spans="47:49" x14ac:dyDescent="0.35">
      <c r="AU4286"/>
      <c r="AV4286"/>
      <c r="AW4286"/>
    </row>
    <row r="4287" spans="47:49" x14ac:dyDescent="0.35">
      <c r="AU4287"/>
      <c r="AV4287"/>
      <c r="AW4287"/>
    </row>
    <row r="4288" spans="47:49" x14ac:dyDescent="0.35">
      <c r="AU4288"/>
      <c r="AV4288"/>
      <c r="AW4288"/>
    </row>
    <row r="4289" spans="47:49" x14ac:dyDescent="0.35">
      <c r="AU4289"/>
      <c r="AV4289"/>
      <c r="AW4289"/>
    </row>
    <row r="4290" spans="47:49" x14ac:dyDescent="0.35">
      <c r="AU4290"/>
      <c r="AV4290"/>
      <c r="AW4290"/>
    </row>
    <row r="4291" spans="47:49" x14ac:dyDescent="0.35">
      <c r="AU4291"/>
      <c r="AV4291"/>
      <c r="AW4291"/>
    </row>
    <row r="4292" spans="47:49" x14ac:dyDescent="0.35">
      <c r="AU4292"/>
      <c r="AV4292"/>
      <c r="AW4292"/>
    </row>
    <row r="4293" spans="47:49" x14ac:dyDescent="0.35">
      <c r="AU4293"/>
      <c r="AV4293"/>
      <c r="AW4293"/>
    </row>
    <row r="4294" spans="47:49" x14ac:dyDescent="0.35">
      <c r="AU4294"/>
      <c r="AV4294"/>
      <c r="AW4294"/>
    </row>
    <row r="4295" spans="47:49" x14ac:dyDescent="0.35">
      <c r="AU4295"/>
      <c r="AV4295"/>
      <c r="AW4295"/>
    </row>
    <row r="4296" spans="47:49" x14ac:dyDescent="0.35">
      <c r="AU4296"/>
      <c r="AV4296"/>
      <c r="AW4296"/>
    </row>
    <row r="4297" spans="47:49" x14ac:dyDescent="0.35">
      <c r="AU4297"/>
      <c r="AV4297"/>
      <c r="AW4297"/>
    </row>
    <row r="4298" spans="47:49" x14ac:dyDescent="0.35">
      <c r="AU4298"/>
      <c r="AV4298"/>
      <c r="AW4298"/>
    </row>
    <row r="4299" spans="47:49" x14ac:dyDescent="0.35">
      <c r="AU4299"/>
      <c r="AV4299"/>
      <c r="AW4299"/>
    </row>
    <row r="4300" spans="47:49" x14ac:dyDescent="0.35">
      <c r="AU4300"/>
      <c r="AV4300"/>
      <c r="AW4300"/>
    </row>
    <row r="4301" spans="47:49" x14ac:dyDescent="0.35">
      <c r="AU4301"/>
      <c r="AV4301"/>
      <c r="AW4301"/>
    </row>
    <row r="4302" spans="47:49" x14ac:dyDescent="0.35">
      <c r="AU4302"/>
      <c r="AV4302"/>
      <c r="AW4302"/>
    </row>
    <row r="4303" spans="47:49" x14ac:dyDescent="0.35">
      <c r="AU4303"/>
      <c r="AV4303"/>
      <c r="AW4303"/>
    </row>
    <row r="4304" spans="47:49" x14ac:dyDescent="0.35">
      <c r="AU4304"/>
      <c r="AV4304"/>
      <c r="AW4304"/>
    </row>
    <row r="4305" spans="47:49" x14ac:dyDescent="0.35">
      <c r="AU4305"/>
      <c r="AV4305"/>
      <c r="AW4305"/>
    </row>
    <row r="4306" spans="47:49" x14ac:dyDescent="0.35">
      <c r="AU4306"/>
      <c r="AV4306"/>
      <c r="AW4306"/>
    </row>
    <row r="4307" spans="47:49" x14ac:dyDescent="0.35">
      <c r="AU4307"/>
      <c r="AV4307"/>
      <c r="AW4307"/>
    </row>
    <row r="4308" spans="47:49" x14ac:dyDescent="0.35">
      <c r="AU4308"/>
      <c r="AV4308"/>
      <c r="AW4308"/>
    </row>
    <row r="4309" spans="47:49" x14ac:dyDescent="0.35">
      <c r="AU4309"/>
      <c r="AV4309"/>
      <c r="AW4309"/>
    </row>
    <row r="4310" spans="47:49" x14ac:dyDescent="0.35">
      <c r="AU4310"/>
      <c r="AV4310"/>
      <c r="AW4310"/>
    </row>
    <row r="4311" spans="47:49" x14ac:dyDescent="0.35">
      <c r="AU4311"/>
      <c r="AV4311"/>
      <c r="AW4311"/>
    </row>
    <row r="4312" spans="47:49" x14ac:dyDescent="0.35">
      <c r="AU4312"/>
      <c r="AV4312"/>
      <c r="AW4312"/>
    </row>
    <row r="4313" spans="47:49" x14ac:dyDescent="0.35">
      <c r="AU4313"/>
      <c r="AV4313"/>
      <c r="AW4313"/>
    </row>
    <row r="4314" spans="47:49" x14ac:dyDescent="0.35">
      <c r="AU4314"/>
      <c r="AV4314"/>
      <c r="AW4314"/>
    </row>
    <row r="4315" spans="47:49" x14ac:dyDescent="0.35">
      <c r="AU4315"/>
      <c r="AV4315"/>
      <c r="AW4315"/>
    </row>
    <row r="4316" spans="47:49" x14ac:dyDescent="0.35">
      <c r="AU4316"/>
      <c r="AV4316"/>
      <c r="AW4316"/>
    </row>
    <row r="4317" spans="47:49" x14ac:dyDescent="0.35">
      <c r="AU4317"/>
      <c r="AV4317"/>
      <c r="AW4317"/>
    </row>
    <row r="4318" spans="47:49" x14ac:dyDescent="0.35">
      <c r="AU4318"/>
      <c r="AV4318"/>
      <c r="AW4318"/>
    </row>
    <row r="4319" spans="47:49" x14ac:dyDescent="0.35">
      <c r="AU4319"/>
      <c r="AV4319"/>
      <c r="AW4319"/>
    </row>
    <row r="4320" spans="47:49" x14ac:dyDescent="0.35">
      <c r="AU4320"/>
      <c r="AV4320"/>
      <c r="AW4320"/>
    </row>
    <row r="4321" spans="47:49" x14ac:dyDescent="0.35">
      <c r="AU4321"/>
      <c r="AV4321"/>
      <c r="AW4321"/>
    </row>
    <row r="4322" spans="47:49" x14ac:dyDescent="0.35">
      <c r="AU4322"/>
      <c r="AV4322"/>
      <c r="AW4322"/>
    </row>
    <row r="4323" spans="47:49" x14ac:dyDescent="0.35">
      <c r="AU4323"/>
      <c r="AV4323"/>
      <c r="AW4323"/>
    </row>
    <row r="4324" spans="47:49" x14ac:dyDescent="0.35">
      <c r="AU4324"/>
      <c r="AV4324"/>
      <c r="AW4324"/>
    </row>
    <row r="4325" spans="47:49" x14ac:dyDescent="0.35">
      <c r="AU4325"/>
      <c r="AV4325"/>
      <c r="AW4325"/>
    </row>
    <row r="4326" spans="47:49" x14ac:dyDescent="0.35">
      <c r="AU4326"/>
      <c r="AV4326"/>
      <c r="AW4326"/>
    </row>
    <row r="4327" spans="47:49" x14ac:dyDescent="0.35">
      <c r="AU4327"/>
      <c r="AV4327"/>
      <c r="AW4327"/>
    </row>
    <row r="4328" spans="47:49" x14ac:dyDescent="0.35">
      <c r="AU4328"/>
      <c r="AV4328"/>
      <c r="AW4328"/>
    </row>
    <row r="4329" spans="47:49" x14ac:dyDescent="0.35">
      <c r="AU4329"/>
      <c r="AV4329"/>
      <c r="AW4329"/>
    </row>
    <row r="4330" spans="47:49" x14ac:dyDescent="0.35">
      <c r="AU4330"/>
      <c r="AV4330"/>
      <c r="AW4330"/>
    </row>
    <row r="4331" spans="47:49" x14ac:dyDescent="0.35">
      <c r="AU4331"/>
      <c r="AV4331"/>
      <c r="AW4331"/>
    </row>
    <row r="4332" spans="47:49" x14ac:dyDescent="0.35">
      <c r="AU4332"/>
      <c r="AV4332"/>
      <c r="AW4332"/>
    </row>
    <row r="4333" spans="47:49" x14ac:dyDescent="0.35">
      <c r="AU4333"/>
      <c r="AV4333"/>
      <c r="AW4333"/>
    </row>
    <row r="4334" spans="47:49" x14ac:dyDescent="0.35">
      <c r="AU4334"/>
      <c r="AV4334"/>
      <c r="AW4334"/>
    </row>
    <row r="4335" spans="47:49" x14ac:dyDescent="0.35">
      <c r="AU4335"/>
      <c r="AV4335"/>
      <c r="AW4335"/>
    </row>
    <row r="4336" spans="47:49" x14ac:dyDescent="0.35">
      <c r="AU4336"/>
      <c r="AV4336"/>
      <c r="AW4336"/>
    </row>
    <row r="4337" spans="47:49" x14ac:dyDescent="0.35">
      <c r="AU4337"/>
      <c r="AV4337"/>
      <c r="AW4337"/>
    </row>
    <row r="4338" spans="47:49" x14ac:dyDescent="0.35">
      <c r="AU4338"/>
      <c r="AV4338"/>
      <c r="AW4338"/>
    </row>
    <row r="4339" spans="47:49" x14ac:dyDescent="0.35">
      <c r="AU4339"/>
      <c r="AV4339"/>
      <c r="AW4339"/>
    </row>
    <row r="4340" spans="47:49" x14ac:dyDescent="0.35">
      <c r="AU4340"/>
      <c r="AV4340"/>
      <c r="AW4340"/>
    </row>
    <row r="4341" spans="47:49" x14ac:dyDescent="0.35">
      <c r="AU4341"/>
      <c r="AV4341"/>
      <c r="AW4341"/>
    </row>
    <row r="4342" spans="47:49" x14ac:dyDescent="0.35">
      <c r="AU4342"/>
      <c r="AV4342"/>
      <c r="AW4342"/>
    </row>
    <row r="4343" spans="47:49" x14ac:dyDescent="0.35">
      <c r="AU4343"/>
      <c r="AV4343"/>
      <c r="AW4343"/>
    </row>
    <row r="4344" spans="47:49" x14ac:dyDescent="0.35">
      <c r="AU4344"/>
      <c r="AV4344"/>
      <c r="AW4344"/>
    </row>
    <row r="4345" spans="47:49" x14ac:dyDescent="0.35">
      <c r="AU4345"/>
      <c r="AV4345"/>
      <c r="AW4345"/>
    </row>
    <row r="4346" spans="47:49" x14ac:dyDescent="0.35">
      <c r="AU4346"/>
      <c r="AV4346"/>
      <c r="AW4346"/>
    </row>
    <row r="4347" spans="47:49" x14ac:dyDescent="0.35">
      <c r="AU4347"/>
      <c r="AV4347"/>
      <c r="AW4347"/>
    </row>
    <row r="4348" spans="47:49" x14ac:dyDescent="0.35">
      <c r="AU4348"/>
      <c r="AV4348"/>
      <c r="AW4348"/>
    </row>
    <row r="4349" spans="47:49" x14ac:dyDescent="0.35">
      <c r="AU4349"/>
      <c r="AV4349"/>
      <c r="AW4349"/>
    </row>
    <row r="4350" spans="47:49" x14ac:dyDescent="0.35">
      <c r="AU4350"/>
      <c r="AV4350"/>
      <c r="AW4350"/>
    </row>
    <row r="4351" spans="47:49" x14ac:dyDescent="0.35">
      <c r="AU4351"/>
      <c r="AV4351"/>
      <c r="AW4351"/>
    </row>
    <row r="4352" spans="47:49" x14ac:dyDescent="0.35">
      <c r="AU4352"/>
      <c r="AV4352"/>
      <c r="AW4352"/>
    </row>
    <row r="4353" spans="47:49" x14ac:dyDescent="0.35">
      <c r="AU4353"/>
      <c r="AV4353"/>
      <c r="AW4353"/>
    </row>
    <row r="4354" spans="47:49" x14ac:dyDescent="0.35">
      <c r="AU4354"/>
      <c r="AV4354"/>
      <c r="AW4354"/>
    </row>
    <row r="4355" spans="47:49" x14ac:dyDescent="0.35">
      <c r="AU4355"/>
      <c r="AV4355"/>
      <c r="AW4355"/>
    </row>
    <row r="4356" spans="47:49" x14ac:dyDescent="0.35">
      <c r="AU4356"/>
      <c r="AV4356"/>
      <c r="AW4356"/>
    </row>
    <row r="4357" spans="47:49" x14ac:dyDescent="0.35">
      <c r="AU4357"/>
      <c r="AV4357"/>
      <c r="AW4357"/>
    </row>
    <row r="4358" spans="47:49" x14ac:dyDescent="0.35">
      <c r="AU4358"/>
      <c r="AV4358"/>
      <c r="AW4358"/>
    </row>
    <row r="4359" spans="47:49" x14ac:dyDescent="0.35">
      <c r="AU4359"/>
      <c r="AV4359"/>
      <c r="AW4359"/>
    </row>
    <row r="4360" spans="47:49" x14ac:dyDescent="0.35">
      <c r="AU4360"/>
      <c r="AV4360"/>
      <c r="AW4360"/>
    </row>
    <row r="4361" spans="47:49" x14ac:dyDescent="0.35">
      <c r="AU4361"/>
      <c r="AV4361"/>
      <c r="AW4361"/>
    </row>
    <row r="4362" spans="47:49" x14ac:dyDescent="0.35">
      <c r="AU4362"/>
      <c r="AV4362"/>
      <c r="AW4362"/>
    </row>
    <row r="4363" spans="47:49" x14ac:dyDescent="0.35">
      <c r="AU4363"/>
      <c r="AV4363"/>
      <c r="AW4363"/>
    </row>
    <row r="4364" spans="47:49" x14ac:dyDescent="0.35">
      <c r="AU4364"/>
      <c r="AV4364"/>
      <c r="AW4364"/>
    </row>
    <row r="4365" spans="47:49" x14ac:dyDescent="0.35">
      <c r="AU4365"/>
      <c r="AV4365"/>
      <c r="AW4365"/>
    </row>
    <row r="4366" spans="47:49" x14ac:dyDescent="0.35">
      <c r="AU4366"/>
      <c r="AV4366"/>
      <c r="AW4366"/>
    </row>
    <row r="4367" spans="47:49" x14ac:dyDescent="0.35">
      <c r="AU4367"/>
      <c r="AV4367"/>
      <c r="AW4367"/>
    </row>
    <row r="4368" spans="47:49" x14ac:dyDescent="0.35">
      <c r="AU4368"/>
      <c r="AV4368"/>
      <c r="AW4368"/>
    </row>
    <row r="4369" spans="47:49" x14ac:dyDescent="0.35">
      <c r="AU4369"/>
      <c r="AV4369"/>
      <c r="AW4369"/>
    </row>
    <row r="4370" spans="47:49" x14ac:dyDescent="0.35">
      <c r="AU4370"/>
      <c r="AV4370"/>
      <c r="AW4370"/>
    </row>
    <row r="4371" spans="47:49" x14ac:dyDescent="0.35">
      <c r="AU4371"/>
      <c r="AV4371"/>
      <c r="AW4371"/>
    </row>
    <row r="4372" spans="47:49" x14ac:dyDescent="0.35">
      <c r="AU4372"/>
      <c r="AV4372"/>
      <c r="AW4372"/>
    </row>
    <row r="4373" spans="47:49" x14ac:dyDescent="0.35">
      <c r="AU4373"/>
      <c r="AV4373"/>
      <c r="AW4373"/>
    </row>
    <row r="4374" spans="47:49" x14ac:dyDescent="0.35">
      <c r="AU4374"/>
      <c r="AV4374"/>
      <c r="AW4374"/>
    </row>
    <row r="4375" spans="47:49" x14ac:dyDescent="0.35">
      <c r="AU4375"/>
      <c r="AV4375"/>
      <c r="AW4375"/>
    </row>
    <row r="4376" spans="47:49" x14ac:dyDescent="0.35">
      <c r="AU4376"/>
      <c r="AV4376"/>
      <c r="AW4376"/>
    </row>
    <row r="4377" spans="47:49" x14ac:dyDescent="0.35">
      <c r="AU4377"/>
      <c r="AV4377"/>
      <c r="AW4377"/>
    </row>
    <row r="4378" spans="47:49" x14ac:dyDescent="0.35">
      <c r="AU4378"/>
      <c r="AV4378"/>
      <c r="AW4378"/>
    </row>
    <row r="4379" spans="47:49" x14ac:dyDescent="0.35">
      <c r="AU4379"/>
      <c r="AV4379"/>
      <c r="AW4379"/>
    </row>
    <row r="4380" spans="47:49" x14ac:dyDescent="0.35">
      <c r="AU4380"/>
      <c r="AV4380"/>
      <c r="AW4380"/>
    </row>
    <row r="4381" spans="47:49" x14ac:dyDescent="0.35">
      <c r="AU4381"/>
      <c r="AV4381"/>
      <c r="AW4381"/>
    </row>
    <row r="4382" spans="47:49" x14ac:dyDescent="0.35">
      <c r="AU4382"/>
      <c r="AV4382"/>
      <c r="AW4382"/>
    </row>
    <row r="4383" spans="47:49" x14ac:dyDescent="0.35">
      <c r="AU4383"/>
      <c r="AV4383"/>
      <c r="AW4383"/>
    </row>
    <row r="4384" spans="47:49" x14ac:dyDescent="0.35">
      <c r="AU4384"/>
      <c r="AV4384"/>
      <c r="AW4384"/>
    </row>
    <row r="4385" spans="47:49" x14ac:dyDescent="0.35">
      <c r="AU4385"/>
      <c r="AV4385"/>
      <c r="AW4385"/>
    </row>
    <row r="4386" spans="47:49" x14ac:dyDescent="0.35">
      <c r="AU4386"/>
      <c r="AV4386"/>
      <c r="AW4386"/>
    </row>
    <row r="4387" spans="47:49" x14ac:dyDescent="0.35">
      <c r="AU4387"/>
      <c r="AV4387"/>
      <c r="AW4387"/>
    </row>
    <row r="4388" spans="47:49" x14ac:dyDescent="0.35">
      <c r="AU4388"/>
      <c r="AV4388"/>
      <c r="AW4388"/>
    </row>
    <row r="4389" spans="47:49" x14ac:dyDescent="0.35">
      <c r="AU4389"/>
      <c r="AV4389"/>
      <c r="AW4389"/>
    </row>
    <row r="4390" spans="47:49" x14ac:dyDescent="0.35">
      <c r="AU4390"/>
      <c r="AV4390"/>
      <c r="AW4390"/>
    </row>
    <row r="4391" spans="47:49" x14ac:dyDescent="0.35">
      <c r="AU4391"/>
      <c r="AV4391"/>
      <c r="AW4391"/>
    </row>
    <row r="4392" spans="47:49" x14ac:dyDescent="0.35">
      <c r="AU4392"/>
      <c r="AV4392"/>
      <c r="AW4392"/>
    </row>
    <row r="4393" spans="47:49" x14ac:dyDescent="0.35">
      <c r="AU4393"/>
      <c r="AV4393"/>
      <c r="AW4393"/>
    </row>
    <row r="4394" spans="47:49" x14ac:dyDescent="0.35">
      <c r="AU4394"/>
      <c r="AV4394"/>
      <c r="AW4394"/>
    </row>
    <row r="4395" spans="47:49" x14ac:dyDescent="0.35">
      <c r="AU4395"/>
      <c r="AV4395"/>
      <c r="AW4395"/>
    </row>
    <row r="4396" spans="47:49" x14ac:dyDescent="0.35">
      <c r="AU4396"/>
      <c r="AV4396"/>
      <c r="AW4396"/>
    </row>
    <row r="4397" spans="47:49" x14ac:dyDescent="0.35">
      <c r="AU4397"/>
      <c r="AV4397"/>
      <c r="AW4397"/>
    </row>
    <row r="4398" spans="47:49" x14ac:dyDescent="0.35">
      <c r="AU4398"/>
      <c r="AV4398"/>
      <c r="AW4398"/>
    </row>
    <row r="4399" spans="47:49" x14ac:dyDescent="0.35">
      <c r="AU4399"/>
      <c r="AV4399"/>
      <c r="AW4399"/>
    </row>
    <row r="4400" spans="47:49" x14ac:dyDescent="0.35">
      <c r="AU4400"/>
      <c r="AV4400"/>
      <c r="AW4400"/>
    </row>
    <row r="4401" spans="47:49" x14ac:dyDescent="0.35">
      <c r="AU4401"/>
      <c r="AV4401"/>
      <c r="AW4401"/>
    </row>
    <row r="4402" spans="47:49" x14ac:dyDescent="0.35">
      <c r="AU4402"/>
      <c r="AV4402"/>
      <c r="AW4402"/>
    </row>
    <row r="4403" spans="47:49" x14ac:dyDescent="0.35">
      <c r="AU4403"/>
      <c r="AV4403"/>
      <c r="AW4403"/>
    </row>
    <row r="4404" spans="47:49" x14ac:dyDescent="0.35">
      <c r="AU4404"/>
      <c r="AV4404"/>
      <c r="AW4404"/>
    </row>
    <row r="4405" spans="47:49" x14ac:dyDescent="0.35">
      <c r="AU4405"/>
      <c r="AV4405"/>
      <c r="AW4405"/>
    </row>
    <row r="4406" spans="47:49" x14ac:dyDescent="0.35">
      <c r="AU4406"/>
      <c r="AV4406"/>
      <c r="AW4406"/>
    </row>
    <row r="4407" spans="47:49" x14ac:dyDescent="0.35">
      <c r="AU4407"/>
      <c r="AV4407"/>
      <c r="AW4407"/>
    </row>
    <row r="4408" spans="47:49" x14ac:dyDescent="0.35">
      <c r="AU4408"/>
      <c r="AV4408"/>
      <c r="AW4408"/>
    </row>
    <row r="4409" spans="47:49" x14ac:dyDescent="0.35">
      <c r="AU4409"/>
      <c r="AV4409"/>
      <c r="AW4409"/>
    </row>
    <row r="4410" spans="47:49" x14ac:dyDescent="0.35">
      <c r="AU4410"/>
      <c r="AV4410"/>
      <c r="AW4410"/>
    </row>
    <row r="4411" spans="47:49" x14ac:dyDescent="0.35">
      <c r="AU4411"/>
      <c r="AV4411"/>
      <c r="AW4411"/>
    </row>
    <row r="4412" spans="47:49" x14ac:dyDescent="0.35">
      <c r="AU4412"/>
      <c r="AV4412"/>
      <c r="AW4412"/>
    </row>
    <row r="4413" spans="47:49" x14ac:dyDescent="0.35">
      <c r="AU4413"/>
      <c r="AV4413"/>
      <c r="AW4413"/>
    </row>
    <row r="4414" spans="47:49" x14ac:dyDescent="0.35">
      <c r="AU4414"/>
      <c r="AV4414"/>
      <c r="AW4414"/>
    </row>
    <row r="4415" spans="47:49" x14ac:dyDescent="0.35">
      <c r="AU4415"/>
      <c r="AV4415"/>
      <c r="AW4415"/>
    </row>
    <row r="4416" spans="47:49" x14ac:dyDescent="0.35">
      <c r="AU4416"/>
      <c r="AV4416"/>
      <c r="AW4416"/>
    </row>
    <row r="4417" spans="47:49" x14ac:dyDescent="0.35">
      <c r="AU4417"/>
      <c r="AV4417"/>
      <c r="AW4417"/>
    </row>
    <row r="4418" spans="47:49" x14ac:dyDescent="0.35">
      <c r="AU4418"/>
      <c r="AV4418"/>
      <c r="AW4418"/>
    </row>
    <row r="4419" spans="47:49" x14ac:dyDescent="0.35">
      <c r="AU4419"/>
      <c r="AV4419"/>
      <c r="AW4419"/>
    </row>
    <row r="4420" spans="47:49" x14ac:dyDescent="0.35">
      <c r="AU4420"/>
      <c r="AV4420"/>
      <c r="AW4420"/>
    </row>
    <row r="4421" spans="47:49" x14ac:dyDescent="0.35">
      <c r="AU4421"/>
      <c r="AV4421"/>
      <c r="AW4421"/>
    </row>
    <row r="4422" spans="47:49" x14ac:dyDescent="0.35">
      <c r="AU4422"/>
      <c r="AV4422"/>
      <c r="AW4422"/>
    </row>
    <row r="4423" spans="47:49" x14ac:dyDescent="0.35">
      <c r="AU4423"/>
      <c r="AV4423"/>
      <c r="AW4423"/>
    </row>
    <row r="4424" spans="47:49" x14ac:dyDescent="0.35">
      <c r="AU4424"/>
      <c r="AV4424"/>
      <c r="AW4424"/>
    </row>
    <row r="4425" spans="47:49" x14ac:dyDescent="0.35">
      <c r="AU4425"/>
      <c r="AV4425"/>
      <c r="AW4425"/>
    </row>
    <row r="4426" spans="47:49" x14ac:dyDescent="0.35">
      <c r="AU4426"/>
      <c r="AV4426"/>
      <c r="AW4426"/>
    </row>
    <row r="4427" spans="47:49" x14ac:dyDescent="0.35">
      <c r="AU4427"/>
      <c r="AV4427"/>
      <c r="AW4427"/>
    </row>
    <row r="4428" spans="47:49" x14ac:dyDescent="0.35">
      <c r="AU4428"/>
      <c r="AV4428"/>
      <c r="AW4428"/>
    </row>
    <row r="4429" spans="47:49" x14ac:dyDescent="0.35">
      <c r="AU4429"/>
      <c r="AV4429"/>
      <c r="AW4429"/>
    </row>
    <row r="4430" spans="47:49" x14ac:dyDescent="0.35">
      <c r="AU4430"/>
      <c r="AV4430"/>
      <c r="AW4430"/>
    </row>
    <row r="4431" spans="47:49" x14ac:dyDescent="0.35">
      <c r="AU4431"/>
      <c r="AV4431"/>
      <c r="AW4431"/>
    </row>
    <row r="4432" spans="47:49" x14ac:dyDescent="0.35">
      <c r="AU4432"/>
      <c r="AV4432"/>
      <c r="AW4432"/>
    </row>
    <row r="4433" spans="47:49" x14ac:dyDescent="0.35">
      <c r="AU4433"/>
      <c r="AV4433"/>
      <c r="AW4433"/>
    </row>
    <row r="4434" spans="47:49" x14ac:dyDescent="0.35">
      <c r="AU4434"/>
      <c r="AV4434"/>
      <c r="AW4434"/>
    </row>
    <row r="4435" spans="47:49" x14ac:dyDescent="0.35">
      <c r="AU4435"/>
      <c r="AV4435"/>
      <c r="AW4435"/>
    </row>
    <row r="4436" spans="47:49" x14ac:dyDescent="0.35">
      <c r="AU4436"/>
      <c r="AV4436"/>
      <c r="AW4436"/>
    </row>
    <row r="4437" spans="47:49" x14ac:dyDescent="0.35">
      <c r="AU4437"/>
      <c r="AV4437"/>
      <c r="AW4437"/>
    </row>
    <row r="4438" spans="47:49" x14ac:dyDescent="0.35">
      <c r="AU4438"/>
      <c r="AV4438"/>
      <c r="AW4438"/>
    </row>
    <row r="4439" spans="47:49" x14ac:dyDescent="0.35">
      <c r="AU4439"/>
      <c r="AV4439"/>
      <c r="AW4439"/>
    </row>
    <row r="4440" spans="47:49" x14ac:dyDescent="0.35">
      <c r="AU4440"/>
      <c r="AV4440"/>
      <c r="AW4440"/>
    </row>
    <row r="4441" spans="47:49" x14ac:dyDescent="0.35">
      <c r="AU4441"/>
      <c r="AV4441"/>
      <c r="AW4441"/>
    </row>
    <row r="4442" spans="47:49" x14ac:dyDescent="0.35">
      <c r="AU4442"/>
      <c r="AV4442"/>
      <c r="AW4442"/>
    </row>
    <row r="4443" spans="47:49" x14ac:dyDescent="0.35">
      <c r="AU4443"/>
      <c r="AV4443"/>
      <c r="AW4443"/>
    </row>
    <row r="4444" spans="47:49" x14ac:dyDescent="0.35">
      <c r="AU4444"/>
      <c r="AV4444"/>
      <c r="AW4444"/>
    </row>
    <row r="4445" spans="47:49" x14ac:dyDescent="0.35">
      <c r="AU4445"/>
      <c r="AV4445"/>
      <c r="AW4445"/>
    </row>
    <row r="4446" spans="47:49" x14ac:dyDescent="0.35">
      <c r="AU4446"/>
      <c r="AV4446"/>
      <c r="AW4446"/>
    </row>
    <row r="4447" spans="47:49" x14ac:dyDescent="0.35">
      <c r="AU4447"/>
      <c r="AV4447"/>
      <c r="AW4447"/>
    </row>
    <row r="4448" spans="47:49" x14ac:dyDescent="0.35">
      <c r="AU4448"/>
      <c r="AV4448"/>
      <c r="AW4448"/>
    </row>
    <row r="4449" spans="47:49" x14ac:dyDescent="0.35">
      <c r="AU4449"/>
      <c r="AV4449"/>
      <c r="AW4449"/>
    </row>
    <row r="4450" spans="47:49" x14ac:dyDescent="0.35">
      <c r="AU4450"/>
      <c r="AV4450"/>
      <c r="AW4450"/>
    </row>
    <row r="4451" spans="47:49" x14ac:dyDescent="0.35">
      <c r="AU4451"/>
      <c r="AV4451"/>
      <c r="AW4451"/>
    </row>
    <row r="4452" spans="47:49" x14ac:dyDescent="0.35">
      <c r="AU4452"/>
      <c r="AV4452"/>
      <c r="AW4452"/>
    </row>
    <row r="4453" spans="47:49" x14ac:dyDescent="0.35">
      <c r="AU4453"/>
      <c r="AV4453"/>
      <c r="AW4453"/>
    </row>
    <row r="4454" spans="47:49" x14ac:dyDescent="0.35">
      <c r="AU4454"/>
      <c r="AV4454"/>
      <c r="AW4454"/>
    </row>
    <row r="4455" spans="47:49" x14ac:dyDescent="0.35">
      <c r="AU4455"/>
      <c r="AV4455"/>
      <c r="AW4455"/>
    </row>
    <row r="4456" spans="47:49" x14ac:dyDescent="0.35">
      <c r="AU4456"/>
      <c r="AV4456"/>
      <c r="AW4456"/>
    </row>
    <row r="4457" spans="47:49" x14ac:dyDescent="0.35">
      <c r="AU4457"/>
      <c r="AV4457"/>
      <c r="AW4457"/>
    </row>
    <row r="4458" spans="47:49" x14ac:dyDescent="0.35">
      <c r="AU4458"/>
      <c r="AV4458"/>
      <c r="AW4458"/>
    </row>
    <row r="4459" spans="47:49" x14ac:dyDescent="0.35">
      <c r="AU4459"/>
      <c r="AV4459"/>
      <c r="AW4459"/>
    </row>
    <row r="4460" spans="47:49" x14ac:dyDescent="0.35">
      <c r="AU4460"/>
      <c r="AV4460"/>
      <c r="AW4460"/>
    </row>
    <row r="4461" spans="47:49" x14ac:dyDescent="0.35">
      <c r="AU4461"/>
      <c r="AV4461"/>
      <c r="AW4461"/>
    </row>
    <row r="4462" spans="47:49" x14ac:dyDescent="0.35">
      <c r="AU4462"/>
      <c r="AV4462"/>
      <c r="AW4462"/>
    </row>
    <row r="4463" spans="47:49" x14ac:dyDescent="0.35">
      <c r="AU4463"/>
      <c r="AV4463"/>
      <c r="AW4463"/>
    </row>
    <row r="4464" spans="47:49" x14ac:dyDescent="0.35">
      <c r="AU4464"/>
      <c r="AV4464"/>
      <c r="AW4464"/>
    </row>
    <row r="4465" spans="47:49" x14ac:dyDescent="0.35">
      <c r="AU4465"/>
      <c r="AV4465"/>
      <c r="AW4465"/>
    </row>
    <row r="4466" spans="47:49" x14ac:dyDescent="0.35">
      <c r="AU4466"/>
      <c r="AV4466"/>
      <c r="AW4466"/>
    </row>
    <row r="4467" spans="47:49" x14ac:dyDescent="0.35">
      <c r="AU4467"/>
      <c r="AV4467"/>
      <c r="AW4467"/>
    </row>
    <row r="4468" spans="47:49" x14ac:dyDescent="0.35">
      <c r="AV4468" s="10"/>
      <c r="AW4468"/>
    </row>
    <row r="4469" spans="47:49" x14ac:dyDescent="0.35">
      <c r="AV4469" s="10"/>
      <c r="AW4469"/>
    </row>
    <row r="4470" spans="47:49" x14ac:dyDescent="0.35">
      <c r="AV4470" s="10"/>
      <c r="AW4470"/>
    </row>
    <row r="4471" spans="47:49" x14ac:dyDescent="0.35">
      <c r="AV4471" s="10"/>
      <c r="AW4471"/>
    </row>
    <row r="4472" spans="47:49" x14ac:dyDescent="0.35">
      <c r="AV4472" s="10"/>
      <c r="AW4472"/>
    </row>
    <row r="4473" spans="47:49" x14ac:dyDescent="0.35">
      <c r="AV4473" s="10"/>
      <c r="AW4473"/>
    </row>
    <row r="4474" spans="47:49" x14ac:dyDescent="0.35">
      <c r="AV4474" s="10"/>
      <c r="AW4474"/>
    </row>
    <row r="4475" spans="47:49" x14ac:dyDescent="0.35">
      <c r="AV4475" s="10"/>
      <c r="AW4475"/>
    </row>
    <row r="4476" spans="47:49" x14ac:dyDescent="0.35">
      <c r="AV4476" s="10"/>
      <c r="AW4476"/>
    </row>
    <row r="4477" spans="47:49" x14ac:dyDescent="0.35">
      <c r="AV4477" s="10"/>
      <c r="AW4477"/>
    </row>
    <row r="4478" spans="47:49" x14ac:dyDescent="0.35">
      <c r="AV4478" s="10"/>
      <c r="AW4478"/>
    </row>
    <row r="4479" spans="47:49" x14ac:dyDescent="0.35">
      <c r="AV4479" s="10"/>
      <c r="AW4479"/>
    </row>
    <row r="4480" spans="47:49" x14ac:dyDescent="0.35">
      <c r="AV4480" s="10"/>
      <c r="AW4480"/>
    </row>
    <row r="4481" spans="48:49" x14ac:dyDescent="0.35">
      <c r="AV4481" s="10"/>
      <c r="AW4481"/>
    </row>
    <row r="4482" spans="48:49" x14ac:dyDescent="0.35">
      <c r="AV4482" s="10"/>
      <c r="AW4482"/>
    </row>
    <row r="4483" spans="48:49" x14ac:dyDescent="0.35">
      <c r="AV4483" s="10"/>
      <c r="AW4483"/>
    </row>
    <row r="4484" spans="48:49" x14ac:dyDescent="0.35">
      <c r="AV4484" s="10"/>
      <c r="AW4484"/>
    </row>
    <row r="4485" spans="48:49" x14ac:dyDescent="0.35">
      <c r="AV4485" s="10"/>
      <c r="AW4485"/>
    </row>
    <row r="4486" spans="48:49" x14ac:dyDescent="0.35">
      <c r="AV4486" s="10"/>
      <c r="AW4486"/>
    </row>
    <row r="4487" spans="48:49" x14ac:dyDescent="0.35">
      <c r="AV4487" s="10"/>
      <c r="AW4487"/>
    </row>
    <row r="4488" spans="48:49" x14ac:dyDescent="0.35">
      <c r="AV4488" s="10"/>
      <c r="AW4488"/>
    </row>
    <row r="4489" spans="48:49" x14ac:dyDescent="0.35">
      <c r="AV4489" s="10"/>
      <c r="AW4489"/>
    </row>
    <row r="4490" spans="48:49" x14ac:dyDescent="0.35">
      <c r="AV4490" s="10"/>
      <c r="AW4490"/>
    </row>
    <row r="4491" spans="48:49" x14ac:dyDescent="0.35">
      <c r="AV4491" s="10"/>
      <c r="AW4491"/>
    </row>
    <row r="4492" spans="48:49" x14ac:dyDescent="0.35">
      <c r="AV4492" s="10"/>
      <c r="AW4492"/>
    </row>
    <row r="4493" spans="48:49" x14ac:dyDescent="0.35">
      <c r="AV4493" s="10"/>
      <c r="AW4493"/>
    </row>
    <row r="4494" spans="48:49" x14ac:dyDescent="0.35">
      <c r="AV4494" s="10"/>
      <c r="AW4494"/>
    </row>
    <row r="4495" spans="48:49" x14ac:dyDescent="0.35">
      <c r="AV4495" s="10"/>
      <c r="AW4495"/>
    </row>
    <row r="4496" spans="48:49" x14ac:dyDescent="0.35">
      <c r="AV4496" s="10"/>
      <c r="AW4496"/>
    </row>
    <row r="4497" spans="48:49" x14ac:dyDescent="0.35">
      <c r="AV4497" s="10"/>
      <c r="AW4497"/>
    </row>
    <row r="4498" spans="48:49" x14ac:dyDescent="0.35">
      <c r="AV4498" s="10"/>
      <c r="AW4498"/>
    </row>
    <row r="4499" spans="48:49" x14ac:dyDescent="0.35">
      <c r="AV4499" s="10"/>
      <c r="AW4499"/>
    </row>
    <row r="4500" spans="48:49" x14ac:dyDescent="0.35">
      <c r="AV4500" s="10"/>
      <c r="AW4500"/>
    </row>
    <row r="4501" spans="48:49" x14ac:dyDescent="0.35">
      <c r="AV4501" s="10"/>
      <c r="AW4501"/>
    </row>
    <row r="4502" spans="48:49" x14ac:dyDescent="0.35">
      <c r="AV4502" s="10"/>
      <c r="AW4502"/>
    </row>
    <row r="4503" spans="48:49" x14ac:dyDescent="0.35">
      <c r="AV4503" s="10"/>
      <c r="AW4503"/>
    </row>
    <row r="4504" spans="48:49" x14ac:dyDescent="0.35">
      <c r="AV4504" s="10"/>
      <c r="AW4504"/>
    </row>
    <row r="4505" spans="48:49" x14ac:dyDescent="0.35">
      <c r="AV4505" s="10"/>
      <c r="AW4505"/>
    </row>
    <row r="4506" spans="48:49" x14ac:dyDescent="0.35">
      <c r="AV4506" s="10"/>
      <c r="AW4506"/>
    </row>
    <row r="4507" spans="48:49" x14ac:dyDescent="0.35">
      <c r="AV4507" s="10"/>
      <c r="AW4507"/>
    </row>
    <row r="4508" spans="48:49" x14ac:dyDescent="0.35">
      <c r="AV4508" s="10"/>
      <c r="AW4508"/>
    </row>
    <row r="4509" spans="48:49" x14ac:dyDescent="0.35">
      <c r="AV4509" s="10"/>
      <c r="AW4509"/>
    </row>
    <row r="4510" spans="48:49" x14ac:dyDescent="0.35">
      <c r="AV4510" s="10"/>
      <c r="AW4510"/>
    </row>
    <row r="4511" spans="48:49" x14ac:dyDescent="0.35">
      <c r="AV4511" s="10"/>
      <c r="AW4511"/>
    </row>
    <row r="4512" spans="48:49" x14ac:dyDescent="0.35">
      <c r="AV4512" s="10"/>
      <c r="AW4512"/>
    </row>
    <row r="4513" spans="48:49" x14ac:dyDescent="0.35">
      <c r="AV4513" s="10"/>
      <c r="AW4513"/>
    </row>
    <row r="4514" spans="48:49" x14ac:dyDescent="0.35">
      <c r="AV4514" s="10"/>
      <c r="AW4514"/>
    </row>
    <row r="4515" spans="48:49" x14ac:dyDescent="0.35">
      <c r="AV4515" s="10"/>
      <c r="AW4515"/>
    </row>
    <row r="4516" spans="48:49" x14ac:dyDescent="0.35">
      <c r="AV4516" s="10"/>
      <c r="AW4516"/>
    </row>
    <row r="4517" spans="48:49" x14ac:dyDescent="0.35">
      <c r="AV4517" s="10"/>
      <c r="AW4517"/>
    </row>
    <row r="4518" spans="48:49" x14ac:dyDescent="0.35">
      <c r="AV4518" s="10"/>
      <c r="AW4518"/>
    </row>
    <row r="4519" spans="48:49" x14ac:dyDescent="0.35">
      <c r="AV4519" s="10"/>
      <c r="AW4519"/>
    </row>
    <row r="4520" spans="48:49" x14ac:dyDescent="0.35">
      <c r="AV4520" s="10"/>
      <c r="AW4520"/>
    </row>
    <row r="4521" spans="48:49" x14ac:dyDescent="0.35">
      <c r="AV4521" s="10"/>
      <c r="AW4521"/>
    </row>
    <row r="4522" spans="48:49" x14ac:dyDescent="0.35">
      <c r="AV4522" s="10"/>
      <c r="AW4522"/>
    </row>
    <row r="4523" spans="48:49" x14ac:dyDescent="0.35">
      <c r="AV4523" s="10"/>
      <c r="AW4523"/>
    </row>
    <row r="4524" spans="48:49" x14ac:dyDescent="0.35">
      <c r="AV4524" s="10"/>
      <c r="AW4524"/>
    </row>
    <row r="4525" spans="48:49" x14ac:dyDescent="0.35">
      <c r="AV4525" s="10"/>
      <c r="AW4525"/>
    </row>
    <row r="4526" spans="48:49" x14ac:dyDescent="0.35">
      <c r="AV4526" s="10"/>
      <c r="AW4526"/>
    </row>
    <row r="4527" spans="48:49" x14ac:dyDescent="0.35">
      <c r="AV4527" s="10"/>
      <c r="AW4527"/>
    </row>
    <row r="4528" spans="48:49" x14ac:dyDescent="0.35">
      <c r="AV4528" s="10"/>
      <c r="AW4528"/>
    </row>
    <row r="4529" spans="48:49" x14ac:dyDescent="0.35">
      <c r="AV4529" s="10"/>
      <c r="AW4529"/>
    </row>
    <row r="4530" spans="48:49" x14ac:dyDescent="0.35">
      <c r="AV4530" s="10"/>
      <c r="AW4530"/>
    </row>
    <row r="4531" spans="48:49" x14ac:dyDescent="0.35">
      <c r="AV4531" s="10"/>
      <c r="AW4531"/>
    </row>
    <row r="4532" spans="48:49" x14ac:dyDescent="0.35">
      <c r="AV4532" s="10"/>
      <c r="AW4532"/>
    </row>
    <row r="4533" spans="48:49" x14ac:dyDescent="0.35">
      <c r="AV4533" s="10"/>
      <c r="AW4533"/>
    </row>
    <row r="4534" spans="48:49" x14ac:dyDescent="0.35">
      <c r="AV4534" s="10"/>
      <c r="AW4534"/>
    </row>
    <row r="4535" spans="48:49" x14ac:dyDescent="0.35">
      <c r="AV4535" s="10"/>
      <c r="AW4535"/>
    </row>
    <row r="4536" spans="48:49" x14ac:dyDescent="0.35">
      <c r="AV4536" s="10"/>
      <c r="AW4536"/>
    </row>
    <row r="4537" spans="48:49" x14ac:dyDescent="0.35">
      <c r="AV4537" s="10"/>
      <c r="AW4537"/>
    </row>
    <row r="4538" spans="48:49" x14ac:dyDescent="0.35">
      <c r="AV4538" s="10"/>
      <c r="AW4538"/>
    </row>
    <row r="4539" spans="48:49" x14ac:dyDescent="0.35">
      <c r="AV4539" s="10"/>
      <c r="AW4539"/>
    </row>
    <row r="4540" spans="48:49" x14ac:dyDescent="0.35">
      <c r="AV4540" s="10"/>
      <c r="AW4540"/>
    </row>
    <row r="4541" spans="48:49" x14ac:dyDescent="0.35">
      <c r="AV4541" s="10"/>
      <c r="AW4541"/>
    </row>
    <row r="4542" spans="48:49" x14ac:dyDescent="0.35">
      <c r="AV4542" s="10"/>
      <c r="AW4542"/>
    </row>
    <row r="4543" spans="48:49" x14ac:dyDescent="0.35">
      <c r="AV4543" s="10"/>
      <c r="AW4543"/>
    </row>
    <row r="4544" spans="48:49" x14ac:dyDescent="0.35">
      <c r="AV4544" s="10"/>
      <c r="AW4544"/>
    </row>
    <row r="4545" spans="48:49" x14ac:dyDescent="0.35">
      <c r="AV4545" s="10"/>
      <c r="AW4545"/>
    </row>
    <row r="4546" spans="48:49" x14ac:dyDescent="0.35">
      <c r="AV4546" s="10"/>
      <c r="AW4546"/>
    </row>
    <row r="4547" spans="48:49" x14ac:dyDescent="0.35">
      <c r="AV4547" s="10"/>
      <c r="AW4547"/>
    </row>
    <row r="4548" spans="48:49" x14ac:dyDescent="0.35">
      <c r="AV4548" s="10"/>
      <c r="AW4548"/>
    </row>
    <row r="4549" spans="48:49" x14ac:dyDescent="0.35">
      <c r="AV4549" s="10"/>
      <c r="AW4549"/>
    </row>
    <row r="4550" spans="48:49" x14ac:dyDescent="0.35">
      <c r="AV4550" s="10"/>
      <c r="AW4550"/>
    </row>
    <row r="4551" spans="48:49" x14ac:dyDescent="0.35">
      <c r="AV4551" s="10"/>
      <c r="AW4551"/>
    </row>
    <row r="4552" spans="48:49" x14ac:dyDescent="0.35">
      <c r="AV4552" s="10"/>
      <c r="AW4552"/>
    </row>
    <row r="4553" spans="48:49" x14ac:dyDescent="0.35">
      <c r="AV4553" s="10"/>
      <c r="AW4553"/>
    </row>
    <row r="4554" spans="48:49" x14ac:dyDescent="0.35">
      <c r="AV4554" s="10"/>
      <c r="AW4554"/>
    </row>
    <row r="4555" spans="48:49" x14ac:dyDescent="0.35">
      <c r="AV4555" s="10"/>
      <c r="AW4555"/>
    </row>
    <row r="4556" spans="48:49" x14ac:dyDescent="0.35">
      <c r="AV4556" s="10"/>
      <c r="AW4556"/>
    </row>
    <row r="4557" spans="48:49" x14ac:dyDescent="0.35">
      <c r="AV4557" s="10"/>
      <c r="AW4557"/>
    </row>
    <row r="4558" spans="48:49" x14ac:dyDescent="0.35">
      <c r="AV4558" s="10"/>
      <c r="AW4558"/>
    </row>
    <row r="4559" spans="48:49" x14ac:dyDescent="0.35">
      <c r="AV4559" s="10"/>
      <c r="AW4559"/>
    </row>
    <row r="4560" spans="48:49" x14ac:dyDescent="0.35">
      <c r="AV4560" s="10"/>
      <c r="AW4560"/>
    </row>
    <row r="4561" spans="48:49" x14ac:dyDescent="0.35">
      <c r="AV4561" s="10"/>
      <c r="AW4561"/>
    </row>
    <row r="4562" spans="48:49" x14ac:dyDescent="0.35">
      <c r="AV4562" s="10"/>
      <c r="AW4562"/>
    </row>
    <row r="4563" spans="48:49" x14ac:dyDescent="0.35">
      <c r="AV4563" s="10"/>
      <c r="AW4563"/>
    </row>
    <row r="4564" spans="48:49" x14ac:dyDescent="0.35">
      <c r="AV4564" s="10"/>
      <c r="AW4564"/>
    </row>
    <row r="4565" spans="48:49" x14ac:dyDescent="0.35">
      <c r="AV4565" s="10"/>
      <c r="AW4565"/>
    </row>
    <row r="4566" spans="48:49" x14ac:dyDescent="0.35">
      <c r="AV4566" s="10"/>
      <c r="AW4566"/>
    </row>
    <row r="4567" spans="48:49" x14ac:dyDescent="0.35">
      <c r="AV4567" s="10"/>
      <c r="AW4567"/>
    </row>
    <row r="4568" spans="48:49" x14ac:dyDescent="0.35">
      <c r="AV4568" s="10"/>
      <c r="AW4568"/>
    </row>
    <row r="4569" spans="48:49" x14ac:dyDescent="0.35">
      <c r="AV4569" s="10"/>
      <c r="AW4569"/>
    </row>
    <row r="4570" spans="48:49" x14ac:dyDescent="0.35">
      <c r="AV4570" s="10"/>
      <c r="AW4570"/>
    </row>
    <row r="4571" spans="48:49" x14ac:dyDescent="0.35">
      <c r="AV4571" s="10"/>
      <c r="AW4571"/>
    </row>
    <row r="4572" spans="48:49" x14ac:dyDescent="0.35">
      <c r="AV4572" s="10"/>
      <c r="AW4572"/>
    </row>
    <row r="4573" spans="48:49" x14ac:dyDescent="0.35">
      <c r="AV4573" s="10"/>
      <c r="AW4573"/>
    </row>
    <row r="4574" spans="48:49" x14ac:dyDescent="0.35">
      <c r="AV4574" s="10"/>
      <c r="AW4574"/>
    </row>
    <row r="4575" spans="48:49" x14ac:dyDescent="0.35">
      <c r="AV4575" s="10"/>
      <c r="AW4575"/>
    </row>
    <row r="4576" spans="48:49" x14ac:dyDescent="0.35">
      <c r="AV4576" s="10"/>
      <c r="AW4576"/>
    </row>
    <row r="4577" spans="48:49" x14ac:dyDescent="0.35">
      <c r="AV4577" s="10"/>
      <c r="AW4577"/>
    </row>
    <row r="4578" spans="48:49" x14ac:dyDescent="0.35">
      <c r="AV4578" s="10"/>
      <c r="AW4578"/>
    </row>
    <row r="4579" spans="48:49" x14ac:dyDescent="0.35">
      <c r="AV4579" s="10"/>
      <c r="AW4579"/>
    </row>
    <row r="4580" spans="48:49" x14ac:dyDescent="0.35">
      <c r="AV4580" s="10"/>
      <c r="AW4580"/>
    </row>
    <row r="4581" spans="48:49" x14ac:dyDescent="0.35">
      <c r="AV4581" s="10"/>
      <c r="AW4581"/>
    </row>
    <row r="4582" spans="48:49" x14ac:dyDescent="0.35">
      <c r="AV4582" s="10"/>
      <c r="AW4582"/>
    </row>
    <row r="4583" spans="48:49" x14ac:dyDescent="0.35">
      <c r="AV4583" s="10"/>
      <c r="AW4583"/>
    </row>
    <row r="4584" spans="48:49" x14ac:dyDescent="0.35">
      <c r="AV4584" s="10"/>
      <c r="AW4584"/>
    </row>
    <row r="4585" spans="48:49" x14ac:dyDescent="0.35">
      <c r="AV4585" s="10"/>
      <c r="AW4585"/>
    </row>
    <row r="4586" spans="48:49" x14ac:dyDescent="0.35">
      <c r="AV4586" s="10"/>
      <c r="AW4586"/>
    </row>
    <row r="4587" spans="48:49" x14ac:dyDescent="0.35">
      <c r="AV4587" s="10"/>
      <c r="AW4587"/>
    </row>
    <row r="4588" spans="48:49" x14ac:dyDescent="0.35">
      <c r="AV4588" s="10"/>
      <c r="AW4588"/>
    </row>
    <row r="4589" spans="48:49" x14ac:dyDescent="0.35">
      <c r="AV4589" s="10"/>
      <c r="AW4589"/>
    </row>
    <row r="4590" spans="48:49" x14ac:dyDescent="0.35">
      <c r="AV4590" s="10"/>
      <c r="AW4590"/>
    </row>
    <row r="4591" spans="48:49" x14ac:dyDescent="0.35">
      <c r="AV4591" s="10"/>
      <c r="AW4591"/>
    </row>
    <row r="4592" spans="48:49" x14ac:dyDescent="0.35">
      <c r="AV4592" s="10"/>
      <c r="AW4592"/>
    </row>
    <row r="4593" spans="48:49" x14ac:dyDescent="0.35">
      <c r="AV4593" s="10"/>
      <c r="AW4593"/>
    </row>
    <row r="4594" spans="48:49" x14ac:dyDescent="0.35">
      <c r="AV4594" s="10"/>
      <c r="AW4594"/>
    </row>
    <row r="4595" spans="48:49" x14ac:dyDescent="0.35">
      <c r="AV4595" s="10"/>
      <c r="AW4595"/>
    </row>
    <row r="4596" spans="48:49" x14ac:dyDescent="0.35">
      <c r="AV4596" s="10"/>
      <c r="AW4596"/>
    </row>
    <row r="4597" spans="48:49" x14ac:dyDescent="0.35">
      <c r="AV4597" s="10"/>
      <c r="AW4597"/>
    </row>
    <row r="4598" spans="48:49" x14ac:dyDescent="0.35">
      <c r="AV4598" s="10"/>
      <c r="AW4598"/>
    </row>
    <row r="4599" spans="48:49" x14ac:dyDescent="0.35">
      <c r="AV4599" s="10"/>
      <c r="AW4599"/>
    </row>
    <row r="4600" spans="48:49" x14ac:dyDescent="0.35">
      <c r="AV4600" s="10"/>
      <c r="AW4600"/>
    </row>
    <row r="4601" spans="48:49" x14ac:dyDescent="0.35">
      <c r="AV4601" s="10"/>
      <c r="AW4601"/>
    </row>
    <row r="4602" spans="48:49" x14ac:dyDescent="0.35">
      <c r="AV4602" s="10"/>
      <c r="AW4602"/>
    </row>
    <row r="4603" spans="48:49" x14ac:dyDescent="0.35">
      <c r="AV4603" s="10"/>
      <c r="AW4603"/>
    </row>
    <row r="4604" spans="48:49" x14ac:dyDescent="0.35">
      <c r="AV4604" s="10"/>
      <c r="AW4604"/>
    </row>
    <row r="4605" spans="48:49" x14ac:dyDescent="0.35">
      <c r="AV4605" s="10"/>
      <c r="AW4605"/>
    </row>
    <row r="4606" spans="48:49" x14ac:dyDescent="0.35">
      <c r="AV4606" s="10"/>
      <c r="AW4606"/>
    </row>
    <row r="4607" spans="48:49" x14ac:dyDescent="0.35">
      <c r="AV4607" s="10"/>
      <c r="AW4607"/>
    </row>
    <row r="4608" spans="48:49" x14ac:dyDescent="0.35">
      <c r="AV4608" s="10"/>
      <c r="AW4608"/>
    </row>
    <row r="4609" spans="48:49" x14ac:dyDescent="0.35">
      <c r="AV4609" s="10"/>
      <c r="AW4609"/>
    </row>
    <row r="4610" spans="48:49" x14ac:dyDescent="0.35">
      <c r="AV4610" s="10"/>
      <c r="AW4610"/>
    </row>
    <row r="4611" spans="48:49" x14ac:dyDescent="0.35">
      <c r="AV4611" s="10"/>
      <c r="AW4611"/>
    </row>
    <row r="4612" spans="48:49" x14ac:dyDescent="0.35">
      <c r="AV4612" s="10"/>
      <c r="AW4612"/>
    </row>
    <row r="4613" spans="48:49" x14ac:dyDescent="0.35">
      <c r="AV4613" s="10"/>
      <c r="AW4613"/>
    </row>
    <row r="4614" spans="48:49" x14ac:dyDescent="0.35">
      <c r="AV4614" s="10"/>
      <c r="AW4614"/>
    </row>
    <row r="4615" spans="48:49" x14ac:dyDescent="0.35">
      <c r="AV4615" s="10"/>
      <c r="AW4615"/>
    </row>
    <row r="4616" spans="48:49" x14ac:dyDescent="0.35">
      <c r="AV4616" s="10"/>
      <c r="AW4616"/>
    </row>
    <row r="4617" spans="48:49" x14ac:dyDescent="0.35">
      <c r="AV4617" s="10"/>
      <c r="AW4617"/>
    </row>
    <row r="4618" spans="48:49" x14ac:dyDescent="0.35">
      <c r="AV4618" s="10"/>
      <c r="AW4618"/>
    </row>
    <row r="4619" spans="48:49" x14ac:dyDescent="0.35">
      <c r="AV4619" s="10"/>
      <c r="AW4619"/>
    </row>
    <row r="4620" spans="48:49" x14ac:dyDescent="0.35">
      <c r="AV4620" s="10"/>
      <c r="AW4620"/>
    </row>
    <row r="4621" spans="48:49" x14ac:dyDescent="0.35">
      <c r="AV4621" s="10"/>
      <c r="AW4621"/>
    </row>
    <row r="4622" spans="48:49" x14ac:dyDescent="0.35">
      <c r="AV4622" s="10"/>
      <c r="AW4622"/>
    </row>
    <row r="4623" spans="48:49" x14ac:dyDescent="0.35">
      <c r="AV4623" s="10"/>
      <c r="AW4623"/>
    </row>
    <row r="4624" spans="48:49" x14ac:dyDescent="0.35">
      <c r="AV4624" s="10"/>
      <c r="AW4624"/>
    </row>
    <row r="4625" spans="48:49" x14ac:dyDescent="0.35">
      <c r="AV4625" s="10"/>
      <c r="AW4625"/>
    </row>
    <row r="4626" spans="48:49" x14ac:dyDescent="0.35">
      <c r="AV4626" s="10"/>
      <c r="AW4626"/>
    </row>
    <row r="4627" spans="48:49" x14ac:dyDescent="0.35">
      <c r="AV4627" s="10"/>
      <c r="AW4627"/>
    </row>
    <row r="4628" spans="48:49" x14ac:dyDescent="0.35">
      <c r="AV4628" s="10"/>
      <c r="AW4628"/>
    </row>
    <row r="4629" spans="48:49" x14ac:dyDescent="0.35">
      <c r="AV4629" s="10"/>
      <c r="AW4629"/>
    </row>
    <row r="4630" spans="48:49" x14ac:dyDescent="0.35">
      <c r="AV4630" s="10"/>
      <c r="AW4630"/>
    </row>
    <row r="4631" spans="48:49" x14ac:dyDescent="0.35">
      <c r="AV4631" s="10"/>
      <c r="AW4631"/>
    </row>
    <row r="4632" spans="48:49" x14ac:dyDescent="0.35">
      <c r="AV4632" s="10"/>
      <c r="AW4632"/>
    </row>
    <row r="4633" spans="48:49" x14ac:dyDescent="0.35">
      <c r="AV4633" s="10"/>
      <c r="AW4633"/>
    </row>
    <row r="4634" spans="48:49" x14ac:dyDescent="0.35">
      <c r="AV4634" s="10"/>
      <c r="AW4634"/>
    </row>
    <row r="4635" spans="48:49" x14ac:dyDescent="0.35">
      <c r="AV4635" s="10"/>
      <c r="AW4635"/>
    </row>
    <row r="4636" spans="48:49" x14ac:dyDescent="0.35">
      <c r="AV4636" s="10"/>
      <c r="AW4636"/>
    </row>
    <row r="4637" spans="48:49" x14ac:dyDescent="0.35">
      <c r="AV4637" s="10"/>
      <c r="AW4637"/>
    </row>
    <row r="4638" spans="48:49" x14ac:dyDescent="0.35">
      <c r="AV4638" s="10"/>
      <c r="AW4638"/>
    </row>
    <row r="4639" spans="48:49" x14ac:dyDescent="0.35">
      <c r="AV4639" s="10"/>
      <c r="AW4639"/>
    </row>
    <row r="4640" spans="48:49" x14ac:dyDescent="0.35">
      <c r="AV4640" s="10"/>
      <c r="AW4640"/>
    </row>
    <row r="4641" spans="48:49" x14ac:dyDescent="0.35">
      <c r="AV4641" s="10"/>
      <c r="AW4641"/>
    </row>
    <row r="4642" spans="48:49" x14ac:dyDescent="0.35">
      <c r="AV4642" s="10"/>
      <c r="AW4642"/>
    </row>
    <row r="4643" spans="48:49" x14ac:dyDescent="0.35">
      <c r="AV4643" s="10"/>
      <c r="AW4643"/>
    </row>
    <row r="4644" spans="48:49" x14ac:dyDescent="0.35">
      <c r="AV4644" s="10"/>
      <c r="AW4644"/>
    </row>
    <row r="4645" spans="48:49" x14ac:dyDescent="0.35">
      <c r="AV4645" s="10"/>
      <c r="AW4645"/>
    </row>
    <row r="4646" spans="48:49" x14ac:dyDescent="0.35">
      <c r="AV4646" s="10"/>
      <c r="AW4646"/>
    </row>
    <row r="4647" spans="48:49" x14ac:dyDescent="0.35">
      <c r="AV4647" s="10"/>
      <c r="AW4647"/>
    </row>
    <row r="4648" spans="48:49" x14ac:dyDescent="0.35">
      <c r="AV4648" s="10"/>
      <c r="AW4648"/>
    </row>
    <row r="4649" spans="48:49" x14ac:dyDescent="0.35">
      <c r="AV4649" s="10"/>
      <c r="AW4649"/>
    </row>
    <row r="4650" spans="48:49" x14ac:dyDescent="0.35">
      <c r="AV4650" s="10"/>
      <c r="AW4650"/>
    </row>
    <row r="4651" spans="48:49" x14ac:dyDescent="0.35">
      <c r="AV4651" s="10"/>
      <c r="AW4651"/>
    </row>
    <row r="4652" spans="48:49" x14ac:dyDescent="0.35">
      <c r="AV4652" s="10"/>
      <c r="AW4652"/>
    </row>
    <row r="4653" spans="48:49" x14ac:dyDescent="0.35">
      <c r="AV4653" s="10"/>
      <c r="AW4653"/>
    </row>
    <row r="4654" spans="48:49" x14ac:dyDescent="0.35">
      <c r="AV4654" s="10"/>
      <c r="AW4654"/>
    </row>
    <row r="4655" spans="48:49" x14ac:dyDescent="0.35">
      <c r="AV4655" s="10"/>
      <c r="AW4655"/>
    </row>
    <row r="4656" spans="48:49" x14ac:dyDescent="0.35">
      <c r="AV4656" s="10"/>
      <c r="AW4656"/>
    </row>
    <row r="4657" spans="48:49" x14ac:dyDescent="0.35">
      <c r="AV4657" s="10"/>
      <c r="AW4657"/>
    </row>
    <row r="4658" spans="48:49" x14ac:dyDescent="0.35">
      <c r="AV4658" s="10"/>
      <c r="AW4658"/>
    </row>
    <row r="4659" spans="48:49" x14ac:dyDescent="0.35">
      <c r="AV4659" s="10"/>
      <c r="AW4659"/>
    </row>
    <row r="4660" spans="48:49" x14ac:dyDescent="0.35">
      <c r="AV4660" s="10"/>
      <c r="AW4660"/>
    </row>
    <row r="4661" spans="48:49" x14ac:dyDescent="0.35">
      <c r="AV4661" s="10"/>
      <c r="AW4661"/>
    </row>
    <row r="4662" spans="48:49" x14ac:dyDescent="0.35">
      <c r="AV4662" s="10"/>
      <c r="AW4662"/>
    </row>
    <row r="4663" spans="48:49" x14ac:dyDescent="0.35">
      <c r="AV4663" s="10"/>
      <c r="AW4663"/>
    </row>
    <row r="4664" spans="48:49" x14ac:dyDescent="0.35">
      <c r="AV4664" s="10"/>
      <c r="AW4664"/>
    </row>
    <row r="4665" spans="48:49" x14ac:dyDescent="0.35">
      <c r="AV4665" s="10"/>
      <c r="AW4665"/>
    </row>
    <row r="4666" spans="48:49" x14ac:dyDescent="0.35">
      <c r="AV4666" s="10"/>
      <c r="AW4666"/>
    </row>
    <row r="4667" spans="48:49" x14ac:dyDescent="0.35">
      <c r="AV4667" s="10"/>
      <c r="AW4667"/>
    </row>
    <row r="4668" spans="48:49" x14ac:dyDescent="0.35">
      <c r="AV4668" s="10"/>
      <c r="AW4668"/>
    </row>
    <row r="4669" spans="48:49" x14ac:dyDescent="0.35">
      <c r="AV4669" s="10"/>
      <c r="AW4669"/>
    </row>
    <row r="4670" spans="48:49" x14ac:dyDescent="0.35">
      <c r="AV4670" s="10"/>
      <c r="AW4670"/>
    </row>
    <row r="4671" spans="48:49" x14ac:dyDescent="0.35">
      <c r="AV4671" s="10"/>
      <c r="AW4671"/>
    </row>
    <row r="4672" spans="48:49" x14ac:dyDescent="0.35">
      <c r="AV4672" s="10"/>
      <c r="AW4672"/>
    </row>
    <row r="4673" spans="48:49" x14ac:dyDescent="0.35">
      <c r="AV4673" s="10"/>
      <c r="AW4673"/>
    </row>
    <row r="4674" spans="48:49" x14ac:dyDescent="0.35">
      <c r="AV4674" s="10"/>
      <c r="AW4674"/>
    </row>
    <row r="4675" spans="48:49" x14ac:dyDescent="0.35">
      <c r="AV4675" s="10"/>
      <c r="AW4675"/>
    </row>
    <row r="4676" spans="48:49" x14ac:dyDescent="0.35">
      <c r="AV4676" s="10"/>
      <c r="AW4676"/>
    </row>
    <row r="4677" spans="48:49" x14ac:dyDescent="0.35">
      <c r="AV4677" s="10"/>
      <c r="AW4677"/>
    </row>
    <row r="4678" spans="48:49" x14ac:dyDescent="0.35">
      <c r="AV4678" s="10"/>
      <c r="AW4678"/>
    </row>
    <row r="4679" spans="48:49" x14ac:dyDescent="0.35">
      <c r="AV4679" s="10"/>
      <c r="AW4679"/>
    </row>
    <row r="4680" spans="48:49" x14ac:dyDescent="0.35">
      <c r="AV4680" s="10"/>
      <c r="AW4680"/>
    </row>
    <row r="4681" spans="48:49" x14ac:dyDescent="0.35">
      <c r="AV4681" s="10"/>
      <c r="AW4681"/>
    </row>
    <row r="4682" spans="48:49" x14ac:dyDescent="0.35">
      <c r="AV4682" s="10"/>
      <c r="AW4682"/>
    </row>
    <row r="4683" spans="48:49" x14ac:dyDescent="0.35">
      <c r="AV4683" s="10"/>
      <c r="AW4683"/>
    </row>
    <row r="4684" spans="48:49" x14ac:dyDescent="0.35">
      <c r="AV4684" s="10"/>
      <c r="AW4684"/>
    </row>
    <row r="4685" spans="48:49" x14ac:dyDescent="0.35">
      <c r="AV4685" s="10"/>
      <c r="AW4685"/>
    </row>
    <row r="4686" spans="48:49" x14ac:dyDescent="0.35">
      <c r="AV4686" s="10"/>
      <c r="AW4686"/>
    </row>
    <row r="4687" spans="48:49" x14ac:dyDescent="0.35">
      <c r="AV4687" s="10"/>
      <c r="AW4687"/>
    </row>
    <row r="4688" spans="48:49" x14ac:dyDescent="0.35">
      <c r="AV4688" s="10"/>
      <c r="AW4688"/>
    </row>
    <row r="4689" spans="48:49" x14ac:dyDescent="0.35">
      <c r="AV4689" s="10"/>
      <c r="AW4689"/>
    </row>
    <row r="4690" spans="48:49" x14ac:dyDescent="0.35">
      <c r="AV4690" s="10"/>
      <c r="AW4690"/>
    </row>
    <row r="4691" spans="48:49" x14ac:dyDescent="0.35">
      <c r="AV4691" s="10"/>
      <c r="AW4691"/>
    </row>
    <row r="4692" spans="48:49" x14ac:dyDescent="0.35">
      <c r="AV4692" s="10"/>
      <c r="AW4692"/>
    </row>
    <row r="4693" spans="48:49" x14ac:dyDescent="0.35">
      <c r="AV4693" s="10"/>
      <c r="AW4693"/>
    </row>
    <row r="4694" spans="48:49" x14ac:dyDescent="0.35">
      <c r="AV4694" s="10"/>
      <c r="AW4694"/>
    </row>
    <row r="4695" spans="48:49" x14ac:dyDescent="0.35">
      <c r="AV4695" s="10"/>
      <c r="AW4695"/>
    </row>
    <row r="4696" spans="48:49" x14ac:dyDescent="0.35">
      <c r="AV4696" s="10"/>
      <c r="AW4696"/>
    </row>
    <row r="4697" spans="48:49" x14ac:dyDescent="0.35">
      <c r="AV4697" s="10"/>
      <c r="AW4697"/>
    </row>
    <row r="4698" spans="48:49" x14ac:dyDescent="0.35">
      <c r="AV4698" s="10"/>
      <c r="AW4698"/>
    </row>
    <row r="4699" spans="48:49" x14ac:dyDescent="0.35">
      <c r="AV4699" s="10"/>
      <c r="AW4699"/>
    </row>
    <row r="4700" spans="48:49" x14ac:dyDescent="0.35">
      <c r="AV4700" s="10"/>
      <c r="AW4700"/>
    </row>
    <row r="4701" spans="48:49" x14ac:dyDescent="0.35">
      <c r="AV4701" s="10"/>
      <c r="AW4701"/>
    </row>
    <row r="4702" spans="48:49" x14ac:dyDescent="0.35">
      <c r="AV4702" s="10"/>
      <c r="AW4702"/>
    </row>
    <row r="4703" spans="48:49" x14ac:dyDescent="0.35">
      <c r="AV4703" s="10"/>
      <c r="AW4703"/>
    </row>
    <row r="4704" spans="48:49" x14ac:dyDescent="0.35">
      <c r="AV4704" s="10"/>
      <c r="AW4704"/>
    </row>
    <row r="4705" spans="48:49" x14ac:dyDescent="0.35">
      <c r="AV4705" s="10"/>
      <c r="AW4705"/>
    </row>
    <row r="4706" spans="48:49" x14ac:dyDescent="0.35">
      <c r="AV4706" s="10"/>
      <c r="AW4706"/>
    </row>
    <row r="4707" spans="48:49" x14ac:dyDescent="0.35">
      <c r="AV4707" s="10"/>
      <c r="AW4707"/>
    </row>
    <row r="4708" spans="48:49" x14ac:dyDescent="0.35">
      <c r="AV4708" s="10"/>
      <c r="AW4708"/>
    </row>
    <row r="4709" spans="48:49" x14ac:dyDescent="0.35">
      <c r="AV4709" s="10"/>
      <c r="AW4709"/>
    </row>
    <row r="4710" spans="48:49" x14ac:dyDescent="0.35">
      <c r="AV4710" s="10"/>
      <c r="AW4710"/>
    </row>
    <row r="4711" spans="48:49" x14ac:dyDescent="0.35">
      <c r="AV4711" s="10"/>
      <c r="AW4711"/>
    </row>
    <row r="4712" spans="48:49" x14ac:dyDescent="0.35">
      <c r="AV4712" s="10"/>
      <c r="AW4712"/>
    </row>
    <row r="4713" spans="48:49" x14ac:dyDescent="0.35">
      <c r="AV4713" s="10"/>
      <c r="AW4713"/>
    </row>
    <row r="4714" spans="48:49" x14ac:dyDescent="0.35">
      <c r="AV4714" s="10"/>
      <c r="AW4714"/>
    </row>
    <row r="4715" spans="48:49" x14ac:dyDescent="0.35">
      <c r="AV4715" s="10"/>
      <c r="AW4715"/>
    </row>
    <row r="4716" spans="48:49" x14ac:dyDescent="0.35">
      <c r="AV4716" s="10"/>
      <c r="AW4716"/>
    </row>
    <row r="4717" spans="48:49" x14ac:dyDescent="0.35">
      <c r="AV4717" s="10"/>
      <c r="AW4717"/>
    </row>
    <row r="4718" spans="48:49" x14ac:dyDescent="0.35">
      <c r="AV4718" s="10"/>
      <c r="AW4718"/>
    </row>
    <row r="4719" spans="48:49" x14ac:dyDescent="0.35">
      <c r="AV4719" s="10"/>
      <c r="AW4719"/>
    </row>
    <row r="4720" spans="48:49" x14ac:dyDescent="0.35">
      <c r="AV4720" s="10"/>
      <c r="AW4720"/>
    </row>
    <row r="4721" spans="48:49" x14ac:dyDescent="0.35">
      <c r="AV4721" s="10"/>
      <c r="AW4721"/>
    </row>
    <row r="4722" spans="48:49" x14ac:dyDescent="0.35">
      <c r="AV4722" s="10"/>
      <c r="AW4722"/>
    </row>
    <row r="4723" spans="48:49" x14ac:dyDescent="0.35">
      <c r="AV4723" s="10"/>
      <c r="AW4723"/>
    </row>
    <row r="4724" spans="48:49" x14ac:dyDescent="0.35">
      <c r="AV4724" s="10"/>
      <c r="AW4724"/>
    </row>
    <row r="4725" spans="48:49" x14ac:dyDescent="0.35">
      <c r="AV4725" s="10"/>
      <c r="AW4725"/>
    </row>
    <row r="4726" spans="48:49" x14ac:dyDescent="0.35">
      <c r="AV4726" s="10"/>
      <c r="AW4726"/>
    </row>
    <row r="4727" spans="48:49" x14ac:dyDescent="0.35">
      <c r="AV4727" s="10"/>
      <c r="AW4727"/>
    </row>
    <row r="4728" spans="48:49" x14ac:dyDescent="0.35">
      <c r="AV4728" s="10"/>
      <c r="AW4728"/>
    </row>
    <row r="4729" spans="48:49" x14ac:dyDescent="0.35">
      <c r="AV4729" s="10"/>
      <c r="AW4729"/>
    </row>
    <row r="4730" spans="48:49" x14ac:dyDescent="0.35">
      <c r="AV4730" s="10"/>
      <c r="AW4730"/>
    </row>
    <row r="4731" spans="48:49" x14ac:dyDescent="0.35">
      <c r="AV4731" s="10"/>
      <c r="AW4731"/>
    </row>
    <row r="4732" spans="48:49" x14ac:dyDescent="0.35">
      <c r="AV4732" s="10"/>
      <c r="AW4732"/>
    </row>
    <row r="4733" spans="48:49" x14ac:dyDescent="0.35">
      <c r="AV4733" s="10"/>
      <c r="AW4733"/>
    </row>
    <row r="4734" spans="48:49" x14ac:dyDescent="0.35">
      <c r="AV4734" s="10"/>
      <c r="AW4734"/>
    </row>
    <row r="4735" spans="48:49" x14ac:dyDescent="0.35">
      <c r="AV4735" s="10"/>
      <c r="AW4735"/>
    </row>
    <row r="4736" spans="48:49" x14ac:dyDescent="0.35">
      <c r="AV4736" s="10"/>
      <c r="AW4736"/>
    </row>
    <row r="4737" spans="48:49" x14ac:dyDescent="0.35">
      <c r="AV4737" s="10"/>
      <c r="AW4737"/>
    </row>
    <row r="4738" spans="48:49" x14ac:dyDescent="0.35">
      <c r="AV4738" s="10"/>
      <c r="AW4738"/>
    </row>
    <row r="4739" spans="48:49" x14ac:dyDescent="0.35">
      <c r="AV4739" s="10"/>
      <c r="AW4739"/>
    </row>
    <row r="4740" spans="48:49" x14ac:dyDescent="0.35">
      <c r="AV4740" s="10"/>
      <c r="AW4740"/>
    </row>
    <row r="4741" spans="48:49" x14ac:dyDescent="0.35">
      <c r="AV4741" s="10"/>
      <c r="AW4741"/>
    </row>
    <row r="4742" spans="48:49" x14ac:dyDescent="0.35">
      <c r="AV4742" s="10"/>
      <c r="AW4742"/>
    </row>
    <row r="4743" spans="48:49" x14ac:dyDescent="0.35">
      <c r="AV4743" s="10"/>
      <c r="AW4743"/>
    </row>
    <row r="4744" spans="48:49" x14ac:dyDescent="0.35">
      <c r="AV4744" s="10"/>
      <c r="AW4744"/>
    </row>
    <row r="4745" spans="48:49" x14ac:dyDescent="0.35">
      <c r="AV4745" s="10"/>
      <c r="AW4745"/>
    </row>
    <row r="4746" spans="48:49" x14ac:dyDescent="0.35">
      <c r="AV4746" s="10"/>
      <c r="AW4746"/>
    </row>
    <row r="4747" spans="48:49" x14ac:dyDescent="0.35">
      <c r="AV4747" s="10"/>
      <c r="AW4747"/>
    </row>
    <row r="4748" spans="48:49" x14ac:dyDescent="0.35">
      <c r="AV4748" s="10"/>
      <c r="AW4748"/>
    </row>
    <row r="4749" spans="48:49" x14ac:dyDescent="0.35">
      <c r="AV4749" s="10"/>
      <c r="AW4749"/>
    </row>
    <row r="4750" spans="48:49" x14ac:dyDescent="0.35">
      <c r="AV4750" s="10"/>
      <c r="AW4750"/>
    </row>
    <row r="4751" spans="48:49" x14ac:dyDescent="0.35">
      <c r="AV4751" s="10"/>
      <c r="AW4751"/>
    </row>
    <row r="4752" spans="48:49" x14ac:dyDescent="0.35">
      <c r="AV4752" s="10"/>
      <c r="AW4752"/>
    </row>
    <row r="4753" spans="48:49" x14ac:dyDescent="0.35">
      <c r="AV4753" s="10"/>
      <c r="AW4753"/>
    </row>
    <row r="4754" spans="48:49" x14ac:dyDescent="0.35">
      <c r="AV4754" s="10"/>
      <c r="AW4754"/>
    </row>
    <row r="4755" spans="48:49" x14ac:dyDescent="0.35">
      <c r="AV4755" s="10"/>
      <c r="AW4755"/>
    </row>
    <row r="4756" spans="48:49" x14ac:dyDescent="0.35">
      <c r="AV4756" s="10"/>
      <c r="AW4756"/>
    </row>
    <row r="4757" spans="48:49" x14ac:dyDescent="0.35">
      <c r="AV4757" s="10"/>
      <c r="AW4757"/>
    </row>
    <row r="4758" spans="48:49" x14ac:dyDescent="0.35">
      <c r="AV4758" s="10"/>
      <c r="AW4758"/>
    </row>
    <row r="4759" spans="48:49" x14ac:dyDescent="0.35">
      <c r="AV4759" s="10"/>
      <c r="AW4759"/>
    </row>
    <row r="4760" spans="48:49" x14ac:dyDescent="0.35">
      <c r="AV4760" s="10"/>
      <c r="AW4760"/>
    </row>
    <row r="4761" spans="48:49" x14ac:dyDescent="0.35">
      <c r="AV4761" s="10"/>
      <c r="AW4761"/>
    </row>
    <row r="4762" spans="48:49" x14ac:dyDescent="0.35">
      <c r="AV4762" s="10"/>
      <c r="AW4762"/>
    </row>
    <row r="4763" spans="48:49" x14ac:dyDescent="0.35">
      <c r="AV4763" s="10"/>
      <c r="AW4763"/>
    </row>
    <row r="4764" spans="48:49" x14ac:dyDescent="0.35">
      <c r="AV4764" s="10"/>
      <c r="AW4764"/>
    </row>
    <row r="4765" spans="48:49" x14ac:dyDescent="0.35">
      <c r="AV4765" s="10"/>
      <c r="AW4765"/>
    </row>
    <row r="4766" spans="48:49" x14ac:dyDescent="0.35">
      <c r="AV4766" s="10"/>
      <c r="AW4766"/>
    </row>
    <row r="4767" spans="48:49" x14ac:dyDescent="0.35">
      <c r="AV4767" s="10"/>
      <c r="AW4767"/>
    </row>
    <row r="4768" spans="48:49" x14ac:dyDescent="0.35">
      <c r="AV4768" s="10"/>
      <c r="AW4768"/>
    </row>
    <row r="4769" spans="48:49" x14ac:dyDescent="0.35">
      <c r="AV4769" s="10"/>
      <c r="AW4769"/>
    </row>
    <row r="4770" spans="48:49" x14ac:dyDescent="0.35">
      <c r="AV4770" s="10"/>
      <c r="AW4770"/>
    </row>
    <row r="4771" spans="48:49" x14ac:dyDescent="0.35">
      <c r="AV4771" s="10"/>
      <c r="AW4771"/>
    </row>
    <row r="4772" spans="48:49" x14ac:dyDescent="0.35">
      <c r="AV4772" s="10"/>
      <c r="AW4772"/>
    </row>
    <row r="4773" spans="48:49" x14ac:dyDescent="0.35">
      <c r="AV4773" s="10"/>
      <c r="AW4773"/>
    </row>
    <row r="4774" spans="48:49" x14ac:dyDescent="0.35">
      <c r="AV4774" s="10"/>
      <c r="AW4774"/>
    </row>
    <row r="4775" spans="48:49" x14ac:dyDescent="0.35">
      <c r="AV4775" s="10"/>
      <c r="AW4775"/>
    </row>
    <row r="4776" spans="48:49" x14ac:dyDescent="0.35">
      <c r="AV4776" s="10"/>
      <c r="AW4776"/>
    </row>
    <row r="4777" spans="48:49" x14ac:dyDescent="0.35">
      <c r="AV4777" s="10"/>
      <c r="AW4777"/>
    </row>
    <row r="4778" spans="48:49" x14ac:dyDescent="0.35">
      <c r="AV4778" s="10"/>
      <c r="AW4778"/>
    </row>
    <row r="4779" spans="48:49" x14ac:dyDescent="0.35">
      <c r="AV4779" s="10"/>
      <c r="AW4779"/>
    </row>
    <row r="4780" spans="48:49" x14ac:dyDescent="0.35">
      <c r="AV4780" s="10"/>
      <c r="AW4780"/>
    </row>
    <row r="4781" spans="48:49" x14ac:dyDescent="0.35">
      <c r="AV4781" s="10"/>
      <c r="AW4781"/>
    </row>
    <row r="4782" spans="48:49" x14ac:dyDescent="0.35">
      <c r="AV4782" s="10"/>
      <c r="AW4782"/>
    </row>
    <row r="4783" spans="48:49" x14ac:dyDescent="0.35">
      <c r="AV4783" s="10"/>
      <c r="AW4783"/>
    </row>
    <row r="4784" spans="48:49" x14ac:dyDescent="0.35">
      <c r="AV4784" s="10"/>
      <c r="AW4784"/>
    </row>
    <row r="4785" spans="48:49" x14ac:dyDescent="0.35">
      <c r="AV4785" s="10"/>
      <c r="AW4785"/>
    </row>
    <row r="4786" spans="48:49" x14ac:dyDescent="0.35">
      <c r="AV4786" s="10"/>
      <c r="AW4786"/>
    </row>
    <row r="4787" spans="48:49" x14ac:dyDescent="0.35">
      <c r="AV4787" s="10"/>
      <c r="AW4787"/>
    </row>
    <row r="4788" spans="48:49" x14ac:dyDescent="0.35">
      <c r="AV4788" s="10"/>
      <c r="AW4788"/>
    </row>
    <row r="4789" spans="48:49" x14ac:dyDescent="0.35">
      <c r="AV4789" s="10"/>
      <c r="AW4789"/>
    </row>
    <row r="4790" spans="48:49" x14ac:dyDescent="0.35">
      <c r="AV4790" s="10"/>
      <c r="AW4790"/>
    </row>
    <row r="4791" spans="48:49" x14ac:dyDescent="0.35">
      <c r="AV4791" s="10"/>
      <c r="AW4791"/>
    </row>
    <row r="4792" spans="48:49" x14ac:dyDescent="0.35">
      <c r="AV4792" s="10"/>
      <c r="AW4792"/>
    </row>
    <row r="4793" spans="48:49" x14ac:dyDescent="0.35">
      <c r="AV4793" s="10"/>
      <c r="AW4793"/>
    </row>
    <row r="4794" spans="48:49" x14ac:dyDescent="0.35">
      <c r="AV4794" s="10"/>
      <c r="AW4794"/>
    </row>
    <row r="4795" spans="48:49" x14ac:dyDescent="0.35">
      <c r="AV4795" s="10"/>
      <c r="AW4795"/>
    </row>
    <row r="4796" spans="48:49" x14ac:dyDescent="0.35">
      <c r="AV4796" s="10"/>
      <c r="AW4796"/>
    </row>
    <row r="4797" spans="48:49" x14ac:dyDescent="0.35">
      <c r="AV4797" s="10"/>
      <c r="AW4797"/>
    </row>
    <row r="4798" spans="48:49" x14ac:dyDescent="0.35">
      <c r="AV4798" s="10"/>
      <c r="AW4798"/>
    </row>
    <row r="4799" spans="48:49" x14ac:dyDescent="0.35">
      <c r="AV4799" s="10"/>
      <c r="AW4799"/>
    </row>
    <row r="4800" spans="48:49" x14ac:dyDescent="0.35">
      <c r="AV4800" s="10"/>
      <c r="AW4800"/>
    </row>
    <row r="4801" spans="48:49" x14ac:dyDescent="0.35">
      <c r="AV4801" s="10"/>
      <c r="AW4801"/>
    </row>
    <row r="4802" spans="48:49" x14ac:dyDescent="0.35">
      <c r="AV4802" s="10"/>
      <c r="AW4802"/>
    </row>
    <row r="4803" spans="48:49" x14ac:dyDescent="0.35">
      <c r="AV4803" s="10"/>
      <c r="AW4803"/>
    </row>
    <row r="4804" spans="48:49" x14ac:dyDescent="0.35">
      <c r="AV4804" s="10"/>
      <c r="AW4804"/>
    </row>
    <row r="4805" spans="48:49" x14ac:dyDescent="0.35">
      <c r="AV4805" s="10"/>
      <c r="AW4805"/>
    </row>
    <row r="4806" spans="48:49" x14ac:dyDescent="0.35">
      <c r="AV4806" s="10"/>
      <c r="AW4806"/>
    </row>
    <row r="4807" spans="48:49" x14ac:dyDescent="0.35">
      <c r="AV4807" s="10"/>
      <c r="AW4807"/>
    </row>
    <row r="4808" spans="48:49" x14ac:dyDescent="0.35">
      <c r="AV4808" s="10"/>
      <c r="AW4808"/>
    </row>
    <row r="4809" spans="48:49" x14ac:dyDescent="0.35">
      <c r="AV4809" s="10"/>
      <c r="AW4809"/>
    </row>
    <row r="4810" spans="48:49" x14ac:dyDescent="0.35">
      <c r="AV4810" s="10"/>
      <c r="AW4810"/>
    </row>
    <row r="4811" spans="48:49" x14ac:dyDescent="0.35">
      <c r="AV4811" s="10"/>
      <c r="AW4811"/>
    </row>
    <row r="4812" spans="48:49" x14ac:dyDescent="0.35">
      <c r="AV4812" s="10"/>
      <c r="AW4812"/>
    </row>
    <row r="4813" spans="48:49" x14ac:dyDescent="0.35">
      <c r="AV4813" s="10"/>
      <c r="AW4813"/>
    </row>
    <row r="4814" spans="48:49" x14ac:dyDescent="0.35">
      <c r="AV4814" s="10"/>
      <c r="AW4814"/>
    </row>
    <row r="4815" spans="48:49" x14ac:dyDescent="0.35">
      <c r="AV4815" s="10"/>
      <c r="AW4815"/>
    </row>
    <row r="4816" spans="48:49" x14ac:dyDescent="0.35">
      <c r="AV4816" s="10"/>
      <c r="AW4816"/>
    </row>
    <row r="4817" spans="48:49" x14ac:dyDescent="0.35">
      <c r="AV4817" s="10"/>
      <c r="AW4817"/>
    </row>
    <row r="4818" spans="48:49" x14ac:dyDescent="0.35">
      <c r="AV4818" s="10"/>
      <c r="AW4818"/>
    </row>
    <row r="4819" spans="48:49" x14ac:dyDescent="0.35">
      <c r="AV4819" s="10"/>
      <c r="AW4819"/>
    </row>
    <row r="4820" spans="48:49" x14ac:dyDescent="0.35">
      <c r="AV4820" s="10"/>
      <c r="AW4820"/>
    </row>
    <row r="4821" spans="48:49" x14ac:dyDescent="0.35">
      <c r="AV4821" s="10"/>
      <c r="AW4821"/>
    </row>
    <row r="4822" spans="48:49" x14ac:dyDescent="0.35">
      <c r="AV4822" s="10"/>
      <c r="AW4822"/>
    </row>
    <row r="4823" spans="48:49" x14ac:dyDescent="0.35">
      <c r="AV4823" s="10"/>
      <c r="AW4823"/>
    </row>
    <row r="4824" spans="48:49" x14ac:dyDescent="0.35">
      <c r="AV4824" s="10"/>
      <c r="AW4824"/>
    </row>
    <row r="4825" spans="48:49" x14ac:dyDescent="0.35">
      <c r="AV4825" s="10"/>
      <c r="AW4825"/>
    </row>
    <row r="4826" spans="48:49" x14ac:dyDescent="0.35">
      <c r="AV4826" s="10"/>
      <c r="AW4826"/>
    </row>
    <row r="4827" spans="48:49" x14ac:dyDescent="0.35">
      <c r="AV4827" s="10"/>
      <c r="AW4827"/>
    </row>
    <row r="4828" spans="48:49" x14ac:dyDescent="0.35">
      <c r="AV4828" s="10"/>
      <c r="AW4828"/>
    </row>
    <row r="4829" spans="48:49" x14ac:dyDescent="0.35">
      <c r="AV4829" s="10"/>
      <c r="AW4829"/>
    </row>
    <row r="4830" spans="48:49" x14ac:dyDescent="0.35">
      <c r="AV4830" s="10"/>
      <c r="AW4830"/>
    </row>
    <row r="4831" spans="48:49" x14ac:dyDescent="0.35">
      <c r="AV4831" s="10"/>
      <c r="AW4831"/>
    </row>
    <row r="4832" spans="48:49" x14ac:dyDescent="0.35">
      <c r="AV4832" s="10"/>
      <c r="AW4832"/>
    </row>
    <row r="4833" spans="48:49" x14ac:dyDescent="0.35">
      <c r="AV4833" s="10"/>
      <c r="AW4833"/>
    </row>
    <row r="4834" spans="48:49" x14ac:dyDescent="0.35">
      <c r="AV4834" s="10"/>
      <c r="AW4834"/>
    </row>
    <row r="4835" spans="48:49" x14ac:dyDescent="0.35">
      <c r="AV4835" s="10"/>
      <c r="AW4835"/>
    </row>
    <row r="4836" spans="48:49" x14ac:dyDescent="0.35">
      <c r="AV4836" s="10"/>
      <c r="AW4836"/>
    </row>
    <row r="4837" spans="48:49" x14ac:dyDescent="0.35">
      <c r="AV4837" s="10"/>
      <c r="AW4837"/>
    </row>
    <row r="4838" spans="48:49" x14ac:dyDescent="0.35">
      <c r="AV4838" s="10"/>
      <c r="AW4838"/>
    </row>
    <row r="4839" spans="48:49" x14ac:dyDescent="0.35">
      <c r="AV4839" s="10"/>
      <c r="AW4839"/>
    </row>
    <row r="4840" spans="48:49" x14ac:dyDescent="0.35">
      <c r="AV4840" s="10"/>
      <c r="AW4840"/>
    </row>
    <row r="4841" spans="48:49" x14ac:dyDescent="0.35">
      <c r="AV4841" s="10"/>
      <c r="AW4841"/>
    </row>
    <row r="4842" spans="48:49" x14ac:dyDescent="0.35">
      <c r="AV4842" s="10"/>
      <c r="AW4842"/>
    </row>
    <row r="4843" spans="48:49" x14ac:dyDescent="0.35">
      <c r="AV4843" s="10"/>
      <c r="AW4843"/>
    </row>
    <row r="4844" spans="48:49" x14ac:dyDescent="0.35">
      <c r="AV4844" s="10"/>
      <c r="AW4844"/>
    </row>
    <row r="4845" spans="48:49" x14ac:dyDescent="0.35">
      <c r="AV4845" s="10"/>
      <c r="AW4845"/>
    </row>
    <row r="4846" spans="48:49" x14ac:dyDescent="0.35">
      <c r="AV4846" s="10"/>
      <c r="AW4846"/>
    </row>
    <row r="4847" spans="48:49" x14ac:dyDescent="0.35">
      <c r="AV4847" s="10"/>
      <c r="AW4847"/>
    </row>
    <row r="4848" spans="48:49" x14ac:dyDescent="0.35">
      <c r="AV4848" s="10"/>
      <c r="AW4848"/>
    </row>
    <row r="4849" spans="48:49" x14ac:dyDescent="0.35">
      <c r="AV4849" s="10"/>
      <c r="AW4849"/>
    </row>
    <row r="4850" spans="48:49" x14ac:dyDescent="0.35">
      <c r="AV4850" s="10"/>
      <c r="AW4850"/>
    </row>
    <row r="4851" spans="48:49" x14ac:dyDescent="0.35">
      <c r="AV4851" s="10"/>
      <c r="AW4851"/>
    </row>
    <row r="4852" spans="48:49" x14ac:dyDescent="0.35">
      <c r="AV4852" s="10"/>
      <c r="AW4852"/>
    </row>
    <row r="4853" spans="48:49" x14ac:dyDescent="0.35">
      <c r="AV4853" s="10"/>
      <c r="AW4853"/>
    </row>
    <row r="4854" spans="48:49" x14ac:dyDescent="0.35">
      <c r="AV4854" s="10"/>
      <c r="AW4854"/>
    </row>
    <row r="4855" spans="48:49" x14ac:dyDescent="0.35">
      <c r="AV4855" s="10"/>
      <c r="AW4855"/>
    </row>
    <row r="4856" spans="48:49" x14ac:dyDescent="0.35">
      <c r="AV4856" s="10"/>
      <c r="AW4856"/>
    </row>
    <row r="4857" spans="48:49" x14ac:dyDescent="0.35">
      <c r="AV4857" s="10"/>
      <c r="AW4857"/>
    </row>
    <row r="4858" spans="48:49" x14ac:dyDescent="0.35">
      <c r="AV4858" s="10"/>
      <c r="AW4858"/>
    </row>
    <row r="4859" spans="48:49" x14ac:dyDescent="0.35">
      <c r="AV4859" s="10"/>
      <c r="AW4859"/>
    </row>
    <row r="4860" spans="48:49" x14ac:dyDescent="0.35">
      <c r="AV4860" s="10"/>
      <c r="AW4860"/>
    </row>
    <row r="4861" spans="48:49" x14ac:dyDescent="0.35">
      <c r="AV4861" s="10"/>
      <c r="AW4861"/>
    </row>
    <row r="4862" spans="48:49" x14ac:dyDescent="0.35">
      <c r="AV4862" s="10"/>
      <c r="AW4862"/>
    </row>
    <row r="4863" spans="48:49" x14ac:dyDescent="0.35">
      <c r="AV4863" s="10"/>
      <c r="AW4863"/>
    </row>
    <row r="4864" spans="48:49" x14ac:dyDescent="0.35">
      <c r="AV4864" s="10"/>
      <c r="AW4864"/>
    </row>
    <row r="4865" spans="48:49" x14ac:dyDescent="0.35">
      <c r="AV4865" s="10"/>
      <c r="AW4865"/>
    </row>
    <row r="4866" spans="48:49" x14ac:dyDescent="0.35">
      <c r="AV4866" s="10"/>
      <c r="AW4866"/>
    </row>
    <row r="4867" spans="48:49" x14ac:dyDescent="0.35">
      <c r="AV4867" s="10"/>
      <c r="AW4867"/>
    </row>
    <row r="4868" spans="48:49" x14ac:dyDescent="0.35">
      <c r="AV4868" s="10"/>
      <c r="AW4868"/>
    </row>
    <row r="4869" spans="48:49" x14ac:dyDescent="0.35">
      <c r="AV4869" s="10"/>
      <c r="AW4869"/>
    </row>
    <row r="4870" spans="48:49" x14ac:dyDescent="0.35">
      <c r="AV4870" s="10"/>
      <c r="AW4870"/>
    </row>
    <row r="4871" spans="48:49" x14ac:dyDescent="0.35">
      <c r="AV4871" s="10"/>
      <c r="AW4871"/>
    </row>
    <row r="4872" spans="48:49" x14ac:dyDescent="0.35">
      <c r="AV4872" s="10"/>
      <c r="AW4872"/>
    </row>
    <row r="4873" spans="48:49" x14ac:dyDescent="0.35">
      <c r="AV4873" s="10"/>
      <c r="AW4873"/>
    </row>
    <row r="4874" spans="48:49" x14ac:dyDescent="0.35">
      <c r="AV4874" s="10"/>
      <c r="AW4874"/>
    </row>
    <row r="4875" spans="48:49" x14ac:dyDescent="0.35">
      <c r="AV4875" s="10"/>
      <c r="AW4875"/>
    </row>
    <row r="4876" spans="48:49" x14ac:dyDescent="0.35">
      <c r="AV4876" s="10"/>
      <c r="AW4876"/>
    </row>
    <row r="4877" spans="48:49" x14ac:dyDescent="0.35">
      <c r="AV4877" s="10"/>
      <c r="AW4877"/>
    </row>
    <row r="4878" spans="48:49" x14ac:dyDescent="0.35">
      <c r="AV4878" s="10"/>
      <c r="AW4878"/>
    </row>
    <row r="4879" spans="48:49" x14ac:dyDescent="0.35">
      <c r="AV4879" s="10"/>
      <c r="AW4879"/>
    </row>
    <row r="4880" spans="48:49" x14ac:dyDescent="0.35">
      <c r="AV4880" s="10"/>
      <c r="AW4880"/>
    </row>
    <row r="4881" spans="48:49" x14ac:dyDescent="0.35">
      <c r="AV4881" s="10"/>
      <c r="AW4881"/>
    </row>
    <row r="4882" spans="48:49" x14ac:dyDescent="0.35">
      <c r="AV4882" s="10"/>
      <c r="AW4882"/>
    </row>
    <row r="4883" spans="48:49" x14ac:dyDescent="0.35">
      <c r="AV4883" s="10"/>
      <c r="AW4883"/>
    </row>
    <row r="4884" spans="48:49" x14ac:dyDescent="0.35">
      <c r="AV4884" s="10"/>
      <c r="AW4884"/>
    </row>
    <row r="4885" spans="48:49" x14ac:dyDescent="0.35">
      <c r="AV4885" s="10"/>
      <c r="AW4885"/>
    </row>
    <row r="4886" spans="48:49" x14ac:dyDescent="0.35">
      <c r="AV4886" s="10"/>
      <c r="AW4886"/>
    </row>
    <row r="4887" spans="48:49" x14ac:dyDescent="0.35">
      <c r="AV4887" s="10"/>
      <c r="AW4887"/>
    </row>
    <row r="4888" spans="48:49" x14ac:dyDescent="0.35">
      <c r="AV4888" s="10"/>
      <c r="AW4888"/>
    </row>
    <row r="4889" spans="48:49" x14ac:dyDescent="0.35">
      <c r="AV4889" s="10"/>
      <c r="AW4889"/>
    </row>
    <row r="4890" spans="48:49" x14ac:dyDescent="0.35">
      <c r="AV4890" s="10"/>
      <c r="AW4890"/>
    </row>
    <row r="4891" spans="48:49" x14ac:dyDescent="0.35">
      <c r="AV4891" s="10"/>
      <c r="AW4891"/>
    </row>
    <row r="4892" spans="48:49" x14ac:dyDescent="0.35">
      <c r="AV4892" s="10"/>
      <c r="AW4892"/>
    </row>
    <row r="4893" spans="48:49" x14ac:dyDescent="0.35">
      <c r="AV4893" s="10"/>
      <c r="AW4893"/>
    </row>
    <row r="4894" spans="48:49" x14ac:dyDescent="0.35">
      <c r="AV4894" s="10"/>
      <c r="AW4894"/>
    </row>
    <row r="4895" spans="48:49" x14ac:dyDescent="0.35">
      <c r="AV4895" s="10"/>
      <c r="AW4895"/>
    </row>
    <row r="4896" spans="48:49" x14ac:dyDescent="0.35">
      <c r="AV4896" s="10"/>
      <c r="AW4896"/>
    </row>
    <row r="4897" spans="48:49" x14ac:dyDescent="0.35">
      <c r="AV4897" s="10"/>
      <c r="AW4897"/>
    </row>
    <row r="4898" spans="48:49" x14ac:dyDescent="0.35">
      <c r="AV4898" s="10"/>
      <c r="AW4898"/>
    </row>
    <row r="4899" spans="48:49" x14ac:dyDescent="0.35">
      <c r="AV4899" s="10"/>
      <c r="AW4899"/>
    </row>
    <row r="4900" spans="48:49" x14ac:dyDescent="0.35">
      <c r="AV4900" s="10"/>
      <c r="AW4900"/>
    </row>
    <row r="4901" spans="48:49" x14ac:dyDescent="0.35">
      <c r="AV4901" s="10"/>
      <c r="AW4901"/>
    </row>
    <row r="4902" spans="48:49" x14ac:dyDescent="0.35">
      <c r="AV4902" s="10"/>
      <c r="AW4902"/>
    </row>
    <row r="4903" spans="48:49" x14ac:dyDescent="0.35">
      <c r="AV4903" s="10"/>
      <c r="AW4903"/>
    </row>
    <row r="4904" spans="48:49" x14ac:dyDescent="0.35">
      <c r="AV4904" s="10"/>
      <c r="AW4904"/>
    </row>
    <row r="4905" spans="48:49" x14ac:dyDescent="0.35">
      <c r="AV4905" s="10"/>
      <c r="AW4905"/>
    </row>
    <row r="4906" spans="48:49" x14ac:dyDescent="0.35">
      <c r="AV4906" s="10"/>
      <c r="AW4906"/>
    </row>
    <row r="4907" spans="48:49" x14ac:dyDescent="0.35">
      <c r="AV4907" s="10"/>
      <c r="AW4907"/>
    </row>
    <row r="4908" spans="48:49" x14ac:dyDescent="0.35">
      <c r="AV4908" s="10"/>
      <c r="AW4908"/>
    </row>
    <row r="4909" spans="48:49" x14ac:dyDescent="0.35">
      <c r="AV4909" s="10"/>
      <c r="AW4909"/>
    </row>
    <row r="4910" spans="48:49" x14ac:dyDescent="0.35">
      <c r="AV4910" s="10"/>
      <c r="AW4910"/>
    </row>
    <row r="4911" spans="48:49" x14ac:dyDescent="0.35">
      <c r="AV4911" s="10"/>
      <c r="AW4911"/>
    </row>
    <row r="4912" spans="48:49" x14ac:dyDescent="0.35">
      <c r="AV4912" s="10"/>
      <c r="AW4912"/>
    </row>
    <row r="4913" spans="48:49" x14ac:dyDescent="0.35">
      <c r="AV4913" s="10"/>
      <c r="AW4913"/>
    </row>
    <row r="4914" spans="48:49" x14ac:dyDescent="0.35">
      <c r="AV4914" s="10"/>
      <c r="AW4914"/>
    </row>
    <row r="4915" spans="48:49" x14ac:dyDescent="0.35">
      <c r="AV4915" s="10"/>
      <c r="AW4915"/>
    </row>
    <row r="4916" spans="48:49" x14ac:dyDescent="0.35">
      <c r="AV4916" s="10"/>
      <c r="AW4916"/>
    </row>
    <row r="4917" spans="48:49" x14ac:dyDescent="0.35">
      <c r="AV4917" s="10"/>
      <c r="AW4917"/>
    </row>
    <row r="4918" spans="48:49" x14ac:dyDescent="0.35">
      <c r="AV4918" s="10"/>
      <c r="AW4918"/>
    </row>
    <row r="4919" spans="48:49" x14ac:dyDescent="0.35">
      <c r="AV4919" s="10"/>
      <c r="AW4919"/>
    </row>
    <row r="4920" spans="48:49" x14ac:dyDescent="0.35">
      <c r="AV4920" s="10"/>
      <c r="AW4920"/>
    </row>
    <row r="4921" spans="48:49" x14ac:dyDescent="0.35">
      <c r="AV4921" s="10"/>
      <c r="AW4921"/>
    </row>
    <row r="4922" spans="48:49" x14ac:dyDescent="0.35">
      <c r="AV4922" s="10"/>
      <c r="AW4922"/>
    </row>
    <row r="4923" spans="48:49" x14ac:dyDescent="0.35">
      <c r="AV4923" s="10"/>
      <c r="AW4923"/>
    </row>
    <row r="4924" spans="48:49" x14ac:dyDescent="0.35">
      <c r="AV4924" s="10"/>
      <c r="AW4924"/>
    </row>
    <row r="4925" spans="48:49" x14ac:dyDescent="0.35">
      <c r="AV4925" s="10"/>
      <c r="AW4925"/>
    </row>
    <row r="4926" spans="48:49" x14ac:dyDescent="0.35">
      <c r="AV4926" s="10"/>
      <c r="AW4926"/>
    </row>
    <row r="4927" spans="48:49" x14ac:dyDescent="0.35">
      <c r="AV4927" s="10"/>
      <c r="AW4927"/>
    </row>
    <row r="4928" spans="48:49" x14ac:dyDescent="0.35">
      <c r="AV4928" s="10"/>
      <c r="AW4928"/>
    </row>
    <row r="4929" spans="48:49" x14ac:dyDescent="0.35">
      <c r="AV4929" s="10"/>
      <c r="AW4929"/>
    </row>
    <row r="4930" spans="48:49" x14ac:dyDescent="0.35">
      <c r="AV4930" s="10"/>
      <c r="AW4930"/>
    </row>
    <row r="4931" spans="48:49" x14ac:dyDescent="0.35">
      <c r="AV4931" s="10"/>
      <c r="AW4931"/>
    </row>
    <row r="4932" spans="48:49" x14ac:dyDescent="0.35">
      <c r="AV4932" s="10"/>
      <c r="AW4932"/>
    </row>
    <row r="4933" spans="48:49" x14ac:dyDescent="0.35">
      <c r="AV4933" s="10"/>
      <c r="AW4933"/>
    </row>
    <row r="4934" spans="48:49" x14ac:dyDescent="0.35">
      <c r="AV4934" s="10"/>
      <c r="AW4934"/>
    </row>
    <row r="4935" spans="48:49" x14ac:dyDescent="0.35">
      <c r="AV4935" s="10"/>
      <c r="AW4935"/>
    </row>
    <row r="4936" spans="48:49" x14ac:dyDescent="0.35">
      <c r="AV4936" s="10"/>
      <c r="AW4936"/>
    </row>
    <row r="4937" spans="48:49" x14ac:dyDescent="0.35">
      <c r="AV4937" s="10"/>
      <c r="AW4937"/>
    </row>
    <row r="4938" spans="48:49" x14ac:dyDescent="0.35">
      <c r="AV4938" s="10"/>
      <c r="AW4938"/>
    </row>
    <row r="4939" spans="48:49" x14ac:dyDescent="0.35">
      <c r="AV4939" s="10"/>
      <c r="AW4939"/>
    </row>
    <row r="4940" spans="48:49" x14ac:dyDescent="0.35">
      <c r="AV4940" s="10"/>
      <c r="AW4940"/>
    </row>
    <row r="4941" spans="48:49" x14ac:dyDescent="0.35">
      <c r="AV4941" s="10"/>
      <c r="AW4941"/>
    </row>
    <row r="4942" spans="48:49" x14ac:dyDescent="0.35">
      <c r="AV4942" s="10"/>
      <c r="AW4942"/>
    </row>
    <row r="4943" spans="48:49" x14ac:dyDescent="0.35">
      <c r="AV4943" s="10"/>
      <c r="AW4943"/>
    </row>
    <row r="4944" spans="48:49" x14ac:dyDescent="0.35">
      <c r="AV4944" s="10"/>
      <c r="AW4944"/>
    </row>
    <row r="4945" spans="48:49" x14ac:dyDescent="0.35">
      <c r="AV4945" s="10"/>
      <c r="AW4945"/>
    </row>
    <row r="4946" spans="48:49" x14ac:dyDescent="0.35">
      <c r="AV4946" s="10"/>
      <c r="AW4946"/>
    </row>
    <row r="4947" spans="48:49" x14ac:dyDescent="0.35">
      <c r="AV4947" s="10"/>
      <c r="AW4947"/>
    </row>
    <row r="4948" spans="48:49" x14ac:dyDescent="0.35">
      <c r="AV4948" s="10"/>
      <c r="AW4948"/>
    </row>
    <row r="4949" spans="48:49" x14ac:dyDescent="0.35">
      <c r="AV4949" s="10"/>
      <c r="AW4949"/>
    </row>
    <row r="4950" spans="48:49" x14ac:dyDescent="0.35">
      <c r="AV4950" s="10"/>
      <c r="AW4950"/>
    </row>
    <row r="4951" spans="48:49" x14ac:dyDescent="0.35">
      <c r="AV4951" s="10"/>
      <c r="AW4951"/>
    </row>
    <row r="4952" spans="48:49" x14ac:dyDescent="0.35">
      <c r="AV4952" s="10"/>
      <c r="AW4952"/>
    </row>
    <row r="4953" spans="48:49" x14ac:dyDescent="0.35">
      <c r="AV4953" s="10"/>
      <c r="AW4953"/>
    </row>
    <row r="4954" spans="48:49" x14ac:dyDescent="0.35">
      <c r="AV4954" s="10"/>
      <c r="AW4954"/>
    </row>
    <row r="4955" spans="48:49" x14ac:dyDescent="0.35">
      <c r="AV4955" s="10"/>
      <c r="AW4955"/>
    </row>
    <row r="4956" spans="48:49" x14ac:dyDescent="0.35">
      <c r="AV4956" s="10"/>
      <c r="AW4956"/>
    </row>
    <row r="4957" spans="48:49" x14ac:dyDescent="0.35">
      <c r="AV4957" s="10"/>
      <c r="AW4957"/>
    </row>
    <row r="4958" spans="48:49" x14ac:dyDescent="0.35">
      <c r="AV4958" s="10"/>
      <c r="AW4958"/>
    </row>
    <row r="4959" spans="48:49" x14ac:dyDescent="0.35">
      <c r="AV4959" s="10"/>
      <c r="AW4959"/>
    </row>
    <row r="4960" spans="48:49" x14ac:dyDescent="0.35">
      <c r="AV4960" s="10"/>
      <c r="AW4960"/>
    </row>
    <row r="4961" spans="48:49" x14ac:dyDescent="0.35">
      <c r="AV4961" s="10"/>
      <c r="AW4961"/>
    </row>
    <row r="4962" spans="48:49" x14ac:dyDescent="0.35">
      <c r="AV4962" s="10"/>
      <c r="AW4962"/>
    </row>
    <row r="4963" spans="48:49" x14ac:dyDescent="0.35">
      <c r="AV4963" s="10"/>
      <c r="AW4963"/>
    </row>
    <row r="4964" spans="48:49" x14ac:dyDescent="0.35">
      <c r="AV4964" s="10"/>
      <c r="AW4964"/>
    </row>
    <row r="4965" spans="48:49" x14ac:dyDescent="0.35">
      <c r="AV4965" s="10"/>
      <c r="AW4965"/>
    </row>
    <row r="4966" spans="48:49" x14ac:dyDescent="0.35">
      <c r="AV4966" s="10"/>
      <c r="AW4966"/>
    </row>
    <row r="4967" spans="48:49" x14ac:dyDescent="0.35">
      <c r="AV4967" s="10"/>
      <c r="AW4967"/>
    </row>
    <row r="4968" spans="48:49" x14ac:dyDescent="0.35">
      <c r="AV4968" s="10"/>
      <c r="AW4968"/>
    </row>
    <row r="4969" spans="48:49" x14ac:dyDescent="0.35">
      <c r="AV4969" s="10"/>
      <c r="AW4969"/>
    </row>
    <row r="4970" spans="48:49" x14ac:dyDescent="0.35">
      <c r="AV4970" s="10"/>
      <c r="AW4970"/>
    </row>
    <row r="4971" spans="48:49" x14ac:dyDescent="0.35">
      <c r="AV4971" s="10"/>
      <c r="AW4971"/>
    </row>
    <row r="4972" spans="48:49" x14ac:dyDescent="0.35">
      <c r="AV4972" s="10"/>
      <c r="AW4972"/>
    </row>
    <row r="4973" spans="48:49" x14ac:dyDescent="0.35">
      <c r="AV4973" s="10"/>
      <c r="AW4973"/>
    </row>
    <row r="4974" spans="48:49" x14ac:dyDescent="0.35">
      <c r="AV4974" s="10"/>
      <c r="AW4974"/>
    </row>
    <row r="4975" spans="48:49" x14ac:dyDescent="0.35">
      <c r="AV4975" s="10"/>
      <c r="AW4975"/>
    </row>
    <row r="4976" spans="48:49" x14ac:dyDescent="0.35">
      <c r="AV4976" s="10"/>
      <c r="AW4976"/>
    </row>
    <row r="4977" spans="48:49" x14ac:dyDescent="0.35">
      <c r="AV4977" s="10"/>
      <c r="AW4977"/>
    </row>
    <row r="4978" spans="48:49" x14ac:dyDescent="0.35">
      <c r="AV4978" s="10"/>
      <c r="AW4978"/>
    </row>
    <row r="4979" spans="48:49" x14ac:dyDescent="0.35">
      <c r="AV4979" s="10"/>
      <c r="AW4979"/>
    </row>
    <row r="4980" spans="48:49" x14ac:dyDescent="0.35">
      <c r="AV4980" s="10"/>
      <c r="AW4980"/>
    </row>
    <row r="4981" spans="48:49" x14ac:dyDescent="0.35">
      <c r="AV4981" s="10"/>
      <c r="AW4981"/>
    </row>
    <row r="4982" spans="48:49" x14ac:dyDescent="0.35">
      <c r="AV4982" s="10"/>
      <c r="AW4982"/>
    </row>
    <row r="4983" spans="48:49" x14ac:dyDescent="0.35">
      <c r="AV4983" s="10"/>
      <c r="AW4983"/>
    </row>
    <row r="4984" spans="48:49" x14ac:dyDescent="0.35">
      <c r="AV4984" s="10"/>
      <c r="AW4984"/>
    </row>
    <row r="4985" spans="48:49" x14ac:dyDescent="0.35">
      <c r="AV4985" s="10"/>
      <c r="AW4985"/>
    </row>
    <row r="4986" spans="48:49" x14ac:dyDescent="0.35">
      <c r="AV4986" s="10"/>
      <c r="AW4986"/>
    </row>
    <row r="4987" spans="48:49" x14ac:dyDescent="0.35">
      <c r="AV4987" s="10"/>
      <c r="AW4987"/>
    </row>
    <row r="4988" spans="48:49" x14ac:dyDescent="0.35">
      <c r="AV4988" s="10"/>
      <c r="AW4988"/>
    </row>
    <row r="4989" spans="48:49" x14ac:dyDescent="0.35">
      <c r="AV4989" s="10"/>
      <c r="AW4989"/>
    </row>
    <row r="4990" spans="48:49" x14ac:dyDescent="0.35">
      <c r="AV4990" s="10"/>
      <c r="AW4990"/>
    </row>
    <row r="4991" spans="48:49" x14ac:dyDescent="0.35">
      <c r="AV4991" s="10"/>
      <c r="AW4991"/>
    </row>
    <row r="4992" spans="48:49" x14ac:dyDescent="0.35">
      <c r="AV4992" s="10"/>
      <c r="AW4992"/>
    </row>
    <row r="4993" spans="48:49" x14ac:dyDescent="0.35">
      <c r="AV4993" s="10"/>
      <c r="AW4993"/>
    </row>
    <row r="4994" spans="48:49" x14ac:dyDescent="0.35">
      <c r="AV4994" s="10"/>
      <c r="AW4994"/>
    </row>
    <row r="4995" spans="48:49" x14ac:dyDescent="0.35">
      <c r="AV4995" s="10"/>
      <c r="AW4995"/>
    </row>
    <row r="4996" spans="48:49" x14ac:dyDescent="0.35">
      <c r="AV4996" s="10"/>
      <c r="AW4996"/>
    </row>
    <row r="4997" spans="48:49" x14ac:dyDescent="0.35">
      <c r="AV4997" s="10"/>
      <c r="AW4997"/>
    </row>
    <row r="4998" spans="48:49" x14ac:dyDescent="0.35">
      <c r="AV4998" s="10"/>
      <c r="AW4998"/>
    </row>
    <row r="4999" spans="48:49" x14ac:dyDescent="0.35">
      <c r="AV4999" s="10"/>
      <c r="AW4999"/>
    </row>
    <row r="5000" spans="48:49" x14ac:dyDescent="0.35">
      <c r="AV5000" s="10"/>
      <c r="AW5000"/>
    </row>
    <row r="5001" spans="48:49" x14ac:dyDescent="0.35">
      <c r="AV5001" s="10"/>
      <c r="AW5001"/>
    </row>
    <row r="5002" spans="48:49" x14ac:dyDescent="0.35">
      <c r="AV5002" s="10"/>
      <c r="AW5002"/>
    </row>
    <row r="5003" spans="48:49" x14ac:dyDescent="0.35">
      <c r="AV5003" s="10"/>
      <c r="AW5003"/>
    </row>
    <row r="5004" spans="48:49" x14ac:dyDescent="0.35">
      <c r="AV5004" s="10"/>
      <c r="AW5004"/>
    </row>
    <row r="5005" spans="48:49" x14ac:dyDescent="0.35">
      <c r="AV5005" s="10"/>
      <c r="AW5005"/>
    </row>
    <row r="5006" spans="48:49" x14ac:dyDescent="0.35">
      <c r="AV5006" s="10"/>
      <c r="AW5006"/>
    </row>
    <row r="5007" spans="48:49" x14ac:dyDescent="0.35">
      <c r="AV5007" s="10"/>
      <c r="AW5007"/>
    </row>
    <row r="5008" spans="48:49" x14ac:dyDescent="0.35">
      <c r="AV5008" s="10"/>
      <c r="AW5008"/>
    </row>
    <row r="5009" spans="48:49" x14ac:dyDescent="0.35">
      <c r="AV5009" s="10"/>
      <c r="AW5009"/>
    </row>
    <row r="5010" spans="48:49" x14ac:dyDescent="0.35">
      <c r="AV5010" s="10"/>
      <c r="AW5010"/>
    </row>
    <row r="5011" spans="48:49" x14ac:dyDescent="0.35">
      <c r="AV5011" s="10"/>
      <c r="AW5011"/>
    </row>
    <row r="5012" spans="48:49" x14ac:dyDescent="0.35">
      <c r="AV5012" s="10"/>
      <c r="AW5012"/>
    </row>
    <row r="5013" spans="48:49" x14ac:dyDescent="0.35">
      <c r="AV5013" s="10"/>
      <c r="AW5013"/>
    </row>
    <row r="5014" spans="48:49" x14ac:dyDescent="0.35">
      <c r="AV5014" s="10"/>
      <c r="AW5014"/>
    </row>
    <row r="5015" spans="48:49" x14ac:dyDescent="0.35">
      <c r="AV5015" s="10"/>
      <c r="AW5015"/>
    </row>
    <row r="5016" spans="48:49" x14ac:dyDescent="0.35">
      <c r="AV5016" s="10"/>
      <c r="AW5016"/>
    </row>
    <row r="5017" spans="48:49" x14ac:dyDescent="0.35">
      <c r="AV5017" s="10"/>
      <c r="AW5017"/>
    </row>
    <row r="5018" spans="48:49" x14ac:dyDescent="0.35">
      <c r="AV5018" s="10"/>
      <c r="AW5018"/>
    </row>
    <row r="5019" spans="48:49" x14ac:dyDescent="0.35">
      <c r="AV5019" s="10"/>
      <c r="AW5019"/>
    </row>
    <row r="5020" spans="48:49" x14ac:dyDescent="0.35">
      <c r="AV5020" s="10"/>
      <c r="AW5020"/>
    </row>
    <row r="5021" spans="48:49" x14ac:dyDescent="0.35">
      <c r="AV5021" s="10"/>
      <c r="AW5021"/>
    </row>
    <row r="5022" spans="48:49" x14ac:dyDescent="0.35">
      <c r="AV5022" s="10"/>
      <c r="AW5022"/>
    </row>
    <row r="5023" spans="48:49" x14ac:dyDescent="0.35">
      <c r="AV5023" s="10"/>
      <c r="AW5023"/>
    </row>
    <row r="5024" spans="48:49" x14ac:dyDescent="0.35">
      <c r="AV5024" s="10"/>
      <c r="AW5024"/>
    </row>
    <row r="5025" spans="48:49" x14ac:dyDescent="0.35">
      <c r="AV5025" s="10"/>
      <c r="AW5025"/>
    </row>
    <row r="5026" spans="48:49" x14ac:dyDescent="0.35">
      <c r="AV5026" s="10"/>
      <c r="AW5026"/>
    </row>
    <row r="5027" spans="48:49" x14ac:dyDescent="0.35">
      <c r="AV5027" s="10"/>
      <c r="AW5027"/>
    </row>
    <row r="5028" spans="48:49" x14ac:dyDescent="0.35">
      <c r="AV5028" s="10"/>
      <c r="AW5028"/>
    </row>
    <row r="5029" spans="48:49" x14ac:dyDescent="0.35">
      <c r="AV5029" s="10"/>
      <c r="AW5029"/>
    </row>
    <row r="5030" spans="48:49" x14ac:dyDescent="0.35">
      <c r="AV5030" s="10"/>
      <c r="AW5030"/>
    </row>
    <row r="5031" spans="48:49" x14ac:dyDescent="0.35">
      <c r="AV5031" s="10"/>
      <c r="AW5031"/>
    </row>
    <row r="5032" spans="48:49" x14ac:dyDescent="0.35">
      <c r="AV5032" s="10"/>
      <c r="AW5032"/>
    </row>
    <row r="5033" spans="48:49" x14ac:dyDescent="0.35">
      <c r="AV5033" s="10"/>
      <c r="AW5033"/>
    </row>
    <row r="5034" spans="48:49" x14ac:dyDescent="0.35">
      <c r="AV5034" s="10"/>
      <c r="AW5034"/>
    </row>
    <row r="5035" spans="48:49" x14ac:dyDescent="0.35">
      <c r="AV5035" s="10"/>
      <c r="AW5035"/>
    </row>
    <row r="5036" spans="48:49" x14ac:dyDescent="0.35">
      <c r="AV5036" s="10"/>
      <c r="AW5036"/>
    </row>
    <row r="5037" spans="48:49" x14ac:dyDescent="0.35">
      <c r="AV5037" s="10"/>
      <c r="AW5037"/>
    </row>
    <row r="5038" spans="48:49" x14ac:dyDescent="0.35">
      <c r="AV5038" s="10"/>
      <c r="AW5038"/>
    </row>
    <row r="5039" spans="48:49" x14ac:dyDescent="0.35">
      <c r="AV5039" s="10"/>
      <c r="AW5039"/>
    </row>
    <row r="5040" spans="48:49" x14ac:dyDescent="0.35">
      <c r="AV5040" s="10"/>
      <c r="AW5040"/>
    </row>
    <row r="5041" spans="48:49" x14ac:dyDescent="0.35">
      <c r="AV5041" s="10"/>
      <c r="AW5041"/>
    </row>
    <row r="5042" spans="48:49" x14ac:dyDescent="0.35">
      <c r="AV5042" s="10"/>
      <c r="AW5042"/>
    </row>
    <row r="5043" spans="48:49" x14ac:dyDescent="0.35">
      <c r="AV5043" s="10"/>
      <c r="AW5043"/>
    </row>
    <row r="5044" spans="48:49" x14ac:dyDescent="0.35">
      <c r="AV5044" s="10"/>
      <c r="AW5044"/>
    </row>
    <row r="5045" spans="48:49" x14ac:dyDescent="0.35">
      <c r="AV5045" s="10"/>
      <c r="AW5045"/>
    </row>
    <row r="5046" spans="48:49" x14ac:dyDescent="0.35">
      <c r="AV5046" s="10"/>
      <c r="AW5046"/>
    </row>
    <row r="5047" spans="48:49" x14ac:dyDescent="0.35">
      <c r="AV5047" s="10"/>
      <c r="AW5047"/>
    </row>
    <row r="5048" spans="48:49" x14ac:dyDescent="0.35">
      <c r="AV5048" s="10"/>
      <c r="AW5048"/>
    </row>
    <row r="5049" spans="48:49" x14ac:dyDescent="0.35">
      <c r="AV5049" s="10"/>
      <c r="AW5049"/>
    </row>
    <row r="5050" spans="48:49" x14ac:dyDescent="0.35">
      <c r="AV5050" s="10"/>
      <c r="AW5050"/>
    </row>
    <row r="5051" spans="48:49" x14ac:dyDescent="0.35">
      <c r="AV5051" s="10"/>
      <c r="AW5051"/>
    </row>
    <row r="5052" spans="48:49" x14ac:dyDescent="0.35">
      <c r="AV5052" s="10"/>
      <c r="AW5052"/>
    </row>
    <row r="5053" spans="48:49" x14ac:dyDescent="0.35">
      <c r="AV5053" s="10"/>
      <c r="AW5053"/>
    </row>
    <row r="5054" spans="48:49" x14ac:dyDescent="0.35">
      <c r="AV5054" s="10"/>
      <c r="AW5054"/>
    </row>
    <row r="5055" spans="48:49" x14ac:dyDescent="0.35">
      <c r="AV5055" s="10"/>
      <c r="AW5055"/>
    </row>
    <row r="5056" spans="48:49" x14ac:dyDescent="0.35">
      <c r="AV5056" s="10"/>
      <c r="AW5056"/>
    </row>
    <row r="5057" spans="48:49" x14ac:dyDescent="0.35">
      <c r="AV5057" s="10"/>
      <c r="AW5057"/>
    </row>
    <row r="5058" spans="48:49" x14ac:dyDescent="0.35">
      <c r="AV5058" s="10"/>
      <c r="AW5058"/>
    </row>
    <row r="5059" spans="48:49" x14ac:dyDescent="0.35">
      <c r="AV5059" s="10"/>
      <c r="AW5059"/>
    </row>
    <row r="5060" spans="48:49" x14ac:dyDescent="0.35">
      <c r="AV5060" s="10"/>
      <c r="AW5060"/>
    </row>
    <row r="5061" spans="48:49" x14ac:dyDescent="0.35">
      <c r="AV5061" s="10"/>
      <c r="AW5061"/>
    </row>
    <row r="5062" spans="48:49" x14ac:dyDescent="0.35">
      <c r="AV5062" s="10"/>
      <c r="AW5062"/>
    </row>
    <row r="5063" spans="48:49" x14ac:dyDescent="0.35">
      <c r="AV5063" s="10"/>
      <c r="AW5063"/>
    </row>
    <row r="5064" spans="48:49" x14ac:dyDescent="0.35">
      <c r="AV5064" s="10"/>
      <c r="AW5064"/>
    </row>
    <row r="5065" spans="48:49" x14ac:dyDescent="0.35">
      <c r="AV5065" s="10"/>
      <c r="AW5065"/>
    </row>
    <row r="5066" spans="48:49" x14ac:dyDescent="0.35">
      <c r="AV5066" s="10"/>
      <c r="AW5066"/>
    </row>
    <row r="5067" spans="48:49" x14ac:dyDescent="0.35">
      <c r="AV5067" s="10"/>
      <c r="AW5067"/>
    </row>
    <row r="5068" spans="48:49" x14ac:dyDescent="0.35">
      <c r="AV5068" s="10"/>
      <c r="AW5068"/>
    </row>
    <row r="5069" spans="48:49" x14ac:dyDescent="0.35">
      <c r="AV5069" s="10"/>
      <c r="AW5069"/>
    </row>
    <row r="5070" spans="48:49" x14ac:dyDescent="0.35">
      <c r="AV5070" s="10"/>
      <c r="AW5070"/>
    </row>
    <row r="5071" spans="48:49" x14ac:dyDescent="0.35">
      <c r="AV5071" s="10"/>
      <c r="AW5071"/>
    </row>
    <row r="5072" spans="48:49" x14ac:dyDescent="0.35">
      <c r="AV5072" s="10"/>
      <c r="AW5072"/>
    </row>
    <row r="5073" spans="48:49" x14ac:dyDescent="0.35">
      <c r="AV5073" s="10"/>
      <c r="AW5073"/>
    </row>
    <row r="5074" spans="48:49" x14ac:dyDescent="0.35">
      <c r="AV5074" s="10"/>
      <c r="AW5074"/>
    </row>
    <row r="5075" spans="48:49" x14ac:dyDescent="0.35">
      <c r="AV5075" s="10"/>
      <c r="AW5075"/>
    </row>
    <row r="5076" spans="48:49" x14ac:dyDescent="0.35">
      <c r="AV5076" s="10"/>
      <c r="AW5076"/>
    </row>
    <row r="5077" spans="48:49" x14ac:dyDescent="0.35">
      <c r="AV5077" s="10"/>
      <c r="AW5077"/>
    </row>
    <row r="5078" spans="48:49" x14ac:dyDescent="0.35">
      <c r="AV5078" s="10"/>
      <c r="AW5078"/>
    </row>
    <row r="5079" spans="48:49" x14ac:dyDescent="0.35">
      <c r="AV5079" s="10"/>
      <c r="AW5079"/>
    </row>
    <row r="5080" spans="48:49" x14ac:dyDescent="0.35">
      <c r="AV5080" s="10"/>
      <c r="AW5080"/>
    </row>
    <row r="5081" spans="48:49" x14ac:dyDescent="0.35">
      <c r="AV5081" s="10"/>
      <c r="AW5081"/>
    </row>
    <row r="5082" spans="48:49" x14ac:dyDescent="0.35">
      <c r="AV5082" s="10"/>
      <c r="AW5082"/>
    </row>
    <row r="5083" spans="48:49" x14ac:dyDescent="0.35">
      <c r="AV5083" s="10"/>
      <c r="AW5083"/>
    </row>
    <row r="5084" spans="48:49" x14ac:dyDescent="0.35">
      <c r="AV5084" s="10"/>
      <c r="AW5084"/>
    </row>
    <row r="5085" spans="48:49" x14ac:dyDescent="0.35">
      <c r="AV5085" s="10"/>
      <c r="AW5085"/>
    </row>
    <row r="5086" spans="48:49" x14ac:dyDescent="0.35">
      <c r="AV5086" s="10"/>
      <c r="AW5086"/>
    </row>
    <row r="5087" spans="48:49" x14ac:dyDescent="0.35">
      <c r="AV5087" s="10"/>
      <c r="AW5087"/>
    </row>
    <row r="5088" spans="48:49" x14ac:dyDescent="0.35">
      <c r="AV5088" s="10"/>
      <c r="AW5088"/>
    </row>
    <row r="5089" spans="48:49" x14ac:dyDescent="0.35">
      <c r="AV5089" s="10"/>
      <c r="AW5089"/>
    </row>
    <row r="5090" spans="48:49" x14ac:dyDescent="0.35">
      <c r="AV5090" s="10"/>
      <c r="AW5090"/>
    </row>
    <row r="5091" spans="48:49" x14ac:dyDescent="0.35">
      <c r="AV5091" s="10"/>
      <c r="AW5091"/>
    </row>
    <row r="5092" spans="48:49" x14ac:dyDescent="0.35">
      <c r="AV5092" s="10"/>
      <c r="AW5092"/>
    </row>
    <row r="5093" spans="48:49" x14ac:dyDescent="0.35">
      <c r="AV5093" s="10"/>
      <c r="AW5093"/>
    </row>
    <row r="5094" spans="48:49" x14ac:dyDescent="0.35">
      <c r="AV5094" s="10"/>
      <c r="AW5094"/>
    </row>
    <row r="5095" spans="48:49" x14ac:dyDescent="0.35">
      <c r="AV5095" s="10"/>
      <c r="AW5095"/>
    </row>
    <row r="5096" spans="48:49" x14ac:dyDescent="0.35">
      <c r="AV5096" s="10"/>
      <c r="AW5096"/>
    </row>
    <row r="5097" spans="48:49" x14ac:dyDescent="0.35">
      <c r="AV5097" s="10"/>
      <c r="AW5097"/>
    </row>
    <row r="5098" spans="48:49" x14ac:dyDescent="0.35">
      <c r="AV5098" s="10"/>
      <c r="AW5098"/>
    </row>
    <row r="5099" spans="48:49" x14ac:dyDescent="0.35">
      <c r="AV5099" s="10"/>
      <c r="AW5099"/>
    </row>
    <row r="5100" spans="48:49" x14ac:dyDescent="0.35">
      <c r="AV5100" s="10"/>
      <c r="AW5100"/>
    </row>
    <row r="5101" spans="48:49" x14ac:dyDescent="0.35">
      <c r="AV5101" s="10"/>
      <c r="AW5101"/>
    </row>
    <row r="5102" spans="48:49" x14ac:dyDescent="0.35">
      <c r="AV5102" s="10"/>
      <c r="AW5102"/>
    </row>
    <row r="5103" spans="48:49" x14ac:dyDescent="0.35">
      <c r="AV5103" s="10"/>
      <c r="AW5103"/>
    </row>
    <row r="5104" spans="48:49" x14ac:dyDescent="0.35">
      <c r="AV5104" s="10"/>
      <c r="AW5104"/>
    </row>
    <row r="5105" spans="48:49" x14ac:dyDescent="0.35">
      <c r="AV5105" s="10"/>
      <c r="AW5105"/>
    </row>
    <row r="5106" spans="48:49" x14ac:dyDescent="0.35">
      <c r="AV5106" s="10"/>
      <c r="AW5106"/>
    </row>
    <row r="5107" spans="48:49" x14ac:dyDescent="0.35">
      <c r="AV5107" s="10"/>
      <c r="AW5107"/>
    </row>
    <row r="5108" spans="48:49" x14ac:dyDescent="0.35">
      <c r="AV5108" s="10"/>
      <c r="AW5108"/>
    </row>
    <row r="5109" spans="48:49" x14ac:dyDescent="0.35">
      <c r="AV5109" s="10"/>
      <c r="AW5109"/>
    </row>
    <row r="5110" spans="48:49" x14ac:dyDescent="0.35">
      <c r="AV5110" s="10"/>
      <c r="AW5110"/>
    </row>
    <row r="5111" spans="48:49" x14ac:dyDescent="0.35">
      <c r="AV5111" s="10"/>
      <c r="AW5111"/>
    </row>
    <row r="5112" spans="48:49" x14ac:dyDescent="0.35">
      <c r="AV5112" s="10"/>
      <c r="AW5112"/>
    </row>
    <row r="5113" spans="48:49" x14ac:dyDescent="0.35">
      <c r="AV5113" s="10"/>
      <c r="AW5113"/>
    </row>
    <row r="5114" spans="48:49" x14ac:dyDescent="0.35">
      <c r="AV5114" s="10"/>
      <c r="AW5114"/>
    </row>
    <row r="5115" spans="48:49" x14ac:dyDescent="0.35">
      <c r="AV5115" s="10"/>
      <c r="AW5115"/>
    </row>
    <row r="5116" spans="48:49" x14ac:dyDescent="0.35">
      <c r="AV5116" s="10"/>
      <c r="AW5116"/>
    </row>
    <row r="5117" spans="48:49" x14ac:dyDescent="0.35">
      <c r="AV5117" s="10"/>
      <c r="AW5117"/>
    </row>
    <row r="5118" spans="48:49" x14ac:dyDescent="0.35">
      <c r="AV5118" s="10"/>
      <c r="AW5118"/>
    </row>
    <row r="5119" spans="48:49" x14ac:dyDescent="0.35">
      <c r="AV5119" s="10"/>
      <c r="AW5119"/>
    </row>
    <row r="5120" spans="48:49" x14ac:dyDescent="0.35">
      <c r="AV5120" s="10"/>
      <c r="AW5120"/>
    </row>
    <row r="5121" spans="48:49" x14ac:dyDescent="0.35">
      <c r="AV5121" s="10"/>
      <c r="AW5121"/>
    </row>
    <row r="5122" spans="48:49" x14ac:dyDescent="0.35">
      <c r="AV5122" s="10"/>
      <c r="AW5122"/>
    </row>
    <row r="5123" spans="48:49" x14ac:dyDescent="0.35">
      <c r="AV5123" s="10"/>
      <c r="AW5123"/>
    </row>
    <row r="5124" spans="48:49" x14ac:dyDescent="0.35">
      <c r="AV5124" s="10"/>
      <c r="AW5124"/>
    </row>
    <row r="5125" spans="48:49" x14ac:dyDescent="0.35">
      <c r="AV5125" s="10"/>
      <c r="AW5125"/>
    </row>
    <row r="5126" spans="48:49" x14ac:dyDescent="0.35">
      <c r="AV5126" s="10"/>
      <c r="AW5126"/>
    </row>
    <row r="5127" spans="48:49" x14ac:dyDescent="0.35">
      <c r="AV5127" s="10"/>
      <c r="AW5127"/>
    </row>
    <row r="5128" spans="48:49" x14ac:dyDescent="0.35">
      <c r="AV5128" s="10"/>
      <c r="AW5128"/>
    </row>
    <row r="5129" spans="48:49" x14ac:dyDescent="0.35">
      <c r="AV5129" s="10"/>
      <c r="AW5129"/>
    </row>
    <row r="5130" spans="48:49" x14ac:dyDescent="0.35">
      <c r="AV5130" s="10"/>
      <c r="AW5130"/>
    </row>
    <row r="5131" spans="48:49" x14ac:dyDescent="0.35">
      <c r="AV5131" s="10"/>
      <c r="AW5131"/>
    </row>
    <row r="5132" spans="48:49" x14ac:dyDescent="0.35">
      <c r="AV5132" s="10"/>
      <c r="AW5132"/>
    </row>
    <row r="5133" spans="48:49" x14ac:dyDescent="0.35">
      <c r="AV5133" s="10"/>
      <c r="AW5133"/>
    </row>
    <row r="5134" spans="48:49" x14ac:dyDescent="0.35">
      <c r="AV5134" s="10"/>
      <c r="AW5134"/>
    </row>
    <row r="5135" spans="48:49" x14ac:dyDescent="0.35">
      <c r="AV5135" s="10"/>
      <c r="AW5135"/>
    </row>
    <row r="5136" spans="48:49" x14ac:dyDescent="0.35">
      <c r="AV5136" s="10"/>
      <c r="AW5136"/>
    </row>
    <row r="5137" spans="48:49" x14ac:dyDescent="0.35">
      <c r="AV5137" s="10"/>
      <c r="AW5137"/>
    </row>
    <row r="5138" spans="48:49" x14ac:dyDescent="0.35">
      <c r="AV5138" s="10"/>
      <c r="AW5138"/>
    </row>
    <row r="5139" spans="48:49" x14ac:dyDescent="0.35">
      <c r="AV5139" s="10"/>
      <c r="AW5139"/>
    </row>
    <row r="5140" spans="48:49" x14ac:dyDescent="0.35">
      <c r="AV5140" s="10"/>
      <c r="AW5140"/>
    </row>
    <row r="5141" spans="48:49" x14ac:dyDescent="0.35">
      <c r="AV5141" s="10"/>
      <c r="AW5141"/>
    </row>
    <row r="5142" spans="48:49" x14ac:dyDescent="0.35">
      <c r="AV5142" s="10"/>
      <c r="AW5142"/>
    </row>
    <row r="5143" spans="48:49" x14ac:dyDescent="0.35">
      <c r="AV5143" s="10"/>
      <c r="AW5143"/>
    </row>
    <row r="5144" spans="48:49" x14ac:dyDescent="0.35">
      <c r="AV5144" s="10"/>
      <c r="AW5144"/>
    </row>
    <row r="5145" spans="48:49" x14ac:dyDescent="0.35">
      <c r="AV5145" s="10"/>
      <c r="AW5145"/>
    </row>
    <row r="5146" spans="48:49" x14ac:dyDescent="0.35">
      <c r="AV5146" s="10"/>
      <c r="AW5146"/>
    </row>
    <row r="5147" spans="48:49" x14ac:dyDescent="0.35">
      <c r="AV5147" s="10"/>
      <c r="AW5147"/>
    </row>
    <row r="5148" spans="48:49" x14ac:dyDescent="0.35">
      <c r="AV5148" s="10"/>
      <c r="AW5148"/>
    </row>
    <row r="5149" spans="48:49" x14ac:dyDescent="0.35">
      <c r="AV5149" s="10"/>
      <c r="AW5149"/>
    </row>
    <row r="5150" spans="48:49" x14ac:dyDescent="0.35">
      <c r="AV5150" s="10"/>
      <c r="AW5150"/>
    </row>
    <row r="5151" spans="48:49" x14ac:dyDescent="0.35">
      <c r="AV5151" s="10"/>
      <c r="AW5151"/>
    </row>
    <row r="5152" spans="48:49" x14ac:dyDescent="0.35">
      <c r="AV5152" s="10"/>
      <c r="AW5152"/>
    </row>
    <row r="5153" spans="48:49" x14ac:dyDescent="0.35">
      <c r="AV5153" s="10"/>
      <c r="AW5153"/>
    </row>
    <row r="5154" spans="48:49" x14ac:dyDescent="0.35">
      <c r="AV5154" s="10"/>
      <c r="AW5154"/>
    </row>
    <row r="5155" spans="48:49" x14ac:dyDescent="0.35">
      <c r="AV5155" s="10"/>
      <c r="AW5155"/>
    </row>
    <row r="5156" spans="48:49" x14ac:dyDescent="0.35">
      <c r="AV5156" s="10"/>
      <c r="AW5156"/>
    </row>
    <row r="5157" spans="48:49" x14ac:dyDescent="0.35">
      <c r="AV5157" s="10"/>
      <c r="AW5157"/>
    </row>
    <row r="5158" spans="48:49" x14ac:dyDescent="0.35">
      <c r="AV5158" s="10"/>
      <c r="AW5158"/>
    </row>
    <row r="5159" spans="48:49" x14ac:dyDescent="0.35">
      <c r="AV5159" s="10"/>
      <c r="AW5159"/>
    </row>
    <row r="5160" spans="48:49" x14ac:dyDescent="0.35">
      <c r="AV5160" s="10"/>
      <c r="AW5160"/>
    </row>
    <row r="5161" spans="48:49" x14ac:dyDescent="0.35">
      <c r="AV5161" s="10"/>
      <c r="AW5161"/>
    </row>
    <row r="5162" spans="48:49" x14ac:dyDescent="0.35">
      <c r="AV5162" s="10"/>
      <c r="AW5162"/>
    </row>
    <row r="5163" spans="48:49" x14ac:dyDescent="0.35">
      <c r="AV5163" s="10"/>
      <c r="AW5163"/>
    </row>
    <row r="5164" spans="48:49" x14ac:dyDescent="0.35">
      <c r="AV5164" s="10"/>
      <c r="AW5164"/>
    </row>
    <row r="5165" spans="48:49" x14ac:dyDescent="0.35">
      <c r="AV5165" s="10"/>
      <c r="AW5165"/>
    </row>
    <row r="5166" spans="48:49" x14ac:dyDescent="0.35">
      <c r="AV5166" s="10"/>
      <c r="AW5166"/>
    </row>
    <row r="5167" spans="48:49" x14ac:dyDescent="0.35">
      <c r="AV5167" s="10"/>
      <c r="AW5167"/>
    </row>
    <row r="5168" spans="48:49" x14ac:dyDescent="0.35">
      <c r="AV5168" s="10"/>
      <c r="AW5168"/>
    </row>
    <row r="5169" spans="48:49" x14ac:dyDescent="0.35">
      <c r="AV5169" s="10"/>
      <c r="AW5169"/>
    </row>
    <row r="5170" spans="48:49" x14ac:dyDescent="0.35">
      <c r="AV5170" s="10"/>
      <c r="AW5170"/>
    </row>
    <row r="5171" spans="48:49" x14ac:dyDescent="0.35">
      <c r="AV5171" s="10"/>
      <c r="AW5171"/>
    </row>
    <row r="5172" spans="48:49" x14ac:dyDescent="0.35">
      <c r="AV5172" s="10"/>
      <c r="AW5172"/>
    </row>
    <row r="5173" spans="48:49" x14ac:dyDescent="0.35">
      <c r="AV5173" s="10"/>
      <c r="AW5173"/>
    </row>
    <row r="5174" spans="48:49" x14ac:dyDescent="0.35">
      <c r="AV5174" s="10"/>
      <c r="AW5174"/>
    </row>
    <row r="5175" spans="48:49" x14ac:dyDescent="0.35">
      <c r="AV5175" s="10"/>
      <c r="AW5175"/>
    </row>
    <row r="5176" spans="48:49" x14ac:dyDescent="0.35">
      <c r="AV5176" s="10"/>
      <c r="AW5176"/>
    </row>
    <row r="5177" spans="48:49" x14ac:dyDescent="0.35">
      <c r="AV5177" s="10"/>
      <c r="AW5177"/>
    </row>
    <row r="5178" spans="48:49" x14ac:dyDescent="0.35">
      <c r="AV5178" s="10"/>
      <c r="AW5178"/>
    </row>
    <row r="5179" spans="48:49" x14ac:dyDescent="0.35">
      <c r="AV5179" s="10"/>
      <c r="AW5179"/>
    </row>
    <row r="5180" spans="48:49" x14ac:dyDescent="0.35">
      <c r="AV5180" s="10"/>
      <c r="AW5180"/>
    </row>
    <row r="5181" spans="48:49" x14ac:dyDescent="0.35">
      <c r="AV5181" s="10"/>
      <c r="AW5181"/>
    </row>
    <row r="5182" spans="48:49" x14ac:dyDescent="0.35">
      <c r="AV5182" s="10"/>
      <c r="AW5182"/>
    </row>
    <row r="5183" spans="48:49" x14ac:dyDescent="0.35">
      <c r="AV5183" s="10"/>
      <c r="AW5183"/>
    </row>
    <row r="5184" spans="48:49" x14ac:dyDescent="0.35">
      <c r="AV5184" s="10"/>
      <c r="AW5184"/>
    </row>
    <row r="5185" spans="48:49" x14ac:dyDescent="0.35">
      <c r="AV5185" s="10"/>
      <c r="AW5185"/>
    </row>
    <row r="5186" spans="48:49" x14ac:dyDescent="0.35">
      <c r="AV5186" s="10"/>
      <c r="AW5186"/>
    </row>
    <row r="5187" spans="48:49" x14ac:dyDescent="0.35">
      <c r="AV5187" s="10"/>
      <c r="AW5187"/>
    </row>
    <row r="5188" spans="48:49" x14ac:dyDescent="0.35">
      <c r="AV5188" s="10"/>
      <c r="AW5188"/>
    </row>
    <row r="5189" spans="48:49" x14ac:dyDescent="0.35">
      <c r="AV5189" s="10"/>
      <c r="AW5189"/>
    </row>
    <row r="5190" spans="48:49" x14ac:dyDescent="0.35">
      <c r="AV5190" s="10"/>
      <c r="AW5190"/>
    </row>
    <row r="5191" spans="48:49" x14ac:dyDescent="0.35">
      <c r="AV5191" s="10"/>
      <c r="AW5191"/>
    </row>
    <row r="5192" spans="48:49" x14ac:dyDescent="0.35">
      <c r="AV5192" s="10"/>
      <c r="AW5192"/>
    </row>
    <row r="5193" spans="48:49" x14ac:dyDescent="0.35">
      <c r="AV5193" s="10"/>
      <c r="AW5193"/>
    </row>
    <row r="5194" spans="48:49" x14ac:dyDescent="0.35">
      <c r="AV5194" s="10"/>
      <c r="AW5194"/>
    </row>
    <row r="5195" spans="48:49" x14ac:dyDescent="0.35">
      <c r="AV5195" s="10"/>
      <c r="AW5195"/>
    </row>
    <row r="5196" spans="48:49" x14ac:dyDescent="0.35">
      <c r="AV5196" s="10"/>
      <c r="AW5196"/>
    </row>
    <row r="5197" spans="48:49" x14ac:dyDescent="0.35">
      <c r="AV5197" s="10"/>
      <c r="AW5197"/>
    </row>
    <row r="5198" spans="48:49" x14ac:dyDescent="0.35">
      <c r="AV5198" s="10"/>
      <c r="AW5198"/>
    </row>
    <row r="5199" spans="48:49" x14ac:dyDescent="0.35">
      <c r="AV5199" s="10"/>
      <c r="AW5199"/>
    </row>
    <row r="5200" spans="48:49" x14ac:dyDescent="0.35">
      <c r="AV5200" s="10"/>
      <c r="AW5200"/>
    </row>
    <row r="5201" spans="48:49" x14ac:dyDescent="0.35">
      <c r="AV5201" s="10"/>
      <c r="AW5201"/>
    </row>
    <row r="5202" spans="48:49" x14ac:dyDescent="0.35">
      <c r="AV5202" s="10"/>
      <c r="AW5202"/>
    </row>
    <row r="5203" spans="48:49" x14ac:dyDescent="0.35">
      <c r="AV5203" s="10"/>
      <c r="AW5203"/>
    </row>
    <row r="5204" spans="48:49" x14ac:dyDescent="0.35">
      <c r="AV5204" s="10"/>
      <c r="AW5204"/>
    </row>
    <row r="5205" spans="48:49" x14ac:dyDescent="0.35">
      <c r="AV5205" s="10"/>
      <c r="AW5205"/>
    </row>
    <row r="5206" spans="48:49" x14ac:dyDescent="0.35">
      <c r="AV5206" s="10"/>
      <c r="AW5206"/>
    </row>
    <row r="5207" spans="48:49" x14ac:dyDescent="0.35">
      <c r="AV5207" s="10"/>
      <c r="AW5207"/>
    </row>
    <row r="5208" spans="48:49" x14ac:dyDescent="0.35">
      <c r="AV5208" s="10"/>
      <c r="AW5208"/>
    </row>
    <row r="5209" spans="48:49" x14ac:dyDescent="0.35">
      <c r="AV5209" s="10"/>
      <c r="AW5209"/>
    </row>
    <row r="5210" spans="48:49" x14ac:dyDescent="0.35">
      <c r="AV5210" s="10"/>
      <c r="AW5210"/>
    </row>
    <row r="5211" spans="48:49" x14ac:dyDescent="0.35">
      <c r="AV5211" s="10"/>
      <c r="AW5211"/>
    </row>
    <row r="5212" spans="48:49" x14ac:dyDescent="0.35">
      <c r="AV5212" s="10"/>
      <c r="AW5212"/>
    </row>
    <row r="5213" spans="48:49" x14ac:dyDescent="0.35">
      <c r="AV5213" s="10"/>
      <c r="AW5213"/>
    </row>
    <row r="5214" spans="48:49" x14ac:dyDescent="0.35">
      <c r="AV5214" s="10"/>
      <c r="AW5214"/>
    </row>
    <row r="5215" spans="48:49" x14ac:dyDescent="0.35">
      <c r="AV5215" s="10"/>
      <c r="AW5215"/>
    </row>
    <row r="5216" spans="48:49" x14ac:dyDescent="0.35">
      <c r="AV5216" s="10"/>
      <c r="AW5216"/>
    </row>
    <row r="5217" spans="48:49" x14ac:dyDescent="0.35">
      <c r="AV5217" s="10"/>
      <c r="AW5217"/>
    </row>
    <row r="5218" spans="48:49" x14ac:dyDescent="0.35">
      <c r="AV5218" s="10"/>
      <c r="AW5218"/>
    </row>
    <row r="5219" spans="48:49" x14ac:dyDescent="0.35">
      <c r="AV5219" s="10"/>
      <c r="AW5219"/>
    </row>
    <row r="5220" spans="48:49" x14ac:dyDescent="0.35">
      <c r="AV5220" s="10"/>
      <c r="AW5220"/>
    </row>
    <row r="5221" spans="48:49" x14ac:dyDescent="0.35">
      <c r="AV5221" s="10"/>
      <c r="AW5221"/>
    </row>
    <row r="5222" spans="48:49" x14ac:dyDescent="0.35">
      <c r="AV5222" s="10"/>
      <c r="AW5222"/>
    </row>
    <row r="5223" spans="48:49" x14ac:dyDescent="0.35">
      <c r="AV5223" s="10"/>
      <c r="AW5223"/>
    </row>
    <row r="5224" spans="48:49" x14ac:dyDescent="0.35">
      <c r="AV5224" s="10"/>
      <c r="AW5224"/>
    </row>
    <row r="5225" spans="48:49" x14ac:dyDescent="0.35">
      <c r="AV5225" s="10"/>
      <c r="AW5225"/>
    </row>
    <row r="5226" spans="48:49" x14ac:dyDescent="0.35">
      <c r="AV5226" s="10"/>
      <c r="AW5226"/>
    </row>
    <row r="5227" spans="48:49" x14ac:dyDescent="0.35">
      <c r="AV5227" s="10"/>
      <c r="AW5227"/>
    </row>
    <row r="5228" spans="48:49" x14ac:dyDescent="0.35">
      <c r="AV5228" s="10"/>
      <c r="AW5228"/>
    </row>
    <row r="5229" spans="48:49" x14ac:dyDescent="0.35">
      <c r="AV5229" s="10"/>
      <c r="AW5229"/>
    </row>
    <row r="5230" spans="48:49" x14ac:dyDescent="0.35">
      <c r="AV5230" s="10"/>
      <c r="AW5230"/>
    </row>
    <row r="5231" spans="48:49" x14ac:dyDescent="0.35">
      <c r="AV5231" s="10"/>
      <c r="AW5231"/>
    </row>
    <row r="5232" spans="48:49" x14ac:dyDescent="0.35">
      <c r="AV5232" s="10"/>
      <c r="AW5232"/>
    </row>
    <row r="5233" spans="48:49" x14ac:dyDescent="0.35">
      <c r="AV5233" s="10"/>
      <c r="AW5233"/>
    </row>
    <row r="5234" spans="48:49" x14ac:dyDescent="0.35">
      <c r="AV5234" s="10"/>
      <c r="AW5234"/>
    </row>
    <row r="5235" spans="48:49" x14ac:dyDescent="0.35">
      <c r="AV5235" s="10"/>
      <c r="AW5235"/>
    </row>
    <row r="5236" spans="48:49" x14ac:dyDescent="0.35">
      <c r="AV5236" s="10"/>
      <c r="AW5236"/>
    </row>
    <row r="5237" spans="48:49" x14ac:dyDescent="0.35">
      <c r="AV5237" s="10"/>
      <c r="AW5237"/>
    </row>
    <row r="5238" spans="48:49" x14ac:dyDescent="0.35">
      <c r="AV5238" s="10"/>
      <c r="AW5238"/>
    </row>
    <row r="5239" spans="48:49" x14ac:dyDescent="0.35">
      <c r="AV5239" s="10"/>
      <c r="AW5239"/>
    </row>
    <row r="5240" spans="48:49" x14ac:dyDescent="0.35">
      <c r="AV5240" s="10"/>
      <c r="AW5240"/>
    </row>
    <row r="5241" spans="48:49" x14ac:dyDescent="0.35">
      <c r="AV5241" s="10"/>
      <c r="AW5241"/>
    </row>
    <row r="5242" spans="48:49" x14ac:dyDescent="0.35">
      <c r="AV5242" s="10"/>
      <c r="AW5242"/>
    </row>
    <row r="5243" spans="48:49" x14ac:dyDescent="0.35">
      <c r="AV5243" s="10"/>
      <c r="AW5243"/>
    </row>
    <row r="5244" spans="48:49" x14ac:dyDescent="0.35">
      <c r="AV5244" s="10"/>
      <c r="AW5244"/>
    </row>
    <row r="5245" spans="48:49" x14ac:dyDescent="0.35">
      <c r="AV5245" s="10"/>
      <c r="AW5245"/>
    </row>
    <row r="5246" spans="48:49" x14ac:dyDescent="0.35">
      <c r="AV5246" s="10"/>
      <c r="AW5246"/>
    </row>
    <row r="5247" spans="48:49" x14ac:dyDescent="0.35">
      <c r="AV5247" s="10"/>
      <c r="AW5247"/>
    </row>
    <row r="5248" spans="48:49" x14ac:dyDescent="0.35">
      <c r="AV5248" s="10"/>
      <c r="AW5248"/>
    </row>
    <row r="5249" spans="48:49" x14ac:dyDescent="0.35">
      <c r="AV5249" s="10"/>
      <c r="AW5249"/>
    </row>
    <row r="5250" spans="48:49" x14ac:dyDescent="0.35">
      <c r="AV5250" s="10"/>
      <c r="AW5250"/>
    </row>
    <row r="5251" spans="48:49" x14ac:dyDescent="0.35">
      <c r="AV5251" s="10"/>
      <c r="AW5251"/>
    </row>
    <row r="5252" spans="48:49" x14ac:dyDescent="0.35">
      <c r="AV5252" s="10"/>
      <c r="AW5252"/>
    </row>
    <row r="5253" spans="48:49" x14ac:dyDescent="0.35">
      <c r="AV5253" s="10"/>
      <c r="AW5253"/>
    </row>
    <row r="5254" spans="48:49" x14ac:dyDescent="0.35">
      <c r="AV5254" s="10"/>
      <c r="AW5254"/>
    </row>
    <row r="5255" spans="48:49" x14ac:dyDescent="0.35">
      <c r="AV5255" s="10"/>
      <c r="AW5255"/>
    </row>
    <row r="5256" spans="48:49" x14ac:dyDescent="0.35">
      <c r="AV5256" s="10"/>
      <c r="AW5256"/>
    </row>
    <row r="5257" spans="48:49" x14ac:dyDescent="0.35">
      <c r="AV5257" s="10"/>
      <c r="AW5257"/>
    </row>
    <row r="5258" spans="48:49" x14ac:dyDescent="0.35">
      <c r="AV5258" s="10"/>
      <c r="AW5258"/>
    </row>
    <row r="5259" spans="48:49" x14ac:dyDescent="0.35">
      <c r="AV5259" s="10"/>
      <c r="AW5259"/>
    </row>
    <row r="5260" spans="48:49" x14ac:dyDescent="0.35">
      <c r="AV5260" s="10"/>
      <c r="AW5260"/>
    </row>
    <row r="5261" spans="48:49" x14ac:dyDescent="0.35">
      <c r="AV5261" s="10"/>
      <c r="AW5261"/>
    </row>
    <row r="5262" spans="48:49" x14ac:dyDescent="0.35">
      <c r="AV5262" s="10"/>
      <c r="AW5262"/>
    </row>
    <row r="5263" spans="48:49" x14ac:dyDescent="0.35">
      <c r="AV5263" s="10"/>
      <c r="AW5263"/>
    </row>
    <row r="5264" spans="48:49" x14ac:dyDescent="0.35">
      <c r="AV5264" s="10"/>
      <c r="AW5264"/>
    </row>
    <row r="5265" spans="48:49" x14ac:dyDescent="0.35">
      <c r="AV5265" s="10"/>
      <c r="AW5265"/>
    </row>
    <row r="5266" spans="48:49" x14ac:dyDescent="0.35">
      <c r="AV5266" s="10"/>
      <c r="AW5266"/>
    </row>
    <row r="5267" spans="48:49" x14ac:dyDescent="0.35">
      <c r="AV5267" s="10"/>
      <c r="AW5267"/>
    </row>
    <row r="5268" spans="48:49" x14ac:dyDescent="0.35">
      <c r="AV5268" s="10"/>
      <c r="AW5268"/>
    </row>
    <row r="5269" spans="48:49" x14ac:dyDescent="0.35">
      <c r="AV5269" s="10"/>
      <c r="AW5269"/>
    </row>
    <row r="5270" spans="48:49" x14ac:dyDescent="0.35">
      <c r="AV5270" s="10"/>
      <c r="AW5270"/>
    </row>
    <row r="5271" spans="48:49" x14ac:dyDescent="0.35">
      <c r="AV5271" s="10"/>
      <c r="AW5271"/>
    </row>
    <row r="5272" spans="48:49" x14ac:dyDescent="0.35">
      <c r="AV5272" s="10"/>
      <c r="AW5272"/>
    </row>
    <row r="5273" spans="48:49" x14ac:dyDescent="0.35">
      <c r="AV5273" s="10"/>
      <c r="AW5273"/>
    </row>
    <row r="5274" spans="48:49" x14ac:dyDescent="0.35">
      <c r="AV5274" s="10"/>
      <c r="AW5274"/>
    </row>
    <row r="5275" spans="48:49" x14ac:dyDescent="0.35">
      <c r="AV5275" s="10"/>
      <c r="AW5275"/>
    </row>
    <row r="5276" spans="48:49" x14ac:dyDescent="0.35">
      <c r="AV5276" s="10"/>
      <c r="AW5276"/>
    </row>
    <row r="5277" spans="48:49" x14ac:dyDescent="0.35">
      <c r="AV5277" s="10"/>
      <c r="AW5277"/>
    </row>
    <row r="5278" spans="48:49" x14ac:dyDescent="0.35">
      <c r="AV5278" s="10"/>
      <c r="AW5278"/>
    </row>
    <row r="5279" spans="48:49" x14ac:dyDescent="0.35">
      <c r="AV5279" s="10"/>
      <c r="AW5279"/>
    </row>
    <row r="5280" spans="48:49" x14ac:dyDescent="0.35">
      <c r="AV5280" s="10"/>
      <c r="AW5280"/>
    </row>
    <row r="5281" spans="48:49" x14ac:dyDescent="0.35">
      <c r="AV5281" s="10"/>
      <c r="AW5281"/>
    </row>
    <row r="5282" spans="48:49" x14ac:dyDescent="0.35">
      <c r="AV5282" s="10"/>
      <c r="AW5282"/>
    </row>
    <row r="5283" spans="48:49" x14ac:dyDescent="0.35">
      <c r="AV5283" s="10"/>
      <c r="AW5283"/>
    </row>
    <row r="5284" spans="48:49" x14ac:dyDescent="0.35">
      <c r="AV5284" s="10"/>
      <c r="AW5284"/>
    </row>
    <row r="5285" spans="48:49" x14ac:dyDescent="0.35">
      <c r="AV5285" s="10"/>
      <c r="AW5285"/>
    </row>
    <row r="5286" spans="48:49" x14ac:dyDescent="0.35">
      <c r="AV5286" s="10"/>
      <c r="AW5286"/>
    </row>
    <row r="5287" spans="48:49" x14ac:dyDescent="0.35">
      <c r="AV5287" s="10"/>
      <c r="AW5287"/>
    </row>
    <row r="5288" spans="48:49" x14ac:dyDescent="0.35">
      <c r="AV5288" s="10"/>
      <c r="AW5288"/>
    </row>
    <row r="5289" spans="48:49" x14ac:dyDescent="0.35">
      <c r="AV5289" s="10"/>
      <c r="AW5289"/>
    </row>
    <row r="5290" spans="48:49" x14ac:dyDescent="0.35">
      <c r="AV5290" s="10"/>
      <c r="AW5290"/>
    </row>
    <row r="5291" spans="48:49" x14ac:dyDescent="0.35">
      <c r="AV5291" s="10"/>
      <c r="AW5291"/>
    </row>
    <row r="5292" spans="48:49" x14ac:dyDescent="0.35">
      <c r="AV5292" s="10"/>
      <c r="AW5292"/>
    </row>
    <row r="5293" spans="48:49" x14ac:dyDescent="0.35">
      <c r="AV5293" s="10"/>
      <c r="AW5293"/>
    </row>
    <row r="5294" spans="48:49" x14ac:dyDescent="0.35">
      <c r="AV5294" s="10"/>
      <c r="AW5294"/>
    </row>
    <row r="5295" spans="48:49" x14ac:dyDescent="0.35">
      <c r="AV5295" s="10"/>
      <c r="AW5295"/>
    </row>
    <row r="5296" spans="48:49" x14ac:dyDescent="0.35">
      <c r="AV5296" s="10"/>
      <c r="AW5296"/>
    </row>
    <row r="5297" spans="48:49" x14ac:dyDescent="0.35">
      <c r="AV5297" s="10"/>
      <c r="AW5297"/>
    </row>
    <row r="5298" spans="48:49" x14ac:dyDescent="0.35">
      <c r="AV5298" s="10"/>
      <c r="AW5298"/>
    </row>
    <row r="5299" spans="48:49" x14ac:dyDescent="0.35">
      <c r="AV5299" s="10"/>
      <c r="AW5299"/>
    </row>
    <row r="5300" spans="48:49" x14ac:dyDescent="0.35">
      <c r="AV5300" s="10"/>
      <c r="AW5300"/>
    </row>
    <row r="5301" spans="48:49" x14ac:dyDescent="0.35">
      <c r="AV5301" s="10"/>
      <c r="AW5301"/>
    </row>
    <row r="5302" spans="48:49" x14ac:dyDescent="0.35">
      <c r="AV5302" s="10"/>
      <c r="AW5302"/>
    </row>
    <row r="5303" spans="48:49" x14ac:dyDescent="0.35">
      <c r="AV5303" s="10"/>
      <c r="AW5303"/>
    </row>
    <row r="5304" spans="48:49" x14ac:dyDescent="0.35">
      <c r="AV5304" s="10"/>
      <c r="AW5304"/>
    </row>
    <row r="5305" spans="48:49" x14ac:dyDescent="0.35">
      <c r="AV5305" s="10"/>
      <c r="AW5305"/>
    </row>
    <row r="5306" spans="48:49" x14ac:dyDescent="0.35">
      <c r="AV5306" s="10"/>
      <c r="AW5306"/>
    </row>
    <row r="5307" spans="48:49" x14ac:dyDescent="0.35">
      <c r="AV5307" s="10"/>
      <c r="AW5307"/>
    </row>
    <row r="5308" spans="48:49" x14ac:dyDescent="0.35">
      <c r="AV5308" s="10"/>
      <c r="AW5308"/>
    </row>
    <row r="5309" spans="48:49" x14ac:dyDescent="0.35">
      <c r="AV5309" s="10"/>
      <c r="AW5309"/>
    </row>
    <row r="5310" spans="48:49" x14ac:dyDescent="0.35">
      <c r="AV5310" s="10"/>
      <c r="AW5310"/>
    </row>
    <row r="5311" spans="48:49" x14ac:dyDescent="0.35">
      <c r="AV5311" s="10"/>
      <c r="AW5311"/>
    </row>
    <row r="5312" spans="48:49" x14ac:dyDescent="0.35">
      <c r="AV5312" s="10"/>
      <c r="AW5312"/>
    </row>
    <row r="5313" spans="48:49" x14ac:dyDescent="0.35">
      <c r="AV5313" s="10"/>
      <c r="AW5313"/>
    </row>
    <row r="5314" spans="48:49" x14ac:dyDescent="0.35">
      <c r="AV5314" s="10"/>
      <c r="AW5314"/>
    </row>
    <row r="5315" spans="48:49" x14ac:dyDescent="0.35">
      <c r="AV5315" s="10"/>
      <c r="AW5315"/>
    </row>
    <row r="5316" spans="48:49" x14ac:dyDescent="0.35">
      <c r="AV5316" s="10"/>
      <c r="AW5316"/>
    </row>
    <row r="5317" spans="48:49" x14ac:dyDescent="0.35">
      <c r="AV5317" s="10"/>
      <c r="AW5317"/>
    </row>
    <row r="5318" spans="48:49" x14ac:dyDescent="0.35">
      <c r="AV5318" s="10"/>
      <c r="AW5318"/>
    </row>
    <row r="5319" spans="48:49" x14ac:dyDescent="0.35">
      <c r="AV5319" s="10"/>
      <c r="AW5319"/>
    </row>
    <row r="5320" spans="48:49" x14ac:dyDescent="0.35">
      <c r="AV5320" s="10"/>
      <c r="AW5320"/>
    </row>
    <row r="5321" spans="48:49" x14ac:dyDescent="0.35">
      <c r="AV5321" s="10"/>
      <c r="AW5321"/>
    </row>
    <row r="5322" spans="48:49" x14ac:dyDescent="0.35">
      <c r="AV5322" s="10"/>
      <c r="AW5322"/>
    </row>
    <row r="5323" spans="48:49" x14ac:dyDescent="0.35">
      <c r="AV5323" s="10"/>
      <c r="AW5323"/>
    </row>
    <row r="5324" spans="48:49" x14ac:dyDescent="0.35">
      <c r="AV5324" s="10"/>
      <c r="AW5324"/>
    </row>
    <row r="5325" spans="48:49" x14ac:dyDescent="0.35">
      <c r="AV5325" s="10"/>
      <c r="AW5325"/>
    </row>
    <row r="5326" spans="48:49" x14ac:dyDescent="0.35">
      <c r="AV5326" s="10"/>
      <c r="AW5326"/>
    </row>
    <row r="5327" spans="48:49" x14ac:dyDescent="0.35">
      <c r="AV5327" s="10"/>
      <c r="AW5327"/>
    </row>
    <row r="5328" spans="48:49" x14ac:dyDescent="0.35">
      <c r="AV5328" s="10"/>
      <c r="AW5328"/>
    </row>
    <row r="5329" spans="48:49" x14ac:dyDescent="0.35">
      <c r="AV5329" s="10"/>
      <c r="AW5329"/>
    </row>
    <row r="5330" spans="48:49" x14ac:dyDescent="0.35">
      <c r="AV5330" s="10"/>
      <c r="AW5330"/>
    </row>
    <row r="5331" spans="48:49" x14ac:dyDescent="0.35">
      <c r="AV5331" s="10"/>
      <c r="AW5331"/>
    </row>
    <row r="5332" spans="48:49" x14ac:dyDescent="0.35">
      <c r="AV5332" s="10"/>
      <c r="AW5332"/>
    </row>
    <row r="5333" spans="48:49" x14ac:dyDescent="0.35">
      <c r="AV5333" s="10"/>
      <c r="AW5333"/>
    </row>
    <row r="5334" spans="48:49" x14ac:dyDescent="0.35">
      <c r="AV5334" s="10"/>
      <c r="AW5334"/>
    </row>
    <row r="5335" spans="48:49" x14ac:dyDescent="0.35">
      <c r="AV5335" s="10"/>
      <c r="AW5335"/>
    </row>
    <row r="5336" spans="48:49" x14ac:dyDescent="0.35">
      <c r="AV5336" s="10"/>
      <c r="AW5336"/>
    </row>
    <row r="5337" spans="48:49" x14ac:dyDescent="0.35">
      <c r="AV5337" s="10"/>
      <c r="AW5337"/>
    </row>
    <row r="5338" spans="48:49" x14ac:dyDescent="0.35">
      <c r="AV5338" s="10"/>
      <c r="AW5338"/>
    </row>
    <row r="5339" spans="48:49" x14ac:dyDescent="0.35">
      <c r="AV5339" s="10"/>
      <c r="AW5339"/>
    </row>
    <row r="5340" spans="48:49" x14ac:dyDescent="0.35">
      <c r="AV5340" s="10"/>
      <c r="AW5340"/>
    </row>
    <row r="5341" spans="48:49" x14ac:dyDescent="0.35">
      <c r="AV5341" s="10"/>
      <c r="AW5341"/>
    </row>
    <row r="5342" spans="48:49" x14ac:dyDescent="0.35">
      <c r="AV5342" s="10"/>
      <c r="AW5342"/>
    </row>
    <row r="5343" spans="48:49" x14ac:dyDescent="0.35">
      <c r="AV5343" s="10"/>
      <c r="AW5343"/>
    </row>
    <row r="5344" spans="48:49" x14ac:dyDescent="0.35">
      <c r="AV5344" s="10"/>
      <c r="AW5344"/>
    </row>
    <row r="5345" spans="48:49" x14ac:dyDescent="0.35">
      <c r="AV5345" s="10"/>
      <c r="AW5345"/>
    </row>
    <row r="5346" spans="48:49" x14ac:dyDescent="0.35">
      <c r="AV5346" s="10"/>
      <c r="AW5346"/>
    </row>
    <row r="5347" spans="48:49" x14ac:dyDescent="0.35">
      <c r="AV5347" s="10"/>
      <c r="AW5347"/>
    </row>
    <row r="5348" spans="48:49" x14ac:dyDescent="0.35">
      <c r="AV5348" s="10"/>
      <c r="AW5348"/>
    </row>
    <row r="5349" spans="48:49" x14ac:dyDescent="0.35">
      <c r="AV5349" s="10"/>
      <c r="AW5349"/>
    </row>
    <row r="5350" spans="48:49" x14ac:dyDescent="0.35">
      <c r="AV5350" s="10"/>
      <c r="AW5350"/>
    </row>
    <row r="5351" spans="48:49" x14ac:dyDescent="0.35">
      <c r="AV5351" s="10"/>
      <c r="AW5351"/>
    </row>
    <row r="5352" spans="48:49" x14ac:dyDescent="0.35">
      <c r="AV5352" s="10"/>
      <c r="AW5352"/>
    </row>
    <row r="5353" spans="48:49" x14ac:dyDescent="0.35">
      <c r="AV5353" s="10"/>
      <c r="AW5353"/>
    </row>
    <row r="5354" spans="48:49" x14ac:dyDescent="0.35">
      <c r="AV5354" s="10"/>
      <c r="AW5354"/>
    </row>
    <row r="5355" spans="48:49" x14ac:dyDescent="0.35">
      <c r="AV5355" s="10"/>
      <c r="AW5355"/>
    </row>
    <row r="5356" spans="48:49" x14ac:dyDescent="0.35">
      <c r="AV5356" s="10"/>
      <c r="AW5356"/>
    </row>
    <row r="5357" spans="48:49" x14ac:dyDescent="0.35">
      <c r="AV5357" s="10"/>
      <c r="AW5357"/>
    </row>
    <row r="5358" spans="48:49" x14ac:dyDescent="0.35">
      <c r="AV5358" s="10"/>
      <c r="AW5358"/>
    </row>
    <row r="5359" spans="48:49" x14ac:dyDescent="0.35">
      <c r="AV5359" s="10"/>
      <c r="AW5359"/>
    </row>
    <row r="5360" spans="48:49" x14ac:dyDescent="0.35">
      <c r="AV5360" s="10"/>
      <c r="AW5360"/>
    </row>
    <row r="5361" spans="48:49" x14ac:dyDescent="0.35">
      <c r="AV5361" s="10"/>
      <c r="AW5361"/>
    </row>
    <row r="5362" spans="48:49" x14ac:dyDescent="0.35">
      <c r="AV5362" s="10"/>
      <c r="AW5362"/>
    </row>
    <row r="5363" spans="48:49" x14ac:dyDescent="0.35">
      <c r="AV5363" s="10"/>
      <c r="AW5363"/>
    </row>
    <row r="5364" spans="48:49" x14ac:dyDescent="0.35">
      <c r="AV5364" s="10"/>
      <c r="AW5364"/>
    </row>
    <row r="5365" spans="48:49" x14ac:dyDescent="0.35">
      <c r="AV5365" s="10"/>
      <c r="AW5365"/>
    </row>
    <row r="5366" spans="48:49" x14ac:dyDescent="0.35">
      <c r="AV5366" s="10"/>
      <c r="AW5366"/>
    </row>
    <row r="5367" spans="48:49" x14ac:dyDescent="0.35">
      <c r="AV5367" s="10"/>
      <c r="AW5367"/>
    </row>
    <row r="5368" spans="48:49" x14ac:dyDescent="0.35">
      <c r="AV5368" s="10"/>
      <c r="AW5368"/>
    </row>
    <row r="5369" spans="48:49" x14ac:dyDescent="0.35">
      <c r="AV5369" s="10"/>
      <c r="AW5369"/>
    </row>
    <row r="5370" spans="48:49" x14ac:dyDescent="0.35">
      <c r="AV5370" s="10"/>
      <c r="AW5370"/>
    </row>
    <row r="5371" spans="48:49" x14ac:dyDescent="0.35">
      <c r="AV5371" s="10"/>
      <c r="AW5371"/>
    </row>
    <row r="5372" spans="48:49" x14ac:dyDescent="0.35">
      <c r="AV5372" s="10"/>
      <c r="AW5372"/>
    </row>
    <row r="5373" spans="48:49" x14ac:dyDescent="0.35">
      <c r="AV5373" s="10"/>
      <c r="AW5373"/>
    </row>
    <row r="5374" spans="48:49" x14ac:dyDescent="0.35">
      <c r="AV5374" s="10"/>
      <c r="AW5374"/>
    </row>
    <row r="5375" spans="48:49" x14ac:dyDescent="0.35">
      <c r="AV5375" s="10"/>
      <c r="AW5375"/>
    </row>
    <row r="5376" spans="48:49" x14ac:dyDescent="0.35">
      <c r="AV5376" s="10"/>
      <c r="AW5376"/>
    </row>
    <row r="5377" spans="48:49" x14ac:dyDescent="0.35">
      <c r="AV5377" s="10"/>
      <c r="AW5377"/>
    </row>
    <row r="5378" spans="48:49" x14ac:dyDescent="0.35">
      <c r="AV5378" s="10"/>
      <c r="AW5378"/>
    </row>
    <row r="5379" spans="48:49" x14ac:dyDescent="0.35">
      <c r="AV5379" s="10"/>
      <c r="AW5379"/>
    </row>
    <row r="5380" spans="48:49" x14ac:dyDescent="0.35">
      <c r="AV5380" s="10"/>
      <c r="AW5380"/>
    </row>
    <row r="5381" spans="48:49" x14ac:dyDescent="0.35">
      <c r="AV5381" s="10"/>
      <c r="AW5381"/>
    </row>
    <row r="5382" spans="48:49" x14ac:dyDescent="0.35">
      <c r="AV5382" s="10"/>
      <c r="AW5382"/>
    </row>
    <row r="5383" spans="48:49" x14ac:dyDescent="0.35">
      <c r="AV5383" s="10"/>
      <c r="AW5383"/>
    </row>
    <row r="5384" spans="48:49" x14ac:dyDescent="0.35">
      <c r="AV5384" s="10"/>
      <c r="AW5384"/>
    </row>
    <row r="5385" spans="48:49" x14ac:dyDescent="0.35">
      <c r="AV5385" s="10"/>
      <c r="AW5385"/>
    </row>
    <row r="5386" spans="48:49" x14ac:dyDescent="0.35">
      <c r="AV5386" s="10"/>
      <c r="AW5386"/>
    </row>
    <row r="5387" spans="48:49" x14ac:dyDescent="0.35">
      <c r="AV5387" s="10"/>
      <c r="AW5387"/>
    </row>
    <row r="5388" spans="48:49" x14ac:dyDescent="0.35">
      <c r="AV5388" s="10"/>
      <c r="AW5388"/>
    </row>
    <row r="5389" spans="48:49" x14ac:dyDescent="0.35">
      <c r="AV5389" s="10"/>
      <c r="AW5389"/>
    </row>
    <row r="5390" spans="48:49" x14ac:dyDescent="0.35">
      <c r="AV5390" s="10"/>
      <c r="AW5390"/>
    </row>
    <row r="5391" spans="48:49" x14ac:dyDescent="0.35">
      <c r="AV5391" s="10"/>
      <c r="AW5391"/>
    </row>
    <row r="5392" spans="48:49" x14ac:dyDescent="0.35">
      <c r="AV5392" s="10"/>
      <c r="AW5392"/>
    </row>
    <row r="5393" spans="48:49" x14ac:dyDescent="0.35">
      <c r="AV5393" s="10"/>
      <c r="AW5393"/>
    </row>
    <row r="5394" spans="48:49" x14ac:dyDescent="0.35">
      <c r="AV5394" s="10"/>
      <c r="AW5394"/>
    </row>
    <row r="5395" spans="48:49" x14ac:dyDescent="0.35">
      <c r="AV5395" s="10"/>
      <c r="AW5395"/>
    </row>
    <row r="5396" spans="48:49" x14ac:dyDescent="0.35">
      <c r="AV5396" s="10"/>
      <c r="AW5396"/>
    </row>
    <row r="5397" spans="48:49" x14ac:dyDescent="0.35">
      <c r="AV5397" s="10"/>
      <c r="AW5397"/>
    </row>
    <row r="5398" spans="48:49" x14ac:dyDescent="0.35">
      <c r="AV5398" s="10"/>
      <c r="AW5398"/>
    </row>
    <row r="5399" spans="48:49" x14ac:dyDescent="0.35">
      <c r="AV5399" s="10"/>
      <c r="AW5399"/>
    </row>
    <row r="5400" spans="48:49" x14ac:dyDescent="0.35">
      <c r="AV5400" s="10"/>
      <c r="AW5400"/>
    </row>
    <row r="5401" spans="48:49" x14ac:dyDescent="0.35">
      <c r="AV5401" s="10"/>
      <c r="AW5401"/>
    </row>
    <row r="5402" spans="48:49" x14ac:dyDescent="0.35">
      <c r="AV5402" s="10"/>
      <c r="AW5402"/>
    </row>
    <row r="5403" spans="48:49" x14ac:dyDescent="0.35">
      <c r="AV5403" s="10"/>
      <c r="AW5403"/>
    </row>
    <row r="5404" spans="48:49" x14ac:dyDescent="0.35">
      <c r="AV5404" s="10"/>
      <c r="AW5404"/>
    </row>
    <row r="5405" spans="48:49" x14ac:dyDescent="0.35">
      <c r="AV5405" s="10"/>
      <c r="AW5405"/>
    </row>
    <row r="5406" spans="48:49" x14ac:dyDescent="0.35">
      <c r="AV5406" s="10"/>
      <c r="AW5406"/>
    </row>
    <row r="5407" spans="48:49" x14ac:dyDescent="0.35">
      <c r="AV5407" s="10"/>
      <c r="AW5407"/>
    </row>
    <row r="5408" spans="48:49" x14ac:dyDescent="0.35">
      <c r="AV5408" s="10"/>
      <c r="AW5408"/>
    </row>
    <row r="5409" spans="48:49" x14ac:dyDescent="0.35">
      <c r="AV5409" s="10"/>
      <c r="AW5409"/>
    </row>
    <row r="5410" spans="48:49" x14ac:dyDescent="0.35">
      <c r="AV5410" s="10"/>
      <c r="AW5410"/>
    </row>
    <row r="5411" spans="48:49" x14ac:dyDescent="0.35">
      <c r="AV5411" s="10"/>
      <c r="AW5411"/>
    </row>
    <row r="5412" spans="48:49" x14ac:dyDescent="0.35">
      <c r="AV5412" s="10"/>
      <c r="AW5412"/>
    </row>
    <row r="5413" spans="48:49" x14ac:dyDescent="0.35">
      <c r="AV5413" s="10"/>
      <c r="AW5413"/>
    </row>
    <row r="5414" spans="48:49" x14ac:dyDescent="0.35">
      <c r="AV5414" s="10"/>
      <c r="AW5414"/>
    </row>
    <row r="5415" spans="48:49" x14ac:dyDescent="0.35">
      <c r="AV5415" s="10"/>
      <c r="AW5415"/>
    </row>
    <row r="5416" spans="48:49" x14ac:dyDescent="0.35">
      <c r="AV5416" s="10"/>
      <c r="AW5416"/>
    </row>
    <row r="5417" spans="48:49" x14ac:dyDescent="0.35">
      <c r="AV5417" s="10"/>
      <c r="AW5417"/>
    </row>
    <row r="5418" spans="48:49" x14ac:dyDescent="0.35">
      <c r="AV5418" s="10"/>
      <c r="AW5418"/>
    </row>
    <row r="5419" spans="48:49" x14ac:dyDescent="0.35">
      <c r="AV5419" s="10"/>
      <c r="AW5419"/>
    </row>
    <row r="5420" spans="48:49" x14ac:dyDescent="0.35">
      <c r="AV5420" s="10"/>
      <c r="AW5420"/>
    </row>
    <row r="5421" spans="48:49" x14ac:dyDescent="0.35">
      <c r="AV5421" s="10"/>
      <c r="AW5421"/>
    </row>
    <row r="5422" spans="48:49" x14ac:dyDescent="0.35">
      <c r="AV5422" s="10"/>
      <c r="AW5422"/>
    </row>
    <row r="5423" spans="48:49" x14ac:dyDescent="0.35">
      <c r="AV5423" s="10"/>
      <c r="AW5423"/>
    </row>
    <row r="5424" spans="48:49" x14ac:dyDescent="0.35">
      <c r="AV5424" s="10"/>
      <c r="AW5424"/>
    </row>
    <row r="5425" spans="48:49" x14ac:dyDescent="0.35">
      <c r="AV5425" s="10"/>
      <c r="AW5425"/>
    </row>
    <row r="5426" spans="48:49" x14ac:dyDescent="0.35">
      <c r="AV5426" s="10"/>
      <c r="AW5426"/>
    </row>
    <row r="5427" spans="48:49" x14ac:dyDescent="0.35">
      <c r="AV5427" s="10"/>
      <c r="AW5427"/>
    </row>
    <row r="5428" spans="48:49" x14ac:dyDescent="0.35">
      <c r="AV5428" s="10"/>
      <c r="AW5428"/>
    </row>
    <row r="5429" spans="48:49" x14ac:dyDescent="0.35">
      <c r="AV5429" s="10"/>
      <c r="AW5429"/>
    </row>
    <row r="5430" spans="48:49" x14ac:dyDescent="0.35">
      <c r="AV5430" s="10"/>
      <c r="AW5430"/>
    </row>
    <row r="5431" spans="48:49" x14ac:dyDescent="0.35">
      <c r="AV5431" s="10"/>
      <c r="AW5431"/>
    </row>
    <row r="5432" spans="48:49" x14ac:dyDescent="0.35">
      <c r="AV5432" s="10"/>
      <c r="AW5432"/>
    </row>
    <row r="5433" spans="48:49" x14ac:dyDescent="0.35">
      <c r="AV5433" s="10"/>
      <c r="AW5433"/>
    </row>
    <row r="5434" spans="48:49" x14ac:dyDescent="0.35">
      <c r="AV5434" s="10"/>
      <c r="AW5434"/>
    </row>
    <row r="5435" spans="48:49" x14ac:dyDescent="0.35">
      <c r="AV5435" s="10"/>
      <c r="AW5435"/>
    </row>
    <row r="5436" spans="48:49" x14ac:dyDescent="0.35">
      <c r="AV5436" s="10"/>
      <c r="AW5436"/>
    </row>
    <row r="5437" spans="48:49" x14ac:dyDescent="0.35">
      <c r="AV5437" s="10"/>
      <c r="AW5437"/>
    </row>
    <row r="5438" spans="48:49" x14ac:dyDescent="0.35">
      <c r="AV5438" s="10"/>
      <c r="AW5438"/>
    </row>
    <row r="5439" spans="48:49" x14ac:dyDescent="0.35">
      <c r="AV5439" s="10"/>
      <c r="AW5439"/>
    </row>
    <row r="5440" spans="48:49" x14ac:dyDescent="0.35">
      <c r="AV5440" s="10"/>
      <c r="AW5440"/>
    </row>
    <row r="5441" spans="48:49" x14ac:dyDescent="0.35">
      <c r="AV5441" s="10"/>
      <c r="AW5441"/>
    </row>
    <row r="5442" spans="48:49" x14ac:dyDescent="0.35">
      <c r="AV5442" s="10"/>
      <c r="AW5442"/>
    </row>
    <row r="5443" spans="48:49" x14ac:dyDescent="0.35">
      <c r="AV5443" s="10"/>
      <c r="AW5443"/>
    </row>
    <row r="5444" spans="48:49" x14ac:dyDescent="0.35">
      <c r="AV5444" s="10"/>
      <c r="AW5444"/>
    </row>
    <row r="5445" spans="48:49" x14ac:dyDescent="0.35">
      <c r="AV5445" s="10"/>
      <c r="AW5445"/>
    </row>
    <row r="5446" spans="48:49" x14ac:dyDescent="0.35">
      <c r="AV5446" s="10"/>
      <c r="AW5446"/>
    </row>
    <row r="5447" spans="48:49" x14ac:dyDescent="0.35">
      <c r="AV5447" s="10"/>
      <c r="AW5447"/>
    </row>
    <row r="5448" spans="48:49" x14ac:dyDescent="0.35">
      <c r="AV5448" s="10"/>
      <c r="AW5448"/>
    </row>
    <row r="5449" spans="48:49" x14ac:dyDescent="0.35">
      <c r="AV5449" s="10"/>
      <c r="AW5449"/>
    </row>
    <row r="5450" spans="48:49" x14ac:dyDescent="0.35">
      <c r="AV5450" s="10"/>
      <c r="AW5450"/>
    </row>
    <row r="5451" spans="48:49" x14ac:dyDescent="0.35">
      <c r="AV5451" s="10"/>
      <c r="AW5451"/>
    </row>
    <row r="5452" spans="48:49" x14ac:dyDescent="0.35">
      <c r="AV5452" s="10"/>
      <c r="AW5452"/>
    </row>
    <row r="5453" spans="48:49" x14ac:dyDescent="0.35">
      <c r="AV5453" s="10"/>
      <c r="AW5453"/>
    </row>
    <row r="5454" spans="48:49" x14ac:dyDescent="0.35">
      <c r="AV5454" s="10"/>
      <c r="AW5454"/>
    </row>
    <row r="5455" spans="48:49" x14ac:dyDescent="0.35">
      <c r="AV5455" s="10"/>
      <c r="AW5455"/>
    </row>
    <row r="5456" spans="48:49" x14ac:dyDescent="0.35">
      <c r="AV5456" s="10"/>
      <c r="AW5456"/>
    </row>
    <row r="5457" spans="48:49" x14ac:dyDescent="0.35">
      <c r="AV5457" s="10"/>
      <c r="AW5457"/>
    </row>
    <row r="5458" spans="48:49" x14ac:dyDescent="0.35">
      <c r="AV5458" s="10"/>
      <c r="AW5458"/>
    </row>
    <row r="5459" spans="48:49" x14ac:dyDescent="0.35">
      <c r="AV5459" s="10"/>
      <c r="AW5459"/>
    </row>
    <row r="5460" spans="48:49" x14ac:dyDescent="0.35">
      <c r="AV5460" s="10"/>
      <c r="AW5460"/>
    </row>
    <row r="5461" spans="48:49" x14ac:dyDescent="0.35">
      <c r="AV5461" s="10"/>
      <c r="AW5461"/>
    </row>
    <row r="5462" spans="48:49" x14ac:dyDescent="0.35">
      <c r="AV5462" s="10"/>
      <c r="AW5462"/>
    </row>
    <row r="5463" spans="48:49" x14ac:dyDescent="0.35">
      <c r="AV5463" s="10"/>
      <c r="AW5463"/>
    </row>
    <row r="5464" spans="48:49" x14ac:dyDescent="0.35">
      <c r="AV5464" s="10"/>
      <c r="AW5464"/>
    </row>
    <row r="5465" spans="48:49" x14ac:dyDescent="0.35">
      <c r="AV5465" s="10"/>
      <c r="AW5465"/>
    </row>
    <row r="5466" spans="48:49" x14ac:dyDescent="0.35">
      <c r="AV5466" s="10"/>
      <c r="AW5466"/>
    </row>
    <row r="5467" spans="48:49" x14ac:dyDescent="0.35">
      <c r="AV5467" s="10"/>
      <c r="AW5467"/>
    </row>
    <row r="5468" spans="48:49" x14ac:dyDescent="0.35">
      <c r="AV5468" s="10"/>
      <c r="AW5468"/>
    </row>
    <row r="5469" spans="48:49" x14ac:dyDescent="0.35">
      <c r="AV5469" s="10"/>
      <c r="AW5469"/>
    </row>
    <row r="5470" spans="48:49" x14ac:dyDescent="0.35">
      <c r="AV5470" s="10"/>
      <c r="AW5470"/>
    </row>
    <row r="5471" spans="48:49" x14ac:dyDescent="0.35">
      <c r="AV5471" s="10"/>
      <c r="AW5471"/>
    </row>
    <row r="5472" spans="48:49" x14ac:dyDescent="0.35">
      <c r="AV5472" s="10"/>
      <c r="AW5472"/>
    </row>
    <row r="5473" spans="48:49" x14ac:dyDescent="0.35">
      <c r="AV5473" s="10"/>
      <c r="AW5473"/>
    </row>
    <row r="5474" spans="48:49" x14ac:dyDescent="0.35">
      <c r="AV5474" s="10"/>
      <c r="AW5474"/>
    </row>
    <row r="5475" spans="48:49" x14ac:dyDescent="0.35">
      <c r="AV5475" s="10"/>
      <c r="AW5475"/>
    </row>
    <row r="5476" spans="48:49" x14ac:dyDescent="0.35">
      <c r="AV5476" s="10"/>
      <c r="AW5476"/>
    </row>
    <row r="5477" spans="48:49" x14ac:dyDescent="0.35">
      <c r="AV5477" s="10"/>
      <c r="AW5477"/>
    </row>
    <row r="5478" spans="48:49" x14ac:dyDescent="0.35">
      <c r="AV5478" s="10"/>
      <c r="AW5478"/>
    </row>
    <row r="5479" spans="48:49" x14ac:dyDescent="0.35">
      <c r="AV5479" s="10"/>
      <c r="AW5479"/>
    </row>
    <row r="5480" spans="48:49" x14ac:dyDescent="0.35">
      <c r="AV5480" s="10"/>
      <c r="AW5480"/>
    </row>
    <row r="5481" spans="48:49" x14ac:dyDescent="0.35">
      <c r="AV5481" s="10"/>
      <c r="AW5481"/>
    </row>
    <row r="5482" spans="48:49" x14ac:dyDescent="0.35">
      <c r="AV5482" s="10"/>
      <c r="AW5482"/>
    </row>
    <row r="5483" spans="48:49" x14ac:dyDescent="0.35">
      <c r="AV5483" s="10"/>
      <c r="AW5483"/>
    </row>
    <row r="5484" spans="48:49" x14ac:dyDescent="0.35">
      <c r="AV5484" s="10"/>
      <c r="AW5484"/>
    </row>
    <row r="5485" spans="48:49" x14ac:dyDescent="0.35">
      <c r="AV5485" s="10"/>
      <c r="AW5485"/>
    </row>
    <row r="5486" spans="48:49" x14ac:dyDescent="0.35">
      <c r="AV5486" s="10"/>
      <c r="AW5486"/>
    </row>
    <row r="5487" spans="48:49" x14ac:dyDescent="0.35">
      <c r="AV5487" s="10"/>
      <c r="AW5487"/>
    </row>
    <row r="5488" spans="48:49" x14ac:dyDescent="0.35">
      <c r="AV5488" s="10"/>
      <c r="AW5488"/>
    </row>
    <row r="5489" spans="48:49" x14ac:dyDescent="0.35">
      <c r="AV5489" s="10"/>
      <c r="AW5489"/>
    </row>
    <row r="5490" spans="48:49" x14ac:dyDescent="0.35">
      <c r="AV5490" s="10"/>
      <c r="AW5490"/>
    </row>
    <row r="5491" spans="48:49" x14ac:dyDescent="0.35">
      <c r="AV5491" s="10"/>
      <c r="AW5491"/>
    </row>
    <row r="5492" spans="48:49" x14ac:dyDescent="0.35">
      <c r="AV5492" s="10"/>
      <c r="AW5492"/>
    </row>
    <row r="5493" spans="48:49" x14ac:dyDescent="0.35">
      <c r="AV5493" s="10"/>
      <c r="AW5493"/>
    </row>
    <row r="5494" spans="48:49" x14ac:dyDescent="0.35">
      <c r="AV5494" s="10"/>
      <c r="AW5494"/>
    </row>
    <row r="5495" spans="48:49" x14ac:dyDescent="0.35">
      <c r="AV5495" s="10"/>
      <c r="AW5495"/>
    </row>
    <row r="5496" spans="48:49" x14ac:dyDescent="0.35">
      <c r="AV5496" s="10"/>
      <c r="AW5496"/>
    </row>
    <row r="5497" spans="48:49" x14ac:dyDescent="0.35">
      <c r="AV5497" s="10"/>
      <c r="AW5497"/>
    </row>
    <row r="5498" spans="48:49" x14ac:dyDescent="0.35">
      <c r="AV5498" s="10"/>
      <c r="AW5498"/>
    </row>
    <row r="5499" spans="48:49" x14ac:dyDescent="0.35">
      <c r="AV5499" s="10"/>
      <c r="AW5499"/>
    </row>
    <row r="5500" spans="48:49" x14ac:dyDescent="0.35">
      <c r="AV5500" s="10"/>
      <c r="AW5500"/>
    </row>
    <row r="5501" spans="48:49" x14ac:dyDescent="0.35">
      <c r="AV5501" s="10"/>
      <c r="AW5501"/>
    </row>
    <row r="5502" spans="48:49" x14ac:dyDescent="0.35">
      <c r="AV5502" s="10"/>
      <c r="AW5502"/>
    </row>
    <row r="5503" spans="48:49" x14ac:dyDescent="0.35">
      <c r="AV5503" s="10"/>
      <c r="AW5503"/>
    </row>
    <row r="5504" spans="48:49" x14ac:dyDescent="0.35">
      <c r="AV5504" s="10"/>
      <c r="AW5504"/>
    </row>
    <row r="5505" spans="48:49" x14ac:dyDescent="0.35">
      <c r="AV5505" s="10"/>
      <c r="AW5505"/>
    </row>
    <row r="5506" spans="48:49" x14ac:dyDescent="0.35">
      <c r="AV5506" s="10"/>
      <c r="AW5506"/>
    </row>
    <row r="5507" spans="48:49" x14ac:dyDescent="0.35">
      <c r="AV5507" s="10"/>
      <c r="AW5507"/>
    </row>
    <row r="5508" spans="48:49" x14ac:dyDescent="0.35">
      <c r="AV5508" s="10"/>
      <c r="AW5508"/>
    </row>
    <row r="5509" spans="48:49" x14ac:dyDescent="0.35">
      <c r="AV5509" s="10"/>
      <c r="AW5509"/>
    </row>
    <row r="5510" spans="48:49" x14ac:dyDescent="0.35">
      <c r="AV5510" s="10"/>
      <c r="AW5510"/>
    </row>
    <row r="5511" spans="48:49" x14ac:dyDescent="0.35">
      <c r="AV5511" s="10"/>
      <c r="AW5511"/>
    </row>
    <row r="5512" spans="48:49" x14ac:dyDescent="0.35">
      <c r="AV5512" s="10"/>
      <c r="AW5512"/>
    </row>
    <row r="5513" spans="48:49" x14ac:dyDescent="0.35">
      <c r="AV5513" s="10"/>
      <c r="AW5513"/>
    </row>
    <row r="5514" spans="48:49" x14ac:dyDescent="0.35">
      <c r="AV5514" s="10"/>
      <c r="AW5514"/>
    </row>
    <row r="5515" spans="48:49" x14ac:dyDescent="0.35">
      <c r="AV5515" s="10"/>
      <c r="AW5515"/>
    </row>
    <row r="5516" spans="48:49" x14ac:dyDescent="0.35">
      <c r="AV5516" s="10"/>
      <c r="AW5516"/>
    </row>
    <row r="5517" spans="48:49" x14ac:dyDescent="0.35">
      <c r="AV5517" s="10"/>
      <c r="AW5517"/>
    </row>
    <row r="5518" spans="48:49" x14ac:dyDescent="0.35">
      <c r="AV5518" s="10"/>
      <c r="AW5518"/>
    </row>
    <row r="5519" spans="48:49" x14ac:dyDescent="0.35">
      <c r="AV5519" s="10"/>
      <c r="AW5519"/>
    </row>
    <row r="5520" spans="48:49" x14ac:dyDescent="0.35">
      <c r="AV5520" s="10"/>
      <c r="AW5520"/>
    </row>
    <row r="5521" spans="48:49" x14ac:dyDescent="0.35">
      <c r="AV5521" s="10"/>
      <c r="AW5521"/>
    </row>
    <row r="5522" spans="48:49" x14ac:dyDescent="0.35">
      <c r="AV5522" s="10"/>
      <c r="AW5522"/>
    </row>
    <row r="5523" spans="48:49" x14ac:dyDescent="0.35">
      <c r="AV5523" s="10"/>
      <c r="AW5523"/>
    </row>
    <row r="5524" spans="48:49" x14ac:dyDescent="0.35">
      <c r="AV5524" s="10"/>
      <c r="AW5524"/>
    </row>
    <row r="5525" spans="48:49" x14ac:dyDescent="0.35">
      <c r="AV5525" s="10"/>
      <c r="AW5525"/>
    </row>
    <row r="5526" spans="48:49" x14ac:dyDescent="0.35">
      <c r="AV5526" s="10"/>
      <c r="AW5526"/>
    </row>
    <row r="5527" spans="48:49" x14ac:dyDescent="0.35">
      <c r="AV5527" s="10"/>
      <c r="AW5527"/>
    </row>
    <row r="5528" spans="48:49" x14ac:dyDescent="0.35">
      <c r="AV5528" s="10"/>
      <c r="AW5528"/>
    </row>
    <row r="5529" spans="48:49" x14ac:dyDescent="0.35">
      <c r="AV5529" s="10"/>
      <c r="AW5529"/>
    </row>
    <row r="5530" spans="48:49" x14ac:dyDescent="0.35">
      <c r="AV5530" s="10"/>
      <c r="AW5530"/>
    </row>
    <row r="5531" spans="48:49" x14ac:dyDescent="0.35">
      <c r="AV5531" s="10"/>
      <c r="AW5531"/>
    </row>
    <row r="5532" spans="48:49" x14ac:dyDescent="0.35">
      <c r="AV5532" s="10"/>
      <c r="AW5532"/>
    </row>
    <row r="5533" spans="48:49" x14ac:dyDescent="0.35">
      <c r="AV5533" s="10"/>
      <c r="AW5533"/>
    </row>
    <row r="5534" spans="48:49" x14ac:dyDescent="0.35">
      <c r="AV5534" s="10"/>
      <c r="AW5534"/>
    </row>
    <row r="5535" spans="48:49" x14ac:dyDescent="0.35">
      <c r="AV5535" s="10"/>
      <c r="AW5535"/>
    </row>
    <row r="5536" spans="48:49" x14ac:dyDescent="0.35">
      <c r="AV5536" s="10"/>
      <c r="AW5536"/>
    </row>
    <row r="5537" spans="48:49" x14ac:dyDescent="0.35">
      <c r="AV5537" s="10"/>
      <c r="AW5537"/>
    </row>
    <row r="5538" spans="48:49" x14ac:dyDescent="0.35">
      <c r="AV5538" s="10"/>
      <c r="AW5538"/>
    </row>
    <row r="5539" spans="48:49" x14ac:dyDescent="0.35">
      <c r="AV5539" s="10"/>
      <c r="AW5539"/>
    </row>
    <row r="5540" spans="48:49" x14ac:dyDescent="0.35">
      <c r="AV5540" s="10"/>
      <c r="AW5540"/>
    </row>
    <row r="5541" spans="48:49" x14ac:dyDescent="0.35">
      <c r="AV5541" s="10"/>
      <c r="AW5541"/>
    </row>
    <row r="5542" spans="48:49" x14ac:dyDescent="0.35">
      <c r="AV5542" s="10"/>
      <c r="AW5542"/>
    </row>
    <row r="5543" spans="48:49" x14ac:dyDescent="0.35">
      <c r="AV5543" s="10"/>
      <c r="AW5543"/>
    </row>
    <row r="5544" spans="48:49" x14ac:dyDescent="0.35">
      <c r="AV5544" s="10"/>
      <c r="AW5544"/>
    </row>
    <row r="5545" spans="48:49" x14ac:dyDescent="0.35">
      <c r="AV5545" s="10"/>
      <c r="AW5545"/>
    </row>
    <row r="5546" spans="48:49" x14ac:dyDescent="0.35">
      <c r="AV5546" s="10"/>
      <c r="AW5546"/>
    </row>
    <row r="5547" spans="48:49" x14ac:dyDescent="0.35">
      <c r="AV5547" s="10"/>
      <c r="AW5547"/>
    </row>
    <row r="5548" spans="48:49" x14ac:dyDescent="0.35">
      <c r="AV5548" s="10"/>
      <c r="AW5548"/>
    </row>
    <row r="5549" spans="48:49" x14ac:dyDescent="0.35">
      <c r="AV5549" s="10"/>
      <c r="AW5549"/>
    </row>
    <row r="5550" spans="48:49" x14ac:dyDescent="0.35">
      <c r="AV5550" s="10"/>
      <c r="AW5550"/>
    </row>
    <row r="5551" spans="48:49" x14ac:dyDescent="0.35">
      <c r="AV5551" s="10"/>
      <c r="AW5551"/>
    </row>
    <row r="5552" spans="48:49" x14ac:dyDescent="0.35">
      <c r="AV5552" s="10"/>
      <c r="AW5552"/>
    </row>
    <row r="5553" spans="48:49" x14ac:dyDescent="0.35">
      <c r="AV5553" s="10"/>
      <c r="AW5553"/>
    </row>
    <row r="5554" spans="48:49" x14ac:dyDescent="0.35">
      <c r="AV5554" s="10"/>
      <c r="AW5554"/>
    </row>
    <row r="5555" spans="48:49" x14ac:dyDescent="0.35">
      <c r="AV5555" s="10"/>
      <c r="AW5555"/>
    </row>
    <row r="5556" spans="48:49" x14ac:dyDescent="0.35">
      <c r="AV5556" s="10"/>
      <c r="AW5556"/>
    </row>
    <row r="5557" spans="48:49" x14ac:dyDescent="0.35">
      <c r="AV5557" s="10"/>
      <c r="AW5557"/>
    </row>
    <row r="5558" spans="48:49" x14ac:dyDescent="0.35">
      <c r="AV5558" s="10"/>
      <c r="AW5558"/>
    </row>
    <row r="5559" spans="48:49" x14ac:dyDescent="0.35">
      <c r="AV5559" s="10"/>
      <c r="AW5559"/>
    </row>
    <row r="5560" spans="48:49" x14ac:dyDescent="0.35">
      <c r="AV5560" s="10"/>
      <c r="AW5560"/>
    </row>
    <row r="5561" spans="48:49" x14ac:dyDescent="0.35">
      <c r="AV5561" s="10"/>
      <c r="AW5561"/>
    </row>
    <row r="5562" spans="48:49" x14ac:dyDescent="0.35">
      <c r="AV5562" s="10"/>
      <c r="AW5562"/>
    </row>
    <row r="5563" spans="48:49" x14ac:dyDescent="0.35">
      <c r="AV5563" s="10"/>
      <c r="AW5563"/>
    </row>
    <row r="5564" spans="48:49" x14ac:dyDescent="0.35">
      <c r="AV5564" s="10"/>
      <c r="AW5564"/>
    </row>
    <row r="5565" spans="48:49" x14ac:dyDescent="0.35">
      <c r="AV5565" s="10"/>
      <c r="AW5565"/>
    </row>
    <row r="5566" spans="48:49" x14ac:dyDescent="0.35">
      <c r="AV5566" s="10"/>
      <c r="AW5566"/>
    </row>
    <row r="5567" spans="48:49" x14ac:dyDescent="0.35">
      <c r="AV5567" s="10"/>
      <c r="AW5567"/>
    </row>
    <row r="5568" spans="48:49" x14ac:dyDescent="0.35">
      <c r="AV5568" s="10"/>
      <c r="AW5568"/>
    </row>
    <row r="5569" spans="48:49" x14ac:dyDescent="0.35">
      <c r="AV5569" s="10"/>
      <c r="AW5569"/>
    </row>
    <row r="5570" spans="48:49" x14ac:dyDescent="0.35">
      <c r="AV5570" s="10"/>
      <c r="AW5570"/>
    </row>
    <row r="5571" spans="48:49" x14ac:dyDescent="0.35">
      <c r="AV5571" s="10"/>
      <c r="AW5571"/>
    </row>
    <row r="5572" spans="48:49" x14ac:dyDescent="0.35">
      <c r="AV5572" s="10"/>
      <c r="AW5572"/>
    </row>
    <row r="5573" spans="48:49" x14ac:dyDescent="0.35">
      <c r="AV5573" s="10"/>
      <c r="AW5573"/>
    </row>
    <row r="5574" spans="48:49" x14ac:dyDescent="0.35">
      <c r="AV5574" s="10"/>
      <c r="AW5574"/>
    </row>
    <row r="5575" spans="48:49" x14ac:dyDescent="0.35">
      <c r="AV5575" s="10"/>
      <c r="AW5575"/>
    </row>
    <row r="5576" spans="48:49" x14ac:dyDescent="0.35">
      <c r="AV5576" s="10"/>
      <c r="AW5576"/>
    </row>
    <row r="5577" spans="48:49" x14ac:dyDescent="0.35">
      <c r="AV5577" s="10"/>
      <c r="AW5577"/>
    </row>
    <row r="5578" spans="48:49" x14ac:dyDescent="0.35">
      <c r="AV5578" s="10"/>
      <c r="AW5578"/>
    </row>
    <row r="5579" spans="48:49" x14ac:dyDescent="0.35">
      <c r="AV5579" s="10"/>
      <c r="AW5579"/>
    </row>
    <row r="5580" spans="48:49" x14ac:dyDescent="0.35">
      <c r="AV5580" s="10"/>
      <c r="AW5580"/>
    </row>
    <row r="5581" spans="48:49" x14ac:dyDescent="0.35">
      <c r="AV5581" s="10"/>
      <c r="AW5581"/>
    </row>
    <row r="5582" spans="48:49" x14ac:dyDescent="0.35">
      <c r="AV5582" s="10"/>
      <c r="AW5582"/>
    </row>
    <row r="5583" spans="48:49" x14ac:dyDescent="0.35">
      <c r="AV5583" s="10"/>
      <c r="AW5583"/>
    </row>
    <row r="5584" spans="48:49" x14ac:dyDescent="0.35">
      <c r="AV5584" s="10"/>
      <c r="AW5584"/>
    </row>
    <row r="5585" spans="48:49" x14ac:dyDescent="0.35">
      <c r="AV5585" s="10"/>
      <c r="AW5585"/>
    </row>
    <row r="5586" spans="48:49" x14ac:dyDescent="0.35">
      <c r="AV5586" s="10"/>
      <c r="AW5586"/>
    </row>
    <row r="5587" spans="48:49" x14ac:dyDescent="0.35">
      <c r="AV5587" s="10"/>
      <c r="AW5587"/>
    </row>
    <row r="5588" spans="48:49" x14ac:dyDescent="0.35">
      <c r="AV5588" s="10"/>
      <c r="AW5588"/>
    </row>
    <row r="5589" spans="48:49" x14ac:dyDescent="0.35">
      <c r="AV5589" s="10"/>
      <c r="AW5589"/>
    </row>
    <row r="5590" spans="48:49" x14ac:dyDescent="0.35">
      <c r="AV5590" s="10"/>
      <c r="AW5590"/>
    </row>
    <row r="5591" spans="48:49" x14ac:dyDescent="0.35">
      <c r="AV5591" s="10"/>
      <c r="AW5591"/>
    </row>
    <row r="5592" spans="48:49" x14ac:dyDescent="0.35">
      <c r="AV5592" s="10"/>
      <c r="AW5592"/>
    </row>
    <row r="5593" spans="48:49" x14ac:dyDescent="0.35">
      <c r="AV5593" s="10"/>
      <c r="AW5593"/>
    </row>
    <row r="5594" spans="48:49" x14ac:dyDescent="0.35">
      <c r="AV5594" s="10"/>
      <c r="AW5594"/>
    </row>
    <row r="5595" spans="48:49" x14ac:dyDescent="0.35">
      <c r="AV5595" s="10"/>
      <c r="AW5595"/>
    </row>
    <row r="5596" spans="48:49" x14ac:dyDescent="0.35">
      <c r="AV5596" s="10"/>
      <c r="AW5596"/>
    </row>
    <row r="5597" spans="48:49" x14ac:dyDescent="0.35">
      <c r="AV5597" s="10"/>
      <c r="AW5597"/>
    </row>
    <row r="5598" spans="48:49" x14ac:dyDescent="0.35">
      <c r="AV5598" s="10"/>
      <c r="AW5598"/>
    </row>
    <row r="5599" spans="48:49" x14ac:dyDescent="0.35">
      <c r="AV5599" s="10"/>
      <c r="AW5599"/>
    </row>
    <row r="5600" spans="48:49" x14ac:dyDescent="0.35">
      <c r="AV5600" s="10"/>
      <c r="AW5600"/>
    </row>
    <row r="5601" spans="48:49" x14ac:dyDescent="0.35">
      <c r="AV5601" s="10"/>
      <c r="AW5601"/>
    </row>
    <row r="5602" spans="48:49" x14ac:dyDescent="0.35">
      <c r="AV5602" s="10"/>
      <c r="AW5602"/>
    </row>
    <row r="5603" spans="48:49" x14ac:dyDescent="0.35">
      <c r="AV5603" s="10"/>
      <c r="AW5603"/>
    </row>
    <row r="5604" spans="48:49" x14ac:dyDescent="0.35">
      <c r="AV5604" s="10"/>
      <c r="AW5604"/>
    </row>
    <row r="5605" spans="48:49" x14ac:dyDescent="0.35">
      <c r="AV5605" s="10"/>
      <c r="AW5605"/>
    </row>
    <row r="5606" spans="48:49" x14ac:dyDescent="0.35">
      <c r="AV5606" s="10"/>
      <c r="AW5606"/>
    </row>
    <row r="5607" spans="48:49" x14ac:dyDescent="0.35">
      <c r="AV5607" s="10"/>
      <c r="AW5607"/>
    </row>
    <row r="5608" spans="48:49" x14ac:dyDescent="0.35">
      <c r="AV5608" s="10"/>
      <c r="AW5608"/>
    </row>
    <row r="5609" spans="48:49" x14ac:dyDescent="0.35">
      <c r="AV5609" s="10"/>
      <c r="AW5609"/>
    </row>
    <row r="5610" spans="48:49" x14ac:dyDescent="0.35">
      <c r="AV5610" s="10"/>
      <c r="AW5610"/>
    </row>
    <row r="5611" spans="48:49" x14ac:dyDescent="0.35">
      <c r="AV5611" s="10"/>
      <c r="AW5611"/>
    </row>
    <row r="5612" spans="48:49" x14ac:dyDescent="0.35">
      <c r="AV5612" s="10"/>
      <c r="AW5612"/>
    </row>
    <row r="5613" spans="48:49" x14ac:dyDescent="0.35">
      <c r="AV5613" s="10"/>
      <c r="AW5613"/>
    </row>
    <row r="5614" spans="48:49" x14ac:dyDescent="0.35">
      <c r="AV5614" s="10"/>
      <c r="AW5614"/>
    </row>
    <row r="5615" spans="48:49" x14ac:dyDescent="0.35">
      <c r="AV5615" s="10"/>
      <c r="AW5615"/>
    </row>
    <row r="5616" spans="48:49" x14ac:dyDescent="0.35">
      <c r="AV5616" s="10"/>
      <c r="AW5616"/>
    </row>
    <row r="5617" spans="48:49" x14ac:dyDescent="0.35">
      <c r="AV5617" s="10"/>
      <c r="AW5617"/>
    </row>
    <row r="5618" spans="48:49" x14ac:dyDescent="0.35">
      <c r="AV5618" s="10"/>
      <c r="AW5618"/>
    </row>
    <row r="5619" spans="48:49" x14ac:dyDescent="0.35">
      <c r="AV5619" s="10"/>
      <c r="AW5619"/>
    </row>
    <row r="5620" spans="48:49" x14ac:dyDescent="0.35">
      <c r="AV5620" s="10"/>
      <c r="AW5620"/>
    </row>
    <row r="5621" spans="48:49" x14ac:dyDescent="0.35">
      <c r="AV5621" s="10"/>
      <c r="AW5621"/>
    </row>
    <row r="5622" spans="48:49" x14ac:dyDescent="0.35">
      <c r="AV5622" s="10"/>
      <c r="AW5622"/>
    </row>
    <row r="5623" spans="48:49" x14ac:dyDescent="0.35">
      <c r="AV5623" s="10"/>
      <c r="AW5623"/>
    </row>
    <row r="5624" spans="48:49" x14ac:dyDescent="0.35">
      <c r="AV5624" s="10"/>
      <c r="AW5624"/>
    </row>
    <row r="5625" spans="48:49" x14ac:dyDescent="0.35">
      <c r="AV5625" s="10"/>
      <c r="AW5625"/>
    </row>
    <row r="5626" spans="48:49" x14ac:dyDescent="0.35">
      <c r="AV5626" s="10"/>
      <c r="AW5626"/>
    </row>
    <row r="5627" spans="48:49" x14ac:dyDescent="0.35">
      <c r="AV5627" s="10"/>
      <c r="AW5627"/>
    </row>
    <row r="5628" spans="48:49" x14ac:dyDescent="0.35">
      <c r="AV5628" s="10"/>
      <c r="AW5628"/>
    </row>
    <row r="5629" spans="48:49" x14ac:dyDescent="0.35">
      <c r="AV5629" s="10"/>
      <c r="AW5629"/>
    </row>
    <row r="5630" spans="48:49" x14ac:dyDescent="0.35">
      <c r="AV5630" s="10"/>
      <c r="AW5630"/>
    </row>
    <row r="5631" spans="48:49" x14ac:dyDescent="0.35">
      <c r="AV5631" s="10"/>
      <c r="AW5631"/>
    </row>
    <row r="5632" spans="48:49" x14ac:dyDescent="0.35">
      <c r="AV5632" s="10"/>
      <c r="AW5632"/>
    </row>
    <row r="5633" spans="48:49" x14ac:dyDescent="0.35">
      <c r="AV5633" s="10"/>
      <c r="AW5633"/>
    </row>
    <row r="5634" spans="48:49" x14ac:dyDescent="0.35">
      <c r="AV5634" s="10"/>
      <c r="AW5634"/>
    </row>
    <row r="5635" spans="48:49" x14ac:dyDescent="0.35">
      <c r="AV5635" s="10"/>
      <c r="AW5635"/>
    </row>
    <row r="5636" spans="48:49" x14ac:dyDescent="0.35">
      <c r="AV5636" s="10"/>
      <c r="AW5636"/>
    </row>
    <row r="5637" spans="48:49" x14ac:dyDescent="0.35">
      <c r="AV5637" s="10"/>
      <c r="AW5637"/>
    </row>
    <row r="5638" spans="48:49" x14ac:dyDescent="0.35">
      <c r="AV5638" s="10"/>
      <c r="AW5638"/>
    </row>
    <row r="5639" spans="48:49" x14ac:dyDescent="0.35">
      <c r="AV5639" s="10"/>
      <c r="AW5639"/>
    </row>
    <row r="5640" spans="48:49" x14ac:dyDescent="0.35">
      <c r="AV5640" s="10"/>
      <c r="AW5640"/>
    </row>
    <row r="5641" spans="48:49" x14ac:dyDescent="0.35">
      <c r="AV5641" s="10"/>
      <c r="AW5641"/>
    </row>
    <row r="5642" spans="48:49" x14ac:dyDescent="0.35">
      <c r="AV5642" s="10"/>
      <c r="AW5642"/>
    </row>
    <row r="5643" spans="48:49" x14ac:dyDescent="0.35">
      <c r="AV5643" s="10"/>
      <c r="AW5643"/>
    </row>
    <row r="5644" spans="48:49" x14ac:dyDescent="0.35">
      <c r="AV5644" s="10"/>
      <c r="AW5644"/>
    </row>
    <row r="5645" spans="48:49" x14ac:dyDescent="0.35">
      <c r="AV5645" s="10"/>
      <c r="AW5645"/>
    </row>
    <row r="5646" spans="48:49" x14ac:dyDescent="0.35">
      <c r="AV5646" s="10"/>
      <c r="AW5646"/>
    </row>
    <row r="5647" spans="48:49" x14ac:dyDescent="0.35">
      <c r="AV5647" s="10"/>
      <c r="AW5647"/>
    </row>
    <row r="5648" spans="48:49" x14ac:dyDescent="0.35">
      <c r="AV5648" s="10"/>
      <c r="AW5648"/>
    </row>
    <row r="5649" spans="48:49" x14ac:dyDescent="0.35">
      <c r="AV5649" s="10"/>
      <c r="AW5649"/>
    </row>
    <row r="5650" spans="48:49" x14ac:dyDescent="0.35">
      <c r="AV5650" s="10"/>
      <c r="AW5650"/>
    </row>
    <row r="5651" spans="48:49" x14ac:dyDescent="0.35">
      <c r="AV5651" s="10"/>
      <c r="AW5651"/>
    </row>
    <row r="5652" spans="48:49" x14ac:dyDescent="0.35">
      <c r="AV5652" s="10"/>
      <c r="AW5652"/>
    </row>
    <row r="5653" spans="48:49" x14ac:dyDescent="0.35">
      <c r="AV5653" s="10"/>
      <c r="AW5653"/>
    </row>
    <row r="5654" spans="48:49" x14ac:dyDescent="0.35">
      <c r="AV5654" s="10"/>
      <c r="AW5654"/>
    </row>
    <row r="5655" spans="48:49" x14ac:dyDescent="0.35">
      <c r="AV5655" s="10"/>
      <c r="AW5655"/>
    </row>
    <row r="5656" spans="48:49" x14ac:dyDescent="0.35">
      <c r="AV5656" s="10"/>
      <c r="AW5656"/>
    </row>
    <row r="5657" spans="48:49" x14ac:dyDescent="0.35">
      <c r="AV5657" s="10"/>
      <c r="AW5657"/>
    </row>
    <row r="5658" spans="48:49" x14ac:dyDescent="0.35">
      <c r="AV5658" s="10"/>
      <c r="AW5658"/>
    </row>
    <row r="5659" spans="48:49" x14ac:dyDescent="0.35">
      <c r="AV5659" s="10"/>
      <c r="AW5659"/>
    </row>
    <row r="5660" spans="48:49" x14ac:dyDescent="0.35">
      <c r="AV5660" s="10"/>
      <c r="AW5660"/>
    </row>
    <row r="5661" spans="48:49" x14ac:dyDescent="0.35">
      <c r="AV5661" s="10"/>
      <c r="AW5661"/>
    </row>
    <row r="5662" spans="48:49" x14ac:dyDescent="0.35">
      <c r="AV5662" s="10"/>
      <c r="AW5662"/>
    </row>
    <row r="5663" spans="48:49" x14ac:dyDescent="0.35">
      <c r="AV5663" s="10"/>
      <c r="AW5663"/>
    </row>
    <row r="5664" spans="48:49" x14ac:dyDescent="0.35">
      <c r="AV5664" s="10"/>
      <c r="AW5664"/>
    </row>
    <row r="5665" spans="48:49" x14ac:dyDescent="0.35">
      <c r="AV5665" s="10"/>
      <c r="AW5665"/>
    </row>
    <row r="5666" spans="48:49" x14ac:dyDescent="0.35">
      <c r="AV5666" s="10"/>
      <c r="AW5666"/>
    </row>
    <row r="5667" spans="48:49" x14ac:dyDescent="0.35">
      <c r="AV5667" s="10"/>
      <c r="AW5667"/>
    </row>
    <row r="5668" spans="48:49" x14ac:dyDescent="0.35">
      <c r="AV5668" s="10"/>
      <c r="AW5668"/>
    </row>
    <row r="5669" spans="48:49" x14ac:dyDescent="0.35">
      <c r="AV5669" s="10"/>
      <c r="AW5669"/>
    </row>
    <row r="5670" spans="48:49" x14ac:dyDescent="0.35">
      <c r="AV5670" s="10"/>
      <c r="AW5670"/>
    </row>
    <row r="5671" spans="48:49" x14ac:dyDescent="0.35">
      <c r="AV5671" s="10"/>
      <c r="AW5671"/>
    </row>
    <row r="5672" spans="48:49" x14ac:dyDescent="0.35">
      <c r="AV5672" s="10"/>
      <c r="AW5672"/>
    </row>
    <row r="5673" spans="48:49" x14ac:dyDescent="0.35">
      <c r="AV5673" s="10"/>
      <c r="AW5673"/>
    </row>
    <row r="5674" spans="48:49" x14ac:dyDescent="0.35">
      <c r="AV5674" s="10"/>
      <c r="AW5674"/>
    </row>
    <row r="5675" spans="48:49" x14ac:dyDescent="0.35">
      <c r="AV5675" s="10"/>
      <c r="AW5675"/>
    </row>
    <row r="5676" spans="48:49" x14ac:dyDescent="0.35">
      <c r="AV5676" s="10"/>
      <c r="AW5676"/>
    </row>
    <row r="5677" spans="48:49" x14ac:dyDescent="0.35">
      <c r="AV5677" s="10"/>
      <c r="AW5677"/>
    </row>
    <row r="5678" spans="48:49" x14ac:dyDescent="0.35">
      <c r="AV5678" s="10"/>
      <c r="AW5678"/>
    </row>
    <row r="5679" spans="48:49" x14ac:dyDescent="0.35">
      <c r="AV5679" s="10"/>
      <c r="AW5679"/>
    </row>
    <row r="5680" spans="48:49" x14ac:dyDescent="0.35">
      <c r="AV5680" s="10"/>
      <c r="AW5680"/>
    </row>
    <row r="5681" spans="48:49" x14ac:dyDescent="0.35">
      <c r="AV5681" s="10"/>
      <c r="AW5681"/>
    </row>
    <row r="5682" spans="48:49" x14ac:dyDescent="0.35">
      <c r="AV5682" s="10"/>
      <c r="AW5682"/>
    </row>
    <row r="5683" spans="48:49" x14ac:dyDescent="0.35">
      <c r="AV5683" s="10"/>
      <c r="AW5683"/>
    </row>
    <row r="5684" spans="48:49" x14ac:dyDescent="0.35">
      <c r="AV5684" s="10"/>
      <c r="AW5684"/>
    </row>
    <row r="5685" spans="48:49" x14ac:dyDescent="0.35">
      <c r="AV5685" s="10"/>
      <c r="AW5685"/>
    </row>
    <row r="5686" spans="48:49" x14ac:dyDescent="0.35">
      <c r="AV5686" s="10"/>
      <c r="AW5686"/>
    </row>
    <row r="5687" spans="48:49" x14ac:dyDescent="0.35">
      <c r="AV5687" s="10"/>
      <c r="AW5687"/>
    </row>
    <row r="5688" spans="48:49" x14ac:dyDescent="0.35">
      <c r="AV5688" s="10"/>
      <c r="AW5688"/>
    </row>
    <row r="5689" spans="48:49" x14ac:dyDescent="0.35">
      <c r="AV5689" s="10"/>
      <c r="AW5689"/>
    </row>
    <row r="5690" spans="48:49" x14ac:dyDescent="0.35">
      <c r="AV5690" s="10"/>
      <c r="AW5690"/>
    </row>
    <row r="5691" spans="48:49" x14ac:dyDescent="0.35">
      <c r="AV5691" s="10"/>
      <c r="AW5691"/>
    </row>
    <row r="5692" spans="48:49" x14ac:dyDescent="0.35">
      <c r="AV5692" s="10"/>
      <c r="AW5692"/>
    </row>
    <row r="5693" spans="48:49" x14ac:dyDescent="0.35">
      <c r="AV5693" s="10"/>
      <c r="AW5693"/>
    </row>
    <row r="5694" spans="48:49" x14ac:dyDescent="0.35">
      <c r="AV5694" s="10"/>
      <c r="AW5694"/>
    </row>
    <row r="5695" spans="48:49" x14ac:dyDescent="0.35">
      <c r="AV5695" s="10"/>
      <c r="AW5695"/>
    </row>
    <row r="5696" spans="48:49" x14ac:dyDescent="0.35">
      <c r="AV5696" s="10"/>
      <c r="AW5696"/>
    </row>
    <row r="5697" spans="48:49" x14ac:dyDescent="0.35">
      <c r="AV5697" s="10"/>
      <c r="AW5697"/>
    </row>
    <row r="5698" spans="48:49" x14ac:dyDescent="0.35">
      <c r="AV5698" s="10"/>
      <c r="AW5698"/>
    </row>
    <row r="5699" spans="48:49" x14ac:dyDescent="0.35">
      <c r="AV5699" s="10"/>
      <c r="AW5699"/>
    </row>
    <row r="5700" spans="48:49" x14ac:dyDescent="0.35">
      <c r="AV5700" s="10"/>
      <c r="AW5700"/>
    </row>
    <row r="5701" spans="48:49" x14ac:dyDescent="0.35">
      <c r="AV5701" s="10"/>
      <c r="AW5701"/>
    </row>
    <row r="5702" spans="48:49" x14ac:dyDescent="0.35">
      <c r="AV5702" s="10"/>
      <c r="AW5702"/>
    </row>
    <row r="5703" spans="48:49" x14ac:dyDescent="0.35">
      <c r="AV5703" s="10"/>
      <c r="AW5703"/>
    </row>
    <row r="5704" spans="48:49" x14ac:dyDescent="0.35">
      <c r="AV5704" s="10"/>
      <c r="AW5704"/>
    </row>
    <row r="5705" spans="48:49" x14ac:dyDescent="0.35">
      <c r="AV5705" s="10"/>
      <c r="AW5705"/>
    </row>
    <row r="5706" spans="48:49" x14ac:dyDescent="0.35">
      <c r="AV5706" s="10"/>
      <c r="AW5706"/>
    </row>
    <row r="5707" spans="48:49" x14ac:dyDescent="0.35">
      <c r="AV5707" s="10"/>
      <c r="AW5707"/>
    </row>
    <row r="5708" spans="48:49" x14ac:dyDescent="0.35">
      <c r="AV5708" s="10"/>
      <c r="AW5708"/>
    </row>
    <row r="5709" spans="48:49" x14ac:dyDescent="0.35">
      <c r="AV5709" s="10"/>
      <c r="AW5709"/>
    </row>
    <row r="5710" spans="48:49" x14ac:dyDescent="0.35">
      <c r="AV5710" s="10"/>
      <c r="AW5710"/>
    </row>
    <row r="5711" spans="48:49" x14ac:dyDescent="0.35">
      <c r="AV5711" s="10"/>
      <c r="AW5711"/>
    </row>
    <row r="5712" spans="48:49" x14ac:dyDescent="0.35">
      <c r="AV5712" s="10"/>
      <c r="AW5712"/>
    </row>
    <row r="5713" spans="48:49" x14ac:dyDescent="0.35">
      <c r="AV5713" s="10"/>
      <c r="AW5713"/>
    </row>
    <row r="5714" spans="48:49" x14ac:dyDescent="0.35">
      <c r="AV5714" s="10"/>
      <c r="AW5714"/>
    </row>
    <row r="5715" spans="48:49" x14ac:dyDescent="0.35">
      <c r="AV5715" s="10"/>
      <c r="AW5715"/>
    </row>
    <row r="5716" spans="48:49" x14ac:dyDescent="0.35">
      <c r="AV5716" s="10"/>
      <c r="AW5716"/>
    </row>
    <row r="5717" spans="48:49" x14ac:dyDescent="0.35">
      <c r="AV5717" s="10"/>
      <c r="AW5717"/>
    </row>
    <row r="5718" spans="48:49" x14ac:dyDescent="0.35">
      <c r="AV5718" s="10"/>
      <c r="AW5718"/>
    </row>
    <row r="5719" spans="48:49" x14ac:dyDescent="0.35">
      <c r="AV5719" s="10"/>
      <c r="AW5719"/>
    </row>
    <row r="5720" spans="48:49" x14ac:dyDescent="0.35">
      <c r="AV5720" s="10"/>
      <c r="AW5720"/>
    </row>
    <row r="5721" spans="48:49" x14ac:dyDescent="0.35">
      <c r="AV5721" s="10"/>
      <c r="AW5721"/>
    </row>
    <row r="5722" spans="48:49" x14ac:dyDescent="0.35">
      <c r="AV5722" s="10"/>
      <c r="AW5722"/>
    </row>
    <row r="5723" spans="48:49" x14ac:dyDescent="0.35">
      <c r="AV5723" s="10"/>
      <c r="AW5723"/>
    </row>
    <row r="5724" spans="48:49" x14ac:dyDescent="0.35">
      <c r="AV5724" s="10"/>
      <c r="AW5724"/>
    </row>
    <row r="5725" spans="48:49" x14ac:dyDescent="0.35">
      <c r="AV5725" s="10"/>
      <c r="AW5725"/>
    </row>
    <row r="5726" spans="48:49" x14ac:dyDescent="0.35">
      <c r="AV5726" s="10"/>
      <c r="AW5726"/>
    </row>
    <row r="5727" spans="48:49" x14ac:dyDescent="0.35">
      <c r="AV5727" s="10"/>
      <c r="AW5727"/>
    </row>
    <row r="5728" spans="48:49" x14ac:dyDescent="0.35">
      <c r="AV5728" s="10"/>
      <c r="AW5728"/>
    </row>
    <row r="5729" spans="48:49" x14ac:dyDescent="0.35">
      <c r="AV5729" s="10"/>
      <c r="AW5729"/>
    </row>
    <row r="5730" spans="48:49" x14ac:dyDescent="0.35">
      <c r="AV5730" s="10"/>
      <c r="AW5730"/>
    </row>
    <row r="5731" spans="48:49" x14ac:dyDescent="0.35">
      <c r="AV5731" s="10"/>
      <c r="AW5731"/>
    </row>
    <row r="5732" spans="48:49" x14ac:dyDescent="0.35">
      <c r="AV5732" s="10"/>
      <c r="AW5732"/>
    </row>
    <row r="5733" spans="48:49" x14ac:dyDescent="0.35">
      <c r="AV5733" s="10"/>
      <c r="AW5733"/>
    </row>
    <row r="5734" spans="48:49" x14ac:dyDescent="0.35">
      <c r="AV5734" s="10"/>
      <c r="AW5734"/>
    </row>
    <row r="5735" spans="48:49" x14ac:dyDescent="0.35">
      <c r="AV5735" s="10"/>
      <c r="AW5735"/>
    </row>
    <row r="5736" spans="48:49" x14ac:dyDescent="0.35">
      <c r="AV5736" s="10"/>
      <c r="AW5736"/>
    </row>
    <row r="5737" spans="48:49" x14ac:dyDescent="0.35">
      <c r="AV5737" s="10"/>
      <c r="AW5737"/>
    </row>
    <row r="5738" spans="48:49" x14ac:dyDescent="0.35">
      <c r="AV5738" s="10"/>
      <c r="AW5738"/>
    </row>
    <row r="5739" spans="48:49" x14ac:dyDescent="0.35">
      <c r="AV5739" s="10"/>
      <c r="AW5739"/>
    </row>
    <row r="5740" spans="48:49" x14ac:dyDescent="0.35">
      <c r="AV5740" s="10"/>
      <c r="AW5740"/>
    </row>
    <row r="5741" spans="48:49" x14ac:dyDescent="0.35">
      <c r="AV5741" s="10"/>
      <c r="AW5741"/>
    </row>
    <row r="5742" spans="48:49" x14ac:dyDescent="0.35">
      <c r="AV5742" s="10"/>
      <c r="AW5742"/>
    </row>
    <row r="5743" spans="48:49" x14ac:dyDescent="0.35">
      <c r="AV5743" s="10"/>
      <c r="AW5743"/>
    </row>
    <row r="5744" spans="48:49" x14ac:dyDescent="0.35">
      <c r="AV5744" s="10"/>
      <c r="AW5744"/>
    </row>
    <row r="5745" spans="48:49" x14ac:dyDescent="0.35">
      <c r="AV5745" s="10"/>
      <c r="AW5745"/>
    </row>
    <row r="5746" spans="48:49" x14ac:dyDescent="0.35">
      <c r="AV5746" s="10"/>
      <c r="AW5746"/>
    </row>
    <row r="5747" spans="48:49" x14ac:dyDescent="0.35">
      <c r="AV5747" s="10"/>
      <c r="AW5747"/>
    </row>
    <row r="5748" spans="48:49" x14ac:dyDescent="0.35">
      <c r="AV5748" s="10"/>
      <c r="AW5748"/>
    </row>
    <row r="5749" spans="48:49" x14ac:dyDescent="0.35">
      <c r="AV5749" s="10"/>
      <c r="AW5749"/>
    </row>
    <row r="5750" spans="48:49" x14ac:dyDescent="0.35">
      <c r="AV5750" s="10"/>
      <c r="AW5750"/>
    </row>
    <row r="5751" spans="48:49" x14ac:dyDescent="0.35">
      <c r="AV5751" s="10"/>
      <c r="AW5751"/>
    </row>
    <row r="5752" spans="48:49" x14ac:dyDescent="0.35">
      <c r="AV5752" s="10"/>
      <c r="AW5752"/>
    </row>
    <row r="5753" spans="48:49" x14ac:dyDescent="0.35">
      <c r="AV5753" s="10"/>
      <c r="AW5753"/>
    </row>
    <row r="5754" spans="48:49" x14ac:dyDescent="0.35">
      <c r="AV5754" s="10"/>
      <c r="AW5754"/>
    </row>
    <row r="5755" spans="48:49" x14ac:dyDescent="0.35">
      <c r="AV5755" s="10"/>
      <c r="AW5755"/>
    </row>
    <row r="5756" spans="48:49" x14ac:dyDescent="0.35">
      <c r="AV5756" s="10"/>
      <c r="AW5756"/>
    </row>
    <row r="5757" spans="48:49" x14ac:dyDescent="0.35">
      <c r="AV5757" s="10"/>
      <c r="AW5757"/>
    </row>
    <row r="5758" spans="48:49" x14ac:dyDescent="0.35">
      <c r="AV5758" s="10"/>
      <c r="AW5758"/>
    </row>
    <row r="5759" spans="48:49" x14ac:dyDescent="0.35">
      <c r="AV5759" s="10"/>
      <c r="AW5759"/>
    </row>
    <row r="5760" spans="48:49" x14ac:dyDescent="0.35">
      <c r="AV5760" s="10"/>
      <c r="AW5760"/>
    </row>
    <row r="5761" spans="48:49" x14ac:dyDescent="0.35">
      <c r="AV5761" s="10"/>
      <c r="AW5761"/>
    </row>
    <row r="5762" spans="48:49" x14ac:dyDescent="0.35">
      <c r="AV5762" s="10"/>
      <c r="AW5762"/>
    </row>
    <row r="5763" spans="48:49" x14ac:dyDescent="0.35">
      <c r="AV5763" s="10"/>
      <c r="AW5763"/>
    </row>
    <row r="5764" spans="48:49" x14ac:dyDescent="0.35">
      <c r="AV5764" s="10"/>
      <c r="AW5764"/>
    </row>
    <row r="5765" spans="48:49" x14ac:dyDescent="0.35">
      <c r="AV5765" s="10"/>
      <c r="AW5765"/>
    </row>
    <row r="5766" spans="48:49" x14ac:dyDescent="0.35">
      <c r="AV5766" s="10"/>
      <c r="AW5766"/>
    </row>
    <row r="5767" spans="48:49" x14ac:dyDescent="0.35">
      <c r="AV5767" s="10"/>
      <c r="AW5767"/>
    </row>
    <row r="5768" spans="48:49" x14ac:dyDescent="0.35">
      <c r="AV5768" s="10"/>
      <c r="AW5768"/>
    </row>
    <row r="5769" spans="48:49" x14ac:dyDescent="0.35">
      <c r="AV5769" s="10"/>
      <c r="AW5769"/>
    </row>
    <row r="5770" spans="48:49" x14ac:dyDescent="0.35">
      <c r="AV5770" s="10"/>
      <c r="AW5770"/>
    </row>
    <row r="5771" spans="48:49" x14ac:dyDescent="0.35">
      <c r="AV5771" s="10"/>
      <c r="AW5771"/>
    </row>
    <row r="5772" spans="48:49" x14ac:dyDescent="0.35">
      <c r="AV5772" s="10"/>
      <c r="AW5772"/>
    </row>
    <row r="5773" spans="48:49" x14ac:dyDescent="0.35">
      <c r="AV5773" s="10"/>
      <c r="AW5773"/>
    </row>
    <row r="5774" spans="48:49" x14ac:dyDescent="0.35">
      <c r="AV5774" s="10"/>
      <c r="AW5774"/>
    </row>
    <row r="5775" spans="48:49" x14ac:dyDescent="0.35">
      <c r="AV5775" s="10"/>
      <c r="AW5775"/>
    </row>
    <row r="5776" spans="48:49" x14ac:dyDescent="0.35">
      <c r="AV5776" s="10"/>
      <c r="AW5776"/>
    </row>
    <row r="5777" spans="48:49" x14ac:dyDescent="0.35">
      <c r="AV5777" s="10"/>
      <c r="AW5777"/>
    </row>
    <row r="5778" spans="48:49" x14ac:dyDescent="0.35">
      <c r="AV5778" s="10"/>
      <c r="AW5778"/>
    </row>
    <row r="5779" spans="48:49" x14ac:dyDescent="0.35">
      <c r="AV5779" s="10"/>
      <c r="AW5779"/>
    </row>
    <row r="5780" spans="48:49" x14ac:dyDescent="0.35">
      <c r="AV5780" s="10"/>
      <c r="AW5780"/>
    </row>
    <row r="5781" spans="48:49" x14ac:dyDescent="0.35">
      <c r="AV5781" s="10"/>
      <c r="AW5781"/>
    </row>
    <row r="5782" spans="48:49" x14ac:dyDescent="0.35">
      <c r="AV5782" s="10"/>
      <c r="AW5782"/>
    </row>
    <row r="5783" spans="48:49" x14ac:dyDescent="0.35">
      <c r="AV5783" s="10"/>
      <c r="AW5783"/>
    </row>
    <row r="5784" spans="48:49" x14ac:dyDescent="0.35">
      <c r="AV5784" s="10"/>
      <c r="AW5784"/>
    </row>
    <row r="5785" spans="48:49" x14ac:dyDescent="0.35">
      <c r="AV5785" s="10"/>
      <c r="AW5785"/>
    </row>
    <row r="5786" spans="48:49" x14ac:dyDescent="0.35">
      <c r="AV5786" s="10"/>
      <c r="AW5786"/>
    </row>
    <row r="5787" spans="48:49" x14ac:dyDescent="0.35">
      <c r="AV5787" s="10"/>
      <c r="AW5787"/>
    </row>
    <row r="5788" spans="48:49" x14ac:dyDescent="0.35">
      <c r="AV5788" s="10"/>
      <c r="AW5788"/>
    </row>
    <row r="5789" spans="48:49" x14ac:dyDescent="0.35">
      <c r="AV5789" s="10"/>
      <c r="AW5789"/>
    </row>
    <row r="5790" spans="48:49" x14ac:dyDescent="0.35">
      <c r="AV5790" s="10"/>
      <c r="AW5790"/>
    </row>
    <row r="5791" spans="48:49" x14ac:dyDescent="0.35">
      <c r="AV5791" s="10"/>
      <c r="AW5791"/>
    </row>
    <row r="5792" spans="48:49" x14ac:dyDescent="0.35">
      <c r="AV5792" s="10"/>
      <c r="AW5792"/>
    </row>
    <row r="5793" spans="48:49" x14ac:dyDescent="0.35">
      <c r="AV5793" s="10"/>
      <c r="AW5793"/>
    </row>
    <row r="5794" spans="48:49" x14ac:dyDescent="0.35">
      <c r="AV5794" s="10"/>
      <c r="AW5794"/>
    </row>
    <row r="5795" spans="48:49" x14ac:dyDescent="0.35">
      <c r="AV5795" s="10"/>
      <c r="AW5795"/>
    </row>
    <row r="5796" spans="48:49" x14ac:dyDescent="0.35">
      <c r="AV5796" s="10"/>
      <c r="AW5796"/>
    </row>
    <row r="5797" spans="48:49" x14ac:dyDescent="0.35">
      <c r="AV5797" s="10"/>
      <c r="AW5797"/>
    </row>
    <row r="5798" spans="48:49" x14ac:dyDescent="0.35">
      <c r="AV5798" s="10"/>
      <c r="AW5798"/>
    </row>
    <row r="5799" spans="48:49" x14ac:dyDescent="0.35">
      <c r="AV5799" s="10"/>
      <c r="AW5799"/>
    </row>
    <row r="5800" spans="48:49" x14ac:dyDescent="0.35">
      <c r="AV5800" s="10"/>
      <c r="AW5800"/>
    </row>
    <row r="5801" spans="48:49" x14ac:dyDescent="0.35">
      <c r="AV5801" s="10"/>
      <c r="AW5801"/>
    </row>
    <row r="5802" spans="48:49" x14ac:dyDescent="0.35">
      <c r="AV5802" s="10"/>
      <c r="AW5802"/>
    </row>
    <row r="5803" spans="48:49" x14ac:dyDescent="0.35">
      <c r="AV5803" s="10"/>
      <c r="AW5803"/>
    </row>
    <row r="5804" spans="48:49" x14ac:dyDescent="0.35">
      <c r="AV5804" s="10"/>
      <c r="AW5804"/>
    </row>
    <row r="5805" spans="48:49" x14ac:dyDescent="0.35">
      <c r="AV5805" s="10"/>
      <c r="AW5805"/>
    </row>
    <row r="5806" spans="48:49" x14ac:dyDescent="0.35">
      <c r="AV5806" s="10"/>
      <c r="AW5806"/>
    </row>
    <row r="5807" spans="48:49" x14ac:dyDescent="0.35">
      <c r="AV5807" s="10"/>
      <c r="AW5807"/>
    </row>
    <row r="5808" spans="48:49" x14ac:dyDescent="0.35">
      <c r="AV5808" s="10"/>
      <c r="AW5808"/>
    </row>
    <row r="5809" spans="48:49" x14ac:dyDescent="0.35">
      <c r="AV5809" s="10"/>
      <c r="AW5809"/>
    </row>
    <row r="5810" spans="48:49" x14ac:dyDescent="0.35">
      <c r="AV5810" s="10"/>
      <c r="AW5810"/>
    </row>
    <row r="5811" spans="48:49" x14ac:dyDescent="0.35">
      <c r="AV5811" s="10"/>
      <c r="AW5811"/>
    </row>
    <row r="5812" spans="48:49" x14ac:dyDescent="0.35">
      <c r="AV5812" s="10"/>
      <c r="AW5812"/>
    </row>
    <row r="5813" spans="48:49" x14ac:dyDescent="0.35">
      <c r="AV5813" s="10"/>
      <c r="AW5813"/>
    </row>
    <row r="5814" spans="48:49" x14ac:dyDescent="0.35">
      <c r="AV5814" s="10"/>
      <c r="AW5814"/>
    </row>
    <row r="5815" spans="48:49" x14ac:dyDescent="0.35">
      <c r="AV5815" s="10"/>
      <c r="AW5815"/>
    </row>
    <row r="5816" spans="48:49" x14ac:dyDescent="0.35">
      <c r="AV5816" s="10"/>
      <c r="AW5816"/>
    </row>
    <row r="5817" spans="48:49" x14ac:dyDescent="0.35">
      <c r="AV5817" s="10"/>
      <c r="AW5817"/>
    </row>
    <row r="5818" spans="48:49" x14ac:dyDescent="0.35">
      <c r="AV5818" s="10"/>
      <c r="AW5818"/>
    </row>
    <row r="5819" spans="48:49" x14ac:dyDescent="0.35">
      <c r="AV5819" s="10"/>
      <c r="AW5819"/>
    </row>
    <row r="5820" spans="48:49" x14ac:dyDescent="0.35">
      <c r="AV5820" s="10"/>
      <c r="AW5820"/>
    </row>
    <row r="5821" spans="48:49" x14ac:dyDescent="0.35">
      <c r="AV5821" s="10"/>
      <c r="AW5821"/>
    </row>
    <row r="5822" spans="48:49" x14ac:dyDescent="0.35">
      <c r="AV5822" s="10"/>
      <c r="AW5822"/>
    </row>
    <row r="5823" spans="48:49" x14ac:dyDescent="0.35">
      <c r="AV5823" s="10"/>
      <c r="AW5823"/>
    </row>
    <row r="5824" spans="48:49" x14ac:dyDescent="0.35">
      <c r="AV5824" s="10"/>
      <c r="AW5824"/>
    </row>
    <row r="5825" spans="48:49" x14ac:dyDescent="0.35">
      <c r="AV5825" s="10"/>
      <c r="AW5825"/>
    </row>
    <row r="5826" spans="48:49" x14ac:dyDescent="0.35">
      <c r="AV5826" s="10"/>
      <c r="AW5826"/>
    </row>
    <row r="5827" spans="48:49" x14ac:dyDescent="0.35">
      <c r="AV5827" s="10"/>
      <c r="AW5827"/>
    </row>
    <row r="5828" spans="48:49" x14ac:dyDescent="0.35">
      <c r="AV5828" s="10"/>
      <c r="AW5828"/>
    </row>
    <row r="5829" spans="48:49" x14ac:dyDescent="0.35">
      <c r="AV5829" s="10"/>
      <c r="AW5829"/>
    </row>
    <row r="5830" spans="48:49" x14ac:dyDescent="0.35">
      <c r="AV5830" s="10"/>
      <c r="AW5830"/>
    </row>
    <row r="5831" spans="48:49" x14ac:dyDescent="0.35">
      <c r="AV5831" s="10"/>
      <c r="AW5831"/>
    </row>
    <row r="5832" spans="48:49" x14ac:dyDescent="0.35">
      <c r="AV5832" s="10"/>
      <c r="AW5832"/>
    </row>
    <row r="5833" spans="48:49" x14ac:dyDescent="0.35">
      <c r="AV5833" s="10"/>
      <c r="AW5833"/>
    </row>
    <row r="5834" spans="48:49" x14ac:dyDescent="0.35">
      <c r="AV5834" s="10"/>
      <c r="AW5834"/>
    </row>
    <row r="5835" spans="48:49" x14ac:dyDescent="0.35">
      <c r="AV5835" s="10"/>
      <c r="AW5835"/>
    </row>
    <row r="5836" spans="48:49" x14ac:dyDescent="0.35">
      <c r="AV5836" s="10"/>
      <c r="AW5836"/>
    </row>
    <row r="5837" spans="48:49" x14ac:dyDescent="0.35">
      <c r="AV5837" s="10"/>
      <c r="AW5837"/>
    </row>
    <row r="5838" spans="48:49" x14ac:dyDescent="0.35">
      <c r="AV5838" s="10"/>
      <c r="AW5838"/>
    </row>
    <row r="5839" spans="48:49" x14ac:dyDescent="0.35">
      <c r="AV5839" s="10"/>
      <c r="AW5839"/>
    </row>
    <row r="5840" spans="48:49" x14ac:dyDescent="0.35">
      <c r="AV5840" s="10"/>
      <c r="AW5840"/>
    </row>
    <row r="5841" spans="48:49" x14ac:dyDescent="0.35">
      <c r="AV5841" s="10"/>
      <c r="AW5841"/>
    </row>
    <row r="5842" spans="48:49" x14ac:dyDescent="0.35">
      <c r="AV5842" s="10"/>
      <c r="AW5842"/>
    </row>
    <row r="5843" spans="48:49" x14ac:dyDescent="0.35">
      <c r="AV5843" s="10"/>
      <c r="AW5843"/>
    </row>
    <row r="5844" spans="48:49" x14ac:dyDescent="0.35">
      <c r="AV5844" s="10"/>
      <c r="AW5844"/>
    </row>
    <row r="5845" spans="48:49" x14ac:dyDescent="0.35">
      <c r="AV5845" s="10"/>
      <c r="AW5845"/>
    </row>
    <row r="5846" spans="48:49" x14ac:dyDescent="0.35">
      <c r="AV5846" s="10"/>
      <c r="AW5846"/>
    </row>
    <row r="5847" spans="48:49" x14ac:dyDescent="0.35">
      <c r="AV5847" s="10"/>
      <c r="AW5847"/>
    </row>
    <row r="5848" spans="48:49" x14ac:dyDescent="0.35">
      <c r="AV5848" s="10"/>
      <c r="AW5848"/>
    </row>
    <row r="5849" spans="48:49" x14ac:dyDescent="0.35">
      <c r="AV5849" s="10"/>
      <c r="AW5849"/>
    </row>
    <row r="5850" spans="48:49" x14ac:dyDescent="0.35">
      <c r="AV5850" s="10"/>
      <c r="AW5850"/>
    </row>
    <row r="5851" spans="48:49" x14ac:dyDescent="0.35">
      <c r="AV5851" s="10"/>
      <c r="AW5851"/>
    </row>
    <row r="5852" spans="48:49" x14ac:dyDescent="0.35">
      <c r="AV5852" s="10"/>
      <c r="AW5852"/>
    </row>
    <row r="5853" spans="48:49" x14ac:dyDescent="0.35">
      <c r="AV5853" s="10"/>
      <c r="AW5853"/>
    </row>
    <row r="5854" spans="48:49" x14ac:dyDescent="0.35">
      <c r="AV5854" s="10"/>
      <c r="AW5854"/>
    </row>
    <row r="5855" spans="48:49" x14ac:dyDescent="0.35">
      <c r="AV5855" s="10"/>
      <c r="AW5855"/>
    </row>
    <row r="5856" spans="48:49" x14ac:dyDescent="0.35">
      <c r="AV5856" s="10"/>
      <c r="AW5856"/>
    </row>
    <row r="5857" spans="48:49" x14ac:dyDescent="0.35">
      <c r="AV5857" s="10"/>
      <c r="AW5857"/>
    </row>
    <row r="5858" spans="48:49" x14ac:dyDescent="0.35">
      <c r="AV5858" s="10"/>
      <c r="AW5858"/>
    </row>
    <row r="5859" spans="48:49" x14ac:dyDescent="0.35">
      <c r="AV5859" s="10"/>
      <c r="AW5859"/>
    </row>
    <row r="5860" spans="48:49" x14ac:dyDescent="0.35">
      <c r="AV5860" s="10"/>
      <c r="AW5860"/>
    </row>
    <row r="5861" spans="48:49" x14ac:dyDescent="0.35">
      <c r="AV5861" s="10"/>
      <c r="AW5861"/>
    </row>
    <row r="5862" spans="48:49" x14ac:dyDescent="0.35">
      <c r="AV5862" s="10"/>
      <c r="AW5862"/>
    </row>
    <row r="5863" spans="48:49" x14ac:dyDescent="0.35">
      <c r="AV5863" s="10"/>
      <c r="AW5863"/>
    </row>
    <row r="5864" spans="48:49" x14ac:dyDescent="0.35">
      <c r="AV5864" s="10"/>
      <c r="AW5864"/>
    </row>
    <row r="5865" spans="48:49" x14ac:dyDescent="0.35">
      <c r="AV5865" s="10"/>
      <c r="AW5865"/>
    </row>
    <row r="5866" spans="48:49" x14ac:dyDescent="0.35">
      <c r="AV5866" s="10"/>
      <c r="AW5866"/>
    </row>
    <row r="5867" spans="48:49" x14ac:dyDescent="0.35">
      <c r="AV5867" s="10"/>
      <c r="AW5867"/>
    </row>
    <row r="5868" spans="48:49" x14ac:dyDescent="0.35">
      <c r="AV5868" s="10"/>
      <c r="AW5868"/>
    </row>
    <row r="5869" spans="48:49" x14ac:dyDescent="0.35">
      <c r="AV5869" s="10"/>
      <c r="AW5869"/>
    </row>
    <row r="5870" spans="48:49" x14ac:dyDescent="0.35">
      <c r="AV5870" s="10"/>
      <c r="AW5870"/>
    </row>
    <row r="5871" spans="48:49" x14ac:dyDescent="0.35">
      <c r="AV5871" s="10"/>
      <c r="AW5871"/>
    </row>
    <row r="5872" spans="48:49" x14ac:dyDescent="0.35">
      <c r="AV5872" s="10"/>
      <c r="AW5872"/>
    </row>
    <row r="5873" spans="48:49" x14ac:dyDescent="0.35">
      <c r="AV5873" s="10"/>
      <c r="AW5873"/>
    </row>
    <row r="5874" spans="48:49" x14ac:dyDescent="0.35">
      <c r="AV5874" s="10"/>
      <c r="AW5874"/>
    </row>
    <row r="5875" spans="48:49" x14ac:dyDescent="0.35">
      <c r="AV5875" s="10"/>
      <c r="AW5875"/>
    </row>
    <row r="5876" spans="48:49" x14ac:dyDescent="0.35">
      <c r="AV5876" s="10"/>
      <c r="AW5876"/>
    </row>
    <row r="5877" spans="48:49" x14ac:dyDescent="0.35">
      <c r="AV5877" s="10"/>
      <c r="AW5877"/>
    </row>
    <row r="5878" spans="48:49" x14ac:dyDescent="0.35">
      <c r="AV5878" s="10"/>
      <c r="AW5878"/>
    </row>
    <row r="5879" spans="48:49" x14ac:dyDescent="0.35">
      <c r="AV5879" s="10"/>
      <c r="AW5879"/>
    </row>
    <row r="5880" spans="48:49" x14ac:dyDescent="0.35">
      <c r="AV5880" s="10"/>
      <c r="AW5880"/>
    </row>
    <row r="5881" spans="48:49" x14ac:dyDescent="0.35">
      <c r="AV5881" s="10"/>
      <c r="AW5881"/>
    </row>
    <row r="5882" spans="48:49" x14ac:dyDescent="0.35">
      <c r="AV5882" s="10"/>
      <c r="AW5882"/>
    </row>
    <row r="5883" spans="48:49" x14ac:dyDescent="0.35">
      <c r="AV5883" s="10"/>
      <c r="AW5883"/>
    </row>
    <row r="5884" spans="48:49" x14ac:dyDescent="0.35">
      <c r="AV5884" s="10"/>
      <c r="AW5884"/>
    </row>
    <row r="5885" spans="48:49" x14ac:dyDescent="0.35">
      <c r="AV5885" s="10"/>
      <c r="AW5885"/>
    </row>
    <row r="5886" spans="48:49" x14ac:dyDescent="0.35">
      <c r="AV5886" s="10"/>
      <c r="AW5886"/>
    </row>
    <row r="5887" spans="48:49" x14ac:dyDescent="0.35">
      <c r="AV5887" s="10"/>
      <c r="AW5887"/>
    </row>
    <row r="5888" spans="48:49" x14ac:dyDescent="0.35">
      <c r="AV5888" s="10"/>
      <c r="AW5888"/>
    </row>
    <row r="5889" spans="48:49" x14ac:dyDescent="0.35">
      <c r="AV5889" s="10"/>
      <c r="AW5889"/>
    </row>
    <row r="5890" spans="48:49" x14ac:dyDescent="0.35">
      <c r="AV5890" s="10"/>
      <c r="AW5890"/>
    </row>
    <row r="5891" spans="48:49" x14ac:dyDescent="0.35">
      <c r="AV5891" s="10"/>
      <c r="AW5891"/>
    </row>
    <row r="5892" spans="48:49" x14ac:dyDescent="0.35">
      <c r="AV5892" s="10"/>
      <c r="AW5892"/>
    </row>
    <row r="5893" spans="48:49" x14ac:dyDescent="0.35">
      <c r="AV5893" s="10"/>
      <c r="AW5893"/>
    </row>
    <row r="5894" spans="48:49" x14ac:dyDescent="0.35">
      <c r="AV5894" s="10"/>
      <c r="AW5894"/>
    </row>
    <row r="5895" spans="48:49" x14ac:dyDescent="0.35">
      <c r="AV5895" s="10"/>
      <c r="AW5895"/>
    </row>
    <row r="5896" spans="48:49" x14ac:dyDescent="0.35">
      <c r="AV5896" s="10"/>
      <c r="AW5896"/>
    </row>
    <row r="5897" spans="48:49" x14ac:dyDescent="0.35">
      <c r="AV5897" s="10"/>
      <c r="AW5897"/>
    </row>
    <row r="5898" spans="48:49" x14ac:dyDescent="0.35">
      <c r="AV5898" s="10"/>
      <c r="AW5898"/>
    </row>
    <row r="5899" spans="48:49" x14ac:dyDescent="0.35">
      <c r="AV5899" s="10"/>
      <c r="AW5899"/>
    </row>
    <row r="5900" spans="48:49" x14ac:dyDescent="0.35">
      <c r="AV5900" s="10"/>
      <c r="AW5900"/>
    </row>
    <row r="5901" spans="48:49" x14ac:dyDescent="0.35">
      <c r="AV5901" s="10"/>
      <c r="AW5901"/>
    </row>
    <row r="5902" spans="48:49" x14ac:dyDescent="0.35">
      <c r="AV5902" s="10"/>
      <c r="AW5902"/>
    </row>
    <row r="5903" spans="48:49" x14ac:dyDescent="0.35">
      <c r="AV5903" s="10"/>
      <c r="AW5903"/>
    </row>
    <row r="5904" spans="48:49" x14ac:dyDescent="0.35">
      <c r="AV5904" s="10"/>
      <c r="AW5904"/>
    </row>
    <row r="5905" spans="48:49" x14ac:dyDescent="0.35">
      <c r="AV5905" s="10"/>
      <c r="AW5905"/>
    </row>
    <row r="5906" spans="48:49" x14ac:dyDescent="0.35">
      <c r="AV5906" s="10"/>
      <c r="AW5906"/>
    </row>
    <row r="5907" spans="48:49" x14ac:dyDescent="0.35">
      <c r="AV5907" s="10"/>
      <c r="AW5907"/>
    </row>
    <row r="5908" spans="48:49" x14ac:dyDescent="0.35">
      <c r="AV5908" s="10"/>
      <c r="AW5908"/>
    </row>
    <row r="5909" spans="48:49" x14ac:dyDescent="0.35">
      <c r="AV5909" s="10"/>
      <c r="AW5909"/>
    </row>
    <row r="5910" spans="48:49" x14ac:dyDescent="0.35">
      <c r="AV5910" s="10"/>
      <c r="AW5910"/>
    </row>
    <row r="5911" spans="48:49" x14ac:dyDescent="0.35">
      <c r="AV5911" s="10"/>
      <c r="AW5911"/>
    </row>
    <row r="5912" spans="48:49" x14ac:dyDescent="0.35">
      <c r="AV5912" s="10"/>
      <c r="AW5912"/>
    </row>
    <row r="5913" spans="48:49" x14ac:dyDescent="0.35">
      <c r="AV5913" s="10"/>
      <c r="AW5913"/>
    </row>
    <row r="5914" spans="48:49" x14ac:dyDescent="0.35">
      <c r="AV5914" s="10"/>
      <c r="AW5914"/>
    </row>
    <row r="5915" spans="48:49" x14ac:dyDescent="0.35">
      <c r="AV5915" s="10"/>
      <c r="AW5915"/>
    </row>
    <row r="5916" spans="48:49" x14ac:dyDescent="0.35">
      <c r="AV5916" s="10"/>
      <c r="AW5916"/>
    </row>
    <row r="5917" spans="48:49" x14ac:dyDescent="0.35">
      <c r="AV5917" s="10"/>
      <c r="AW5917"/>
    </row>
    <row r="5918" spans="48:49" x14ac:dyDescent="0.35">
      <c r="AV5918" s="10"/>
      <c r="AW5918"/>
    </row>
    <row r="5919" spans="48:49" x14ac:dyDescent="0.35">
      <c r="AV5919" s="10"/>
      <c r="AW5919"/>
    </row>
    <row r="5920" spans="48:49" x14ac:dyDescent="0.35">
      <c r="AV5920" s="10"/>
      <c r="AW5920"/>
    </row>
    <row r="5921" spans="48:49" x14ac:dyDescent="0.35">
      <c r="AV5921" s="10"/>
      <c r="AW5921"/>
    </row>
    <row r="5922" spans="48:49" x14ac:dyDescent="0.35">
      <c r="AV5922" s="10"/>
      <c r="AW5922"/>
    </row>
    <row r="5923" spans="48:49" x14ac:dyDescent="0.35">
      <c r="AV5923" s="10"/>
      <c r="AW5923"/>
    </row>
    <row r="5924" spans="48:49" x14ac:dyDescent="0.35">
      <c r="AV5924" s="10"/>
      <c r="AW5924"/>
    </row>
    <row r="5925" spans="48:49" x14ac:dyDescent="0.35">
      <c r="AV5925" s="10"/>
      <c r="AW5925"/>
    </row>
    <row r="5926" spans="48:49" x14ac:dyDescent="0.35">
      <c r="AV5926" s="10"/>
      <c r="AW5926"/>
    </row>
    <row r="5927" spans="48:49" x14ac:dyDescent="0.35">
      <c r="AV5927" s="10"/>
      <c r="AW5927"/>
    </row>
    <row r="5928" spans="48:49" x14ac:dyDescent="0.35">
      <c r="AV5928" s="10"/>
      <c r="AW5928"/>
    </row>
    <row r="5929" spans="48:49" x14ac:dyDescent="0.35">
      <c r="AV5929" s="10"/>
      <c r="AW5929"/>
    </row>
    <row r="5930" spans="48:49" x14ac:dyDescent="0.35">
      <c r="AV5930" s="10"/>
      <c r="AW5930"/>
    </row>
    <row r="5931" spans="48:49" x14ac:dyDescent="0.35">
      <c r="AV5931" s="10"/>
      <c r="AW5931"/>
    </row>
    <row r="5932" spans="48:49" x14ac:dyDescent="0.35">
      <c r="AV5932" s="10"/>
      <c r="AW5932"/>
    </row>
    <row r="5933" spans="48:49" x14ac:dyDescent="0.35">
      <c r="AV5933" s="10"/>
      <c r="AW5933"/>
    </row>
    <row r="5934" spans="48:49" x14ac:dyDescent="0.35">
      <c r="AV5934" s="10"/>
      <c r="AW5934"/>
    </row>
    <row r="5935" spans="48:49" x14ac:dyDescent="0.35">
      <c r="AV5935" s="10"/>
      <c r="AW5935"/>
    </row>
    <row r="5936" spans="48:49" x14ac:dyDescent="0.35">
      <c r="AV5936" s="10"/>
      <c r="AW5936"/>
    </row>
    <row r="5937" spans="48:49" x14ac:dyDescent="0.35">
      <c r="AV5937" s="10"/>
      <c r="AW5937"/>
    </row>
    <row r="5938" spans="48:49" x14ac:dyDescent="0.35">
      <c r="AV5938" s="10"/>
      <c r="AW5938"/>
    </row>
    <row r="5939" spans="48:49" x14ac:dyDescent="0.35">
      <c r="AV5939" s="10"/>
      <c r="AW5939"/>
    </row>
    <row r="5940" spans="48:49" x14ac:dyDescent="0.35">
      <c r="AV5940" s="10"/>
      <c r="AW5940"/>
    </row>
    <row r="5941" spans="48:49" x14ac:dyDescent="0.35">
      <c r="AV5941" s="10"/>
      <c r="AW5941"/>
    </row>
    <row r="5942" spans="48:49" x14ac:dyDescent="0.35">
      <c r="AV5942" s="10"/>
      <c r="AW5942"/>
    </row>
    <row r="5943" spans="48:49" x14ac:dyDescent="0.35">
      <c r="AV5943" s="10"/>
      <c r="AW5943"/>
    </row>
    <row r="5944" spans="48:49" x14ac:dyDescent="0.35">
      <c r="AV5944" s="10"/>
      <c r="AW5944"/>
    </row>
    <row r="5945" spans="48:49" x14ac:dyDescent="0.35">
      <c r="AV5945" s="10"/>
      <c r="AW5945"/>
    </row>
    <row r="5946" spans="48:49" x14ac:dyDescent="0.35">
      <c r="AV5946" s="10"/>
      <c r="AW5946"/>
    </row>
    <row r="5947" spans="48:49" x14ac:dyDescent="0.35">
      <c r="AV5947" s="10"/>
      <c r="AW5947"/>
    </row>
    <row r="5948" spans="48:49" x14ac:dyDescent="0.35">
      <c r="AV5948" s="10"/>
      <c r="AW5948"/>
    </row>
    <row r="5949" spans="48:49" x14ac:dyDescent="0.35">
      <c r="AV5949" s="10"/>
      <c r="AW5949"/>
    </row>
    <row r="5950" spans="48:49" x14ac:dyDescent="0.35">
      <c r="AV5950" s="10"/>
      <c r="AW5950"/>
    </row>
    <row r="5951" spans="48:49" x14ac:dyDescent="0.35">
      <c r="AV5951" s="10"/>
      <c r="AW5951"/>
    </row>
    <row r="5952" spans="48:49" x14ac:dyDescent="0.35">
      <c r="AV5952" s="10"/>
      <c r="AW5952"/>
    </row>
    <row r="5953" spans="48:49" x14ac:dyDescent="0.35">
      <c r="AV5953" s="10"/>
      <c r="AW5953"/>
    </row>
    <row r="5954" spans="48:49" x14ac:dyDescent="0.35">
      <c r="AV5954" s="10"/>
      <c r="AW5954"/>
    </row>
    <row r="5955" spans="48:49" x14ac:dyDescent="0.35">
      <c r="AV5955" s="10"/>
      <c r="AW5955"/>
    </row>
    <row r="5956" spans="48:49" x14ac:dyDescent="0.35">
      <c r="AV5956" s="10"/>
      <c r="AW5956"/>
    </row>
    <row r="5957" spans="48:49" x14ac:dyDescent="0.35">
      <c r="AV5957" s="10"/>
      <c r="AW5957"/>
    </row>
    <row r="5958" spans="48:49" x14ac:dyDescent="0.35">
      <c r="AV5958" s="10"/>
      <c r="AW5958"/>
    </row>
    <row r="5959" spans="48:49" x14ac:dyDescent="0.35">
      <c r="AV5959" s="10"/>
      <c r="AW5959"/>
    </row>
    <row r="5960" spans="48:49" x14ac:dyDescent="0.35">
      <c r="AV5960" s="10"/>
      <c r="AW5960"/>
    </row>
    <row r="5961" spans="48:49" x14ac:dyDescent="0.35">
      <c r="AV5961" s="10"/>
      <c r="AW5961"/>
    </row>
    <row r="5962" spans="48:49" x14ac:dyDescent="0.35">
      <c r="AV5962" s="10"/>
      <c r="AW5962"/>
    </row>
    <row r="5963" spans="48:49" x14ac:dyDescent="0.35">
      <c r="AV5963" s="10"/>
      <c r="AW5963"/>
    </row>
    <row r="5964" spans="48:49" x14ac:dyDescent="0.35">
      <c r="AV5964" s="10"/>
      <c r="AW5964"/>
    </row>
    <row r="5965" spans="48:49" x14ac:dyDescent="0.35">
      <c r="AV5965" s="10"/>
      <c r="AW5965"/>
    </row>
    <row r="5966" spans="48:49" x14ac:dyDescent="0.35">
      <c r="AV5966" s="10"/>
      <c r="AW5966"/>
    </row>
    <row r="5967" spans="48:49" x14ac:dyDescent="0.35">
      <c r="AV5967" s="10"/>
      <c r="AW5967"/>
    </row>
    <row r="5968" spans="48:49" x14ac:dyDescent="0.35">
      <c r="AV5968" s="10"/>
      <c r="AW5968"/>
    </row>
    <row r="5969" spans="48:49" x14ac:dyDescent="0.35">
      <c r="AV5969" s="10"/>
      <c r="AW5969"/>
    </row>
    <row r="5970" spans="48:49" x14ac:dyDescent="0.35">
      <c r="AV5970" s="10"/>
      <c r="AW5970"/>
    </row>
    <row r="5971" spans="48:49" x14ac:dyDescent="0.35">
      <c r="AV5971" s="10"/>
      <c r="AW5971"/>
    </row>
    <row r="5972" spans="48:49" x14ac:dyDescent="0.35">
      <c r="AV5972" s="10"/>
      <c r="AW5972"/>
    </row>
    <row r="5973" spans="48:49" x14ac:dyDescent="0.35">
      <c r="AV5973" s="10"/>
      <c r="AW5973"/>
    </row>
    <row r="5974" spans="48:49" x14ac:dyDescent="0.35">
      <c r="AV5974" s="10"/>
      <c r="AW5974"/>
    </row>
    <row r="5975" spans="48:49" x14ac:dyDescent="0.35">
      <c r="AV5975" s="10"/>
      <c r="AW5975"/>
    </row>
    <row r="5976" spans="48:49" x14ac:dyDescent="0.35">
      <c r="AV5976" s="10"/>
      <c r="AW5976"/>
    </row>
    <row r="5977" spans="48:49" x14ac:dyDescent="0.35">
      <c r="AV5977" s="10"/>
      <c r="AW5977"/>
    </row>
    <row r="5978" spans="48:49" x14ac:dyDescent="0.35">
      <c r="AV5978" s="10"/>
      <c r="AW5978"/>
    </row>
    <row r="5979" spans="48:49" x14ac:dyDescent="0.35">
      <c r="AV5979" s="10"/>
      <c r="AW5979"/>
    </row>
    <row r="5980" spans="48:49" x14ac:dyDescent="0.35">
      <c r="AV5980" s="10"/>
      <c r="AW5980"/>
    </row>
    <row r="5981" spans="48:49" x14ac:dyDescent="0.35">
      <c r="AV5981" s="10"/>
      <c r="AW5981"/>
    </row>
    <row r="5982" spans="48:49" x14ac:dyDescent="0.35">
      <c r="AV5982" s="10"/>
      <c r="AW5982"/>
    </row>
    <row r="5983" spans="48:49" x14ac:dyDescent="0.35">
      <c r="AV5983" s="10"/>
      <c r="AW5983"/>
    </row>
    <row r="5984" spans="48:49" x14ac:dyDescent="0.35">
      <c r="AV5984" s="10"/>
      <c r="AW5984"/>
    </row>
    <row r="5985" spans="48:49" x14ac:dyDescent="0.35">
      <c r="AV5985" s="10"/>
      <c r="AW5985"/>
    </row>
    <row r="5986" spans="48:49" x14ac:dyDescent="0.35">
      <c r="AV5986" s="10"/>
      <c r="AW5986"/>
    </row>
    <row r="5987" spans="48:49" x14ac:dyDescent="0.35">
      <c r="AV5987" s="10"/>
      <c r="AW5987"/>
    </row>
    <row r="5988" spans="48:49" x14ac:dyDescent="0.35">
      <c r="AV5988" s="10"/>
      <c r="AW5988"/>
    </row>
    <row r="5989" spans="48:49" x14ac:dyDescent="0.35">
      <c r="AV5989" s="10"/>
      <c r="AW5989"/>
    </row>
    <row r="5990" spans="48:49" x14ac:dyDescent="0.35">
      <c r="AV5990" s="10"/>
      <c r="AW5990"/>
    </row>
    <row r="5991" spans="48:49" x14ac:dyDescent="0.35">
      <c r="AV5991" s="10"/>
      <c r="AW5991"/>
    </row>
    <row r="5992" spans="48:49" x14ac:dyDescent="0.35">
      <c r="AV5992" s="10"/>
      <c r="AW5992"/>
    </row>
    <row r="5993" spans="48:49" x14ac:dyDescent="0.35">
      <c r="AV5993" s="10"/>
      <c r="AW5993"/>
    </row>
    <row r="5994" spans="48:49" x14ac:dyDescent="0.35">
      <c r="AV5994" s="10"/>
      <c r="AW5994"/>
    </row>
    <row r="5995" spans="48:49" x14ac:dyDescent="0.35">
      <c r="AV5995" s="10"/>
      <c r="AW5995"/>
    </row>
    <row r="5996" spans="48:49" x14ac:dyDescent="0.35">
      <c r="AV5996" s="10"/>
      <c r="AW5996"/>
    </row>
    <row r="5997" spans="48:49" x14ac:dyDescent="0.35">
      <c r="AV5997" s="10"/>
      <c r="AW5997"/>
    </row>
    <row r="5998" spans="48:49" x14ac:dyDescent="0.35">
      <c r="AV5998" s="10"/>
      <c r="AW5998"/>
    </row>
    <row r="5999" spans="48:49" x14ac:dyDescent="0.35">
      <c r="AV5999" s="10"/>
      <c r="AW5999"/>
    </row>
    <row r="6000" spans="48:49" x14ac:dyDescent="0.35">
      <c r="AV6000" s="10"/>
      <c r="AW6000"/>
    </row>
    <row r="6001" spans="48:49" x14ac:dyDescent="0.35">
      <c r="AV6001" s="10"/>
      <c r="AW6001"/>
    </row>
    <row r="6002" spans="48:49" x14ac:dyDescent="0.35">
      <c r="AV6002" s="10"/>
      <c r="AW6002"/>
    </row>
    <row r="6003" spans="48:49" x14ac:dyDescent="0.35">
      <c r="AV6003" s="10"/>
      <c r="AW6003"/>
    </row>
    <row r="6004" spans="48:49" x14ac:dyDescent="0.35">
      <c r="AV6004" s="10"/>
      <c r="AW6004"/>
    </row>
    <row r="6005" spans="48:49" x14ac:dyDescent="0.35">
      <c r="AV6005" s="10"/>
      <c r="AW6005"/>
    </row>
    <row r="6006" spans="48:49" x14ac:dyDescent="0.35">
      <c r="AV6006" s="10"/>
      <c r="AW6006"/>
    </row>
    <row r="6007" spans="48:49" x14ac:dyDescent="0.35">
      <c r="AV6007" s="10"/>
      <c r="AW6007"/>
    </row>
    <row r="6008" spans="48:49" x14ac:dyDescent="0.35">
      <c r="AV6008" s="10"/>
      <c r="AW6008"/>
    </row>
    <row r="6009" spans="48:49" x14ac:dyDescent="0.35">
      <c r="AV6009" s="10"/>
      <c r="AW6009"/>
    </row>
    <row r="6010" spans="48:49" x14ac:dyDescent="0.35">
      <c r="AV6010" s="10"/>
      <c r="AW6010"/>
    </row>
    <row r="6011" spans="48:49" x14ac:dyDescent="0.35">
      <c r="AV6011" s="10"/>
      <c r="AW6011"/>
    </row>
    <row r="6012" spans="48:49" x14ac:dyDescent="0.35">
      <c r="AV6012" s="10"/>
      <c r="AW6012"/>
    </row>
    <row r="6013" spans="48:49" x14ac:dyDescent="0.35">
      <c r="AV6013" s="10"/>
      <c r="AW6013"/>
    </row>
    <row r="6014" spans="48:49" x14ac:dyDescent="0.35">
      <c r="AV6014" s="10"/>
      <c r="AW6014"/>
    </row>
    <row r="6015" spans="48:49" x14ac:dyDescent="0.35">
      <c r="AV6015" s="10"/>
      <c r="AW6015"/>
    </row>
    <row r="6016" spans="48:49" x14ac:dyDescent="0.35">
      <c r="AV6016" s="10"/>
      <c r="AW6016"/>
    </row>
    <row r="6017" spans="48:49" x14ac:dyDescent="0.35">
      <c r="AV6017" s="10"/>
      <c r="AW6017"/>
    </row>
    <row r="6018" spans="48:49" x14ac:dyDescent="0.35">
      <c r="AV6018" s="10"/>
      <c r="AW6018"/>
    </row>
    <row r="6019" spans="48:49" x14ac:dyDescent="0.35">
      <c r="AV6019" s="10"/>
      <c r="AW6019"/>
    </row>
    <row r="6020" spans="48:49" x14ac:dyDescent="0.35">
      <c r="AV6020" s="10"/>
      <c r="AW6020"/>
    </row>
    <row r="6021" spans="48:49" x14ac:dyDescent="0.35">
      <c r="AV6021" s="10"/>
      <c r="AW6021"/>
    </row>
    <row r="6022" spans="48:49" x14ac:dyDescent="0.35">
      <c r="AV6022" s="10"/>
      <c r="AW6022"/>
    </row>
    <row r="6023" spans="48:49" x14ac:dyDescent="0.35">
      <c r="AV6023" s="10"/>
      <c r="AW6023"/>
    </row>
    <row r="6024" spans="48:49" x14ac:dyDescent="0.35">
      <c r="AV6024" s="10"/>
      <c r="AW6024"/>
    </row>
    <row r="6025" spans="48:49" x14ac:dyDescent="0.35">
      <c r="AV6025" s="10"/>
      <c r="AW6025"/>
    </row>
    <row r="6026" spans="48:49" x14ac:dyDescent="0.35">
      <c r="AV6026" s="10"/>
      <c r="AW6026"/>
    </row>
    <row r="6027" spans="48:49" x14ac:dyDescent="0.35">
      <c r="AV6027" s="10"/>
      <c r="AW6027"/>
    </row>
    <row r="6028" spans="48:49" x14ac:dyDescent="0.35">
      <c r="AV6028" s="10"/>
      <c r="AW6028"/>
    </row>
    <row r="6029" spans="48:49" x14ac:dyDescent="0.35">
      <c r="AV6029" s="10"/>
      <c r="AW6029"/>
    </row>
    <row r="6030" spans="48:49" x14ac:dyDescent="0.35">
      <c r="AV6030" s="10"/>
      <c r="AW6030"/>
    </row>
    <row r="6031" spans="48:49" x14ac:dyDescent="0.35">
      <c r="AV6031" s="10"/>
      <c r="AW6031"/>
    </row>
    <row r="6032" spans="48:49" x14ac:dyDescent="0.35">
      <c r="AV6032" s="10"/>
      <c r="AW6032"/>
    </row>
    <row r="6033" spans="48:49" x14ac:dyDescent="0.35">
      <c r="AV6033" s="10"/>
      <c r="AW6033"/>
    </row>
    <row r="6034" spans="48:49" x14ac:dyDescent="0.35">
      <c r="AV6034" s="10"/>
      <c r="AW6034"/>
    </row>
    <row r="6035" spans="48:49" x14ac:dyDescent="0.35">
      <c r="AV6035" s="10"/>
      <c r="AW6035"/>
    </row>
    <row r="6036" spans="48:49" x14ac:dyDescent="0.35">
      <c r="AV6036" s="10"/>
      <c r="AW6036"/>
    </row>
    <row r="6037" spans="48:49" x14ac:dyDescent="0.35">
      <c r="AV6037" s="10"/>
      <c r="AW6037"/>
    </row>
    <row r="6038" spans="48:49" x14ac:dyDescent="0.35">
      <c r="AV6038" s="10"/>
      <c r="AW6038"/>
    </row>
    <row r="6039" spans="48:49" x14ac:dyDescent="0.35">
      <c r="AV6039" s="10"/>
      <c r="AW6039"/>
    </row>
    <row r="6040" spans="48:49" x14ac:dyDescent="0.35">
      <c r="AV6040" s="10"/>
      <c r="AW6040"/>
    </row>
    <row r="6041" spans="48:49" x14ac:dyDescent="0.35">
      <c r="AV6041" s="10"/>
      <c r="AW6041"/>
    </row>
    <row r="6042" spans="48:49" x14ac:dyDescent="0.35">
      <c r="AV6042" s="10"/>
      <c r="AW6042"/>
    </row>
    <row r="6043" spans="48:49" x14ac:dyDescent="0.35">
      <c r="AV6043" s="10"/>
      <c r="AW6043"/>
    </row>
    <row r="6044" spans="48:49" x14ac:dyDescent="0.35">
      <c r="AV6044" s="10"/>
      <c r="AW6044"/>
    </row>
    <row r="6045" spans="48:49" x14ac:dyDescent="0.35">
      <c r="AV6045" s="10"/>
      <c r="AW6045"/>
    </row>
    <row r="6046" spans="48:49" x14ac:dyDescent="0.35">
      <c r="AV6046" s="10"/>
      <c r="AW6046"/>
    </row>
    <row r="6047" spans="48:49" x14ac:dyDescent="0.35">
      <c r="AV6047" s="10"/>
      <c r="AW6047"/>
    </row>
    <row r="6048" spans="48:49" x14ac:dyDescent="0.35">
      <c r="AV6048" s="10"/>
      <c r="AW6048"/>
    </row>
    <row r="6049" spans="48:49" x14ac:dyDescent="0.35">
      <c r="AV6049" s="10"/>
      <c r="AW6049"/>
    </row>
    <row r="6050" spans="48:49" x14ac:dyDescent="0.35">
      <c r="AV6050" s="10"/>
      <c r="AW6050"/>
    </row>
    <row r="6051" spans="48:49" x14ac:dyDescent="0.35">
      <c r="AV6051" s="10"/>
      <c r="AW6051"/>
    </row>
    <row r="6052" spans="48:49" x14ac:dyDescent="0.35">
      <c r="AV6052" s="10"/>
      <c r="AW6052"/>
    </row>
    <row r="6053" spans="48:49" x14ac:dyDescent="0.35">
      <c r="AV6053" s="10"/>
      <c r="AW6053"/>
    </row>
    <row r="6054" spans="48:49" x14ac:dyDescent="0.35">
      <c r="AV6054" s="10"/>
      <c r="AW6054"/>
    </row>
    <row r="6055" spans="48:49" x14ac:dyDescent="0.35">
      <c r="AV6055" s="10"/>
      <c r="AW6055"/>
    </row>
    <row r="6056" spans="48:49" x14ac:dyDescent="0.35">
      <c r="AV6056" s="10"/>
      <c r="AW6056"/>
    </row>
    <row r="6057" spans="48:49" x14ac:dyDescent="0.35">
      <c r="AV6057" s="10"/>
      <c r="AW6057"/>
    </row>
    <row r="6058" spans="48:49" x14ac:dyDescent="0.35">
      <c r="AV6058" s="10"/>
      <c r="AW6058"/>
    </row>
    <row r="6059" spans="48:49" x14ac:dyDescent="0.35">
      <c r="AV6059" s="10"/>
      <c r="AW6059"/>
    </row>
    <row r="6060" spans="48:49" x14ac:dyDescent="0.35">
      <c r="AV6060" s="10"/>
      <c r="AW6060"/>
    </row>
    <row r="6061" spans="48:49" x14ac:dyDescent="0.35">
      <c r="AV6061" s="10"/>
      <c r="AW6061"/>
    </row>
    <row r="6062" spans="48:49" x14ac:dyDescent="0.35">
      <c r="AV6062" s="10"/>
      <c r="AW6062"/>
    </row>
    <row r="6063" spans="48:49" x14ac:dyDescent="0.35">
      <c r="AV6063" s="10"/>
      <c r="AW6063"/>
    </row>
    <row r="6064" spans="48:49" x14ac:dyDescent="0.35">
      <c r="AV6064" s="10"/>
      <c r="AW6064"/>
    </row>
    <row r="6065" spans="48:49" x14ac:dyDescent="0.35">
      <c r="AV6065" s="10"/>
      <c r="AW6065"/>
    </row>
    <row r="6066" spans="48:49" x14ac:dyDescent="0.35">
      <c r="AV6066" s="10"/>
      <c r="AW6066"/>
    </row>
    <row r="6067" spans="48:49" x14ac:dyDescent="0.35">
      <c r="AV6067" s="10"/>
      <c r="AW6067"/>
    </row>
    <row r="6068" spans="48:49" x14ac:dyDescent="0.35">
      <c r="AV6068" s="10"/>
      <c r="AW6068"/>
    </row>
    <row r="6069" spans="48:49" x14ac:dyDescent="0.35">
      <c r="AV6069" s="10"/>
      <c r="AW6069"/>
    </row>
    <row r="6070" spans="48:49" x14ac:dyDescent="0.35">
      <c r="AV6070" s="10"/>
      <c r="AW6070"/>
    </row>
    <row r="6071" spans="48:49" x14ac:dyDescent="0.35">
      <c r="AV6071" s="10"/>
      <c r="AW6071"/>
    </row>
    <row r="6072" spans="48:49" x14ac:dyDescent="0.35">
      <c r="AV6072" s="10"/>
      <c r="AW6072"/>
    </row>
    <row r="6073" spans="48:49" x14ac:dyDescent="0.35">
      <c r="AV6073" s="10"/>
      <c r="AW6073"/>
    </row>
    <row r="6074" spans="48:49" x14ac:dyDescent="0.35">
      <c r="AV6074" s="10"/>
      <c r="AW6074"/>
    </row>
    <row r="6075" spans="48:49" x14ac:dyDescent="0.35">
      <c r="AV6075" s="10"/>
      <c r="AW6075"/>
    </row>
    <row r="6076" spans="48:49" x14ac:dyDescent="0.35">
      <c r="AV6076" s="10"/>
      <c r="AW6076"/>
    </row>
    <row r="6077" spans="48:49" x14ac:dyDescent="0.35">
      <c r="AV6077" s="10"/>
      <c r="AW6077"/>
    </row>
    <row r="6078" spans="48:49" x14ac:dyDescent="0.35">
      <c r="AV6078" s="10"/>
      <c r="AW6078"/>
    </row>
    <row r="6079" spans="48:49" x14ac:dyDescent="0.35">
      <c r="AV6079" s="10"/>
      <c r="AW6079"/>
    </row>
    <row r="6080" spans="48:49" x14ac:dyDescent="0.35">
      <c r="AV6080" s="10"/>
      <c r="AW6080"/>
    </row>
    <row r="6081" spans="48:49" x14ac:dyDescent="0.35">
      <c r="AV6081" s="10"/>
      <c r="AW6081"/>
    </row>
    <row r="6082" spans="48:49" x14ac:dyDescent="0.35">
      <c r="AV6082" s="10"/>
      <c r="AW6082"/>
    </row>
    <row r="6083" spans="48:49" x14ac:dyDescent="0.35">
      <c r="AV6083" s="10"/>
      <c r="AW6083"/>
    </row>
    <row r="6084" spans="48:49" x14ac:dyDescent="0.35">
      <c r="AV6084" s="10"/>
      <c r="AW6084"/>
    </row>
    <row r="6085" spans="48:49" x14ac:dyDescent="0.35">
      <c r="AV6085" s="10"/>
      <c r="AW6085"/>
    </row>
    <row r="6086" spans="48:49" x14ac:dyDescent="0.35">
      <c r="AV6086" s="10"/>
      <c r="AW6086"/>
    </row>
    <row r="6087" spans="48:49" x14ac:dyDescent="0.35">
      <c r="AV6087" s="10"/>
      <c r="AW6087"/>
    </row>
    <row r="6088" spans="48:49" x14ac:dyDescent="0.35">
      <c r="AV6088" s="10"/>
      <c r="AW6088"/>
    </row>
    <row r="6089" spans="48:49" x14ac:dyDescent="0.35">
      <c r="AV6089" s="10"/>
      <c r="AW6089"/>
    </row>
    <row r="6090" spans="48:49" x14ac:dyDescent="0.35">
      <c r="AV6090" s="10"/>
      <c r="AW6090"/>
    </row>
    <row r="6091" spans="48:49" x14ac:dyDescent="0.35">
      <c r="AV6091" s="10"/>
      <c r="AW6091"/>
    </row>
    <row r="6092" spans="48:49" x14ac:dyDescent="0.35">
      <c r="AV6092" s="10"/>
      <c r="AW6092"/>
    </row>
    <row r="6093" spans="48:49" x14ac:dyDescent="0.35">
      <c r="AV6093" s="10"/>
      <c r="AW6093"/>
    </row>
    <row r="6094" spans="48:49" x14ac:dyDescent="0.35">
      <c r="AV6094" s="10"/>
      <c r="AW6094"/>
    </row>
    <row r="6095" spans="48:49" x14ac:dyDescent="0.35">
      <c r="AV6095" s="10"/>
      <c r="AW6095"/>
    </row>
    <row r="6096" spans="48:49" x14ac:dyDescent="0.35">
      <c r="AV6096" s="10"/>
      <c r="AW6096"/>
    </row>
    <row r="6097" spans="48:49" x14ac:dyDescent="0.35">
      <c r="AV6097" s="10"/>
      <c r="AW6097"/>
    </row>
    <row r="6098" spans="48:49" x14ac:dyDescent="0.35">
      <c r="AV6098" s="10"/>
      <c r="AW6098"/>
    </row>
    <row r="6099" spans="48:49" x14ac:dyDescent="0.35">
      <c r="AV6099" s="10"/>
      <c r="AW6099"/>
    </row>
    <row r="6100" spans="48:49" x14ac:dyDescent="0.35">
      <c r="AV6100" s="10"/>
      <c r="AW6100"/>
    </row>
    <row r="6101" spans="48:49" x14ac:dyDescent="0.35">
      <c r="AV6101" s="10"/>
      <c r="AW6101"/>
    </row>
    <row r="6102" spans="48:49" x14ac:dyDescent="0.35">
      <c r="AV6102" s="10"/>
      <c r="AW6102"/>
    </row>
    <row r="6103" spans="48:49" x14ac:dyDescent="0.35">
      <c r="AV6103" s="10"/>
      <c r="AW6103"/>
    </row>
    <row r="6104" spans="48:49" x14ac:dyDescent="0.35">
      <c r="AV6104" s="10"/>
      <c r="AW6104"/>
    </row>
    <row r="6105" spans="48:49" x14ac:dyDescent="0.35">
      <c r="AV6105" s="10"/>
      <c r="AW6105"/>
    </row>
    <row r="6106" spans="48:49" x14ac:dyDescent="0.35">
      <c r="AV6106" s="10"/>
      <c r="AW6106"/>
    </row>
    <row r="6107" spans="48:49" x14ac:dyDescent="0.35">
      <c r="AV6107" s="10"/>
      <c r="AW6107"/>
    </row>
    <row r="6108" spans="48:49" x14ac:dyDescent="0.35">
      <c r="AV6108" s="10"/>
      <c r="AW6108"/>
    </row>
    <row r="6109" spans="48:49" x14ac:dyDescent="0.35">
      <c r="AV6109" s="10"/>
      <c r="AW6109"/>
    </row>
    <row r="6110" spans="48:49" x14ac:dyDescent="0.35">
      <c r="AV6110" s="10"/>
      <c r="AW6110"/>
    </row>
    <row r="6111" spans="48:49" x14ac:dyDescent="0.35">
      <c r="AV6111" s="10"/>
      <c r="AW6111"/>
    </row>
    <row r="6112" spans="48:49" x14ac:dyDescent="0.35">
      <c r="AV6112" s="10"/>
      <c r="AW6112"/>
    </row>
    <row r="6113" spans="48:49" x14ac:dyDescent="0.35">
      <c r="AV6113" s="10"/>
      <c r="AW6113"/>
    </row>
    <row r="6114" spans="48:49" x14ac:dyDescent="0.35">
      <c r="AV6114" s="10"/>
      <c r="AW6114"/>
    </row>
    <row r="6115" spans="48:49" x14ac:dyDescent="0.35">
      <c r="AV6115" s="10"/>
      <c r="AW6115"/>
    </row>
    <row r="6116" spans="48:49" x14ac:dyDescent="0.35">
      <c r="AV6116" s="10"/>
      <c r="AW6116"/>
    </row>
    <row r="6117" spans="48:49" x14ac:dyDescent="0.35">
      <c r="AV6117" s="10"/>
      <c r="AW6117"/>
    </row>
    <row r="6118" spans="48:49" x14ac:dyDescent="0.35">
      <c r="AV6118" s="10"/>
      <c r="AW6118"/>
    </row>
    <row r="6119" spans="48:49" x14ac:dyDescent="0.35">
      <c r="AV6119" s="10"/>
      <c r="AW6119"/>
    </row>
    <row r="6120" spans="48:49" x14ac:dyDescent="0.35">
      <c r="AV6120" s="10"/>
      <c r="AW6120"/>
    </row>
    <row r="6121" spans="48:49" x14ac:dyDescent="0.35">
      <c r="AV6121" s="10"/>
      <c r="AW6121"/>
    </row>
    <row r="6122" spans="48:49" x14ac:dyDescent="0.35">
      <c r="AV6122" s="10"/>
      <c r="AW6122"/>
    </row>
    <row r="6123" spans="48:49" x14ac:dyDescent="0.35">
      <c r="AV6123" s="10"/>
      <c r="AW6123"/>
    </row>
    <row r="6124" spans="48:49" x14ac:dyDescent="0.35">
      <c r="AV6124" s="10"/>
      <c r="AW6124"/>
    </row>
    <row r="6125" spans="48:49" x14ac:dyDescent="0.35">
      <c r="AV6125" s="10"/>
      <c r="AW6125"/>
    </row>
    <row r="6126" spans="48:49" x14ac:dyDescent="0.35">
      <c r="AV6126" s="10"/>
      <c r="AW6126"/>
    </row>
    <row r="6127" spans="48:49" x14ac:dyDescent="0.35">
      <c r="AV6127" s="10"/>
      <c r="AW6127"/>
    </row>
    <row r="6128" spans="48:49" x14ac:dyDescent="0.35">
      <c r="AV6128" s="10"/>
      <c r="AW6128"/>
    </row>
    <row r="6129" spans="48:49" x14ac:dyDescent="0.35">
      <c r="AV6129" s="10"/>
      <c r="AW6129"/>
    </row>
    <row r="6130" spans="48:49" x14ac:dyDescent="0.35">
      <c r="AV6130" s="10"/>
      <c r="AW6130"/>
    </row>
    <row r="6131" spans="48:49" x14ac:dyDescent="0.35">
      <c r="AV6131" s="10"/>
      <c r="AW6131"/>
    </row>
    <row r="6132" spans="48:49" x14ac:dyDescent="0.35">
      <c r="AV6132" s="10"/>
      <c r="AW6132"/>
    </row>
    <row r="6133" spans="48:49" x14ac:dyDescent="0.35">
      <c r="AV6133" s="10"/>
      <c r="AW6133"/>
    </row>
    <row r="6134" spans="48:49" x14ac:dyDescent="0.35">
      <c r="AV6134" s="10"/>
      <c r="AW6134"/>
    </row>
    <row r="6135" spans="48:49" x14ac:dyDescent="0.35">
      <c r="AV6135" s="10"/>
      <c r="AW6135"/>
    </row>
    <row r="6136" spans="48:49" x14ac:dyDescent="0.35">
      <c r="AV6136" s="10"/>
      <c r="AW6136"/>
    </row>
    <row r="6137" spans="48:49" x14ac:dyDescent="0.35">
      <c r="AV6137" s="10"/>
      <c r="AW6137"/>
    </row>
    <row r="6138" spans="48:49" x14ac:dyDescent="0.35">
      <c r="AV6138" s="10"/>
      <c r="AW6138"/>
    </row>
    <row r="6139" spans="48:49" x14ac:dyDescent="0.35">
      <c r="AV6139" s="10"/>
      <c r="AW6139"/>
    </row>
    <row r="6140" spans="48:49" x14ac:dyDescent="0.35">
      <c r="AV6140" s="10"/>
      <c r="AW6140"/>
    </row>
    <row r="6141" spans="48:49" x14ac:dyDescent="0.35">
      <c r="AV6141" s="10"/>
      <c r="AW6141"/>
    </row>
    <row r="6142" spans="48:49" x14ac:dyDescent="0.35">
      <c r="AV6142" s="10"/>
      <c r="AW6142"/>
    </row>
    <row r="6143" spans="48:49" x14ac:dyDescent="0.35">
      <c r="AV6143" s="10"/>
      <c r="AW6143"/>
    </row>
    <row r="6144" spans="48:49" x14ac:dyDescent="0.35">
      <c r="AV6144" s="10"/>
      <c r="AW6144"/>
    </row>
    <row r="6145" spans="48:49" x14ac:dyDescent="0.35">
      <c r="AV6145" s="10"/>
      <c r="AW6145"/>
    </row>
    <row r="6146" spans="48:49" x14ac:dyDescent="0.35">
      <c r="AV6146" s="10"/>
      <c r="AW6146"/>
    </row>
    <row r="6147" spans="48:49" x14ac:dyDescent="0.35">
      <c r="AV6147" s="10"/>
      <c r="AW6147"/>
    </row>
    <row r="6148" spans="48:49" x14ac:dyDescent="0.35">
      <c r="AV6148" s="10"/>
      <c r="AW6148"/>
    </row>
    <row r="6149" spans="48:49" x14ac:dyDescent="0.35">
      <c r="AV6149" s="10"/>
      <c r="AW6149"/>
    </row>
    <row r="6150" spans="48:49" x14ac:dyDescent="0.35">
      <c r="AV6150" s="10"/>
      <c r="AW6150"/>
    </row>
    <row r="6151" spans="48:49" x14ac:dyDescent="0.35">
      <c r="AV6151" s="10"/>
      <c r="AW6151"/>
    </row>
    <row r="6152" spans="48:49" x14ac:dyDescent="0.35">
      <c r="AV6152" s="10"/>
      <c r="AW6152"/>
    </row>
    <row r="6153" spans="48:49" x14ac:dyDescent="0.35">
      <c r="AV6153" s="10"/>
      <c r="AW6153"/>
    </row>
    <row r="6154" spans="48:49" x14ac:dyDescent="0.35">
      <c r="AV6154" s="10"/>
      <c r="AW6154"/>
    </row>
    <row r="6155" spans="48:49" x14ac:dyDescent="0.35">
      <c r="AV6155" s="10"/>
      <c r="AW6155"/>
    </row>
    <row r="6156" spans="48:49" x14ac:dyDescent="0.35">
      <c r="AV6156" s="10"/>
      <c r="AW6156"/>
    </row>
    <row r="6157" spans="48:49" x14ac:dyDescent="0.35">
      <c r="AV6157" s="10"/>
      <c r="AW6157"/>
    </row>
    <row r="6158" spans="48:49" x14ac:dyDescent="0.35">
      <c r="AV6158" s="10"/>
      <c r="AW6158"/>
    </row>
    <row r="6159" spans="48:49" x14ac:dyDescent="0.35">
      <c r="AV6159" s="10"/>
      <c r="AW6159"/>
    </row>
    <row r="6160" spans="48:49" x14ac:dyDescent="0.35">
      <c r="AV6160" s="10"/>
      <c r="AW6160"/>
    </row>
    <row r="6161" spans="48:49" x14ac:dyDescent="0.35">
      <c r="AV6161" s="10"/>
      <c r="AW6161"/>
    </row>
    <row r="6162" spans="48:49" x14ac:dyDescent="0.35">
      <c r="AV6162" s="10"/>
      <c r="AW6162"/>
    </row>
    <row r="6163" spans="48:49" x14ac:dyDescent="0.35">
      <c r="AV6163" s="10"/>
      <c r="AW6163"/>
    </row>
    <row r="6164" spans="48:49" x14ac:dyDescent="0.35">
      <c r="AV6164" s="10"/>
      <c r="AW6164"/>
    </row>
    <row r="6165" spans="48:49" x14ac:dyDescent="0.35">
      <c r="AV6165" s="10"/>
      <c r="AW6165"/>
    </row>
    <row r="6166" spans="48:49" x14ac:dyDescent="0.35">
      <c r="AV6166" s="10"/>
      <c r="AW6166"/>
    </row>
    <row r="6167" spans="48:49" x14ac:dyDescent="0.35">
      <c r="AV6167" s="10"/>
      <c r="AW6167"/>
    </row>
    <row r="6168" spans="48:49" x14ac:dyDescent="0.35">
      <c r="AV6168" s="10"/>
      <c r="AW6168"/>
    </row>
    <row r="6169" spans="48:49" x14ac:dyDescent="0.35">
      <c r="AV6169" s="10"/>
      <c r="AW6169"/>
    </row>
    <row r="6170" spans="48:49" x14ac:dyDescent="0.35">
      <c r="AV6170" s="10"/>
      <c r="AW6170"/>
    </row>
    <row r="6171" spans="48:49" x14ac:dyDescent="0.35">
      <c r="AV6171" s="10"/>
      <c r="AW6171"/>
    </row>
    <row r="6172" spans="48:49" x14ac:dyDescent="0.35">
      <c r="AV6172" s="10"/>
      <c r="AW6172"/>
    </row>
    <row r="6173" spans="48:49" x14ac:dyDescent="0.35">
      <c r="AV6173" s="10"/>
      <c r="AW6173"/>
    </row>
    <row r="6174" spans="48:49" x14ac:dyDescent="0.35">
      <c r="AV6174" s="10"/>
      <c r="AW6174"/>
    </row>
    <row r="6175" spans="48:49" x14ac:dyDescent="0.35">
      <c r="AV6175" s="10"/>
      <c r="AW6175"/>
    </row>
    <row r="6176" spans="48:49" x14ac:dyDescent="0.35">
      <c r="AV6176" s="10"/>
      <c r="AW6176"/>
    </row>
    <row r="6177" spans="48:49" x14ac:dyDescent="0.35">
      <c r="AV6177" s="10"/>
      <c r="AW6177"/>
    </row>
    <row r="6178" spans="48:49" x14ac:dyDescent="0.35">
      <c r="AV6178" s="10"/>
      <c r="AW6178"/>
    </row>
    <row r="6179" spans="48:49" x14ac:dyDescent="0.35">
      <c r="AV6179" s="10"/>
      <c r="AW6179"/>
    </row>
    <row r="6180" spans="48:49" x14ac:dyDescent="0.35">
      <c r="AV6180" s="10"/>
      <c r="AW6180"/>
    </row>
    <row r="6181" spans="48:49" x14ac:dyDescent="0.35">
      <c r="AV6181" s="10"/>
      <c r="AW6181"/>
    </row>
    <row r="6182" spans="48:49" x14ac:dyDescent="0.35">
      <c r="AV6182" s="10"/>
      <c r="AW6182"/>
    </row>
    <row r="6183" spans="48:49" x14ac:dyDescent="0.35">
      <c r="AV6183" s="10"/>
      <c r="AW6183"/>
    </row>
    <row r="6184" spans="48:49" x14ac:dyDescent="0.35">
      <c r="AV6184" s="10"/>
      <c r="AW6184"/>
    </row>
    <row r="6185" spans="48:49" x14ac:dyDescent="0.35">
      <c r="AV6185" s="10"/>
      <c r="AW6185"/>
    </row>
    <row r="6186" spans="48:49" x14ac:dyDescent="0.35">
      <c r="AV6186" s="10"/>
      <c r="AW6186"/>
    </row>
    <row r="6187" spans="48:49" x14ac:dyDescent="0.35">
      <c r="AV6187" s="10"/>
      <c r="AW6187"/>
    </row>
    <row r="6188" spans="48:49" x14ac:dyDescent="0.35">
      <c r="AV6188" s="10"/>
      <c r="AW6188"/>
    </row>
    <row r="6189" spans="48:49" x14ac:dyDescent="0.35">
      <c r="AV6189" s="10"/>
      <c r="AW6189"/>
    </row>
    <row r="6190" spans="48:49" x14ac:dyDescent="0.35">
      <c r="AV6190" s="10"/>
      <c r="AW6190"/>
    </row>
    <row r="6191" spans="48:49" x14ac:dyDescent="0.35">
      <c r="AV6191" s="10"/>
      <c r="AW6191"/>
    </row>
    <row r="6192" spans="48:49" x14ac:dyDescent="0.35">
      <c r="AV6192" s="10"/>
      <c r="AW6192"/>
    </row>
    <row r="6193" spans="48:49" x14ac:dyDescent="0.35">
      <c r="AV6193" s="10"/>
      <c r="AW6193"/>
    </row>
    <row r="6194" spans="48:49" x14ac:dyDescent="0.35">
      <c r="AV6194" s="10"/>
      <c r="AW6194"/>
    </row>
    <row r="6195" spans="48:49" x14ac:dyDescent="0.35">
      <c r="AV6195" s="10"/>
      <c r="AW6195"/>
    </row>
    <row r="6196" spans="48:49" x14ac:dyDescent="0.35">
      <c r="AV6196" s="10"/>
      <c r="AW6196"/>
    </row>
    <row r="6197" spans="48:49" x14ac:dyDescent="0.35">
      <c r="AV6197" s="10"/>
      <c r="AW6197"/>
    </row>
    <row r="6198" spans="48:49" x14ac:dyDescent="0.35">
      <c r="AV6198" s="10"/>
      <c r="AW6198"/>
    </row>
    <row r="6199" spans="48:49" x14ac:dyDescent="0.35">
      <c r="AV6199" s="10"/>
      <c r="AW6199"/>
    </row>
    <row r="6200" spans="48:49" x14ac:dyDescent="0.35">
      <c r="AV6200" s="10"/>
      <c r="AW6200"/>
    </row>
    <row r="6201" spans="48:49" x14ac:dyDescent="0.35">
      <c r="AV6201" s="10"/>
      <c r="AW6201"/>
    </row>
    <row r="6202" spans="48:49" x14ac:dyDescent="0.35">
      <c r="AV6202" s="10"/>
      <c r="AW6202"/>
    </row>
    <row r="6203" spans="48:49" x14ac:dyDescent="0.35">
      <c r="AV6203" s="10"/>
      <c r="AW6203"/>
    </row>
    <row r="6204" spans="48:49" x14ac:dyDescent="0.35">
      <c r="AV6204" s="10"/>
      <c r="AW6204"/>
    </row>
    <row r="6205" spans="48:49" x14ac:dyDescent="0.35">
      <c r="AV6205" s="10"/>
      <c r="AW6205"/>
    </row>
    <row r="6206" spans="48:49" x14ac:dyDescent="0.35">
      <c r="AV6206" s="10"/>
      <c r="AW6206"/>
    </row>
    <row r="6207" spans="48:49" x14ac:dyDescent="0.35">
      <c r="AV6207" s="10"/>
      <c r="AW6207"/>
    </row>
    <row r="6208" spans="48:49" x14ac:dyDescent="0.35">
      <c r="AV6208" s="10"/>
      <c r="AW6208"/>
    </row>
    <row r="6209" spans="48:49" x14ac:dyDescent="0.35">
      <c r="AV6209" s="10"/>
      <c r="AW6209"/>
    </row>
    <row r="6210" spans="48:49" x14ac:dyDescent="0.35">
      <c r="AV6210" s="10"/>
      <c r="AW6210"/>
    </row>
    <row r="6211" spans="48:49" x14ac:dyDescent="0.35">
      <c r="AV6211" s="10"/>
      <c r="AW6211"/>
    </row>
    <row r="6212" spans="48:49" x14ac:dyDescent="0.35">
      <c r="AV6212" s="10"/>
      <c r="AW6212"/>
    </row>
    <row r="6213" spans="48:49" x14ac:dyDescent="0.35">
      <c r="AV6213" s="10"/>
      <c r="AW6213"/>
    </row>
    <row r="6214" spans="48:49" x14ac:dyDescent="0.35">
      <c r="AV6214" s="10"/>
      <c r="AW6214"/>
    </row>
    <row r="6215" spans="48:49" x14ac:dyDescent="0.35">
      <c r="AV6215" s="10"/>
      <c r="AW6215"/>
    </row>
    <row r="6216" spans="48:49" x14ac:dyDescent="0.35">
      <c r="AV6216" s="10"/>
      <c r="AW6216"/>
    </row>
    <row r="6217" spans="48:49" x14ac:dyDescent="0.35">
      <c r="AV6217" s="10"/>
      <c r="AW6217"/>
    </row>
    <row r="6218" spans="48:49" x14ac:dyDescent="0.35">
      <c r="AV6218" s="10"/>
      <c r="AW6218"/>
    </row>
    <row r="6219" spans="48:49" x14ac:dyDescent="0.35">
      <c r="AV6219" s="10"/>
      <c r="AW6219"/>
    </row>
    <row r="6220" spans="48:49" x14ac:dyDescent="0.35">
      <c r="AV6220" s="10"/>
      <c r="AW6220"/>
    </row>
    <row r="6221" spans="48:49" x14ac:dyDescent="0.35">
      <c r="AV6221" s="10"/>
      <c r="AW6221"/>
    </row>
    <row r="6222" spans="48:49" x14ac:dyDescent="0.35">
      <c r="AV6222" s="10"/>
      <c r="AW6222"/>
    </row>
    <row r="6223" spans="48:49" x14ac:dyDescent="0.35">
      <c r="AV6223" s="10"/>
      <c r="AW6223"/>
    </row>
    <row r="6224" spans="48:49" x14ac:dyDescent="0.35">
      <c r="AV6224" s="10"/>
      <c r="AW6224"/>
    </row>
    <row r="6225" spans="48:49" x14ac:dyDescent="0.35">
      <c r="AV6225" s="10"/>
      <c r="AW6225"/>
    </row>
    <row r="6226" spans="48:49" x14ac:dyDescent="0.35">
      <c r="AV6226" s="10"/>
      <c r="AW6226"/>
    </row>
    <row r="6227" spans="48:49" x14ac:dyDescent="0.35">
      <c r="AV6227" s="10"/>
      <c r="AW6227"/>
    </row>
    <row r="6228" spans="48:49" x14ac:dyDescent="0.35">
      <c r="AV6228" s="10"/>
      <c r="AW6228"/>
    </row>
    <row r="6229" spans="48:49" x14ac:dyDescent="0.35">
      <c r="AV6229" s="10"/>
      <c r="AW6229"/>
    </row>
    <row r="6230" spans="48:49" x14ac:dyDescent="0.35">
      <c r="AV6230" s="10"/>
      <c r="AW6230"/>
    </row>
    <row r="6231" spans="48:49" x14ac:dyDescent="0.35">
      <c r="AV6231" s="10"/>
      <c r="AW6231"/>
    </row>
    <row r="6232" spans="48:49" x14ac:dyDescent="0.35">
      <c r="AV6232" s="10"/>
      <c r="AW6232"/>
    </row>
    <row r="6233" spans="48:49" x14ac:dyDescent="0.35">
      <c r="AV6233" s="10"/>
      <c r="AW6233"/>
    </row>
    <row r="6234" spans="48:49" x14ac:dyDescent="0.35">
      <c r="AV6234" s="10"/>
      <c r="AW6234"/>
    </row>
    <row r="6235" spans="48:49" x14ac:dyDescent="0.35">
      <c r="AV6235" s="10"/>
      <c r="AW6235"/>
    </row>
    <row r="6236" spans="48:49" x14ac:dyDescent="0.35">
      <c r="AV6236" s="10"/>
      <c r="AW6236"/>
    </row>
    <row r="6237" spans="48:49" x14ac:dyDescent="0.35">
      <c r="AV6237" s="10"/>
      <c r="AW6237"/>
    </row>
    <row r="6238" spans="48:49" x14ac:dyDescent="0.35">
      <c r="AV6238" s="10"/>
      <c r="AW6238"/>
    </row>
    <row r="6239" spans="48:49" x14ac:dyDescent="0.35">
      <c r="AV6239" s="10"/>
      <c r="AW6239"/>
    </row>
    <row r="6240" spans="48:49" x14ac:dyDescent="0.35">
      <c r="AV6240" s="10"/>
      <c r="AW6240"/>
    </row>
    <row r="6241" spans="48:49" x14ac:dyDescent="0.35">
      <c r="AV6241" s="10"/>
      <c r="AW6241"/>
    </row>
    <row r="6242" spans="48:49" x14ac:dyDescent="0.35">
      <c r="AV6242" s="10"/>
      <c r="AW6242"/>
    </row>
    <row r="6243" spans="48:49" x14ac:dyDescent="0.35">
      <c r="AV6243" s="10"/>
      <c r="AW6243"/>
    </row>
    <row r="6244" spans="48:49" x14ac:dyDescent="0.35">
      <c r="AV6244" s="10"/>
      <c r="AW6244"/>
    </row>
    <row r="6245" spans="48:49" x14ac:dyDescent="0.35">
      <c r="AV6245" s="10"/>
      <c r="AW6245"/>
    </row>
    <row r="6246" spans="48:49" x14ac:dyDescent="0.35">
      <c r="AV6246" s="10"/>
      <c r="AW6246"/>
    </row>
    <row r="6247" spans="48:49" x14ac:dyDescent="0.35">
      <c r="AV6247" s="10"/>
      <c r="AW6247"/>
    </row>
    <row r="6248" spans="48:49" x14ac:dyDescent="0.35">
      <c r="AV6248" s="10"/>
      <c r="AW6248"/>
    </row>
    <row r="6249" spans="48:49" x14ac:dyDescent="0.35">
      <c r="AV6249" s="10"/>
      <c r="AW6249"/>
    </row>
    <row r="6250" spans="48:49" x14ac:dyDescent="0.35">
      <c r="AV6250" s="10"/>
      <c r="AW6250"/>
    </row>
    <row r="6251" spans="48:49" x14ac:dyDescent="0.35">
      <c r="AV6251" s="10"/>
      <c r="AW6251"/>
    </row>
    <row r="6252" spans="48:49" x14ac:dyDescent="0.35">
      <c r="AV6252" s="10"/>
      <c r="AW6252"/>
    </row>
    <row r="6253" spans="48:49" x14ac:dyDescent="0.35">
      <c r="AV6253" s="10"/>
      <c r="AW6253"/>
    </row>
    <row r="6254" spans="48:49" x14ac:dyDescent="0.35">
      <c r="AV6254" s="10"/>
      <c r="AW6254"/>
    </row>
    <row r="6255" spans="48:49" x14ac:dyDescent="0.35">
      <c r="AV6255" s="10"/>
      <c r="AW6255"/>
    </row>
    <row r="6256" spans="48:49" x14ac:dyDescent="0.35">
      <c r="AV6256" s="10"/>
      <c r="AW6256"/>
    </row>
    <row r="6257" spans="48:49" x14ac:dyDescent="0.35">
      <c r="AV6257" s="10"/>
      <c r="AW6257"/>
    </row>
    <row r="6258" spans="48:49" x14ac:dyDescent="0.35">
      <c r="AV6258" s="10"/>
      <c r="AW6258"/>
    </row>
    <row r="6259" spans="48:49" x14ac:dyDescent="0.35">
      <c r="AV6259" s="10"/>
      <c r="AW6259"/>
    </row>
    <row r="6260" spans="48:49" x14ac:dyDescent="0.35">
      <c r="AV6260" s="10"/>
      <c r="AW6260"/>
    </row>
    <row r="6261" spans="48:49" x14ac:dyDescent="0.35">
      <c r="AV6261" s="10"/>
      <c r="AW6261"/>
    </row>
    <row r="6262" spans="48:49" x14ac:dyDescent="0.35">
      <c r="AV6262" s="10"/>
      <c r="AW6262"/>
    </row>
    <row r="6263" spans="48:49" x14ac:dyDescent="0.35">
      <c r="AV6263" s="10"/>
      <c r="AW6263"/>
    </row>
    <row r="6264" spans="48:49" x14ac:dyDescent="0.35">
      <c r="AV6264" s="10"/>
      <c r="AW6264"/>
    </row>
    <row r="6265" spans="48:49" x14ac:dyDescent="0.35">
      <c r="AV6265" s="10"/>
      <c r="AW6265"/>
    </row>
    <row r="6266" spans="48:49" x14ac:dyDescent="0.35">
      <c r="AV6266" s="10"/>
      <c r="AW6266"/>
    </row>
    <row r="6267" spans="48:49" x14ac:dyDescent="0.35">
      <c r="AV6267" s="10"/>
      <c r="AW6267"/>
    </row>
    <row r="6268" spans="48:49" x14ac:dyDescent="0.35">
      <c r="AV6268" s="10"/>
      <c r="AW6268"/>
    </row>
    <row r="6269" spans="48:49" x14ac:dyDescent="0.35">
      <c r="AV6269" s="10"/>
      <c r="AW6269"/>
    </row>
    <row r="6270" spans="48:49" x14ac:dyDescent="0.35">
      <c r="AV6270" s="10"/>
      <c r="AW6270"/>
    </row>
    <row r="6271" spans="48:49" x14ac:dyDescent="0.35">
      <c r="AV6271" s="10"/>
      <c r="AW6271"/>
    </row>
    <row r="6272" spans="48:49" x14ac:dyDescent="0.35">
      <c r="AV6272" s="10"/>
      <c r="AW6272"/>
    </row>
    <row r="6273" spans="48:49" x14ac:dyDescent="0.35">
      <c r="AV6273" s="10"/>
      <c r="AW6273"/>
    </row>
    <row r="6274" spans="48:49" x14ac:dyDescent="0.35">
      <c r="AV6274" s="10"/>
      <c r="AW6274"/>
    </row>
    <row r="6275" spans="48:49" x14ac:dyDescent="0.35">
      <c r="AV6275" s="10"/>
      <c r="AW6275"/>
    </row>
    <row r="6276" spans="48:49" x14ac:dyDescent="0.35">
      <c r="AV6276" s="10"/>
      <c r="AW6276"/>
    </row>
    <row r="6277" spans="48:49" x14ac:dyDescent="0.35">
      <c r="AV6277" s="10"/>
      <c r="AW6277"/>
    </row>
    <row r="6278" spans="48:49" x14ac:dyDescent="0.35">
      <c r="AV6278" s="10"/>
      <c r="AW6278"/>
    </row>
    <row r="6279" spans="48:49" x14ac:dyDescent="0.35">
      <c r="AV6279" s="10"/>
      <c r="AW6279"/>
    </row>
    <row r="6280" spans="48:49" x14ac:dyDescent="0.35">
      <c r="AV6280" s="10"/>
      <c r="AW6280"/>
    </row>
    <row r="6281" spans="48:49" x14ac:dyDescent="0.35">
      <c r="AV6281" s="10"/>
      <c r="AW6281"/>
    </row>
    <row r="6282" spans="48:49" x14ac:dyDescent="0.35">
      <c r="AV6282" s="10"/>
      <c r="AW6282"/>
    </row>
    <row r="6283" spans="48:49" x14ac:dyDescent="0.35">
      <c r="AV6283" s="10"/>
      <c r="AW6283"/>
    </row>
    <row r="6284" spans="48:49" x14ac:dyDescent="0.35">
      <c r="AV6284" s="10"/>
      <c r="AW6284"/>
    </row>
    <row r="6285" spans="48:49" x14ac:dyDescent="0.35">
      <c r="AV6285" s="10"/>
      <c r="AW6285"/>
    </row>
    <row r="6286" spans="48:49" x14ac:dyDescent="0.35">
      <c r="AV6286" s="10"/>
      <c r="AW6286"/>
    </row>
    <row r="6287" spans="48:49" x14ac:dyDescent="0.35">
      <c r="AV6287" s="10"/>
      <c r="AW6287"/>
    </row>
    <row r="6288" spans="48:49" x14ac:dyDescent="0.35">
      <c r="AV6288" s="10"/>
      <c r="AW6288"/>
    </row>
    <row r="6289" spans="48:49" x14ac:dyDescent="0.35">
      <c r="AV6289" s="10"/>
      <c r="AW6289"/>
    </row>
    <row r="6290" spans="48:49" x14ac:dyDescent="0.35">
      <c r="AV6290" s="10"/>
      <c r="AW6290"/>
    </row>
    <row r="6291" spans="48:49" x14ac:dyDescent="0.35">
      <c r="AV6291" s="10"/>
      <c r="AW6291"/>
    </row>
    <row r="6292" spans="48:49" x14ac:dyDescent="0.35">
      <c r="AV6292" s="10"/>
      <c r="AW6292"/>
    </row>
    <row r="6293" spans="48:49" x14ac:dyDescent="0.35">
      <c r="AV6293" s="10"/>
      <c r="AW6293"/>
    </row>
    <row r="6294" spans="48:49" x14ac:dyDescent="0.35">
      <c r="AV6294" s="10"/>
      <c r="AW6294"/>
    </row>
    <row r="6295" spans="48:49" x14ac:dyDescent="0.35">
      <c r="AV6295" s="10"/>
      <c r="AW6295"/>
    </row>
    <row r="6296" spans="48:49" x14ac:dyDescent="0.35">
      <c r="AV6296" s="10"/>
      <c r="AW6296"/>
    </row>
    <row r="6297" spans="48:49" x14ac:dyDescent="0.35">
      <c r="AV6297" s="10"/>
      <c r="AW6297"/>
    </row>
    <row r="6298" spans="48:49" x14ac:dyDescent="0.35">
      <c r="AV6298" s="10"/>
      <c r="AW6298"/>
    </row>
    <row r="6299" spans="48:49" x14ac:dyDescent="0.35">
      <c r="AV6299" s="10"/>
      <c r="AW6299"/>
    </row>
    <row r="6300" spans="48:49" x14ac:dyDescent="0.35">
      <c r="AV6300" s="10"/>
      <c r="AW6300"/>
    </row>
    <row r="6301" spans="48:49" x14ac:dyDescent="0.35">
      <c r="AV6301" s="10"/>
      <c r="AW6301"/>
    </row>
    <row r="6302" spans="48:49" x14ac:dyDescent="0.35">
      <c r="AV6302" s="10"/>
      <c r="AW6302"/>
    </row>
    <row r="6303" spans="48:49" x14ac:dyDescent="0.35">
      <c r="AV6303" s="10"/>
      <c r="AW6303"/>
    </row>
    <row r="6304" spans="48:49" x14ac:dyDescent="0.35">
      <c r="AV6304" s="10"/>
      <c r="AW6304"/>
    </row>
    <row r="6305" spans="48:49" x14ac:dyDescent="0.35">
      <c r="AV6305" s="10"/>
      <c r="AW6305"/>
    </row>
    <row r="6306" spans="48:49" x14ac:dyDescent="0.35">
      <c r="AV6306" s="10"/>
      <c r="AW6306"/>
    </row>
    <row r="6307" spans="48:49" x14ac:dyDescent="0.35">
      <c r="AV6307" s="10"/>
      <c r="AW6307"/>
    </row>
    <row r="6308" spans="48:49" x14ac:dyDescent="0.35">
      <c r="AV6308" s="10"/>
      <c r="AW6308"/>
    </row>
    <row r="6309" spans="48:49" x14ac:dyDescent="0.35">
      <c r="AV6309" s="10"/>
      <c r="AW6309"/>
    </row>
    <row r="6310" spans="48:49" x14ac:dyDescent="0.35">
      <c r="AV6310" s="10"/>
      <c r="AW6310"/>
    </row>
    <row r="6311" spans="48:49" x14ac:dyDescent="0.35">
      <c r="AV6311" s="10"/>
      <c r="AW6311"/>
    </row>
    <row r="6312" spans="48:49" x14ac:dyDescent="0.35">
      <c r="AV6312" s="10"/>
      <c r="AW6312"/>
    </row>
    <row r="6313" spans="48:49" x14ac:dyDescent="0.35">
      <c r="AV6313" s="10"/>
      <c r="AW6313"/>
    </row>
    <row r="6314" spans="48:49" x14ac:dyDescent="0.35">
      <c r="AV6314" s="10"/>
      <c r="AW6314"/>
    </row>
    <row r="6315" spans="48:49" x14ac:dyDescent="0.35">
      <c r="AV6315" s="10"/>
      <c r="AW6315"/>
    </row>
    <row r="6316" spans="48:49" x14ac:dyDescent="0.35">
      <c r="AV6316" s="10"/>
      <c r="AW6316"/>
    </row>
    <row r="6317" spans="48:49" x14ac:dyDescent="0.35">
      <c r="AV6317" s="10"/>
      <c r="AW6317"/>
    </row>
    <row r="6318" spans="48:49" x14ac:dyDescent="0.35">
      <c r="AV6318" s="10"/>
      <c r="AW6318"/>
    </row>
    <row r="6319" spans="48:49" x14ac:dyDescent="0.35">
      <c r="AV6319" s="10"/>
      <c r="AW6319"/>
    </row>
    <row r="6320" spans="48:49" x14ac:dyDescent="0.35">
      <c r="AV6320" s="10"/>
      <c r="AW6320"/>
    </row>
    <row r="6321" spans="48:49" x14ac:dyDescent="0.35">
      <c r="AV6321" s="10"/>
      <c r="AW6321"/>
    </row>
    <row r="6322" spans="48:49" x14ac:dyDescent="0.35">
      <c r="AV6322" s="10"/>
      <c r="AW6322"/>
    </row>
    <row r="6323" spans="48:49" x14ac:dyDescent="0.35">
      <c r="AV6323" s="10"/>
      <c r="AW6323"/>
    </row>
    <row r="6324" spans="48:49" x14ac:dyDescent="0.35">
      <c r="AV6324" s="10"/>
      <c r="AW6324"/>
    </row>
    <row r="6325" spans="48:49" x14ac:dyDescent="0.35">
      <c r="AV6325" s="10"/>
      <c r="AW6325"/>
    </row>
    <row r="6326" spans="48:49" x14ac:dyDescent="0.35">
      <c r="AV6326" s="10"/>
      <c r="AW6326"/>
    </row>
    <row r="6327" spans="48:49" x14ac:dyDescent="0.35">
      <c r="AV6327" s="10"/>
      <c r="AW6327"/>
    </row>
    <row r="6328" spans="48:49" x14ac:dyDescent="0.35">
      <c r="AV6328" s="10"/>
      <c r="AW6328"/>
    </row>
    <row r="6329" spans="48:49" x14ac:dyDescent="0.35">
      <c r="AV6329" s="10"/>
      <c r="AW6329"/>
    </row>
    <row r="6330" spans="48:49" x14ac:dyDescent="0.35">
      <c r="AV6330" s="10"/>
      <c r="AW6330"/>
    </row>
    <row r="6331" spans="48:49" x14ac:dyDescent="0.35">
      <c r="AV6331" s="10"/>
      <c r="AW6331"/>
    </row>
    <row r="6332" spans="48:49" x14ac:dyDescent="0.35">
      <c r="AV6332" s="10"/>
      <c r="AW6332"/>
    </row>
    <row r="6333" spans="48:49" x14ac:dyDescent="0.35">
      <c r="AV6333" s="10"/>
      <c r="AW6333"/>
    </row>
    <row r="6334" spans="48:49" x14ac:dyDescent="0.35">
      <c r="AV6334" s="10"/>
      <c r="AW6334"/>
    </row>
    <row r="6335" spans="48:49" x14ac:dyDescent="0.35">
      <c r="AV6335" s="10"/>
      <c r="AW6335"/>
    </row>
    <row r="6336" spans="48:49" x14ac:dyDescent="0.35">
      <c r="AV6336" s="10"/>
      <c r="AW6336"/>
    </row>
    <row r="6337" spans="48:49" x14ac:dyDescent="0.35">
      <c r="AV6337" s="10"/>
      <c r="AW6337"/>
    </row>
    <row r="6338" spans="48:49" x14ac:dyDescent="0.35">
      <c r="AV6338" s="10"/>
      <c r="AW6338"/>
    </row>
    <row r="6339" spans="48:49" x14ac:dyDescent="0.35">
      <c r="AV6339" s="10"/>
      <c r="AW6339"/>
    </row>
    <row r="6340" spans="48:49" x14ac:dyDescent="0.35">
      <c r="AV6340" s="10"/>
      <c r="AW6340"/>
    </row>
    <row r="6341" spans="48:49" x14ac:dyDescent="0.35">
      <c r="AV6341" s="10"/>
      <c r="AW6341"/>
    </row>
    <row r="6342" spans="48:49" x14ac:dyDescent="0.35">
      <c r="AV6342" s="10"/>
      <c r="AW6342"/>
    </row>
    <row r="6343" spans="48:49" x14ac:dyDescent="0.35">
      <c r="AV6343" s="10"/>
      <c r="AW6343"/>
    </row>
    <row r="6344" spans="48:49" x14ac:dyDescent="0.35">
      <c r="AV6344" s="10"/>
      <c r="AW6344"/>
    </row>
    <row r="6345" spans="48:49" x14ac:dyDescent="0.35">
      <c r="AV6345" s="10"/>
      <c r="AW6345"/>
    </row>
    <row r="6346" spans="48:49" x14ac:dyDescent="0.35">
      <c r="AV6346" s="10"/>
      <c r="AW6346"/>
    </row>
    <row r="6347" spans="48:49" x14ac:dyDescent="0.35">
      <c r="AV6347" s="10"/>
      <c r="AW6347"/>
    </row>
    <row r="6348" spans="48:49" x14ac:dyDescent="0.35">
      <c r="AV6348" s="10"/>
      <c r="AW6348"/>
    </row>
    <row r="6349" spans="48:49" x14ac:dyDescent="0.35">
      <c r="AV6349" s="10"/>
      <c r="AW6349"/>
    </row>
    <row r="6350" spans="48:49" x14ac:dyDescent="0.35">
      <c r="AV6350" s="10"/>
      <c r="AW6350"/>
    </row>
    <row r="6351" spans="48:49" x14ac:dyDescent="0.35">
      <c r="AV6351" s="10"/>
      <c r="AW6351"/>
    </row>
    <row r="6352" spans="48:49" x14ac:dyDescent="0.35">
      <c r="AV6352" s="10"/>
      <c r="AW6352"/>
    </row>
    <row r="6353" spans="48:49" x14ac:dyDescent="0.35">
      <c r="AV6353" s="10"/>
      <c r="AW6353"/>
    </row>
    <row r="6354" spans="48:49" x14ac:dyDescent="0.35">
      <c r="AV6354" s="10"/>
      <c r="AW6354"/>
    </row>
    <row r="6355" spans="48:49" x14ac:dyDescent="0.35">
      <c r="AV6355" s="10"/>
      <c r="AW6355"/>
    </row>
    <row r="6356" spans="48:49" x14ac:dyDescent="0.35">
      <c r="AV6356" s="10"/>
      <c r="AW6356"/>
    </row>
    <row r="6357" spans="48:49" x14ac:dyDescent="0.35">
      <c r="AV6357" s="10"/>
      <c r="AW6357"/>
    </row>
    <row r="6358" spans="48:49" x14ac:dyDescent="0.35">
      <c r="AV6358" s="10"/>
      <c r="AW6358"/>
    </row>
    <row r="6359" spans="48:49" x14ac:dyDescent="0.35">
      <c r="AV6359" s="10"/>
      <c r="AW6359"/>
    </row>
    <row r="6360" spans="48:49" x14ac:dyDescent="0.35">
      <c r="AV6360" s="10"/>
      <c r="AW6360"/>
    </row>
    <row r="6361" spans="48:49" x14ac:dyDescent="0.35">
      <c r="AV6361" s="10"/>
      <c r="AW6361"/>
    </row>
    <row r="6362" spans="48:49" x14ac:dyDescent="0.35">
      <c r="AV6362" s="10"/>
      <c r="AW6362"/>
    </row>
    <row r="6363" spans="48:49" x14ac:dyDescent="0.35">
      <c r="AV6363" s="10"/>
      <c r="AW6363"/>
    </row>
    <row r="6364" spans="48:49" x14ac:dyDescent="0.35">
      <c r="AV6364" s="10"/>
      <c r="AW6364"/>
    </row>
    <row r="6365" spans="48:49" x14ac:dyDescent="0.35">
      <c r="AV6365" s="10"/>
      <c r="AW6365"/>
    </row>
    <row r="6366" spans="48:49" x14ac:dyDescent="0.35">
      <c r="AV6366" s="10"/>
      <c r="AW6366"/>
    </row>
    <row r="6367" spans="48:49" x14ac:dyDescent="0.35">
      <c r="AV6367" s="10"/>
      <c r="AW6367"/>
    </row>
    <row r="6368" spans="48:49" x14ac:dyDescent="0.35">
      <c r="AV6368" s="10"/>
      <c r="AW6368"/>
    </row>
    <row r="6369" spans="48:49" x14ac:dyDescent="0.35">
      <c r="AV6369" s="10"/>
      <c r="AW6369"/>
    </row>
    <row r="6370" spans="48:49" x14ac:dyDescent="0.35">
      <c r="AV6370" s="10"/>
      <c r="AW6370"/>
    </row>
    <row r="6371" spans="48:49" x14ac:dyDescent="0.35">
      <c r="AV6371" s="10"/>
      <c r="AW6371"/>
    </row>
    <row r="6372" spans="48:49" x14ac:dyDescent="0.35">
      <c r="AV6372" s="10"/>
      <c r="AW6372"/>
    </row>
    <row r="6373" spans="48:49" x14ac:dyDescent="0.35">
      <c r="AV6373" s="10"/>
      <c r="AW6373"/>
    </row>
    <row r="6374" spans="48:49" x14ac:dyDescent="0.35">
      <c r="AV6374" s="10"/>
      <c r="AW6374"/>
    </row>
    <row r="6375" spans="48:49" x14ac:dyDescent="0.35">
      <c r="AV6375" s="10"/>
      <c r="AW6375"/>
    </row>
    <row r="6376" spans="48:49" x14ac:dyDescent="0.35">
      <c r="AV6376" s="10"/>
      <c r="AW6376"/>
    </row>
    <row r="6377" spans="48:49" x14ac:dyDescent="0.35">
      <c r="AV6377" s="10"/>
      <c r="AW6377"/>
    </row>
    <row r="6378" spans="48:49" x14ac:dyDescent="0.35">
      <c r="AV6378" s="10"/>
      <c r="AW6378"/>
    </row>
    <row r="6379" spans="48:49" x14ac:dyDescent="0.35">
      <c r="AV6379" s="10"/>
      <c r="AW6379"/>
    </row>
    <row r="6380" spans="48:49" x14ac:dyDescent="0.35">
      <c r="AV6380" s="10"/>
      <c r="AW6380"/>
    </row>
    <row r="6381" spans="48:49" x14ac:dyDescent="0.35">
      <c r="AV6381" s="10"/>
      <c r="AW6381"/>
    </row>
    <row r="6382" spans="48:49" x14ac:dyDescent="0.35">
      <c r="AV6382" s="10"/>
      <c r="AW6382"/>
    </row>
    <row r="6383" spans="48:49" x14ac:dyDescent="0.35">
      <c r="AV6383" s="10"/>
      <c r="AW6383"/>
    </row>
    <row r="6384" spans="48:49" x14ac:dyDescent="0.35">
      <c r="AV6384" s="10"/>
      <c r="AW6384"/>
    </row>
    <row r="6385" spans="48:49" x14ac:dyDescent="0.35">
      <c r="AV6385" s="10"/>
      <c r="AW6385"/>
    </row>
    <row r="6386" spans="48:49" x14ac:dyDescent="0.35">
      <c r="AV6386" s="10"/>
      <c r="AW6386"/>
    </row>
    <row r="6387" spans="48:49" x14ac:dyDescent="0.35">
      <c r="AV6387" s="10"/>
      <c r="AW6387"/>
    </row>
    <row r="6388" spans="48:49" x14ac:dyDescent="0.35">
      <c r="AV6388" s="10"/>
      <c r="AW6388"/>
    </row>
    <row r="6389" spans="48:49" x14ac:dyDescent="0.35">
      <c r="AV6389" s="10"/>
      <c r="AW6389"/>
    </row>
    <row r="6390" spans="48:49" x14ac:dyDescent="0.35">
      <c r="AV6390" s="10"/>
      <c r="AW6390"/>
    </row>
    <row r="6391" spans="48:49" x14ac:dyDescent="0.35">
      <c r="AV6391" s="10"/>
      <c r="AW6391"/>
    </row>
    <row r="6392" spans="48:49" x14ac:dyDescent="0.35">
      <c r="AV6392" s="10"/>
      <c r="AW6392"/>
    </row>
    <row r="6393" spans="48:49" x14ac:dyDescent="0.35">
      <c r="AV6393" s="10"/>
      <c r="AW6393"/>
    </row>
    <row r="6394" spans="48:49" x14ac:dyDescent="0.35">
      <c r="AV6394" s="10"/>
      <c r="AW6394"/>
    </row>
    <row r="6395" spans="48:49" x14ac:dyDescent="0.35">
      <c r="AV6395" s="10"/>
      <c r="AW6395"/>
    </row>
    <row r="6396" spans="48:49" x14ac:dyDescent="0.35">
      <c r="AV6396" s="10"/>
      <c r="AW6396"/>
    </row>
    <row r="6397" spans="48:49" x14ac:dyDescent="0.35">
      <c r="AV6397" s="10"/>
      <c r="AW6397"/>
    </row>
    <row r="6398" spans="48:49" x14ac:dyDescent="0.35">
      <c r="AV6398" s="10"/>
      <c r="AW6398"/>
    </row>
    <row r="6399" spans="48:49" x14ac:dyDescent="0.35">
      <c r="AV6399" s="10"/>
      <c r="AW6399"/>
    </row>
    <row r="6400" spans="48:49" x14ac:dyDescent="0.35">
      <c r="AV6400" s="10"/>
      <c r="AW6400"/>
    </row>
    <row r="6401" spans="48:49" x14ac:dyDescent="0.35">
      <c r="AV6401" s="10"/>
      <c r="AW6401"/>
    </row>
    <row r="6402" spans="48:49" x14ac:dyDescent="0.35">
      <c r="AV6402" s="10"/>
      <c r="AW6402"/>
    </row>
    <row r="6403" spans="48:49" x14ac:dyDescent="0.35">
      <c r="AV6403" s="10"/>
      <c r="AW6403"/>
    </row>
    <row r="6404" spans="48:49" x14ac:dyDescent="0.35">
      <c r="AV6404" s="10"/>
      <c r="AW6404"/>
    </row>
    <row r="6405" spans="48:49" x14ac:dyDescent="0.35">
      <c r="AV6405" s="10"/>
      <c r="AW6405"/>
    </row>
    <row r="6406" spans="48:49" x14ac:dyDescent="0.35">
      <c r="AV6406" s="10"/>
      <c r="AW6406"/>
    </row>
    <row r="6407" spans="48:49" x14ac:dyDescent="0.35">
      <c r="AV6407" s="10"/>
      <c r="AW6407"/>
    </row>
    <row r="6408" spans="48:49" x14ac:dyDescent="0.35">
      <c r="AV6408" s="10"/>
      <c r="AW6408"/>
    </row>
    <row r="6409" spans="48:49" x14ac:dyDescent="0.35">
      <c r="AV6409" s="10"/>
      <c r="AW6409"/>
    </row>
    <row r="6410" spans="48:49" x14ac:dyDescent="0.35">
      <c r="AV6410" s="10"/>
      <c r="AW6410"/>
    </row>
    <row r="6411" spans="48:49" x14ac:dyDescent="0.35">
      <c r="AV6411" s="10"/>
      <c r="AW6411"/>
    </row>
    <row r="6412" spans="48:49" x14ac:dyDescent="0.35">
      <c r="AV6412" s="10"/>
      <c r="AW6412"/>
    </row>
    <row r="6413" spans="48:49" x14ac:dyDescent="0.35">
      <c r="AV6413" s="10"/>
      <c r="AW6413"/>
    </row>
    <row r="6414" spans="48:49" x14ac:dyDescent="0.35">
      <c r="AV6414" s="10"/>
      <c r="AW6414"/>
    </row>
    <row r="6415" spans="48:49" x14ac:dyDescent="0.35">
      <c r="AV6415" s="10"/>
      <c r="AW6415"/>
    </row>
    <row r="6416" spans="48:49" x14ac:dyDescent="0.35">
      <c r="AV6416" s="10"/>
      <c r="AW6416"/>
    </row>
    <row r="6417" spans="48:49" x14ac:dyDescent="0.35">
      <c r="AV6417" s="10"/>
      <c r="AW6417"/>
    </row>
    <row r="6418" spans="48:49" x14ac:dyDescent="0.35">
      <c r="AV6418" s="10"/>
      <c r="AW6418"/>
    </row>
    <row r="6419" spans="48:49" x14ac:dyDescent="0.35">
      <c r="AV6419" s="10"/>
      <c r="AW6419"/>
    </row>
    <row r="6420" spans="48:49" x14ac:dyDescent="0.35">
      <c r="AV6420" s="10"/>
      <c r="AW6420"/>
    </row>
    <row r="6421" spans="48:49" x14ac:dyDescent="0.35">
      <c r="AV6421" s="10"/>
      <c r="AW6421"/>
    </row>
    <row r="6422" spans="48:49" x14ac:dyDescent="0.35">
      <c r="AV6422" s="10"/>
      <c r="AW6422"/>
    </row>
    <row r="6423" spans="48:49" x14ac:dyDescent="0.35">
      <c r="AV6423" s="10"/>
      <c r="AW6423"/>
    </row>
    <row r="6424" spans="48:49" x14ac:dyDescent="0.35">
      <c r="AV6424" s="10"/>
      <c r="AW6424"/>
    </row>
    <row r="6425" spans="48:49" x14ac:dyDescent="0.35">
      <c r="AV6425" s="10"/>
      <c r="AW6425"/>
    </row>
    <row r="6426" spans="48:49" x14ac:dyDescent="0.35">
      <c r="AV6426" s="10"/>
      <c r="AW6426"/>
    </row>
    <row r="6427" spans="48:49" x14ac:dyDescent="0.35">
      <c r="AV6427" s="10"/>
      <c r="AW6427"/>
    </row>
    <row r="6428" spans="48:49" x14ac:dyDescent="0.35">
      <c r="AV6428" s="10"/>
      <c r="AW6428"/>
    </row>
    <row r="6429" spans="48:49" x14ac:dyDescent="0.35">
      <c r="AV6429" s="10"/>
      <c r="AW6429"/>
    </row>
    <row r="6430" spans="48:49" x14ac:dyDescent="0.35">
      <c r="AV6430" s="10"/>
      <c r="AW6430"/>
    </row>
    <row r="6431" spans="48:49" x14ac:dyDescent="0.35">
      <c r="AV6431" s="10"/>
      <c r="AW6431"/>
    </row>
    <row r="6432" spans="48:49" x14ac:dyDescent="0.35">
      <c r="AV6432" s="10"/>
      <c r="AW6432"/>
    </row>
    <row r="6433" spans="48:49" x14ac:dyDescent="0.35">
      <c r="AV6433" s="10"/>
      <c r="AW6433"/>
    </row>
    <row r="6434" spans="48:49" x14ac:dyDescent="0.35">
      <c r="AV6434" s="10"/>
      <c r="AW6434"/>
    </row>
    <row r="6435" spans="48:49" x14ac:dyDescent="0.35">
      <c r="AV6435" s="10"/>
      <c r="AW6435"/>
    </row>
    <row r="6436" spans="48:49" x14ac:dyDescent="0.35">
      <c r="AV6436" s="10"/>
      <c r="AW6436"/>
    </row>
    <row r="6437" spans="48:49" x14ac:dyDescent="0.35">
      <c r="AV6437" s="10"/>
      <c r="AW6437"/>
    </row>
    <row r="6438" spans="48:49" x14ac:dyDescent="0.35">
      <c r="AV6438" s="10"/>
      <c r="AW6438"/>
    </row>
    <row r="6439" spans="48:49" x14ac:dyDescent="0.35">
      <c r="AV6439" s="10"/>
      <c r="AW6439"/>
    </row>
    <row r="6440" spans="48:49" x14ac:dyDescent="0.35">
      <c r="AV6440" s="10"/>
      <c r="AW6440"/>
    </row>
    <row r="6441" spans="48:49" x14ac:dyDescent="0.35">
      <c r="AV6441" s="10"/>
      <c r="AW6441"/>
    </row>
    <row r="6442" spans="48:49" x14ac:dyDescent="0.35">
      <c r="AV6442" s="10"/>
      <c r="AW6442"/>
    </row>
    <row r="6443" spans="48:49" x14ac:dyDescent="0.35">
      <c r="AV6443" s="10"/>
      <c r="AW6443"/>
    </row>
    <row r="6444" spans="48:49" x14ac:dyDescent="0.35">
      <c r="AV6444" s="10"/>
      <c r="AW6444"/>
    </row>
    <row r="6445" spans="48:49" x14ac:dyDescent="0.35">
      <c r="AV6445" s="10"/>
      <c r="AW6445"/>
    </row>
    <row r="6446" spans="48:49" x14ac:dyDescent="0.35">
      <c r="AV6446" s="10"/>
      <c r="AW6446"/>
    </row>
    <row r="6447" spans="48:49" x14ac:dyDescent="0.35">
      <c r="AV6447" s="10"/>
      <c r="AW6447"/>
    </row>
    <row r="6448" spans="48:49" x14ac:dyDescent="0.35">
      <c r="AV6448" s="10"/>
      <c r="AW6448"/>
    </row>
    <row r="6449" spans="48:49" x14ac:dyDescent="0.35">
      <c r="AV6449" s="10"/>
      <c r="AW6449"/>
    </row>
    <row r="6450" spans="48:49" x14ac:dyDescent="0.35">
      <c r="AV6450" s="10"/>
      <c r="AW6450"/>
    </row>
    <row r="6451" spans="48:49" x14ac:dyDescent="0.35">
      <c r="AV6451" s="10"/>
      <c r="AW6451"/>
    </row>
    <row r="6452" spans="48:49" x14ac:dyDescent="0.35">
      <c r="AV6452" s="10"/>
      <c r="AW6452"/>
    </row>
    <row r="6453" spans="48:49" x14ac:dyDescent="0.35">
      <c r="AV6453" s="10"/>
      <c r="AW6453"/>
    </row>
    <row r="6454" spans="48:49" x14ac:dyDescent="0.35">
      <c r="AV6454" s="10"/>
      <c r="AW6454"/>
    </row>
    <row r="6455" spans="48:49" x14ac:dyDescent="0.35">
      <c r="AV6455" s="10"/>
      <c r="AW6455"/>
    </row>
    <row r="6456" spans="48:49" x14ac:dyDescent="0.35">
      <c r="AV6456" s="10"/>
      <c r="AW6456"/>
    </row>
    <row r="6457" spans="48:49" x14ac:dyDescent="0.35">
      <c r="AV6457" s="10"/>
      <c r="AW6457"/>
    </row>
    <row r="6458" spans="48:49" x14ac:dyDescent="0.35">
      <c r="AV6458" s="10"/>
      <c r="AW6458"/>
    </row>
    <row r="6459" spans="48:49" x14ac:dyDescent="0.35">
      <c r="AV6459" s="10"/>
      <c r="AW6459"/>
    </row>
    <row r="6460" spans="48:49" x14ac:dyDescent="0.35">
      <c r="AV6460" s="10"/>
      <c r="AW6460"/>
    </row>
    <row r="6461" spans="48:49" x14ac:dyDescent="0.35">
      <c r="AV6461" s="10"/>
      <c r="AW6461"/>
    </row>
    <row r="6462" spans="48:49" x14ac:dyDescent="0.35">
      <c r="AV6462" s="10"/>
      <c r="AW6462"/>
    </row>
    <row r="6463" spans="48:49" x14ac:dyDescent="0.35">
      <c r="AV6463" s="10"/>
      <c r="AW6463"/>
    </row>
    <row r="6464" spans="48:49" x14ac:dyDescent="0.35">
      <c r="AV6464" s="10"/>
      <c r="AW6464"/>
    </row>
    <row r="6465" spans="48:49" x14ac:dyDescent="0.35">
      <c r="AV6465" s="10"/>
      <c r="AW6465"/>
    </row>
    <row r="6466" spans="48:49" x14ac:dyDescent="0.35">
      <c r="AV6466" s="10"/>
      <c r="AW6466"/>
    </row>
    <row r="6467" spans="48:49" x14ac:dyDescent="0.35">
      <c r="AV6467" s="10"/>
      <c r="AW6467"/>
    </row>
    <row r="6468" spans="48:49" x14ac:dyDescent="0.35">
      <c r="AV6468" s="10"/>
      <c r="AW6468"/>
    </row>
    <row r="6469" spans="48:49" x14ac:dyDescent="0.35">
      <c r="AV6469" s="10"/>
      <c r="AW6469"/>
    </row>
    <row r="6470" spans="48:49" x14ac:dyDescent="0.35">
      <c r="AV6470" s="10"/>
      <c r="AW6470"/>
    </row>
    <row r="6471" spans="48:49" x14ac:dyDescent="0.35">
      <c r="AV6471" s="10"/>
      <c r="AW6471"/>
    </row>
    <row r="6472" spans="48:49" x14ac:dyDescent="0.35">
      <c r="AV6472" s="10"/>
      <c r="AW6472"/>
    </row>
    <row r="6473" spans="48:49" x14ac:dyDescent="0.35">
      <c r="AV6473" s="10"/>
      <c r="AW6473"/>
    </row>
    <row r="6474" spans="48:49" x14ac:dyDescent="0.35">
      <c r="AV6474" s="10"/>
      <c r="AW6474"/>
    </row>
    <row r="6475" spans="48:49" x14ac:dyDescent="0.35">
      <c r="AV6475" s="10"/>
      <c r="AW6475"/>
    </row>
    <row r="6476" spans="48:49" x14ac:dyDescent="0.35">
      <c r="AV6476" s="10"/>
      <c r="AW6476"/>
    </row>
    <row r="6477" spans="48:49" x14ac:dyDescent="0.35">
      <c r="AV6477" s="10"/>
      <c r="AW6477"/>
    </row>
    <row r="6478" spans="48:49" x14ac:dyDescent="0.35">
      <c r="AV6478" s="10"/>
      <c r="AW6478"/>
    </row>
    <row r="6479" spans="48:49" x14ac:dyDescent="0.35">
      <c r="AV6479" s="10"/>
      <c r="AW6479"/>
    </row>
    <row r="6480" spans="48:49" x14ac:dyDescent="0.35">
      <c r="AV6480" s="10"/>
      <c r="AW6480"/>
    </row>
    <row r="6481" spans="48:49" x14ac:dyDescent="0.35">
      <c r="AV6481" s="10"/>
      <c r="AW6481"/>
    </row>
    <row r="6482" spans="48:49" x14ac:dyDescent="0.35">
      <c r="AV6482" s="10"/>
      <c r="AW6482"/>
    </row>
    <row r="6483" spans="48:49" x14ac:dyDescent="0.35">
      <c r="AV6483" s="10"/>
      <c r="AW6483"/>
    </row>
    <row r="6484" spans="48:49" x14ac:dyDescent="0.35">
      <c r="AV6484" s="10"/>
      <c r="AW6484"/>
    </row>
    <row r="6485" spans="48:49" x14ac:dyDescent="0.35">
      <c r="AV6485" s="10"/>
      <c r="AW6485"/>
    </row>
    <row r="6486" spans="48:49" x14ac:dyDescent="0.35">
      <c r="AV6486" s="10"/>
      <c r="AW6486"/>
    </row>
    <row r="6487" spans="48:49" x14ac:dyDescent="0.35">
      <c r="AV6487" s="10"/>
      <c r="AW6487"/>
    </row>
    <row r="6488" spans="48:49" x14ac:dyDescent="0.35">
      <c r="AV6488" s="10"/>
      <c r="AW6488"/>
    </row>
    <row r="6489" spans="48:49" x14ac:dyDescent="0.35">
      <c r="AV6489" s="10"/>
      <c r="AW6489"/>
    </row>
    <row r="6490" spans="48:49" x14ac:dyDescent="0.35">
      <c r="AV6490" s="10"/>
      <c r="AW6490"/>
    </row>
    <row r="6491" spans="48:49" x14ac:dyDescent="0.35">
      <c r="AV6491" s="10"/>
      <c r="AW6491"/>
    </row>
    <row r="6492" spans="48:49" x14ac:dyDescent="0.35">
      <c r="AV6492" s="10"/>
      <c r="AW6492"/>
    </row>
    <row r="6493" spans="48:49" x14ac:dyDescent="0.35">
      <c r="AV6493" s="10"/>
      <c r="AW6493"/>
    </row>
    <row r="6494" spans="48:49" x14ac:dyDescent="0.35">
      <c r="AV6494" s="10"/>
      <c r="AW6494"/>
    </row>
    <row r="6495" spans="48:49" x14ac:dyDescent="0.35">
      <c r="AV6495" s="10"/>
      <c r="AW6495"/>
    </row>
    <row r="6496" spans="48:49" x14ac:dyDescent="0.35">
      <c r="AV6496" s="10"/>
      <c r="AW6496"/>
    </row>
    <row r="6497" spans="48:49" x14ac:dyDescent="0.35">
      <c r="AV6497" s="10"/>
      <c r="AW6497"/>
    </row>
    <row r="6498" spans="48:49" x14ac:dyDescent="0.35">
      <c r="AV6498" s="10"/>
      <c r="AW6498"/>
    </row>
    <row r="6499" spans="48:49" x14ac:dyDescent="0.35">
      <c r="AV6499" s="10"/>
      <c r="AW6499"/>
    </row>
    <row r="6500" spans="48:49" x14ac:dyDescent="0.35">
      <c r="AV6500" s="10"/>
      <c r="AW6500"/>
    </row>
    <row r="6501" spans="48:49" x14ac:dyDescent="0.35">
      <c r="AV6501" s="10"/>
      <c r="AW6501"/>
    </row>
    <row r="6502" spans="48:49" x14ac:dyDescent="0.35">
      <c r="AV6502" s="10"/>
      <c r="AW6502"/>
    </row>
    <row r="6503" spans="48:49" x14ac:dyDescent="0.35">
      <c r="AV6503" s="10"/>
      <c r="AW6503"/>
    </row>
    <row r="6504" spans="48:49" x14ac:dyDescent="0.35">
      <c r="AV6504" s="10"/>
      <c r="AW6504"/>
    </row>
    <row r="6505" spans="48:49" x14ac:dyDescent="0.35">
      <c r="AV6505" s="10"/>
      <c r="AW6505"/>
    </row>
    <row r="6506" spans="48:49" x14ac:dyDescent="0.35">
      <c r="AV6506" s="10"/>
      <c r="AW6506"/>
    </row>
    <row r="6507" spans="48:49" x14ac:dyDescent="0.35">
      <c r="AV6507" s="10"/>
      <c r="AW6507"/>
    </row>
    <row r="6508" spans="48:49" x14ac:dyDescent="0.35">
      <c r="AV6508" s="10"/>
      <c r="AW6508"/>
    </row>
    <row r="6509" spans="48:49" x14ac:dyDescent="0.35">
      <c r="AV6509" s="10"/>
      <c r="AW6509"/>
    </row>
    <row r="6510" spans="48:49" x14ac:dyDescent="0.35">
      <c r="AV6510" s="10"/>
      <c r="AW6510"/>
    </row>
    <row r="6511" spans="48:49" x14ac:dyDescent="0.35">
      <c r="AV6511" s="10"/>
      <c r="AW6511"/>
    </row>
    <row r="6512" spans="48:49" x14ac:dyDescent="0.35">
      <c r="AV6512" s="10"/>
      <c r="AW6512"/>
    </row>
    <row r="6513" spans="48:49" x14ac:dyDescent="0.35">
      <c r="AV6513" s="10"/>
      <c r="AW6513"/>
    </row>
    <row r="6514" spans="48:49" x14ac:dyDescent="0.35">
      <c r="AV6514" s="10"/>
      <c r="AW6514"/>
    </row>
    <row r="6515" spans="48:49" x14ac:dyDescent="0.35">
      <c r="AV6515" s="10"/>
      <c r="AW6515"/>
    </row>
    <row r="6516" spans="48:49" x14ac:dyDescent="0.35">
      <c r="AV6516" s="10"/>
      <c r="AW6516"/>
    </row>
    <row r="6517" spans="48:49" x14ac:dyDescent="0.35">
      <c r="AV6517" s="10"/>
      <c r="AW6517"/>
    </row>
    <row r="6518" spans="48:49" x14ac:dyDescent="0.35">
      <c r="AV6518" s="10"/>
      <c r="AW6518"/>
    </row>
    <row r="6519" spans="48:49" x14ac:dyDescent="0.35">
      <c r="AV6519" s="10"/>
      <c r="AW6519"/>
    </row>
    <row r="6520" spans="48:49" x14ac:dyDescent="0.35">
      <c r="AV6520" s="10"/>
      <c r="AW6520"/>
    </row>
    <row r="6521" spans="48:49" x14ac:dyDescent="0.35">
      <c r="AV6521" s="10"/>
      <c r="AW6521"/>
    </row>
    <row r="6522" spans="48:49" x14ac:dyDescent="0.35">
      <c r="AV6522" s="10"/>
      <c r="AW6522"/>
    </row>
    <row r="6523" spans="48:49" x14ac:dyDescent="0.35">
      <c r="AV6523" s="10"/>
      <c r="AW6523"/>
    </row>
    <row r="6524" spans="48:49" x14ac:dyDescent="0.35">
      <c r="AV6524" s="10"/>
      <c r="AW6524"/>
    </row>
    <row r="6525" spans="48:49" x14ac:dyDescent="0.35">
      <c r="AV6525" s="10"/>
      <c r="AW6525"/>
    </row>
    <row r="6526" spans="48:49" x14ac:dyDescent="0.35">
      <c r="AV6526" s="10"/>
      <c r="AW6526"/>
    </row>
    <row r="6527" spans="48:49" x14ac:dyDescent="0.35">
      <c r="AV6527" s="10"/>
      <c r="AW6527"/>
    </row>
    <row r="6528" spans="48:49" x14ac:dyDescent="0.35">
      <c r="AV6528" s="10"/>
      <c r="AW6528"/>
    </row>
    <row r="6529" spans="48:49" x14ac:dyDescent="0.35">
      <c r="AV6529" s="10"/>
      <c r="AW6529"/>
    </row>
    <row r="6530" spans="48:49" x14ac:dyDescent="0.35">
      <c r="AV6530" s="10"/>
      <c r="AW6530"/>
    </row>
    <row r="6531" spans="48:49" x14ac:dyDescent="0.35">
      <c r="AV6531" s="10"/>
      <c r="AW6531"/>
    </row>
    <row r="6532" spans="48:49" x14ac:dyDescent="0.35">
      <c r="AV6532" s="10"/>
      <c r="AW6532"/>
    </row>
    <row r="6533" spans="48:49" x14ac:dyDescent="0.35">
      <c r="AV6533" s="10"/>
      <c r="AW6533"/>
    </row>
    <row r="6534" spans="48:49" x14ac:dyDescent="0.35">
      <c r="AV6534" s="10"/>
      <c r="AW6534"/>
    </row>
    <row r="6535" spans="48:49" x14ac:dyDescent="0.35">
      <c r="AV6535" s="10"/>
      <c r="AW6535"/>
    </row>
    <row r="6536" spans="48:49" x14ac:dyDescent="0.35">
      <c r="AV6536" s="10"/>
      <c r="AW6536"/>
    </row>
    <row r="6537" spans="48:49" x14ac:dyDescent="0.35">
      <c r="AV6537" s="10"/>
      <c r="AW6537"/>
    </row>
    <row r="6538" spans="48:49" x14ac:dyDescent="0.35">
      <c r="AV6538" s="10"/>
      <c r="AW6538"/>
    </row>
    <row r="6539" spans="48:49" x14ac:dyDescent="0.35">
      <c r="AV6539" s="10"/>
      <c r="AW6539"/>
    </row>
    <row r="6540" spans="48:49" x14ac:dyDescent="0.35">
      <c r="AV6540" s="10"/>
      <c r="AW6540"/>
    </row>
    <row r="6541" spans="48:49" x14ac:dyDescent="0.35">
      <c r="AV6541" s="10"/>
      <c r="AW6541"/>
    </row>
    <row r="6542" spans="48:49" x14ac:dyDescent="0.35">
      <c r="AV6542" s="10"/>
      <c r="AW6542"/>
    </row>
    <row r="6543" spans="48:49" x14ac:dyDescent="0.35">
      <c r="AV6543" s="10"/>
      <c r="AW6543"/>
    </row>
    <row r="6544" spans="48:49" x14ac:dyDescent="0.35">
      <c r="AV6544" s="10"/>
      <c r="AW6544"/>
    </row>
    <row r="6545" spans="48:49" x14ac:dyDescent="0.35">
      <c r="AV6545" s="10"/>
      <c r="AW6545"/>
    </row>
    <row r="6546" spans="48:49" x14ac:dyDescent="0.35">
      <c r="AV6546" s="10"/>
      <c r="AW6546"/>
    </row>
    <row r="6547" spans="48:49" x14ac:dyDescent="0.35">
      <c r="AV6547" s="10"/>
      <c r="AW6547"/>
    </row>
    <row r="6548" spans="48:49" x14ac:dyDescent="0.35">
      <c r="AV6548" s="10"/>
      <c r="AW6548"/>
    </row>
    <row r="6549" spans="48:49" x14ac:dyDescent="0.35">
      <c r="AV6549" s="10"/>
      <c r="AW6549"/>
    </row>
    <row r="6550" spans="48:49" x14ac:dyDescent="0.35">
      <c r="AV6550" s="10"/>
      <c r="AW6550"/>
    </row>
    <row r="6551" spans="48:49" x14ac:dyDescent="0.35">
      <c r="AV6551" s="10"/>
      <c r="AW6551"/>
    </row>
    <row r="6552" spans="48:49" x14ac:dyDescent="0.35">
      <c r="AV6552" s="10"/>
      <c r="AW6552"/>
    </row>
    <row r="6553" spans="48:49" x14ac:dyDescent="0.35">
      <c r="AV6553" s="10"/>
      <c r="AW6553"/>
    </row>
    <row r="6554" spans="48:49" x14ac:dyDescent="0.35">
      <c r="AV6554" s="10"/>
      <c r="AW6554"/>
    </row>
    <row r="6555" spans="48:49" x14ac:dyDescent="0.35">
      <c r="AV6555" s="10"/>
      <c r="AW6555"/>
    </row>
    <row r="6556" spans="48:49" x14ac:dyDescent="0.35">
      <c r="AV6556" s="10"/>
      <c r="AW6556"/>
    </row>
    <row r="6557" spans="48:49" x14ac:dyDescent="0.35">
      <c r="AV6557" s="10"/>
      <c r="AW6557"/>
    </row>
    <row r="6558" spans="48:49" x14ac:dyDescent="0.35">
      <c r="AV6558" s="10"/>
      <c r="AW6558"/>
    </row>
    <row r="6559" spans="48:49" x14ac:dyDescent="0.35">
      <c r="AV6559" s="10"/>
      <c r="AW6559"/>
    </row>
    <row r="6560" spans="48:49" x14ac:dyDescent="0.35">
      <c r="AV6560" s="10"/>
      <c r="AW6560"/>
    </row>
    <row r="6561" spans="48:49" x14ac:dyDescent="0.35">
      <c r="AV6561" s="10"/>
      <c r="AW6561"/>
    </row>
    <row r="6562" spans="48:49" x14ac:dyDescent="0.35">
      <c r="AV6562" s="10"/>
      <c r="AW6562"/>
    </row>
    <row r="6563" spans="48:49" x14ac:dyDescent="0.35">
      <c r="AV6563" s="10"/>
      <c r="AW6563"/>
    </row>
    <row r="6564" spans="48:49" x14ac:dyDescent="0.35">
      <c r="AV6564" s="10"/>
      <c r="AW6564"/>
    </row>
    <row r="6565" spans="48:49" x14ac:dyDescent="0.35">
      <c r="AV6565" s="10"/>
      <c r="AW6565"/>
    </row>
    <row r="6566" spans="48:49" x14ac:dyDescent="0.35">
      <c r="AV6566" s="10"/>
      <c r="AW6566"/>
    </row>
    <row r="6567" spans="48:49" x14ac:dyDescent="0.35">
      <c r="AV6567" s="10"/>
      <c r="AW6567"/>
    </row>
    <row r="6568" spans="48:49" x14ac:dyDescent="0.35">
      <c r="AV6568" s="10"/>
      <c r="AW6568"/>
    </row>
    <row r="6569" spans="48:49" x14ac:dyDescent="0.35">
      <c r="AV6569" s="10"/>
      <c r="AW6569"/>
    </row>
    <row r="6570" spans="48:49" x14ac:dyDescent="0.35">
      <c r="AV6570" s="10"/>
      <c r="AW6570"/>
    </row>
    <row r="6571" spans="48:49" x14ac:dyDescent="0.35">
      <c r="AV6571" s="10"/>
      <c r="AW6571"/>
    </row>
    <row r="6572" spans="48:49" x14ac:dyDescent="0.35">
      <c r="AV6572" s="10"/>
      <c r="AW6572"/>
    </row>
    <row r="6573" spans="48:49" x14ac:dyDescent="0.35">
      <c r="AV6573" s="10"/>
      <c r="AW6573"/>
    </row>
    <row r="6574" spans="48:49" x14ac:dyDescent="0.35">
      <c r="AV6574" s="10"/>
      <c r="AW6574"/>
    </row>
    <row r="6575" spans="48:49" x14ac:dyDescent="0.35">
      <c r="AV6575" s="10"/>
      <c r="AW6575"/>
    </row>
    <row r="6576" spans="48:49" x14ac:dyDescent="0.35">
      <c r="AV6576" s="10"/>
      <c r="AW6576"/>
    </row>
    <row r="6577" spans="48:49" x14ac:dyDescent="0.35">
      <c r="AV6577" s="10"/>
      <c r="AW6577"/>
    </row>
    <row r="6578" spans="48:49" x14ac:dyDescent="0.35">
      <c r="AV6578" s="10"/>
      <c r="AW6578"/>
    </row>
    <row r="6579" spans="48:49" x14ac:dyDescent="0.35">
      <c r="AV6579" s="10"/>
      <c r="AW6579"/>
    </row>
    <row r="6580" spans="48:49" x14ac:dyDescent="0.35">
      <c r="AV6580" s="10"/>
      <c r="AW6580"/>
    </row>
    <row r="6581" spans="48:49" x14ac:dyDescent="0.35">
      <c r="AV6581" s="10"/>
      <c r="AW6581"/>
    </row>
    <row r="6582" spans="48:49" x14ac:dyDescent="0.35">
      <c r="AV6582" s="10"/>
      <c r="AW6582"/>
    </row>
    <row r="6583" spans="48:49" x14ac:dyDescent="0.35">
      <c r="AV6583" s="10"/>
      <c r="AW6583"/>
    </row>
    <row r="6584" spans="48:49" x14ac:dyDescent="0.35">
      <c r="AV6584" s="10"/>
      <c r="AW6584"/>
    </row>
    <row r="6585" spans="48:49" x14ac:dyDescent="0.35">
      <c r="AV6585" s="10"/>
      <c r="AW6585"/>
    </row>
    <row r="6586" spans="48:49" x14ac:dyDescent="0.35">
      <c r="AV6586" s="10"/>
      <c r="AW6586"/>
    </row>
    <row r="6587" spans="48:49" x14ac:dyDescent="0.35">
      <c r="AV6587" s="10"/>
      <c r="AW6587"/>
    </row>
    <row r="6588" spans="48:49" x14ac:dyDescent="0.35">
      <c r="AV6588" s="10"/>
      <c r="AW6588"/>
    </row>
    <row r="6589" spans="48:49" x14ac:dyDescent="0.35">
      <c r="AV6589" s="10"/>
      <c r="AW6589"/>
    </row>
    <row r="6590" spans="48:49" x14ac:dyDescent="0.35">
      <c r="AV6590" s="10"/>
      <c r="AW6590"/>
    </row>
    <row r="6591" spans="48:49" x14ac:dyDescent="0.35">
      <c r="AV6591" s="10"/>
      <c r="AW6591"/>
    </row>
    <row r="6592" spans="48:49" x14ac:dyDescent="0.35">
      <c r="AV6592" s="10"/>
      <c r="AW6592"/>
    </row>
    <row r="6593" spans="48:49" x14ac:dyDescent="0.35">
      <c r="AV6593" s="10"/>
      <c r="AW6593"/>
    </row>
    <row r="6594" spans="48:49" x14ac:dyDescent="0.35">
      <c r="AV6594" s="10"/>
      <c r="AW6594"/>
    </row>
    <row r="6595" spans="48:49" x14ac:dyDescent="0.35">
      <c r="AV6595" s="10"/>
      <c r="AW6595"/>
    </row>
    <row r="6596" spans="48:49" x14ac:dyDescent="0.35">
      <c r="AV6596" s="10"/>
      <c r="AW6596"/>
    </row>
    <row r="6597" spans="48:49" x14ac:dyDescent="0.35">
      <c r="AV6597" s="10"/>
      <c r="AW6597"/>
    </row>
    <row r="6598" spans="48:49" x14ac:dyDescent="0.35">
      <c r="AV6598" s="10"/>
      <c r="AW6598"/>
    </row>
    <row r="6599" spans="48:49" x14ac:dyDescent="0.35">
      <c r="AV6599" s="10"/>
      <c r="AW6599"/>
    </row>
    <row r="6600" spans="48:49" x14ac:dyDescent="0.35">
      <c r="AV6600" s="10"/>
      <c r="AW6600"/>
    </row>
    <row r="6601" spans="48:49" x14ac:dyDescent="0.35">
      <c r="AV6601" s="10"/>
      <c r="AW6601"/>
    </row>
    <row r="6602" spans="48:49" x14ac:dyDescent="0.35">
      <c r="AV6602" s="10"/>
      <c r="AW6602"/>
    </row>
    <row r="6603" spans="48:49" x14ac:dyDescent="0.35">
      <c r="AV6603" s="10"/>
      <c r="AW6603"/>
    </row>
    <row r="6604" spans="48:49" x14ac:dyDescent="0.35">
      <c r="AV6604" s="10"/>
      <c r="AW6604"/>
    </row>
    <row r="6605" spans="48:49" x14ac:dyDescent="0.35">
      <c r="AV6605" s="10"/>
      <c r="AW6605"/>
    </row>
    <row r="6606" spans="48:49" x14ac:dyDescent="0.35">
      <c r="AV6606" s="10"/>
      <c r="AW6606"/>
    </row>
    <row r="6607" spans="48:49" x14ac:dyDescent="0.35">
      <c r="AV6607" s="10"/>
      <c r="AW6607"/>
    </row>
    <row r="6608" spans="48:49" x14ac:dyDescent="0.35">
      <c r="AV6608" s="10"/>
      <c r="AW6608"/>
    </row>
    <row r="6609" spans="48:49" x14ac:dyDescent="0.35">
      <c r="AV6609" s="10"/>
      <c r="AW6609"/>
    </row>
    <row r="6610" spans="48:49" x14ac:dyDescent="0.35">
      <c r="AV6610" s="10"/>
      <c r="AW6610"/>
    </row>
    <row r="6611" spans="48:49" x14ac:dyDescent="0.35">
      <c r="AV6611" s="10"/>
      <c r="AW6611"/>
    </row>
    <row r="6612" spans="48:49" x14ac:dyDescent="0.35">
      <c r="AV6612" s="10"/>
      <c r="AW6612"/>
    </row>
    <row r="6613" spans="48:49" x14ac:dyDescent="0.35">
      <c r="AV6613" s="10"/>
      <c r="AW6613"/>
    </row>
    <row r="6614" spans="48:49" x14ac:dyDescent="0.35">
      <c r="AV6614" s="10"/>
      <c r="AW6614"/>
    </row>
    <row r="6615" spans="48:49" x14ac:dyDescent="0.35">
      <c r="AV6615" s="10"/>
      <c r="AW6615"/>
    </row>
    <row r="6616" spans="48:49" x14ac:dyDescent="0.35">
      <c r="AV6616" s="10"/>
      <c r="AW6616"/>
    </row>
    <row r="6617" spans="48:49" x14ac:dyDescent="0.35">
      <c r="AV6617" s="10"/>
      <c r="AW6617"/>
    </row>
    <row r="6618" spans="48:49" x14ac:dyDescent="0.35">
      <c r="AV6618" s="10"/>
      <c r="AW6618"/>
    </row>
    <row r="6619" spans="48:49" x14ac:dyDescent="0.35">
      <c r="AV6619" s="10"/>
      <c r="AW6619"/>
    </row>
    <row r="6620" spans="48:49" x14ac:dyDescent="0.35">
      <c r="AV6620" s="10"/>
      <c r="AW6620"/>
    </row>
    <row r="6621" spans="48:49" x14ac:dyDescent="0.35">
      <c r="AV6621" s="10"/>
      <c r="AW6621"/>
    </row>
    <row r="6622" spans="48:49" x14ac:dyDescent="0.35">
      <c r="AV6622" s="10"/>
      <c r="AW6622"/>
    </row>
    <row r="6623" spans="48:49" x14ac:dyDescent="0.35">
      <c r="AV6623" s="10"/>
      <c r="AW6623"/>
    </row>
    <row r="6624" spans="48:49" x14ac:dyDescent="0.35">
      <c r="AV6624" s="10"/>
      <c r="AW6624"/>
    </row>
    <row r="6625" spans="48:49" x14ac:dyDescent="0.35">
      <c r="AV6625" s="10"/>
      <c r="AW6625"/>
    </row>
    <row r="6626" spans="48:49" x14ac:dyDescent="0.35">
      <c r="AV6626" s="10"/>
      <c r="AW6626"/>
    </row>
    <row r="6627" spans="48:49" x14ac:dyDescent="0.35">
      <c r="AV6627" s="10"/>
      <c r="AW6627"/>
    </row>
    <row r="6628" spans="48:49" x14ac:dyDescent="0.35">
      <c r="AV6628" s="10"/>
      <c r="AW6628"/>
    </row>
    <row r="6629" spans="48:49" x14ac:dyDescent="0.35">
      <c r="AV6629" s="10"/>
      <c r="AW6629"/>
    </row>
    <row r="6630" spans="48:49" x14ac:dyDescent="0.35">
      <c r="AV6630" s="10"/>
      <c r="AW6630"/>
    </row>
    <row r="6631" spans="48:49" x14ac:dyDescent="0.35">
      <c r="AV6631" s="10"/>
      <c r="AW6631"/>
    </row>
    <row r="6632" spans="48:49" x14ac:dyDescent="0.35">
      <c r="AV6632" s="10"/>
      <c r="AW6632"/>
    </row>
    <row r="6633" spans="48:49" x14ac:dyDescent="0.35">
      <c r="AV6633" s="10"/>
      <c r="AW6633"/>
    </row>
    <row r="6634" spans="48:49" x14ac:dyDescent="0.35">
      <c r="AV6634" s="10"/>
      <c r="AW6634"/>
    </row>
    <row r="6635" spans="48:49" x14ac:dyDescent="0.35">
      <c r="AV6635" s="10"/>
      <c r="AW6635"/>
    </row>
    <row r="6636" spans="48:49" x14ac:dyDescent="0.35">
      <c r="AV6636" s="10"/>
      <c r="AW6636"/>
    </row>
    <row r="6637" spans="48:49" x14ac:dyDescent="0.35">
      <c r="AV6637" s="10"/>
      <c r="AW6637"/>
    </row>
    <row r="6638" spans="48:49" x14ac:dyDescent="0.35">
      <c r="AV6638" s="10"/>
      <c r="AW6638"/>
    </row>
    <row r="6639" spans="48:49" x14ac:dyDescent="0.35">
      <c r="AV6639" s="10"/>
      <c r="AW6639"/>
    </row>
    <row r="6640" spans="48:49" x14ac:dyDescent="0.35">
      <c r="AV6640" s="10"/>
      <c r="AW6640"/>
    </row>
    <row r="6641" spans="48:49" x14ac:dyDescent="0.35">
      <c r="AV6641" s="10"/>
      <c r="AW6641"/>
    </row>
    <row r="6642" spans="48:49" x14ac:dyDescent="0.35">
      <c r="AV6642" s="10"/>
      <c r="AW6642"/>
    </row>
    <row r="6643" spans="48:49" x14ac:dyDescent="0.35">
      <c r="AV6643" s="10"/>
      <c r="AW6643"/>
    </row>
    <row r="6644" spans="48:49" x14ac:dyDescent="0.35">
      <c r="AV6644" s="10"/>
      <c r="AW6644"/>
    </row>
    <row r="6645" spans="48:49" x14ac:dyDescent="0.35">
      <c r="AV6645" s="10"/>
      <c r="AW6645"/>
    </row>
    <row r="6646" spans="48:49" x14ac:dyDescent="0.35">
      <c r="AV6646" s="10"/>
      <c r="AW6646"/>
    </row>
    <row r="6647" spans="48:49" x14ac:dyDescent="0.35">
      <c r="AV6647" s="10"/>
      <c r="AW6647"/>
    </row>
    <row r="6648" spans="48:49" x14ac:dyDescent="0.35">
      <c r="AV6648" s="10"/>
      <c r="AW6648"/>
    </row>
    <row r="6649" spans="48:49" x14ac:dyDescent="0.35">
      <c r="AV6649" s="10"/>
      <c r="AW6649"/>
    </row>
    <row r="6650" spans="48:49" x14ac:dyDescent="0.35">
      <c r="AV6650" s="10"/>
      <c r="AW6650"/>
    </row>
    <row r="6651" spans="48:49" x14ac:dyDescent="0.35">
      <c r="AV6651" s="10"/>
      <c r="AW6651"/>
    </row>
    <row r="6652" spans="48:49" x14ac:dyDescent="0.35">
      <c r="AV6652" s="10"/>
      <c r="AW6652"/>
    </row>
    <row r="6653" spans="48:49" x14ac:dyDescent="0.35">
      <c r="AV6653" s="10"/>
      <c r="AW6653"/>
    </row>
    <row r="6654" spans="48:49" x14ac:dyDescent="0.35">
      <c r="AV6654" s="10"/>
      <c r="AW6654"/>
    </row>
    <row r="6655" spans="48:49" x14ac:dyDescent="0.35">
      <c r="AV6655" s="10"/>
      <c r="AW6655"/>
    </row>
    <row r="6656" spans="48:49" x14ac:dyDescent="0.35">
      <c r="AV6656" s="10"/>
      <c r="AW6656"/>
    </row>
    <row r="6657" spans="48:49" x14ac:dyDescent="0.35">
      <c r="AV6657" s="10"/>
      <c r="AW6657"/>
    </row>
    <row r="6658" spans="48:49" x14ac:dyDescent="0.35">
      <c r="AV6658" s="10"/>
      <c r="AW6658"/>
    </row>
    <row r="6659" spans="48:49" x14ac:dyDescent="0.35">
      <c r="AV6659" s="10"/>
      <c r="AW6659"/>
    </row>
    <row r="6660" spans="48:49" x14ac:dyDescent="0.35">
      <c r="AV6660" s="10"/>
      <c r="AW6660"/>
    </row>
    <row r="6661" spans="48:49" x14ac:dyDescent="0.35">
      <c r="AV6661" s="10"/>
      <c r="AW6661"/>
    </row>
    <row r="6662" spans="48:49" x14ac:dyDescent="0.35">
      <c r="AV6662" s="10"/>
      <c r="AW6662"/>
    </row>
    <row r="6663" spans="48:49" x14ac:dyDescent="0.35">
      <c r="AV6663" s="10"/>
      <c r="AW6663"/>
    </row>
    <row r="6664" spans="48:49" x14ac:dyDescent="0.35">
      <c r="AV6664" s="10"/>
      <c r="AW6664"/>
    </row>
    <row r="6665" spans="48:49" x14ac:dyDescent="0.35">
      <c r="AV6665" s="10"/>
      <c r="AW6665"/>
    </row>
    <row r="6666" spans="48:49" x14ac:dyDescent="0.35">
      <c r="AV6666" s="10"/>
      <c r="AW6666"/>
    </row>
    <row r="6667" spans="48:49" x14ac:dyDescent="0.35">
      <c r="AV6667" s="10"/>
      <c r="AW6667"/>
    </row>
    <row r="6668" spans="48:49" x14ac:dyDescent="0.35">
      <c r="AV6668" s="10"/>
      <c r="AW6668"/>
    </row>
    <row r="6669" spans="48:49" x14ac:dyDescent="0.35">
      <c r="AV6669" s="10"/>
      <c r="AW6669"/>
    </row>
    <row r="6670" spans="48:49" x14ac:dyDescent="0.35">
      <c r="AV6670" s="10"/>
      <c r="AW6670"/>
    </row>
    <row r="6671" spans="48:49" x14ac:dyDescent="0.35">
      <c r="AV6671" s="10"/>
      <c r="AW6671"/>
    </row>
    <row r="6672" spans="48:49" x14ac:dyDescent="0.35">
      <c r="AV6672" s="10"/>
      <c r="AW6672"/>
    </row>
    <row r="6673" spans="48:49" x14ac:dyDescent="0.35">
      <c r="AV6673" s="10"/>
      <c r="AW6673"/>
    </row>
    <row r="6674" spans="48:49" x14ac:dyDescent="0.35">
      <c r="AV6674" s="10"/>
      <c r="AW6674"/>
    </row>
    <row r="6675" spans="48:49" x14ac:dyDescent="0.35">
      <c r="AV6675" s="10"/>
      <c r="AW6675"/>
    </row>
    <row r="6676" spans="48:49" x14ac:dyDescent="0.35">
      <c r="AV6676" s="10"/>
      <c r="AW6676"/>
    </row>
    <row r="6677" spans="48:49" x14ac:dyDescent="0.35">
      <c r="AV6677" s="10"/>
      <c r="AW6677"/>
    </row>
    <row r="6678" spans="48:49" x14ac:dyDescent="0.35">
      <c r="AV6678" s="10"/>
      <c r="AW6678"/>
    </row>
    <row r="6679" spans="48:49" x14ac:dyDescent="0.35">
      <c r="AV6679" s="10"/>
      <c r="AW6679"/>
    </row>
    <row r="6680" spans="48:49" x14ac:dyDescent="0.35">
      <c r="AV6680" s="10"/>
      <c r="AW6680"/>
    </row>
    <row r="6681" spans="48:49" x14ac:dyDescent="0.35">
      <c r="AV6681" s="10"/>
      <c r="AW6681"/>
    </row>
    <row r="6682" spans="48:49" x14ac:dyDescent="0.35">
      <c r="AV6682" s="10"/>
      <c r="AW6682"/>
    </row>
    <row r="6683" spans="48:49" x14ac:dyDescent="0.35">
      <c r="AV6683" s="10"/>
      <c r="AW6683"/>
    </row>
    <row r="6684" spans="48:49" x14ac:dyDescent="0.35">
      <c r="AV6684" s="10"/>
      <c r="AW6684"/>
    </row>
    <row r="6685" spans="48:49" x14ac:dyDescent="0.35">
      <c r="AV6685" s="10"/>
      <c r="AW6685"/>
    </row>
    <row r="6686" spans="48:49" x14ac:dyDescent="0.35">
      <c r="AV6686" s="10"/>
      <c r="AW6686"/>
    </row>
    <row r="6687" spans="48:49" x14ac:dyDescent="0.35">
      <c r="AV6687" s="10"/>
      <c r="AW6687"/>
    </row>
    <row r="6688" spans="48:49" x14ac:dyDescent="0.35">
      <c r="AV6688" s="10"/>
      <c r="AW6688"/>
    </row>
    <row r="6689" spans="48:49" x14ac:dyDescent="0.35">
      <c r="AV6689" s="10"/>
      <c r="AW6689"/>
    </row>
    <row r="6690" spans="48:49" x14ac:dyDescent="0.35">
      <c r="AV6690" s="10"/>
      <c r="AW6690"/>
    </row>
    <row r="6691" spans="48:49" x14ac:dyDescent="0.35">
      <c r="AV6691" s="10"/>
      <c r="AW6691"/>
    </row>
    <row r="6692" spans="48:49" x14ac:dyDescent="0.35">
      <c r="AV6692" s="10"/>
      <c r="AW6692"/>
    </row>
    <row r="6693" spans="48:49" x14ac:dyDescent="0.35">
      <c r="AV6693" s="10"/>
      <c r="AW6693"/>
    </row>
    <row r="6694" spans="48:49" x14ac:dyDescent="0.35">
      <c r="AV6694" s="10"/>
      <c r="AW6694"/>
    </row>
    <row r="6695" spans="48:49" x14ac:dyDescent="0.35">
      <c r="AV6695" s="10"/>
      <c r="AW6695"/>
    </row>
    <row r="6696" spans="48:49" x14ac:dyDescent="0.35">
      <c r="AV6696" s="10"/>
      <c r="AW6696"/>
    </row>
    <row r="6697" spans="48:49" x14ac:dyDescent="0.35">
      <c r="AV6697" s="10"/>
      <c r="AW6697"/>
    </row>
    <row r="6698" spans="48:49" x14ac:dyDescent="0.35">
      <c r="AV6698" s="10"/>
      <c r="AW6698"/>
    </row>
    <row r="6699" spans="48:49" x14ac:dyDescent="0.35">
      <c r="AV6699" s="10"/>
      <c r="AW6699"/>
    </row>
    <row r="6700" spans="48:49" x14ac:dyDescent="0.35">
      <c r="AV6700" s="10"/>
      <c r="AW6700"/>
    </row>
    <row r="6701" spans="48:49" x14ac:dyDescent="0.35">
      <c r="AV6701" s="10"/>
      <c r="AW6701"/>
    </row>
    <row r="6702" spans="48:49" x14ac:dyDescent="0.35">
      <c r="AV6702" s="10"/>
      <c r="AW6702"/>
    </row>
    <row r="6703" spans="48:49" x14ac:dyDescent="0.35">
      <c r="AV6703" s="10"/>
      <c r="AW6703"/>
    </row>
    <row r="6704" spans="48:49" x14ac:dyDescent="0.35">
      <c r="AV6704" s="10"/>
      <c r="AW6704"/>
    </row>
    <row r="6705" spans="48:49" x14ac:dyDescent="0.35">
      <c r="AV6705" s="10"/>
      <c r="AW6705"/>
    </row>
    <row r="6706" spans="48:49" x14ac:dyDescent="0.35">
      <c r="AV6706" s="10"/>
      <c r="AW6706"/>
    </row>
    <row r="6707" spans="48:49" x14ac:dyDescent="0.35">
      <c r="AV6707" s="10"/>
      <c r="AW6707"/>
    </row>
    <row r="6708" spans="48:49" x14ac:dyDescent="0.35">
      <c r="AV6708" s="10"/>
      <c r="AW6708"/>
    </row>
    <row r="6709" spans="48:49" x14ac:dyDescent="0.35">
      <c r="AV6709" s="10"/>
      <c r="AW6709"/>
    </row>
    <row r="6710" spans="48:49" x14ac:dyDescent="0.35">
      <c r="AV6710" s="10"/>
      <c r="AW6710"/>
    </row>
    <row r="6711" spans="48:49" x14ac:dyDescent="0.35">
      <c r="AV6711" s="10"/>
      <c r="AW6711"/>
    </row>
    <row r="6712" spans="48:49" x14ac:dyDescent="0.35">
      <c r="AV6712" s="10"/>
      <c r="AW6712"/>
    </row>
    <row r="6713" spans="48:49" x14ac:dyDescent="0.35">
      <c r="AV6713" s="10"/>
      <c r="AW6713"/>
    </row>
    <row r="6714" spans="48:49" x14ac:dyDescent="0.35">
      <c r="AV6714" s="10"/>
      <c r="AW6714"/>
    </row>
    <row r="6715" spans="48:49" x14ac:dyDescent="0.35">
      <c r="AV6715" s="10"/>
      <c r="AW6715"/>
    </row>
    <row r="6716" spans="48:49" x14ac:dyDescent="0.35">
      <c r="AV6716" s="10"/>
      <c r="AW6716"/>
    </row>
    <row r="6717" spans="48:49" x14ac:dyDescent="0.35">
      <c r="AV6717" s="10"/>
      <c r="AW6717"/>
    </row>
    <row r="6718" spans="48:49" x14ac:dyDescent="0.35">
      <c r="AV6718" s="10"/>
      <c r="AW6718"/>
    </row>
    <row r="6719" spans="48:49" x14ac:dyDescent="0.35">
      <c r="AV6719" s="10"/>
      <c r="AW6719"/>
    </row>
    <row r="6720" spans="48:49" x14ac:dyDescent="0.35">
      <c r="AV6720" s="10"/>
      <c r="AW6720"/>
    </row>
    <row r="6721" spans="48:49" x14ac:dyDescent="0.35">
      <c r="AV6721" s="10"/>
      <c r="AW6721"/>
    </row>
    <row r="6722" spans="48:49" x14ac:dyDescent="0.35">
      <c r="AV6722" s="10"/>
      <c r="AW6722"/>
    </row>
    <row r="6723" spans="48:49" x14ac:dyDescent="0.35">
      <c r="AV6723" s="10"/>
      <c r="AW6723"/>
    </row>
    <row r="6724" spans="48:49" x14ac:dyDescent="0.35">
      <c r="AV6724" s="10"/>
      <c r="AW6724"/>
    </row>
    <row r="6725" spans="48:49" x14ac:dyDescent="0.35">
      <c r="AV6725" s="10"/>
      <c r="AW6725"/>
    </row>
    <row r="6726" spans="48:49" x14ac:dyDescent="0.35">
      <c r="AV6726" s="10"/>
      <c r="AW6726"/>
    </row>
    <row r="6727" spans="48:49" x14ac:dyDescent="0.35">
      <c r="AV6727" s="10"/>
      <c r="AW6727"/>
    </row>
    <row r="6728" spans="48:49" x14ac:dyDescent="0.35">
      <c r="AV6728" s="10"/>
      <c r="AW6728"/>
    </row>
    <row r="6729" spans="48:49" x14ac:dyDescent="0.35">
      <c r="AV6729" s="10"/>
      <c r="AW6729"/>
    </row>
    <row r="6730" spans="48:49" x14ac:dyDescent="0.35">
      <c r="AV6730" s="10"/>
      <c r="AW6730"/>
    </row>
    <row r="6731" spans="48:49" x14ac:dyDescent="0.35">
      <c r="AV6731" s="10"/>
      <c r="AW6731"/>
    </row>
    <row r="6732" spans="48:49" x14ac:dyDescent="0.35">
      <c r="AV6732" s="10"/>
      <c r="AW6732"/>
    </row>
    <row r="6733" spans="48:49" x14ac:dyDescent="0.35">
      <c r="AV6733" s="10"/>
      <c r="AW6733"/>
    </row>
    <row r="6734" spans="48:49" x14ac:dyDescent="0.35">
      <c r="AV6734" s="10"/>
      <c r="AW6734"/>
    </row>
    <row r="6735" spans="48:49" x14ac:dyDescent="0.35">
      <c r="AV6735" s="10"/>
      <c r="AW6735"/>
    </row>
    <row r="6736" spans="48:49" x14ac:dyDescent="0.35">
      <c r="AV6736" s="10"/>
      <c r="AW6736"/>
    </row>
    <row r="6737" spans="48:49" x14ac:dyDescent="0.35">
      <c r="AV6737" s="10"/>
      <c r="AW6737"/>
    </row>
    <row r="6738" spans="48:49" x14ac:dyDescent="0.35">
      <c r="AV6738" s="10"/>
      <c r="AW6738"/>
    </row>
    <row r="6739" spans="48:49" x14ac:dyDescent="0.35">
      <c r="AV6739" s="10"/>
      <c r="AW6739"/>
    </row>
    <row r="6740" spans="48:49" x14ac:dyDescent="0.35">
      <c r="AV6740" s="10"/>
      <c r="AW6740"/>
    </row>
    <row r="6741" spans="48:49" x14ac:dyDescent="0.35">
      <c r="AV6741" s="10"/>
      <c r="AW6741"/>
    </row>
    <row r="6742" spans="48:49" x14ac:dyDescent="0.35">
      <c r="AV6742" s="10"/>
      <c r="AW6742"/>
    </row>
    <row r="6743" spans="48:49" x14ac:dyDescent="0.35">
      <c r="AV6743" s="10"/>
      <c r="AW6743"/>
    </row>
    <row r="6744" spans="48:49" x14ac:dyDescent="0.35">
      <c r="AV6744" s="10"/>
      <c r="AW6744"/>
    </row>
    <row r="6745" spans="48:49" x14ac:dyDescent="0.35">
      <c r="AV6745" s="10"/>
      <c r="AW6745"/>
    </row>
    <row r="6746" spans="48:49" x14ac:dyDescent="0.35">
      <c r="AV6746" s="10"/>
      <c r="AW6746"/>
    </row>
    <row r="6747" spans="48:49" x14ac:dyDescent="0.35">
      <c r="AV6747" s="10"/>
      <c r="AW6747"/>
    </row>
    <row r="6748" spans="48:49" x14ac:dyDescent="0.35">
      <c r="AV6748" s="10"/>
      <c r="AW6748"/>
    </row>
    <row r="6749" spans="48:49" x14ac:dyDescent="0.35">
      <c r="AV6749" s="10"/>
      <c r="AW6749"/>
    </row>
    <row r="6750" spans="48:49" x14ac:dyDescent="0.35">
      <c r="AV6750" s="10"/>
      <c r="AW6750"/>
    </row>
    <row r="6751" spans="48:49" x14ac:dyDescent="0.35">
      <c r="AV6751" s="10"/>
      <c r="AW6751"/>
    </row>
    <row r="6752" spans="48:49" x14ac:dyDescent="0.35">
      <c r="AV6752" s="10"/>
      <c r="AW6752"/>
    </row>
    <row r="6753" spans="48:49" x14ac:dyDescent="0.35">
      <c r="AV6753" s="10"/>
      <c r="AW6753"/>
    </row>
    <row r="6754" spans="48:49" x14ac:dyDescent="0.35">
      <c r="AV6754" s="10"/>
      <c r="AW6754"/>
    </row>
    <row r="6755" spans="48:49" x14ac:dyDescent="0.35">
      <c r="AV6755" s="10"/>
      <c r="AW6755"/>
    </row>
    <row r="6756" spans="48:49" x14ac:dyDescent="0.35">
      <c r="AV6756" s="10"/>
      <c r="AW6756"/>
    </row>
    <row r="6757" spans="48:49" x14ac:dyDescent="0.35">
      <c r="AV6757" s="10"/>
      <c r="AW6757"/>
    </row>
    <row r="6758" spans="48:49" x14ac:dyDescent="0.35">
      <c r="AV6758" s="10"/>
      <c r="AW6758"/>
    </row>
    <row r="6759" spans="48:49" x14ac:dyDescent="0.35">
      <c r="AV6759" s="10"/>
      <c r="AW6759"/>
    </row>
    <row r="6760" spans="48:49" x14ac:dyDescent="0.35">
      <c r="AV6760" s="10"/>
      <c r="AW6760"/>
    </row>
    <row r="6761" spans="48:49" x14ac:dyDescent="0.35">
      <c r="AV6761" s="10"/>
      <c r="AW6761"/>
    </row>
    <row r="6762" spans="48:49" x14ac:dyDescent="0.35">
      <c r="AV6762" s="10"/>
      <c r="AW6762"/>
    </row>
    <row r="6763" spans="48:49" x14ac:dyDescent="0.35">
      <c r="AV6763" s="10"/>
      <c r="AW6763"/>
    </row>
    <row r="6764" spans="48:49" x14ac:dyDescent="0.35">
      <c r="AV6764" s="10"/>
      <c r="AW6764"/>
    </row>
    <row r="6765" spans="48:49" x14ac:dyDescent="0.35">
      <c r="AV6765" s="10"/>
      <c r="AW6765"/>
    </row>
    <row r="6766" spans="48:49" x14ac:dyDescent="0.35">
      <c r="AV6766" s="10"/>
      <c r="AW6766"/>
    </row>
    <row r="6767" spans="48:49" x14ac:dyDescent="0.35">
      <c r="AV6767" s="10"/>
      <c r="AW6767"/>
    </row>
    <row r="6768" spans="48:49" x14ac:dyDescent="0.35">
      <c r="AV6768" s="10"/>
      <c r="AW6768"/>
    </row>
    <row r="6769" spans="48:49" x14ac:dyDescent="0.35">
      <c r="AV6769" s="10"/>
      <c r="AW6769"/>
    </row>
    <row r="6770" spans="48:49" x14ac:dyDescent="0.35">
      <c r="AV6770" s="10"/>
      <c r="AW6770"/>
    </row>
    <row r="6771" spans="48:49" x14ac:dyDescent="0.35">
      <c r="AV6771" s="10"/>
      <c r="AW6771"/>
    </row>
    <row r="6772" spans="48:49" x14ac:dyDescent="0.35">
      <c r="AV6772" s="10"/>
      <c r="AW6772"/>
    </row>
    <row r="6773" spans="48:49" x14ac:dyDescent="0.35">
      <c r="AV6773" s="10"/>
      <c r="AW6773"/>
    </row>
    <row r="6774" spans="48:49" x14ac:dyDescent="0.35">
      <c r="AV6774" s="10"/>
      <c r="AW6774"/>
    </row>
    <row r="6775" spans="48:49" x14ac:dyDescent="0.35">
      <c r="AV6775" s="10"/>
      <c r="AW6775"/>
    </row>
    <row r="6776" spans="48:49" x14ac:dyDescent="0.35">
      <c r="AV6776" s="10"/>
      <c r="AW6776"/>
    </row>
    <row r="6777" spans="48:49" x14ac:dyDescent="0.35">
      <c r="AV6777" s="10"/>
      <c r="AW6777"/>
    </row>
    <row r="6778" spans="48:49" x14ac:dyDescent="0.35">
      <c r="AV6778" s="10"/>
      <c r="AW6778"/>
    </row>
    <row r="6779" spans="48:49" x14ac:dyDescent="0.35">
      <c r="AV6779" s="10"/>
      <c r="AW6779"/>
    </row>
    <row r="6780" spans="48:49" x14ac:dyDescent="0.35">
      <c r="AV6780" s="10"/>
      <c r="AW6780"/>
    </row>
    <row r="6781" spans="48:49" x14ac:dyDescent="0.35">
      <c r="AV6781" s="10"/>
      <c r="AW6781"/>
    </row>
    <row r="6782" spans="48:49" x14ac:dyDescent="0.35">
      <c r="AV6782" s="10"/>
      <c r="AW6782"/>
    </row>
    <row r="6783" spans="48:49" x14ac:dyDescent="0.35">
      <c r="AV6783" s="10"/>
      <c r="AW6783"/>
    </row>
    <row r="6784" spans="48:49" x14ac:dyDescent="0.35">
      <c r="AV6784" s="10"/>
      <c r="AW6784"/>
    </row>
    <row r="6785" spans="48:49" x14ac:dyDescent="0.35">
      <c r="AV6785" s="10"/>
      <c r="AW6785"/>
    </row>
    <row r="6786" spans="48:49" x14ac:dyDescent="0.35">
      <c r="AV6786" s="10"/>
      <c r="AW6786"/>
    </row>
    <row r="6787" spans="48:49" x14ac:dyDescent="0.35">
      <c r="AV6787" s="10"/>
      <c r="AW6787"/>
    </row>
    <row r="6788" spans="48:49" x14ac:dyDescent="0.35">
      <c r="AV6788" s="10"/>
      <c r="AW6788"/>
    </row>
    <row r="6789" spans="48:49" x14ac:dyDescent="0.35">
      <c r="AV6789" s="10"/>
      <c r="AW6789"/>
    </row>
    <row r="6790" spans="48:49" x14ac:dyDescent="0.35">
      <c r="AV6790" s="10"/>
      <c r="AW6790"/>
    </row>
    <row r="6791" spans="48:49" x14ac:dyDescent="0.35">
      <c r="AV6791" s="10"/>
      <c r="AW6791"/>
    </row>
    <row r="6792" spans="48:49" x14ac:dyDescent="0.35">
      <c r="AV6792" s="10"/>
      <c r="AW6792"/>
    </row>
    <row r="6793" spans="48:49" x14ac:dyDescent="0.35">
      <c r="AV6793" s="10"/>
      <c r="AW6793"/>
    </row>
    <row r="6794" spans="48:49" x14ac:dyDescent="0.35">
      <c r="AV6794" s="10"/>
      <c r="AW6794"/>
    </row>
    <row r="6795" spans="48:49" x14ac:dyDescent="0.35">
      <c r="AV6795" s="10"/>
      <c r="AW6795"/>
    </row>
    <row r="6796" spans="48:49" x14ac:dyDescent="0.35">
      <c r="AV6796" s="10"/>
      <c r="AW6796"/>
    </row>
    <row r="6797" spans="48:49" x14ac:dyDescent="0.35">
      <c r="AV6797" s="10"/>
      <c r="AW6797"/>
    </row>
    <row r="6798" spans="48:49" x14ac:dyDescent="0.35">
      <c r="AV6798" s="10"/>
      <c r="AW6798"/>
    </row>
    <row r="6799" spans="48:49" x14ac:dyDescent="0.35">
      <c r="AV6799" s="10"/>
      <c r="AW6799"/>
    </row>
    <row r="6800" spans="48:49" x14ac:dyDescent="0.35">
      <c r="AV6800" s="10"/>
      <c r="AW6800"/>
    </row>
    <row r="6801" spans="48:49" x14ac:dyDescent="0.35">
      <c r="AV6801" s="10"/>
      <c r="AW6801"/>
    </row>
    <row r="6802" spans="48:49" x14ac:dyDescent="0.35">
      <c r="AV6802" s="10"/>
      <c r="AW6802"/>
    </row>
    <row r="6803" spans="48:49" x14ac:dyDescent="0.35">
      <c r="AV6803" s="10"/>
      <c r="AW6803"/>
    </row>
    <row r="6804" spans="48:49" x14ac:dyDescent="0.35">
      <c r="AV6804" s="10"/>
      <c r="AW6804"/>
    </row>
    <row r="6805" spans="48:49" x14ac:dyDescent="0.35">
      <c r="AV6805" s="10"/>
      <c r="AW6805"/>
    </row>
    <row r="6806" spans="48:49" x14ac:dyDescent="0.35">
      <c r="AV6806" s="10"/>
      <c r="AW6806"/>
    </row>
    <row r="6807" spans="48:49" x14ac:dyDescent="0.35">
      <c r="AV6807" s="10"/>
      <c r="AW6807"/>
    </row>
    <row r="6808" spans="48:49" x14ac:dyDescent="0.35">
      <c r="AV6808" s="10"/>
      <c r="AW6808"/>
    </row>
    <row r="6809" spans="48:49" x14ac:dyDescent="0.35">
      <c r="AV6809" s="10"/>
      <c r="AW6809"/>
    </row>
    <row r="6810" spans="48:49" x14ac:dyDescent="0.35">
      <c r="AV6810" s="10"/>
      <c r="AW6810"/>
    </row>
    <row r="6811" spans="48:49" x14ac:dyDescent="0.35">
      <c r="AV6811" s="10"/>
      <c r="AW6811"/>
    </row>
    <row r="6812" spans="48:49" x14ac:dyDescent="0.35">
      <c r="AV6812" s="10"/>
      <c r="AW6812"/>
    </row>
    <row r="6813" spans="48:49" x14ac:dyDescent="0.35">
      <c r="AV6813" s="10"/>
      <c r="AW6813"/>
    </row>
    <row r="6814" spans="48:49" x14ac:dyDescent="0.35">
      <c r="AV6814" s="10"/>
      <c r="AW6814"/>
    </row>
    <row r="6815" spans="48:49" x14ac:dyDescent="0.35">
      <c r="AV6815" s="10"/>
      <c r="AW6815"/>
    </row>
    <row r="6816" spans="48:49" x14ac:dyDescent="0.35">
      <c r="AV6816" s="10"/>
      <c r="AW6816"/>
    </row>
    <row r="6817" spans="48:49" x14ac:dyDescent="0.35">
      <c r="AV6817" s="10"/>
      <c r="AW6817"/>
    </row>
    <row r="6818" spans="48:49" x14ac:dyDescent="0.35">
      <c r="AV6818" s="10"/>
      <c r="AW6818"/>
    </row>
    <row r="6819" spans="48:49" x14ac:dyDescent="0.35">
      <c r="AV6819" s="10"/>
      <c r="AW6819"/>
    </row>
    <row r="6820" spans="48:49" x14ac:dyDescent="0.35">
      <c r="AV6820" s="10"/>
      <c r="AW6820"/>
    </row>
    <row r="6821" spans="48:49" x14ac:dyDescent="0.35">
      <c r="AV6821" s="10"/>
      <c r="AW6821"/>
    </row>
    <row r="6822" spans="48:49" x14ac:dyDescent="0.35">
      <c r="AV6822" s="10"/>
      <c r="AW6822"/>
    </row>
    <row r="6823" spans="48:49" x14ac:dyDescent="0.35">
      <c r="AV6823" s="10"/>
      <c r="AW6823"/>
    </row>
    <row r="6824" spans="48:49" x14ac:dyDescent="0.35">
      <c r="AV6824" s="10"/>
      <c r="AW6824"/>
    </row>
    <row r="6825" spans="48:49" x14ac:dyDescent="0.35">
      <c r="AV6825" s="10"/>
      <c r="AW6825"/>
    </row>
    <row r="6826" spans="48:49" x14ac:dyDescent="0.35">
      <c r="AV6826" s="10"/>
      <c r="AW6826"/>
    </row>
    <row r="6827" spans="48:49" x14ac:dyDescent="0.35">
      <c r="AV6827" s="10"/>
      <c r="AW6827"/>
    </row>
    <row r="6828" spans="48:49" x14ac:dyDescent="0.35">
      <c r="AV6828" s="10"/>
      <c r="AW6828"/>
    </row>
    <row r="6829" spans="48:49" x14ac:dyDescent="0.35">
      <c r="AV6829" s="10"/>
      <c r="AW6829"/>
    </row>
    <row r="6830" spans="48:49" x14ac:dyDescent="0.35">
      <c r="AV6830" s="10"/>
      <c r="AW6830"/>
    </row>
    <row r="6831" spans="48:49" x14ac:dyDescent="0.35">
      <c r="AV6831" s="10"/>
      <c r="AW6831"/>
    </row>
    <row r="6832" spans="48:49" x14ac:dyDescent="0.35">
      <c r="AV6832" s="10"/>
      <c r="AW6832"/>
    </row>
    <row r="6833" spans="48:49" x14ac:dyDescent="0.35">
      <c r="AV6833" s="10"/>
      <c r="AW6833"/>
    </row>
    <row r="6834" spans="48:49" x14ac:dyDescent="0.35">
      <c r="AV6834" s="10"/>
      <c r="AW6834"/>
    </row>
    <row r="6835" spans="48:49" x14ac:dyDescent="0.35">
      <c r="AV6835" s="10"/>
      <c r="AW6835"/>
    </row>
    <row r="6836" spans="48:49" x14ac:dyDescent="0.35">
      <c r="AV6836" s="10"/>
      <c r="AW6836"/>
    </row>
    <row r="6837" spans="48:49" x14ac:dyDescent="0.35">
      <c r="AV6837" s="10"/>
      <c r="AW6837"/>
    </row>
    <row r="6838" spans="48:49" x14ac:dyDescent="0.35">
      <c r="AV6838" s="10"/>
      <c r="AW6838"/>
    </row>
    <row r="6839" spans="48:49" x14ac:dyDescent="0.35">
      <c r="AV6839" s="10"/>
      <c r="AW6839"/>
    </row>
    <row r="6840" spans="48:49" x14ac:dyDescent="0.35">
      <c r="AV6840" s="10"/>
      <c r="AW6840"/>
    </row>
    <row r="6841" spans="48:49" x14ac:dyDescent="0.35">
      <c r="AV6841" s="10"/>
      <c r="AW6841"/>
    </row>
    <row r="6842" spans="48:49" x14ac:dyDescent="0.35">
      <c r="AV6842" s="10"/>
      <c r="AW6842"/>
    </row>
    <row r="6843" spans="48:49" x14ac:dyDescent="0.35">
      <c r="AV6843" s="10"/>
      <c r="AW6843"/>
    </row>
    <row r="6844" spans="48:49" x14ac:dyDescent="0.35">
      <c r="AV6844" s="10"/>
      <c r="AW6844"/>
    </row>
    <row r="6845" spans="48:49" x14ac:dyDescent="0.35">
      <c r="AV6845" s="10"/>
      <c r="AW6845"/>
    </row>
    <row r="6846" spans="48:49" x14ac:dyDescent="0.35">
      <c r="AV6846" s="10"/>
      <c r="AW6846"/>
    </row>
    <row r="6847" spans="48:49" x14ac:dyDescent="0.35">
      <c r="AV6847" s="10"/>
      <c r="AW6847"/>
    </row>
    <row r="6848" spans="48:49" x14ac:dyDescent="0.35">
      <c r="AV6848" s="10"/>
      <c r="AW6848"/>
    </row>
    <row r="6849" spans="48:49" x14ac:dyDescent="0.35">
      <c r="AV6849" s="10"/>
      <c r="AW6849"/>
    </row>
    <row r="6850" spans="48:49" x14ac:dyDescent="0.35">
      <c r="AV6850" s="10"/>
      <c r="AW6850"/>
    </row>
    <row r="6851" spans="48:49" x14ac:dyDescent="0.35">
      <c r="AV6851" s="10"/>
      <c r="AW6851"/>
    </row>
    <row r="6852" spans="48:49" x14ac:dyDescent="0.35">
      <c r="AV6852" s="10"/>
      <c r="AW6852"/>
    </row>
    <row r="6853" spans="48:49" x14ac:dyDescent="0.35">
      <c r="AV6853" s="10"/>
      <c r="AW6853"/>
    </row>
    <row r="6854" spans="48:49" x14ac:dyDescent="0.35">
      <c r="AV6854" s="10"/>
      <c r="AW6854"/>
    </row>
    <row r="6855" spans="48:49" x14ac:dyDescent="0.35">
      <c r="AV6855" s="10"/>
      <c r="AW6855"/>
    </row>
    <row r="6856" spans="48:49" x14ac:dyDescent="0.35">
      <c r="AV6856" s="10"/>
      <c r="AW6856"/>
    </row>
    <row r="6857" spans="48:49" x14ac:dyDescent="0.35">
      <c r="AV6857" s="10"/>
      <c r="AW6857"/>
    </row>
    <row r="6858" spans="48:49" x14ac:dyDescent="0.35">
      <c r="AV6858" s="10"/>
      <c r="AW6858"/>
    </row>
    <row r="6859" spans="48:49" x14ac:dyDescent="0.35">
      <c r="AV6859" s="10"/>
      <c r="AW6859"/>
    </row>
    <row r="6860" spans="48:49" x14ac:dyDescent="0.35">
      <c r="AV6860" s="10"/>
      <c r="AW6860"/>
    </row>
    <row r="6861" spans="48:49" x14ac:dyDescent="0.35">
      <c r="AV6861" s="10"/>
      <c r="AW6861"/>
    </row>
    <row r="6862" spans="48:49" x14ac:dyDescent="0.35">
      <c r="AV6862" s="10"/>
      <c r="AW6862"/>
    </row>
    <row r="6863" spans="48:49" x14ac:dyDescent="0.35">
      <c r="AV6863" s="10"/>
      <c r="AW6863"/>
    </row>
    <row r="6864" spans="48:49" x14ac:dyDescent="0.35">
      <c r="AV6864" s="10"/>
      <c r="AW6864"/>
    </row>
    <row r="6865" spans="48:49" x14ac:dyDescent="0.35">
      <c r="AV6865" s="10"/>
      <c r="AW6865"/>
    </row>
    <row r="6866" spans="48:49" x14ac:dyDescent="0.35">
      <c r="AV6866" s="10"/>
      <c r="AW6866"/>
    </row>
    <row r="6867" spans="48:49" x14ac:dyDescent="0.35">
      <c r="AV6867" s="10"/>
      <c r="AW6867"/>
    </row>
    <row r="6868" spans="48:49" x14ac:dyDescent="0.35">
      <c r="AV6868" s="10"/>
      <c r="AW6868"/>
    </row>
    <row r="6869" spans="48:49" x14ac:dyDescent="0.35">
      <c r="AV6869" s="10"/>
      <c r="AW6869"/>
    </row>
    <row r="6870" spans="48:49" x14ac:dyDescent="0.35">
      <c r="AV6870" s="10"/>
      <c r="AW6870"/>
    </row>
    <row r="6871" spans="48:49" x14ac:dyDescent="0.35">
      <c r="AV6871" s="10"/>
      <c r="AW6871"/>
    </row>
    <row r="6872" spans="48:49" x14ac:dyDescent="0.35">
      <c r="AV6872" s="10"/>
      <c r="AW6872"/>
    </row>
    <row r="6873" spans="48:49" x14ac:dyDescent="0.35">
      <c r="AV6873" s="10"/>
      <c r="AW6873"/>
    </row>
    <row r="6874" spans="48:49" x14ac:dyDescent="0.35">
      <c r="AV6874" s="10"/>
      <c r="AW6874"/>
    </row>
    <row r="6875" spans="48:49" x14ac:dyDescent="0.35">
      <c r="AV6875" s="10"/>
      <c r="AW6875"/>
    </row>
    <row r="6876" spans="48:49" x14ac:dyDescent="0.35">
      <c r="AV6876" s="10"/>
      <c r="AW6876"/>
    </row>
    <row r="6877" spans="48:49" x14ac:dyDescent="0.35">
      <c r="AV6877" s="10"/>
      <c r="AW6877"/>
    </row>
    <row r="6878" spans="48:49" x14ac:dyDescent="0.35">
      <c r="AV6878" s="10"/>
      <c r="AW6878"/>
    </row>
    <row r="6879" spans="48:49" x14ac:dyDescent="0.35">
      <c r="AV6879" s="10"/>
      <c r="AW6879"/>
    </row>
    <row r="6880" spans="48:49" x14ac:dyDescent="0.35">
      <c r="AV6880" s="10"/>
      <c r="AW6880"/>
    </row>
    <row r="6881" spans="48:49" x14ac:dyDescent="0.35">
      <c r="AV6881" s="10"/>
      <c r="AW6881"/>
    </row>
    <row r="6882" spans="48:49" x14ac:dyDescent="0.35">
      <c r="AV6882" s="10"/>
      <c r="AW6882"/>
    </row>
    <row r="6883" spans="48:49" x14ac:dyDescent="0.35">
      <c r="AV6883" s="10"/>
      <c r="AW6883"/>
    </row>
    <row r="6884" spans="48:49" x14ac:dyDescent="0.35">
      <c r="AV6884" s="10"/>
      <c r="AW6884"/>
    </row>
    <row r="6885" spans="48:49" x14ac:dyDescent="0.35">
      <c r="AV6885" s="10"/>
      <c r="AW6885"/>
    </row>
    <row r="6886" spans="48:49" x14ac:dyDescent="0.35">
      <c r="AV6886" s="10"/>
      <c r="AW6886"/>
    </row>
    <row r="6887" spans="48:49" x14ac:dyDescent="0.35">
      <c r="AV6887" s="10"/>
      <c r="AW6887"/>
    </row>
    <row r="6888" spans="48:49" x14ac:dyDescent="0.35">
      <c r="AV6888" s="10"/>
      <c r="AW6888"/>
    </row>
    <row r="6889" spans="48:49" x14ac:dyDescent="0.35">
      <c r="AV6889" s="10"/>
      <c r="AW6889"/>
    </row>
    <row r="6890" spans="48:49" x14ac:dyDescent="0.35">
      <c r="AV6890" s="10"/>
      <c r="AW6890"/>
    </row>
    <row r="6891" spans="48:49" x14ac:dyDescent="0.35">
      <c r="AV6891" s="10"/>
      <c r="AW6891"/>
    </row>
    <row r="6892" spans="48:49" x14ac:dyDescent="0.35">
      <c r="AV6892" s="10"/>
      <c r="AW6892"/>
    </row>
    <row r="6893" spans="48:49" x14ac:dyDescent="0.35">
      <c r="AV6893" s="10"/>
      <c r="AW6893"/>
    </row>
    <row r="6894" spans="48:49" x14ac:dyDescent="0.35">
      <c r="AV6894" s="10"/>
      <c r="AW6894"/>
    </row>
    <row r="6895" spans="48:49" x14ac:dyDescent="0.35">
      <c r="AV6895" s="10"/>
      <c r="AW6895"/>
    </row>
    <row r="6896" spans="48:49" x14ac:dyDescent="0.35">
      <c r="AV6896" s="10"/>
      <c r="AW6896"/>
    </row>
    <row r="6897" spans="48:49" x14ac:dyDescent="0.35">
      <c r="AV6897" s="10"/>
      <c r="AW6897"/>
    </row>
    <row r="6898" spans="48:49" x14ac:dyDescent="0.35">
      <c r="AV6898" s="10"/>
      <c r="AW6898"/>
    </row>
    <row r="6899" spans="48:49" x14ac:dyDescent="0.35">
      <c r="AV6899" s="10"/>
      <c r="AW6899"/>
    </row>
    <row r="6900" spans="48:49" x14ac:dyDescent="0.35">
      <c r="AV6900" s="10"/>
      <c r="AW6900"/>
    </row>
    <row r="6901" spans="48:49" x14ac:dyDescent="0.35">
      <c r="AV6901" s="10"/>
      <c r="AW6901"/>
    </row>
    <row r="6902" spans="48:49" x14ac:dyDescent="0.35">
      <c r="AV6902" s="10"/>
      <c r="AW6902"/>
    </row>
    <row r="6903" spans="48:49" x14ac:dyDescent="0.35">
      <c r="AV6903" s="10"/>
      <c r="AW6903"/>
    </row>
    <row r="6904" spans="48:49" x14ac:dyDescent="0.35">
      <c r="AV6904" s="10"/>
      <c r="AW6904"/>
    </row>
    <row r="6905" spans="48:49" x14ac:dyDescent="0.35">
      <c r="AV6905" s="10"/>
      <c r="AW6905"/>
    </row>
    <row r="6906" spans="48:49" x14ac:dyDescent="0.35">
      <c r="AV6906" s="10"/>
      <c r="AW6906"/>
    </row>
    <row r="6907" spans="48:49" x14ac:dyDescent="0.35">
      <c r="AV6907" s="10"/>
      <c r="AW6907"/>
    </row>
    <row r="6908" spans="48:49" x14ac:dyDescent="0.35">
      <c r="AV6908" s="10"/>
      <c r="AW6908"/>
    </row>
    <row r="6909" spans="48:49" x14ac:dyDescent="0.35">
      <c r="AV6909" s="10"/>
      <c r="AW6909"/>
    </row>
    <row r="6910" spans="48:49" x14ac:dyDescent="0.35">
      <c r="AV6910" s="10"/>
      <c r="AW6910"/>
    </row>
    <row r="6911" spans="48:49" x14ac:dyDescent="0.35">
      <c r="AV6911" s="10"/>
      <c r="AW6911"/>
    </row>
    <row r="6912" spans="48:49" x14ac:dyDescent="0.35">
      <c r="AV6912" s="10"/>
      <c r="AW6912"/>
    </row>
    <row r="6913" spans="48:49" x14ac:dyDescent="0.35">
      <c r="AV6913" s="10"/>
      <c r="AW6913"/>
    </row>
    <row r="6914" spans="48:49" x14ac:dyDescent="0.35">
      <c r="AV6914" s="10"/>
      <c r="AW6914"/>
    </row>
    <row r="6915" spans="48:49" x14ac:dyDescent="0.35">
      <c r="AV6915" s="10"/>
      <c r="AW6915"/>
    </row>
    <row r="6916" spans="48:49" x14ac:dyDescent="0.35">
      <c r="AV6916" s="10"/>
      <c r="AW6916"/>
    </row>
    <row r="6917" spans="48:49" x14ac:dyDescent="0.35">
      <c r="AV6917" s="10"/>
      <c r="AW6917"/>
    </row>
    <row r="6918" spans="48:49" x14ac:dyDescent="0.35">
      <c r="AV6918" s="10"/>
      <c r="AW6918"/>
    </row>
    <row r="6919" spans="48:49" x14ac:dyDescent="0.35">
      <c r="AV6919" s="10"/>
      <c r="AW6919"/>
    </row>
    <row r="6920" spans="48:49" x14ac:dyDescent="0.35">
      <c r="AV6920" s="10"/>
      <c r="AW6920"/>
    </row>
    <row r="6921" spans="48:49" x14ac:dyDescent="0.35">
      <c r="AV6921" s="10"/>
      <c r="AW6921"/>
    </row>
    <row r="6922" spans="48:49" x14ac:dyDescent="0.35">
      <c r="AV6922" s="10"/>
      <c r="AW6922"/>
    </row>
    <row r="6923" spans="48:49" x14ac:dyDescent="0.35">
      <c r="AV6923" s="10"/>
      <c r="AW6923"/>
    </row>
    <row r="6924" spans="48:49" x14ac:dyDescent="0.35">
      <c r="AV6924" s="10"/>
      <c r="AW6924"/>
    </row>
    <row r="6925" spans="48:49" x14ac:dyDescent="0.35">
      <c r="AV6925" s="10"/>
      <c r="AW6925"/>
    </row>
    <row r="6926" spans="48:49" x14ac:dyDescent="0.35">
      <c r="AV6926" s="10"/>
      <c r="AW6926"/>
    </row>
    <row r="6927" spans="48:49" x14ac:dyDescent="0.35">
      <c r="AV6927" s="10"/>
      <c r="AW6927"/>
    </row>
    <row r="6928" spans="48:49" x14ac:dyDescent="0.35">
      <c r="AV6928" s="10"/>
      <c r="AW6928"/>
    </row>
    <row r="6929" spans="48:49" x14ac:dyDescent="0.35">
      <c r="AV6929" s="10"/>
      <c r="AW6929"/>
    </row>
    <row r="6930" spans="48:49" x14ac:dyDescent="0.35">
      <c r="AV6930" s="10"/>
      <c r="AW6930"/>
    </row>
    <row r="6931" spans="48:49" x14ac:dyDescent="0.35">
      <c r="AV6931" s="10"/>
      <c r="AW6931"/>
    </row>
    <row r="6932" spans="48:49" x14ac:dyDescent="0.35">
      <c r="AV6932" s="10"/>
      <c r="AW6932"/>
    </row>
    <row r="6933" spans="48:49" x14ac:dyDescent="0.35">
      <c r="AV6933" s="10"/>
      <c r="AW6933"/>
    </row>
    <row r="6934" spans="48:49" x14ac:dyDescent="0.35">
      <c r="AV6934" s="10"/>
      <c r="AW6934"/>
    </row>
    <row r="6935" spans="48:49" x14ac:dyDescent="0.35">
      <c r="AV6935" s="10"/>
      <c r="AW6935"/>
    </row>
    <row r="6936" spans="48:49" x14ac:dyDescent="0.35">
      <c r="AV6936" s="10"/>
      <c r="AW6936"/>
    </row>
    <row r="6937" spans="48:49" x14ac:dyDescent="0.35">
      <c r="AV6937" s="10"/>
      <c r="AW6937"/>
    </row>
    <row r="6938" spans="48:49" x14ac:dyDescent="0.35">
      <c r="AV6938" s="10"/>
      <c r="AW6938"/>
    </row>
    <row r="6939" spans="48:49" x14ac:dyDescent="0.35">
      <c r="AV6939" s="10"/>
      <c r="AW6939"/>
    </row>
    <row r="6940" spans="48:49" x14ac:dyDescent="0.35">
      <c r="AV6940" s="10"/>
      <c r="AW6940"/>
    </row>
    <row r="6941" spans="48:49" x14ac:dyDescent="0.35">
      <c r="AV6941" s="10"/>
      <c r="AW6941"/>
    </row>
    <row r="6942" spans="48:49" x14ac:dyDescent="0.35">
      <c r="AV6942" s="10"/>
      <c r="AW6942"/>
    </row>
    <row r="6943" spans="48:49" x14ac:dyDescent="0.35">
      <c r="AV6943" s="10"/>
      <c r="AW6943"/>
    </row>
    <row r="6944" spans="48:49" x14ac:dyDescent="0.35">
      <c r="AV6944" s="10"/>
      <c r="AW6944"/>
    </row>
    <row r="6945" spans="48:49" x14ac:dyDescent="0.35">
      <c r="AV6945" s="10"/>
      <c r="AW6945"/>
    </row>
    <row r="6946" spans="48:49" x14ac:dyDescent="0.35">
      <c r="AV6946" s="10"/>
      <c r="AW6946"/>
    </row>
    <row r="6947" spans="48:49" x14ac:dyDescent="0.35">
      <c r="AV6947" s="10"/>
      <c r="AW6947"/>
    </row>
    <row r="6948" spans="48:49" x14ac:dyDescent="0.35">
      <c r="AV6948" s="10"/>
      <c r="AW6948"/>
    </row>
    <row r="6949" spans="48:49" x14ac:dyDescent="0.35">
      <c r="AV6949" s="10"/>
      <c r="AW6949"/>
    </row>
    <row r="6950" spans="48:49" x14ac:dyDescent="0.35">
      <c r="AV6950" s="10"/>
      <c r="AW6950"/>
    </row>
    <row r="6951" spans="48:49" x14ac:dyDescent="0.35">
      <c r="AV6951" s="10"/>
      <c r="AW6951"/>
    </row>
    <row r="6952" spans="48:49" x14ac:dyDescent="0.35">
      <c r="AV6952" s="10"/>
      <c r="AW6952"/>
    </row>
    <row r="6953" spans="48:49" x14ac:dyDescent="0.35">
      <c r="AV6953" s="10"/>
      <c r="AW6953"/>
    </row>
    <row r="6954" spans="48:49" x14ac:dyDescent="0.35">
      <c r="AV6954" s="10"/>
      <c r="AW6954"/>
    </row>
    <row r="6955" spans="48:49" x14ac:dyDescent="0.35">
      <c r="AV6955" s="10"/>
      <c r="AW6955"/>
    </row>
    <row r="6956" spans="48:49" x14ac:dyDescent="0.35">
      <c r="AV6956" s="10"/>
      <c r="AW6956"/>
    </row>
    <row r="6957" spans="48:49" x14ac:dyDescent="0.35">
      <c r="AV6957" s="10"/>
      <c r="AW6957"/>
    </row>
    <row r="6958" spans="48:49" x14ac:dyDescent="0.35">
      <c r="AV6958" s="10"/>
      <c r="AW6958"/>
    </row>
    <row r="6959" spans="48:49" x14ac:dyDescent="0.35">
      <c r="AV6959" s="10"/>
      <c r="AW6959"/>
    </row>
    <row r="6960" spans="48:49" x14ac:dyDescent="0.35">
      <c r="AV6960" s="10"/>
      <c r="AW6960"/>
    </row>
    <row r="6961" spans="48:49" x14ac:dyDescent="0.35">
      <c r="AV6961" s="10"/>
      <c r="AW6961"/>
    </row>
    <row r="6962" spans="48:49" x14ac:dyDescent="0.35">
      <c r="AV6962" s="10"/>
      <c r="AW6962"/>
    </row>
    <row r="6963" spans="48:49" x14ac:dyDescent="0.35">
      <c r="AV6963" s="10"/>
      <c r="AW6963"/>
    </row>
    <row r="6964" spans="48:49" x14ac:dyDescent="0.35">
      <c r="AV6964" s="10"/>
      <c r="AW6964"/>
    </row>
    <row r="6965" spans="48:49" x14ac:dyDescent="0.35">
      <c r="AV6965" s="10"/>
      <c r="AW6965"/>
    </row>
    <row r="6966" spans="48:49" x14ac:dyDescent="0.35">
      <c r="AV6966" s="10"/>
      <c r="AW6966"/>
    </row>
    <row r="6967" spans="48:49" x14ac:dyDescent="0.35">
      <c r="AV6967" s="10"/>
      <c r="AW6967"/>
    </row>
    <row r="6968" spans="48:49" x14ac:dyDescent="0.35">
      <c r="AV6968" s="10"/>
      <c r="AW6968"/>
    </row>
    <row r="6969" spans="48:49" x14ac:dyDescent="0.35">
      <c r="AV6969" s="10"/>
      <c r="AW6969"/>
    </row>
    <row r="6970" spans="48:49" x14ac:dyDescent="0.35">
      <c r="AV6970" s="10"/>
      <c r="AW6970"/>
    </row>
    <row r="6971" spans="48:49" x14ac:dyDescent="0.35">
      <c r="AV6971" s="10"/>
      <c r="AW6971"/>
    </row>
    <row r="6972" spans="48:49" x14ac:dyDescent="0.35">
      <c r="AV6972" s="10"/>
      <c r="AW6972"/>
    </row>
    <row r="6973" spans="48:49" x14ac:dyDescent="0.35">
      <c r="AV6973" s="10"/>
      <c r="AW6973"/>
    </row>
    <row r="6974" spans="48:49" x14ac:dyDescent="0.35">
      <c r="AV6974" s="10"/>
      <c r="AW6974"/>
    </row>
    <row r="6975" spans="48:49" x14ac:dyDescent="0.35">
      <c r="AV6975" s="10"/>
      <c r="AW6975"/>
    </row>
    <row r="6976" spans="48:49" x14ac:dyDescent="0.35">
      <c r="AV6976" s="10"/>
      <c r="AW6976"/>
    </row>
    <row r="6977" spans="48:49" x14ac:dyDescent="0.35">
      <c r="AV6977" s="10"/>
      <c r="AW6977"/>
    </row>
    <row r="6978" spans="48:49" x14ac:dyDescent="0.35">
      <c r="AV6978" s="10"/>
      <c r="AW6978"/>
    </row>
    <row r="6979" spans="48:49" x14ac:dyDescent="0.35">
      <c r="AV6979" s="10"/>
      <c r="AW6979"/>
    </row>
    <row r="6980" spans="48:49" x14ac:dyDescent="0.35">
      <c r="AV6980" s="10"/>
      <c r="AW6980"/>
    </row>
    <row r="6981" spans="48:49" x14ac:dyDescent="0.35">
      <c r="AV6981" s="10"/>
      <c r="AW6981"/>
    </row>
    <row r="6982" spans="48:49" x14ac:dyDescent="0.35">
      <c r="AV6982" s="10"/>
      <c r="AW6982"/>
    </row>
    <row r="6983" spans="48:49" x14ac:dyDescent="0.35">
      <c r="AV6983" s="10"/>
      <c r="AW6983"/>
    </row>
    <row r="6984" spans="48:49" x14ac:dyDescent="0.35">
      <c r="AV6984" s="10"/>
      <c r="AW6984"/>
    </row>
    <row r="6985" spans="48:49" x14ac:dyDescent="0.35">
      <c r="AV6985" s="10"/>
      <c r="AW6985"/>
    </row>
    <row r="6986" spans="48:49" x14ac:dyDescent="0.35">
      <c r="AV6986" s="10"/>
      <c r="AW6986"/>
    </row>
    <row r="6987" spans="48:49" x14ac:dyDescent="0.35">
      <c r="AV6987" s="10"/>
      <c r="AW6987"/>
    </row>
    <row r="6988" spans="48:49" x14ac:dyDescent="0.35">
      <c r="AV6988" s="10"/>
      <c r="AW6988"/>
    </row>
    <row r="6989" spans="48:49" x14ac:dyDescent="0.35">
      <c r="AV6989" s="10"/>
      <c r="AW6989"/>
    </row>
    <row r="6990" spans="48:49" x14ac:dyDescent="0.35">
      <c r="AV6990" s="10"/>
      <c r="AW6990"/>
    </row>
    <row r="6991" spans="48:49" x14ac:dyDescent="0.35">
      <c r="AV6991" s="10"/>
      <c r="AW6991"/>
    </row>
    <row r="6992" spans="48:49" x14ac:dyDescent="0.35">
      <c r="AV6992" s="10"/>
      <c r="AW6992"/>
    </row>
    <row r="6993" spans="48:49" x14ac:dyDescent="0.35">
      <c r="AV6993" s="10"/>
      <c r="AW6993"/>
    </row>
    <row r="6994" spans="48:49" x14ac:dyDescent="0.35">
      <c r="AV6994" s="10"/>
      <c r="AW6994"/>
    </row>
    <row r="6995" spans="48:49" x14ac:dyDescent="0.35">
      <c r="AV6995" s="10"/>
      <c r="AW6995"/>
    </row>
    <row r="6996" spans="48:49" x14ac:dyDescent="0.35">
      <c r="AV6996" s="10"/>
      <c r="AW6996"/>
    </row>
    <row r="6997" spans="48:49" x14ac:dyDescent="0.35">
      <c r="AV6997" s="10"/>
      <c r="AW6997"/>
    </row>
    <row r="6998" spans="48:49" x14ac:dyDescent="0.35">
      <c r="AV6998" s="10"/>
      <c r="AW6998"/>
    </row>
    <row r="6999" spans="48:49" x14ac:dyDescent="0.35">
      <c r="AV6999" s="10"/>
      <c r="AW6999"/>
    </row>
    <row r="7000" spans="48:49" x14ac:dyDescent="0.35">
      <c r="AV7000" s="10"/>
      <c r="AW7000"/>
    </row>
    <row r="7001" spans="48:49" x14ac:dyDescent="0.35">
      <c r="AV7001" s="10"/>
      <c r="AW7001"/>
    </row>
    <row r="7002" spans="48:49" x14ac:dyDescent="0.35">
      <c r="AV7002" s="10"/>
      <c r="AW7002"/>
    </row>
    <row r="7003" spans="48:49" x14ac:dyDescent="0.35">
      <c r="AV7003" s="10"/>
      <c r="AW7003"/>
    </row>
    <row r="7004" spans="48:49" x14ac:dyDescent="0.35">
      <c r="AV7004" s="10"/>
      <c r="AW7004"/>
    </row>
    <row r="7005" spans="48:49" x14ac:dyDescent="0.35">
      <c r="AV7005" s="10"/>
      <c r="AW7005"/>
    </row>
    <row r="7006" spans="48:49" x14ac:dyDescent="0.35">
      <c r="AV7006" s="10"/>
      <c r="AW7006"/>
    </row>
    <row r="7007" spans="48:49" x14ac:dyDescent="0.35">
      <c r="AV7007" s="10"/>
      <c r="AW7007"/>
    </row>
    <row r="7008" spans="48:49" x14ac:dyDescent="0.35">
      <c r="AV7008" s="10"/>
      <c r="AW7008"/>
    </row>
    <row r="7009" spans="48:49" x14ac:dyDescent="0.35">
      <c r="AV7009" s="10"/>
      <c r="AW7009"/>
    </row>
    <row r="7010" spans="48:49" x14ac:dyDescent="0.35">
      <c r="AV7010" s="10"/>
      <c r="AW7010"/>
    </row>
    <row r="7011" spans="48:49" x14ac:dyDescent="0.35">
      <c r="AV7011" s="10"/>
      <c r="AW7011"/>
    </row>
    <row r="7012" spans="48:49" x14ac:dyDescent="0.35">
      <c r="AV7012" s="10"/>
      <c r="AW7012"/>
    </row>
    <row r="7013" spans="48:49" x14ac:dyDescent="0.35">
      <c r="AV7013" s="10"/>
      <c r="AW7013"/>
    </row>
    <row r="7014" spans="48:49" x14ac:dyDescent="0.35">
      <c r="AV7014" s="10"/>
      <c r="AW7014"/>
    </row>
    <row r="7015" spans="48:49" x14ac:dyDescent="0.35">
      <c r="AV7015" s="10"/>
      <c r="AW7015"/>
    </row>
    <row r="7016" spans="48:49" x14ac:dyDescent="0.35">
      <c r="AV7016" s="10"/>
      <c r="AW7016"/>
    </row>
    <row r="7017" spans="48:49" x14ac:dyDescent="0.35">
      <c r="AV7017" s="10"/>
      <c r="AW7017"/>
    </row>
    <row r="7018" spans="48:49" x14ac:dyDescent="0.35">
      <c r="AV7018" s="10"/>
      <c r="AW7018"/>
    </row>
    <row r="7019" spans="48:49" x14ac:dyDescent="0.35">
      <c r="AV7019" s="10"/>
      <c r="AW7019"/>
    </row>
    <row r="7020" spans="48:49" x14ac:dyDescent="0.35">
      <c r="AV7020" s="10"/>
      <c r="AW7020"/>
    </row>
    <row r="7021" spans="48:49" x14ac:dyDescent="0.35">
      <c r="AV7021" s="10"/>
      <c r="AW7021"/>
    </row>
    <row r="7022" spans="48:49" x14ac:dyDescent="0.35">
      <c r="AV7022" s="10"/>
      <c r="AW7022"/>
    </row>
    <row r="7023" spans="48:49" x14ac:dyDescent="0.35">
      <c r="AV7023" s="10"/>
      <c r="AW7023"/>
    </row>
    <row r="7024" spans="48:49" x14ac:dyDescent="0.35">
      <c r="AV7024" s="10"/>
      <c r="AW7024"/>
    </row>
    <row r="7025" spans="48:49" x14ac:dyDescent="0.35">
      <c r="AV7025" s="10"/>
      <c r="AW7025"/>
    </row>
    <row r="7026" spans="48:49" x14ac:dyDescent="0.35">
      <c r="AV7026" s="10"/>
      <c r="AW7026"/>
    </row>
    <row r="7027" spans="48:49" x14ac:dyDescent="0.35">
      <c r="AV7027" s="10"/>
      <c r="AW7027"/>
    </row>
    <row r="7028" spans="48:49" x14ac:dyDescent="0.35">
      <c r="AV7028" s="10"/>
      <c r="AW7028"/>
    </row>
    <row r="7029" spans="48:49" x14ac:dyDescent="0.35">
      <c r="AV7029" s="10"/>
      <c r="AW7029"/>
    </row>
    <row r="7030" spans="48:49" x14ac:dyDescent="0.35">
      <c r="AV7030" s="10"/>
      <c r="AW7030"/>
    </row>
    <row r="7031" spans="48:49" x14ac:dyDescent="0.35">
      <c r="AV7031" s="10"/>
      <c r="AW7031"/>
    </row>
    <row r="7032" spans="48:49" x14ac:dyDescent="0.35">
      <c r="AV7032" s="10"/>
      <c r="AW7032"/>
    </row>
    <row r="7033" spans="48:49" x14ac:dyDescent="0.35">
      <c r="AV7033" s="10"/>
      <c r="AW7033"/>
    </row>
    <row r="7034" spans="48:49" x14ac:dyDescent="0.35">
      <c r="AV7034" s="10"/>
      <c r="AW7034"/>
    </row>
    <row r="7035" spans="48:49" x14ac:dyDescent="0.35">
      <c r="AV7035" s="10"/>
      <c r="AW7035"/>
    </row>
    <row r="7036" spans="48:49" x14ac:dyDescent="0.35">
      <c r="AV7036" s="10"/>
      <c r="AW7036"/>
    </row>
    <row r="7037" spans="48:49" x14ac:dyDescent="0.35">
      <c r="AV7037" s="10"/>
      <c r="AW7037"/>
    </row>
    <row r="7038" spans="48:49" x14ac:dyDescent="0.35">
      <c r="AV7038" s="10"/>
      <c r="AW7038"/>
    </row>
    <row r="7039" spans="48:49" x14ac:dyDescent="0.35">
      <c r="AV7039" s="10"/>
      <c r="AW7039"/>
    </row>
    <row r="7040" spans="48:49" x14ac:dyDescent="0.35">
      <c r="AV7040" s="10"/>
      <c r="AW7040"/>
    </row>
    <row r="7041" spans="48:49" x14ac:dyDescent="0.35">
      <c r="AV7041" s="10"/>
      <c r="AW7041"/>
    </row>
    <row r="7042" spans="48:49" x14ac:dyDescent="0.35">
      <c r="AV7042" s="10"/>
      <c r="AW7042"/>
    </row>
    <row r="7043" spans="48:49" x14ac:dyDescent="0.35">
      <c r="AV7043" s="10"/>
      <c r="AW7043"/>
    </row>
    <row r="7044" spans="48:49" x14ac:dyDescent="0.35">
      <c r="AV7044" s="10"/>
      <c r="AW7044"/>
    </row>
    <row r="7045" spans="48:49" x14ac:dyDescent="0.35">
      <c r="AV7045" s="10"/>
      <c r="AW7045"/>
    </row>
    <row r="7046" spans="48:49" x14ac:dyDescent="0.35">
      <c r="AV7046" s="10"/>
      <c r="AW7046"/>
    </row>
    <row r="7047" spans="48:49" x14ac:dyDescent="0.35">
      <c r="AV7047" s="10"/>
      <c r="AW7047"/>
    </row>
    <row r="7048" spans="48:49" x14ac:dyDescent="0.35">
      <c r="AV7048" s="10"/>
      <c r="AW7048"/>
    </row>
    <row r="7049" spans="48:49" x14ac:dyDescent="0.35">
      <c r="AV7049" s="10"/>
      <c r="AW7049"/>
    </row>
    <row r="7050" spans="48:49" x14ac:dyDescent="0.35">
      <c r="AV7050" s="10"/>
      <c r="AW7050"/>
    </row>
    <row r="7051" spans="48:49" x14ac:dyDescent="0.35">
      <c r="AV7051" s="10"/>
      <c r="AW7051"/>
    </row>
    <row r="7052" spans="48:49" x14ac:dyDescent="0.35">
      <c r="AV7052" s="10"/>
      <c r="AW7052"/>
    </row>
    <row r="7053" spans="48:49" x14ac:dyDescent="0.35">
      <c r="AV7053" s="10"/>
      <c r="AW7053"/>
    </row>
    <row r="7054" spans="48:49" x14ac:dyDescent="0.35">
      <c r="AV7054" s="10"/>
      <c r="AW7054"/>
    </row>
    <row r="7055" spans="48:49" x14ac:dyDescent="0.35">
      <c r="AV7055" s="10"/>
      <c r="AW7055"/>
    </row>
    <row r="7056" spans="48:49" x14ac:dyDescent="0.35">
      <c r="AV7056" s="10"/>
      <c r="AW7056"/>
    </row>
    <row r="7057" spans="48:49" x14ac:dyDescent="0.35">
      <c r="AV7057" s="10"/>
      <c r="AW7057"/>
    </row>
    <row r="7058" spans="48:49" x14ac:dyDescent="0.35">
      <c r="AV7058" s="10"/>
      <c r="AW7058"/>
    </row>
    <row r="7059" spans="48:49" x14ac:dyDescent="0.35">
      <c r="AV7059" s="10"/>
      <c r="AW7059"/>
    </row>
    <row r="7060" spans="48:49" x14ac:dyDescent="0.35">
      <c r="AV7060" s="10"/>
      <c r="AW7060"/>
    </row>
    <row r="7061" spans="48:49" x14ac:dyDescent="0.35">
      <c r="AV7061" s="10"/>
      <c r="AW7061"/>
    </row>
    <row r="7062" spans="48:49" x14ac:dyDescent="0.35">
      <c r="AV7062" s="10"/>
      <c r="AW7062"/>
    </row>
    <row r="7063" spans="48:49" x14ac:dyDescent="0.35">
      <c r="AV7063" s="10"/>
      <c r="AW7063"/>
    </row>
    <row r="7064" spans="48:49" x14ac:dyDescent="0.35">
      <c r="AV7064" s="10"/>
      <c r="AW7064"/>
    </row>
    <row r="7065" spans="48:49" x14ac:dyDescent="0.35">
      <c r="AV7065" s="10"/>
      <c r="AW7065"/>
    </row>
    <row r="7066" spans="48:49" x14ac:dyDescent="0.35">
      <c r="AV7066" s="10"/>
      <c r="AW7066"/>
    </row>
    <row r="7067" spans="48:49" x14ac:dyDescent="0.35">
      <c r="AV7067" s="10"/>
      <c r="AW7067"/>
    </row>
    <row r="7068" spans="48:49" x14ac:dyDescent="0.35">
      <c r="AV7068" s="10"/>
      <c r="AW7068"/>
    </row>
    <row r="7069" spans="48:49" x14ac:dyDescent="0.35">
      <c r="AV7069" s="10"/>
      <c r="AW7069"/>
    </row>
    <row r="7070" spans="48:49" x14ac:dyDescent="0.35">
      <c r="AV7070" s="10"/>
      <c r="AW7070"/>
    </row>
    <row r="7071" spans="48:49" x14ac:dyDescent="0.35">
      <c r="AV7071" s="10"/>
      <c r="AW7071"/>
    </row>
    <row r="7072" spans="48:49" x14ac:dyDescent="0.35">
      <c r="AV7072" s="10"/>
      <c r="AW7072"/>
    </row>
    <row r="7073" spans="48:49" x14ac:dyDescent="0.35">
      <c r="AV7073" s="10"/>
      <c r="AW7073"/>
    </row>
    <row r="7074" spans="48:49" x14ac:dyDescent="0.35">
      <c r="AV7074" s="10"/>
      <c r="AW7074"/>
    </row>
    <row r="7075" spans="48:49" x14ac:dyDescent="0.35">
      <c r="AV7075" s="10"/>
      <c r="AW7075"/>
    </row>
    <row r="7076" spans="48:49" x14ac:dyDescent="0.35">
      <c r="AV7076" s="10"/>
      <c r="AW7076"/>
    </row>
    <row r="7077" spans="48:49" x14ac:dyDescent="0.35">
      <c r="AV7077" s="10"/>
      <c r="AW7077"/>
    </row>
    <row r="7078" spans="48:49" x14ac:dyDescent="0.35">
      <c r="AV7078" s="10"/>
      <c r="AW7078"/>
    </row>
    <row r="7079" spans="48:49" x14ac:dyDescent="0.35">
      <c r="AV7079" s="10"/>
      <c r="AW7079"/>
    </row>
    <row r="7080" spans="48:49" x14ac:dyDescent="0.35">
      <c r="AV7080" s="10"/>
      <c r="AW7080"/>
    </row>
    <row r="7081" spans="48:49" x14ac:dyDescent="0.35">
      <c r="AV7081" s="10"/>
      <c r="AW7081"/>
    </row>
    <row r="7082" spans="48:49" x14ac:dyDescent="0.35">
      <c r="AV7082" s="10"/>
      <c r="AW7082"/>
    </row>
    <row r="7083" spans="48:49" x14ac:dyDescent="0.35">
      <c r="AV7083" s="10"/>
      <c r="AW7083"/>
    </row>
    <row r="7084" spans="48:49" x14ac:dyDescent="0.35">
      <c r="AV7084" s="10"/>
      <c r="AW7084"/>
    </row>
    <row r="7085" spans="48:49" x14ac:dyDescent="0.35">
      <c r="AV7085" s="10"/>
      <c r="AW7085"/>
    </row>
    <row r="7086" spans="48:49" x14ac:dyDescent="0.35">
      <c r="AV7086" s="10"/>
      <c r="AW7086"/>
    </row>
    <row r="7087" spans="48:49" x14ac:dyDescent="0.35">
      <c r="AV7087" s="10"/>
      <c r="AW7087"/>
    </row>
    <row r="7088" spans="48:49" x14ac:dyDescent="0.35">
      <c r="AV7088" s="10"/>
      <c r="AW7088"/>
    </row>
    <row r="7089" spans="48:49" x14ac:dyDescent="0.35">
      <c r="AV7089" s="10"/>
      <c r="AW7089"/>
    </row>
    <row r="7090" spans="48:49" x14ac:dyDescent="0.35">
      <c r="AV7090" s="10"/>
      <c r="AW7090"/>
    </row>
    <row r="7091" spans="48:49" x14ac:dyDescent="0.35">
      <c r="AV7091" s="10"/>
      <c r="AW7091"/>
    </row>
    <row r="7092" spans="48:49" x14ac:dyDescent="0.35">
      <c r="AV7092" s="10"/>
      <c r="AW7092"/>
    </row>
    <row r="7093" spans="48:49" x14ac:dyDescent="0.35">
      <c r="AV7093" s="10"/>
      <c r="AW7093"/>
    </row>
    <row r="7094" spans="48:49" x14ac:dyDescent="0.35">
      <c r="AV7094" s="10"/>
      <c r="AW7094"/>
    </row>
    <row r="7095" spans="48:49" x14ac:dyDescent="0.35">
      <c r="AV7095" s="10"/>
      <c r="AW7095"/>
    </row>
    <row r="7096" spans="48:49" x14ac:dyDescent="0.35">
      <c r="AV7096" s="10"/>
      <c r="AW7096"/>
    </row>
    <row r="7097" spans="48:49" x14ac:dyDescent="0.35">
      <c r="AV7097" s="10"/>
      <c r="AW7097"/>
    </row>
    <row r="7098" spans="48:49" x14ac:dyDescent="0.35">
      <c r="AV7098" s="10"/>
      <c r="AW7098"/>
    </row>
    <row r="7099" spans="48:49" x14ac:dyDescent="0.35">
      <c r="AV7099" s="10"/>
      <c r="AW7099"/>
    </row>
    <row r="7100" spans="48:49" x14ac:dyDescent="0.35">
      <c r="AV7100" s="10"/>
      <c r="AW7100"/>
    </row>
    <row r="7101" spans="48:49" x14ac:dyDescent="0.35">
      <c r="AV7101" s="10"/>
      <c r="AW7101"/>
    </row>
    <row r="7102" spans="48:49" x14ac:dyDescent="0.35">
      <c r="AV7102" s="10"/>
      <c r="AW7102"/>
    </row>
    <row r="7103" spans="48:49" x14ac:dyDescent="0.35">
      <c r="AV7103" s="10"/>
      <c r="AW7103"/>
    </row>
    <row r="7104" spans="48:49" x14ac:dyDescent="0.35">
      <c r="AV7104" s="10"/>
      <c r="AW7104"/>
    </row>
    <row r="7105" spans="48:49" x14ac:dyDescent="0.35">
      <c r="AV7105" s="10"/>
      <c r="AW7105"/>
    </row>
    <row r="7106" spans="48:49" x14ac:dyDescent="0.35">
      <c r="AV7106" s="10"/>
      <c r="AW7106"/>
    </row>
    <row r="7107" spans="48:49" x14ac:dyDescent="0.35">
      <c r="AV7107" s="10"/>
      <c r="AW7107"/>
    </row>
    <row r="7108" spans="48:49" x14ac:dyDescent="0.35">
      <c r="AV7108" s="10"/>
      <c r="AW7108"/>
    </row>
    <row r="7109" spans="48:49" x14ac:dyDescent="0.35">
      <c r="AV7109" s="10"/>
      <c r="AW7109"/>
    </row>
    <row r="7110" spans="48:49" x14ac:dyDescent="0.35">
      <c r="AV7110" s="10"/>
      <c r="AW7110"/>
    </row>
    <row r="7111" spans="48:49" x14ac:dyDescent="0.35">
      <c r="AV7111" s="10"/>
      <c r="AW7111"/>
    </row>
    <row r="7112" spans="48:49" x14ac:dyDescent="0.35">
      <c r="AV7112" s="10"/>
      <c r="AW7112"/>
    </row>
    <row r="7113" spans="48:49" x14ac:dyDescent="0.35">
      <c r="AV7113" s="10"/>
      <c r="AW7113"/>
    </row>
    <row r="7114" spans="48:49" x14ac:dyDescent="0.35">
      <c r="AV7114" s="10"/>
      <c r="AW7114"/>
    </row>
    <row r="7115" spans="48:49" x14ac:dyDescent="0.35">
      <c r="AV7115" s="10"/>
      <c r="AW7115"/>
    </row>
    <row r="7116" spans="48:49" x14ac:dyDescent="0.35">
      <c r="AV7116" s="10"/>
      <c r="AW7116"/>
    </row>
    <row r="7117" spans="48:49" x14ac:dyDescent="0.35">
      <c r="AV7117" s="10"/>
      <c r="AW7117"/>
    </row>
    <row r="7118" spans="48:49" x14ac:dyDescent="0.35">
      <c r="AV7118" s="10"/>
      <c r="AW7118"/>
    </row>
    <row r="7119" spans="48:49" x14ac:dyDescent="0.35">
      <c r="AV7119" s="10"/>
      <c r="AW7119"/>
    </row>
    <row r="7120" spans="48:49" x14ac:dyDescent="0.35">
      <c r="AV7120" s="10"/>
      <c r="AW7120"/>
    </row>
    <row r="7121" spans="48:49" x14ac:dyDescent="0.35">
      <c r="AV7121" s="10"/>
      <c r="AW7121"/>
    </row>
    <row r="7122" spans="48:49" x14ac:dyDescent="0.35">
      <c r="AV7122" s="10"/>
      <c r="AW7122"/>
    </row>
    <row r="7123" spans="48:49" x14ac:dyDescent="0.35">
      <c r="AV7123" s="10"/>
      <c r="AW7123"/>
    </row>
    <row r="7124" spans="48:49" x14ac:dyDescent="0.35">
      <c r="AV7124" s="10"/>
      <c r="AW7124"/>
    </row>
    <row r="7125" spans="48:49" x14ac:dyDescent="0.35">
      <c r="AV7125" s="10"/>
      <c r="AW7125"/>
    </row>
    <row r="7126" spans="48:49" x14ac:dyDescent="0.35">
      <c r="AV7126" s="10"/>
      <c r="AW7126"/>
    </row>
    <row r="7127" spans="48:49" x14ac:dyDescent="0.35">
      <c r="AV7127" s="10"/>
      <c r="AW7127"/>
    </row>
    <row r="7128" spans="48:49" x14ac:dyDescent="0.35">
      <c r="AV7128" s="10"/>
      <c r="AW7128"/>
    </row>
    <row r="7129" spans="48:49" x14ac:dyDescent="0.35">
      <c r="AV7129" s="10"/>
      <c r="AW7129"/>
    </row>
    <row r="7130" spans="48:49" x14ac:dyDescent="0.35">
      <c r="AV7130" s="10"/>
      <c r="AW7130"/>
    </row>
    <row r="7131" spans="48:49" x14ac:dyDescent="0.35">
      <c r="AV7131" s="10"/>
      <c r="AW7131"/>
    </row>
    <row r="7132" spans="48:49" x14ac:dyDescent="0.35">
      <c r="AV7132" s="10"/>
      <c r="AW7132"/>
    </row>
    <row r="7133" spans="48:49" x14ac:dyDescent="0.35">
      <c r="AV7133" s="10"/>
      <c r="AW7133"/>
    </row>
    <row r="7134" spans="48:49" x14ac:dyDescent="0.35">
      <c r="AV7134" s="10"/>
      <c r="AW7134"/>
    </row>
    <row r="7135" spans="48:49" x14ac:dyDescent="0.35">
      <c r="AV7135" s="10"/>
      <c r="AW7135"/>
    </row>
    <row r="7136" spans="48:49" x14ac:dyDescent="0.35">
      <c r="AV7136" s="10"/>
      <c r="AW7136"/>
    </row>
    <row r="7137" spans="48:49" x14ac:dyDescent="0.35">
      <c r="AV7137" s="10"/>
      <c r="AW7137"/>
    </row>
    <row r="7138" spans="48:49" x14ac:dyDescent="0.35">
      <c r="AV7138" s="10"/>
      <c r="AW7138"/>
    </row>
    <row r="7139" spans="48:49" x14ac:dyDescent="0.35">
      <c r="AV7139" s="10"/>
      <c r="AW7139"/>
    </row>
    <row r="7140" spans="48:49" x14ac:dyDescent="0.35">
      <c r="AV7140" s="10"/>
      <c r="AW7140"/>
    </row>
    <row r="7141" spans="48:49" x14ac:dyDescent="0.35">
      <c r="AV7141" s="10"/>
      <c r="AW7141"/>
    </row>
    <row r="7142" spans="48:49" x14ac:dyDescent="0.35">
      <c r="AV7142" s="10"/>
      <c r="AW7142"/>
    </row>
    <row r="7143" spans="48:49" x14ac:dyDescent="0.35">
      <c r="AV7143" s="10"/>
      <c r="AW7143"/>
    </row>
    <row r="7144" spans="48:49" x14ac:dyDescent="0.35">
      <c r="AV7144" s="10"/>
      <c r="AW7144"/>
    </row>
    <row r="7145" spans="48:49" x14ac:dyDescent="0.35">
      <c r="AV7145" s="10"/>
      <c r="AW7145"/>
    </row>
    <row r="7146" spans="48:49" x14ac:dyDescent="0.35">
      <c r="AV7146" s="10"/>
      <c r="AW7146"/>
    </row>
    <row r="7147" spans="48:49" x14ac:dyDescent="0.35">
      <c r="AV7147" s="10"/>
      <c r="AW7147"/>
    </row>
    <row r="7148" spans="48:49" x14ac:dyDescent="0.35">
      <c r="AV7148" s="10"/>
      <c r="AW7148"/>
    </row>
    <row r="7149" spans="48:49" x14ac:dyDescent="0.35">
      <c r="AV7149" s="10"/>
      <c r="AW7149"/>
    </row>
    <row r="7150" spans="48:49" x14ac:dyDescent="0.35">
      <c r="AV7150" s="10"/>
      <c r="AW7150"/>
    </row>
    <row r="7151" spans="48:49" x14ac:dyDescent="0.35">
      <c r="AV7151" s="10"/>
      <c r="AW7151"/>
    </row>
    <row r="7152" spans="48:49" x14ac:dyDescent="0.35">
      <c r="AV7152" s="10"/>
      <c r="AW7152"/>
    </row>
    <row r="7153" spans="48:49" x14ac:dyDescent="0.35">
      <c r="AV7153" s="10"/>
      <c r="AW7153"/>
    </row>
    <row r="7154" spans="48:49" x14ac:dyDescent="0.35">
      <c r="AV7154" s="10"/>
      <c r="AW7154"/>
    </row>
    <row r="7155" spans="48:49" x14ac:dyDescent="0.35">
      <c r="AV7155" s="10"/>
      <c r="AW7155"/>
    </row>
    <row r="7156" spans="48:49" x14ac:dyDescent="0.35">
      <c r="AV7156" s="10"/>
      <c r="AW7156"/>
    </row>
    <row r="7157" spans="48:49" x14ac:dyDescent="0.35">
      <c r="AV7157" s="10"/>
      <c r="AW7157"/>
    </row>
    <row r="7158" spans="48:49" x14ac:dyDescent="0.35">
      <c r="AV7158" s="10"/>
      <c r="AW7158"/>
    </row>
    <row r="7159" spans="48:49" x14ac:dyDescent="0.35">
      <c r="AV7159" s="10"/>
      <c r="AW7159"/>
    </row>
    <row r="7160" spans="48:49" x14ac:dyDescent="0.35">
      <c r="AV7160" s="10"/>
      <c r="AW7160"/>
    </row>
    <row r="7161" spans="48:49" x14ac:dyDescent="0.35">
      <c r="AV7161" s="10"/>
      <c r="AW7161"/>
    </row>
    <row r="7162" spans="48:49" x14ac:dyDescent="0.35">
      <c r="AV7162" s="10"/>
      <c r="AW7162"/>
    </row>
    <row r="7163" spans="48:49" x14ac:dyDescent="0.35">
      <c r="AV7163" s="10"/>
      <c r="AW7163"/>
    </row>
    <row r="7164" spans="48:49" x14ac:dyDescent="0.35">
      <c r="AV7164" s="10"/>
      <c r="AW7164"/>
    </row>
    <row r="7165" spans="48:49" x14ac:dyDescent="0.35">
      <c r="AV7165" s="10"/>
      <c r="AW7165"/>
    </row>
    <row r="7166" spans="48:49" x14ac:dyDescent="0.35">
      <c r="AV7166" s="10"/>
      <c r="AW7166"/>
    </row>
    <row r="7167" spans="48:49" x14ac:dyDescent="0.35">
      <c r="AV7167" s="10"/>
      <c r="AW7167"/>
    </row>
    <row r="7168" spans="48:49" x14ac:dyDescent="0.35">
      <c r="AV7168" s="10"/>
      <c r="AW7168"/>
    </row>
    <row r="7169" spans="48:49" x14ac:dyDescent="0.35">
      <c r="AV7169" s="10"/>
      <c r="AW7169"/>
    </row>
    <row r="7170" spans="48:49" x14ac:dyDescent="0.35">
      <c r="AV7170" s="10"/>
      <c r="AW7170"/>
    </row>
    <row r="7171" spans="48:49" x14ac:dyDescent="0.35">
      <c r="AV7171" s="10"/>
      <c r="AW7171"/>
    </row>
    <row r="7172" spans="48:49" x14ac:dyDescent="0.35">
      <c r="AV7172" s="10"/>
      <c r="AW7172"/>
    </row>
    <row r="7173" spans="48:49" x14ac:dyDescent="0.35">
      <c r="AV7173" s="10"/>
      <c r="AW7173"/>
    </row>
    <row r="7174" spans="48:49" x14ac:dyDescent="0.35">
      <c r="AV7174" s="10"/>
      <c r="AW7174"/>
    </row>
    <row r="7175" spans="48:49" x14ac:dyDescent="0.35">
      <c r="AV7175" s="10"/>
      <c r="AW7175"/>
    </row>
    <row r="7176" spans="48:49" x14ac:dyDescent="0.35">
      <c r="AV7176" s="10"/>
      <c r="AW7176"/>
    </row>
    <row r="7177" spans="48:49" x14ac:dyDescent="0.35">
      <c r="AV7177" s="10"/>
      <c r="AW7177"/>
    </row>
    <row r="7178" spans="48:49" x14ac:dyDescent="0.35">
      <c r="AV7178" s="10"/>
      <c r="AW7178"/>
    </row>
    <row r="7179" spans="48:49" x14ac:dyDescent="0.35">
      <c r="AV7179" s="10"/>
      <c r="AW7179"/>
    </row>
    <row r="7180" spans="48:49" x14ac:dyDescent="0.35">
      <c r="AV7180" s="10"/>
      <c r="AW7180"/>
    </row>
    <row r="7181" spans="48:49" x14ac:dyDescent="0.35">
      <c r="AV7181" s="10"/>
      <c r="AW7181"/>
    </row>
    <row r="7182" spans="48:49" x14ac:dyDescent="0.35">
      <c r="AV7182" s="10"/>
      <c r="AW7182"/>
    </row>
    <row r="7183" spans="48:49" x14ac:dyDescent="0.35">
      <c r="AV7183" s="10"/>
      <c r="AW7183"/>
    </row>
    <row r="7184" spans="48:49" x14ac:dyDescent="0.35">
      <c r="AV7184" s="10"/>
      <c r="AW7184"/>
    </row>
    <row r="7185" spans="48:49" x14ac:dyDescent="0.35">
      <c r="AV7185" s="10"/>
      <c r="AW7185"/>
    </row>
    <row r="7186" spans="48:49" x14ac:dyDescent="0.35">
      <c r="AV7186" s="10"/>
      <c r="AW7186"/>
    </row>
    <row r="7187" spans="48:49" x14ac:dyDescent="0.35">
      <c r="AV7187" s="10"/>
      <c r="AW7187"/>
    </row>
    <row r="7188" spans="48:49" x14ac:dyDescent="0.35">
      <c r="AV7188" s="10"/>
      <c r="AW7188"/>
    </row>
    <row r="7189" spans="48:49" x14ac:dyDescent="0.35">
      <c r="AV7189" s="10"/>
      <c r="AW7189"/>
    </row>
    <row r="7190" spans="48:49" x14ac:dyDescent="0.35">
      <c r="AV7190" s="10"/>
      <c r="AW7190"/>
    </row>
    <row r="7191" spans="48:49" x14ac:dyDescent="0.35">
      <c r="AV7191" s="10"/>
      <c r="AW7191"/>
    </row>
    <row r="7192" spans="48:49" x14ac:dyDescent="0.35">
      <c r="AV7192" s="10"/>
      <c r="AW7192"/>
    </row>
    <row r="7193" spans="48:49" x14ac:dyDescent="0.35">
      <c r="AV7193" s="10"/>
      <c r="AW7193"/>
    </row>
    <row r="7194" spans="48:49" x14ac:dyDescent="0.35">
      <c r="AV7194" s="10"/>
      <c r="AW7194"/>
    </row>
    <row r="7195" spans="48:49" x14ac:dyDescent="0.35">
      <c r="AV7195" s="10"/>
      <c r="AW7195"/>
    </row>
    <row r="7196" spans="48:49" x14ac:dyDescent="0.35">
      <c r="AV7196" s="10"/>
      <c r="AW7196"/>
    </row>
    <row r="7197" spans="48:49" x14ac:dyDescent="0.35">
      <c r="AV7197" s="10"/>
      <c r="AW7197"/>
    </row>
    <row r="7198" spans="48:49" x14ac:dyDescent="0.35">
      <c r="AV7198" s="10"/>
      <c r="AW7198"/>
    </row>
    <row r="7199" spans="48:49" x14ac:dyDescent="0.35">
      <c r="AV7199" s="10"/>
      <c r="AW7199"/>
    </row>
    <row r="7200" spans="48:49" x14ac:dyDescent="0.35">
      <c r="AV7200" s="10"/>
      <c r="AW7200"/>
    </row>
    <row r="7201" spans="48:49" x14ac:dyDescent="0.35">
      <c r="AV7201" s="10"/>
      <c r="AW7201"/>
    </row>
    <row r="7202" spans="48:49" x14ac:dyDescent="0.35">
      <c r="AV7202" s="10"/>
      <c r="AW7202"/>
    </row>
    <row r="7203" spans="48:49" x14ac:dyDescent="0.35">
      <c r="AV7203" s="10"/>
      <c r="AW7203"/>
    </row>
    <row r="7204" spans="48:49" x14ac:dyDescent="0.35">
      <c r="AV7204" s="10"/>
      <c r="AW7204"/>
    </row>
    <row r="7205" spans="48:49" x14ac:dyDescent="0.35">
      <c r="AV7205" s="10"/>
      <c r="AW7205"/>
    </row>
    <row r="7206" spans="48:49" x14ac:dyDescent="0.35">
      <c r="AV7206" s="10"/>
      <c r="AW7206"/>
    </row>
    <row r="7207" spans="48:49" x14ac:dyDescent="0.35">
      <c r="AV7207" s="10"/>
      <c r="AW7207"/>
    </row>
    <row r="7208" spans="48:49" x14ac:dyDescent="0.35">
      <c r="AV7208" s="10"/>
      <c r="AW7208"/>
    </row>
    <row r="7209" spans="48:49" x14ac:dyDescent="0.35">
      <c r="AV7209" s="10"/>
      <c r="AW7209"/>
    </row>
    <row r="7210" spans="48:49" x14ac:dyDescent="0.35">
      <c r="AV7210" s="10"/>
      <c r="AW7210"/>
    </row>
    <row r="7211" spans="48:49" x14ac:dyDescent="0.35">
      <c r="AV7211" s="10"/>
      <c r="AW7211"/>
    </row>
    <row r="7212" spans="48:49" x14ac:dyDescent="0.35">
      <c r="AV7212" s="10"/>
      <c r="AW7212"/>
    </row>
    <row r="7213" spans="48:49" x14ac:dyDescent="0.35">
      <c r="AV7213" s="10"/>
      <c r="AW7213"/>
    </row>
    <row r="7214" spans="48:49" x14ac:dyDescent="0.35">
      <c r="AV7214" s="10"/>
      <c r="AW7214"/>
    </row>
    <row r="7215" spans="48:49" x14ac:dyDescent="0.35">
      <c r="AV7215" s="10"/>
      <c r="AW7215"/>
    </row>
    <row r="7216" spans="48:49" x14ac:dyDescent="0.35">
      <c r="AV7216" s="10"/>
      <c r="AW7216"/>
    </row>
    <row r="7217" spans="48:49" x14ac:dyDescent="0.35">
      <c r="AV7217" s="10"/>
      <c r="AW7217"/>
    </row>
    <row r="7218" spans="48:49" x14ac:dyDescent="0.35">
      <c r="AV7218" s="10"/>
      <c r="AW7218"/>
    </row>
    <row r="7219" spans="48:49" x14ac:dyDescent="0.35">
      <c r="AV7219" s="10"/>
      <c r="AW7219"/>
    </row>
    <row r="7220" spans="48:49" x14ac:dyDescent="0.35">
      <c r="AV7220" s="10"/>
      <c r="AW7220"/>
    </row>
    <row r="7221" spans="48:49" x14ac:dyDescent="0.35">
      <c r="AV7221" s="10"/>
      <c r="AW7221"/>
    </row>
    <row r="7222" spans="48:49" x14ac:dyDescent="0.35">
      <c r="AV7222" s="10"/>
      <c r="AW7222"/>
    </row>
    <row r="7223" spans="48:49" x14ac:dyDescent="0.35">
      <c r="AV7223" s="10"/>
      <c r="AW7223"/>
    </row>
    <row r="7224" spans="48:49" x14ac:dyDescent="0.35">
      <c r="AV7224" s="10"/>
      <c r="AW7224"/>
    </row>
    <row r="7225" spans="48:49" x14ac:dyDescent="0.35">
      <c r="AV7225" s="10"/>
      <c r="AW7225"/>
    </row>
    <row r="7226" spans="48:49" x14ac:dyDescent="0.35">
      <c r="AV7226" s="10"/>
      <c r="AW7226"/>
    </row>
    <row r="7227" spans="48:49" x14ac:dyDescent="0.35">
      <c r="AV7227" s="10"/>
      <c r="AW7227"/>
    </row>
    <row r="7228" spans="48:49" x14ac:dyDescent="0.35">
      <c r="AV7228" s="10"/>
      <c r="AW7228"/>
    </row>
    <row r="7229" spans="48:49" x14ac:dyDescent="0.35">
      <c r="AV7229" s="10"/>
      <c r="AW7229"/>
    </row>
    <row r="7230" spans="48:49" x14ac:dyDescent="0.35">
      <c r="AV7230" s="10"/>
      <c r="AW7230"/>
    </row>
    <row r="7231" spans="48:49" x14ac:dyDescent="0.35">
      <c r="AV7231" s="10"/>
      <c r="AW7231"/>
    </row>
    <row r="7232" spans="48:49" x14ac:dyDescent="0.35">
      <c r="AV7232" s="10"/>
      <c r="AW7232"/>
    </row>
    <row r="7233" spans="48:49" x14ac:dyDescent="0.35">
      <c r="AV7233" s="10"/>
      <c r="AW7233"/>
    </row>
    <row r="7234" spans="48:49" x14ac:dyDescent="0.35">
      <c r="AV7234" s="10"/>
      <c r="AW7234"/>
    </row>
    <row r="7235" spans="48:49" x14ac:dyDescent="0.35">
      <c r="AV7235" s="10"/>
      <c r="AW7235"/>
    </row>
    <row r="7236" spans="48:49" x14ac:dyDescent="0.35">
      <c r="AV7236" s="10"/>
      <c r="AW7236"/>
    </row>
    <row r="7237" spans="48:49" x14ac:dyDescent="0.35">
      <c r="AV7237" s="10"/>
      <c r="AW7237"/>
    </row>
    <row r="7238" spans="48:49" x14ac:dyDescent="0.35">
      <c r="AV7238" s="10"/>
      <c r="AW7238"/>
    </row>
    <row r="7239" spans="48:49" x14ac:dyDescent="0.35">
      <c r="AV7239" s="10"/>
      <c r="AW7239"/>
    </row>
    <row r="7240" spans="48:49" x14ac:dyDescent="0.35">
      <c r="AV7240" s="10"/>
      <c r="AW7240"/>
    </row>
    <row r="7241" spans="48:49" x14ac:dyDescent="0.35">
      <c r="AV7241" s="10"/>
      <c r="AW7241"/>
    </row>
    <row r="7242" spans="48:49" x14ac:dyDescent="0.35">
      <c r="AV7242" s="10"/>
      <c r="AW7242"/>
    </row>
    <row r="7243" spans="48:49" x14ac:dyDescent="0.35">
      <c r="AV7243" s="10"/>
      <c r="AW7243"/>
    </row>
    <row r="7244" spans="48:49" x14ac:dyDescent="0.35">
      <c r="AV7244" s="10"/>
      <c r="AW7244"/>
    </row>
    <row r="7245" spans="48:49" x14ac:dyDescent="0.35">
      <c r="AV7245" s="10"/>
      <c r="AW7245"/>
    </row>
    <row r="7246" spans="48:49" x14ac:dyDescent="0.35">
      <c r="AV7246" s="10"/>
      <c r="AW7246"/>
    </row>
    <row r="7247" spans="48:49" x14ac:dyDescent="0.35">
      <c r="AV7247" s="10"/>
      <c r="AW7247"/>
    </row>
    <row r="7248" spans="48:49" x14ac:dyDescent="0.35">
      <c r="AV7248" s="10"/>
      <c r="AW7248"/>
    </row>
    <row r="7249" spans="48:49" x14ac:dyDescent="0.35">
      <c r="AV7249" s="10"/>
      <c r="AW7249"/>
    </row>
    <row r="7250" spans="48:49" x14ac:dyDescent="0.35">
      <c r="AV7250" s="10"/>
      <c r="AW7250"/>
    </row>
    <row r="7251" spans="48:49" x14ac:dyDescent="0.35">
      <c r="AV7251" s="10"/>
      <c r="AW7251"/>
    </row>
    <row r="7252" spans="48:49" x14ac:dyDescent="0.35">
      <c r="AV7252" s="10"/>
      <c r="AW7252"/>
    </row>
    <row r="7253" spans="48:49" x14ac:dyDescent="0.35">
      <c r="AV7253" s="10"/>
      <c r="AW7253"/>
    </row>
    <row r="7254" spans="48:49" x14ac:dyDescent="0.35">
      <c r="AV7254" s="10"/>
      <c r="AW7254"/>
    </row>
    <row r="7255" spans="48:49" x14ac:dyDescent="0.35">
      <c r="AV7255" s="10"/>
      <c r="AW7255"/>
    </row>
    <row r="7256" spans="48:49" x14ac:dyDescent="0.35">
      <c r="AV7256" s="10"/>
      <c r="AW7256"/>
    </row>
    <row r="7257" spans="48:49" x14ac:dyDescent="0.35">
      <c r="AV7257" s="10"/>
      <c r="AW7257"/>
    </row>
    <row r="7258" spans="48:49" x14ac:dyDescent="0.35">
      <c r="AV7258" s="10"/>
      <c r="AW7258"/>
    </row>
    <row r="7259" spans="48:49" x14ac:dyDescent="0.35">
      <c r="AV7259" s="10"/>
      <c r="AW7259"/>
    </row>
    <row r="7260" spans="48:49" x14ac:dyDescent="0.35">
      <c r="AV7260" s="10"/>
      <c r="AW7260"/>
    </row>
    <row r="7261" spans="48:49" x14ac:dyDescent="0.35">
      <c r="AV7261" s="10"/>
      <c r="AW7261"/>
    </row>
    <row r="7262" spans="48:49" x14ac:dyDescent="0.35">
      <c r="AV7262" s="10"/>
      <c r="AW7262"/>
    </row>
    <row r="7263" spans="48:49" x14ac:dyDescent="0.35">
      <c r="AV7263" s="10"/>
      <c r="AW7263"/>
    </row>
    <row r="7264" spans="48:49" x14ac:dyDescent="0.35">
      <c r="AV7264" s="10"/>
      <c r="AW7264"/>
    </row>
    <row r="7265" spans="48:49" x14ac:dyDescent="0.35">
      <c r="AV7265" s="10"/>
      <c r="AW7265"/>
    </row>
    <row r="7266" spans="48:49" x14ac:dyDescent="0.35">
      <c r="AV7266" s="10"/>
      <c r="AW7266"/>
    </row>
    <row r="7267" spans="48:49" x14ac:dyDescent="0.35">
      <c r="AV7267" s="10"/>
      <c r="AW7267"/>
    </row>
    <row r="7268" spans="48:49" x14ac:dyDescent="0.35">
      <c r="AV7268" s="10"/>
      <c r="AW7268"/>
    </row>
    <row r="7269" spans="48:49" x14ac:dyDescent="0.35">
      <c r="AV7269" s="10"/>
      <c r="AW7269"/>
    </row>
    <row r="7270" spans="48:49" x14ac:dyDescent="0.35">
      <c r="AV7270" s="10"/>
      <c r="AW7270"/>
    </row>
    <row r="7271" spans="48:49" x14ac:dyDescent="0.35">
      <c r="AV7271" s="10"/>
      <c r="AW7271"/>
    </row>
    <row r="7272" spans="48:49" x14ac:dyDescent="0.35">
      <c r="AV7272" s="10"/>
      <c r="AW7272"/>
    </row>
    <row r="7273" spans="48:49" x14ac:dyDescent="0.35">
      <c r="AV7273" s="10"/>
      <c r="AW7273"/>
    </row>
    <row r="7274" spans="48:49" x14ac:dyDescent="0.35">
      <c r="AV7274" s="10"/>
      <c r="AW7274"/>
    </row>
    <row r="7275" spans="48:49" x14ac:dyDescent="0.35">
      <c r="AV7275" s="10"/>
      <c r="AW7275"/>
    </row>
    <row r="7276" spans="48:49" x14ac:dyDescent="0.35">
      <c r="AV7276" s="10"/>
      <c r="AW7276"/>
    </row>
    <row r="7277" spans="48:49" x14ac:dyDescent="0.35">
      <c r="AV7277" s="10"/>
      <c r="AW7277"/>
    </row>
    <row r="7278" spans="48:49" x14ac:dyDescent="0.35">
      <c r="AV7278" s="10"/>
      <c r="AW7278"/>
    </row>
    <row r="7279" spans="48:49" x14ac:dyDescent="0.35">
      <c r="AV7279" s="10"/>
      <c r="AW7279"/>
    </row>
    <row r="7280" spans="48:49" x14ac:dyDescent="0.35">
      <c r="AV7280" s="10"/>
      <c r="AW7280"/>
    </row>
    <row r="7281" spans="48:49" x14ac:dyDescent="0.35">
      <c r="AV7281" s="10"/>
      <c r="AW7281"/>
    </row>
    <row r="7282" spans="48:49" x14ac:dyDescent="0.35">
      <c r="AV7282" s="10"/>
      <c r="AW7282"/>
    </row>
    <row r="7283" spans="48:49" x14ac:dyDescent="0.35">
      <c r="AV7283" s="10"/>
      <c r="AW7283"/>
    </row>
    <row r="7284" spans="48:49" x14ac:dyDescent="0.35">
      <c r="AV7284" s="10"/>
      <c r="AW7284"/>
    </row>
    <row r="7285" spans="48:49" x14ac:dyDescent="0.35">
      <c r="AV7285" s="10"/>
      <c r="AW7285"/>
    </row>
    <row r="7286" spans="48:49" x14ac:dyDescent="0.35">
      <c r="AV7286" s="10"/>
      <c r="AW7286"/>
    </row>
    <row r="7287" spans="48:49" x14ac:dyDescent="0.35">
      <c r="AV7287" s="10"/>
      <c r="AW7287"/>
    </row>
    <row r="7288" spans="48:49" x14ac:dyDescent="0.35">
      <c r="AV7288" s="10"/>
      <c r="AW7288"/>
    </row>
    <row r="7289" spans="48:49" x14ac:dyDescent="0.35">
      <c r="AV7289" s="10"/>
      <c r="AW7289"/>
    </row>
    <row r="7290" spans="48:49" x14ac:dyDescent="0.35">
      <c r="AV7290" s="10"/>
      <c r="AW7290"/>
    </row>
    <row r="7291" spans="48:49" x14ac:dyDescent="0.35">
      <c r="AV7291" s="10"/>
      <c r="AW7291"/>
    </row>
    <row r="7292" spans="48:49" x14ac:dyDescent="0.35">
      <c r="AV7292" s="10"/>
      <c r="AW7292"/>
    </row>
    <row r="7293" spans="48:49" x14ac:dyDescent="0.35">
      <c r="AV7293" s="10"/>
      <c r="AW7293"/>
    </row>
    <row r="7294" spans="48:49" x14ac:dyDescent="0.35">
      <c r="AV7294" s="10"/>
      <c r="AW7294"/>
    </row>
    <row r="7295" spans="48:49" x14ac:dyDescent="0.35">
      <c r="AV7295" s="10"/>
      <c r="AW7295"/>
    </row>
    <row r="7296" spans="48:49" x14ac:dyDescent="0.35">
      <c r="AV7296" s="10"/>
      <c r="AW7296"/>
    </row>
    <row r="7297" spans="48:49" x14ac:dyDescent="0.35">
      <c r="AV7297" s="10"/>
      <c r="AW7297"/>
    </row>
    <row r="7298" spans="48:49" x14ac:dyDescent="0.35">
      <c r="AV7298" s="10"/>
      <c r="AW7298"/>
    </row>
    <row r="7299" spans="48:49" x14ac:dyDescent="0.35">
      <c r="AV7299" s="10"/>
      <c r="AW7299"/>
    </row>
    <row r="7300" spans="48:49" x14ac:dyDescent="0.35">
      <c r="AV7300" s="10"/>
      <c r="AW7300"/>
    </row>
    <row r="7301" spans="48:49" x14ac:dyDescent="0.35">
      <c r="AV7301" s="10"/>
      <c r="AW7301"/>
    </row>
    <row r="7302" spans="48:49" x14ac:dyDescent="0.35">
      <c r="AV7302" s="10"/>
      <c r="AW7302"/>
    </row>
    <row r="7303" spans="48:49" x14ac:dyDescent="0.35">
      <c r="AV7303" s="10"/>
      <c r="AW7303"/>
    </row>
    <row r="7304" spans="48:49" x14ac:dyDescent="0.35">
      <c r="AV7304" s="10"/>
      <c r="AW7304"/>
    </row>
    <row r="7305" spans="48:49" x14ac:dyDescent="0.35">
      <c r="AV7305" s="10"/>
      <c r="AW7305"/>
    </row>
    <row r="7306" spans="48:49" x14ac:dyDescent="0.35">
      <c r="AV7306" s="10"/>
      <c r="AW7306"/>
    </row>
    <row r="7307" spans="48:49" x14ac:dyDescent="0.35">
      <c r="AV7307" s="10"/>
      <c r="AW7307"/>
    </row>
    <row r="7308" spans="48:49" x14ac:dyDescent="0.35">
      <c r="AV7308" s="10"/>
      <c r="AW7308"/>
    </row>
    <row r="7309" spans="48:49" x14ac:dyDescent="0.35">
      <c r="AV7309" s="10"/>
      <c r="AW7309"/>
    </row>
    <row r="7310" spans="48:49" x14ac:dyDescent="0.35">
      <c r="AV7310" s="10"/>
      <c r="AW7310"/>
    </row>
    <row r="7311" spans="48:49" x14ac:dyDescent="0.35">
      <c r="AV7311" s="10"/>
      <c r="AW7311"/>
    </row>
    <row r="7312" spans="48:49" x14ac:dyDescent="0.35">
      <c r="AV7312" s="10"/>
      <c r="AW7312"/>
    </row>
    <row r="7313" spans="48:49" x14ac:dyDescent="0.35">
      <c r="AV7313" s="10"/>
      <c r="AW7313"/>
    </row>
    <row r="7314" spans="48:49" x14ac:dyDescent="0.35">
      <c r="AV7314" s="10"/>
      <c r="AW7314"/>
    </row>
    <row r="7315" spans="48:49" x14ac:dyDescent="0.35">
      <c r="AV7315" s="10"/>
      <c r="AW7315"/>
    </row>
    <row r="7316" spans="48:49" x14ac:dyDescent="0.35">
      <c r="AV7316" s="10"/>
      <c r="AW7316"/>
    </row>
    <row r="7317" spans="48:49" x14ac:dyDescent="0.35">
      <c r="AV7317" s="10"/>
      <c r="AW7317"/>
    </row>
    <row r="7318" spans="48:49" x14ac:dyDescent="0.35">
      <c r="AV7318" s="10"/>
      <c r="AW7318"/>
    </row>
    <row r="7319" spans="48:49" x14ac:dyDescent="0.35">
      <c r="AV7319" s="10"/>
      <c r="AW7319"/>
    </row>
    <row r="7320" spans="48:49" x14ac:dyDescent="0.35">
      <c r="AV7320" s="10"/>
      <c r="AW7320"/>
    </row>
    <row r="7321" spans="48:49" x14ac:dyDescent="0.35">
      <c r="AV7321" s="10"/>
      <c r="AW7321"/>
    </row>
    <row r="7322" spans="48:49" x14ac:dyDescent="0.35">
      <c r="AV7322" s="10"/>
      <c r="AW7322"/>
    </row>
    <row r="7323" spans="48:49" x14ac:dyDescent="0.35">
      <c r="AV7323" s="10"/>
      <c r="AW7323"/>
    </row>
    <row r="7324" spans="48:49" x14ac:dyDescent="0.35">
      <c r="AV7324" s="10"/>
      <c r="AW7324"/>
    </row>
    <row r="7325" spans="48:49" x14ac:dyDescent="0.35">
      <c r="AV7325" s="10"/>
      <c r="AW7325"/>
    </row>
    <row r="7326" spans="48:49" x14ac:dyDescent="0.35">
      <c r="AV7326" s="10"/>
      <c r="AW7326"/>
    </row>
    <row r="7327" spans="48:49" x14ac:dyDescent="0.35">
      <c r="AV7327" s="10"/>
      <c r="AW7327"/>
    </row>
    <row r="7328" spans="48:49" x14ac:dyDescent="0.35">
      <c r="AV7328" s="10"/>
      <c r="AW7328"/>
    </row>
    <row r="7329" spans="48:49" x14ac:dyDescent="0.35">
      <c r="AV7329" s="10"/>
      <c r="AW7329"/>
    </row>
    <row r="7330" spans="48:49" x14ac:dyDescent="0.35">
      <c r="AV7330" s="10"/>
      <c r="AW7330"/>
    </row>
    <row r="7331" spans="48:49" x14ac:dyDescent="0.35">
      <c r="AV7331" s="10"/>
      <c r="AW7331"/>
    </row>
    <row r="7332" spans="48:49" x14ac:dyDescent="0.35">
      <c r="AV7332" s="10"/>
      <c r="AW7332"/>
    </row>
    <row r="7333" spans="48:49" x14ac:dyDescent="0.35">
      <c r="AV7333" s="10"/>
      <c r="AW7333"/>
    </row>
    <row r="7334" spans="48:49" x14ac:dyDescent="0.35">
      <c r="AV7334" s="10"/>
      <c r="AW7334"/>
    </row>
    <row r="7335" spans="48:49" x14ac:dyDescent="0.35">
      <c r="AV7335" s="10"/>
      <c r="AW7335"/>
    </row>
    <row r="7336" spans="48:49" x14ac:dyDescent="0.35">
      <c r="AV7336" s="10"/>
      <c r="AW7336"/>
    </row>
    <row r="7337" spans="48:49" x14ac:dyDescent="0.35">
      <c r="AV7337" s="10"/>
      <c r="AW7337"/>
    </row>
    <row r="7338" spans="48:49" x14ac:dyDescent="0.35">
      <c r="AV7338" s="10"/>
      <c r="AW7338"/>
    </row>
    <row r="7339" spans="48:49" x14ac:dyDescent="0.35">
      <c r="AV7339" s="10"/>
      <c r="AW7339"/>
    </row>
    <row r="7340" spans="48:49" x14ac:dyDescent="0.35">
      <c r="AV7340" s="10"/>
      <c r="AW7340"/>
    </row>
    <row r="7341" spans="48:49" x14ac:dyDescent="0.35">
      <c r="AV7341" s="10"/>
      <c r="AW7341"/>
    </row>
    <row r="7342" spans="48:49" x14ac:dyDescent="0.35">
      <c r="AV7342" s="10"/>
      <c r="AW7342"/>
    </row>
    <row r="7343" spans="48:49" x14ac:dyDescent="0.35">
      <c r="AV7343" s="10"/>
      <c r="AW7343"/>
    </row>
    <row r="7344" spans="48:49" x14ac:dyDescent="0.35">
      <c r="AV7344" s="10"/>
      <c r="AW7344"/>
    </row>
    <row r="7345" spans="48:49" x14ac:dyDescent="0.35">
      <c r="AV7345" s="10"/>
      <c r="AW7345"/>
    </row>
    <row r="7346" spans="48:49" x14ac:dyDescent="0.35">
      <c r="AV7346" s="10"/>
      <c r="AW7346"/>
    </row>
    <row r="7347" spans="48:49" x14ac:dyDescent="0.35">
      <c r="AV7347" s="10"/>
      <c r="AW7347"/>
    </row>
    <row r="7348" spans="48:49" x14ac:dyDescent="0.35">
      <c r="AV7348" s="10"/>
      <c r="AW7348"/>
    </row>
    <row r="7349" spans="48:49" x14ac:dyDescent="0.35">
      <c r="AV7349" s="10"/>
      <c r="AW7349"/>
    </row>
    <row r="7350" spans="48:49" x14ac:dyDescent="0.35">
      <c r="AV7350" s="10"/>
      <c r="AW7350"/>
    </row>
    <row r="7351" spans="48:49" x14ac:dyDescent="0.35">
      <c r="AV7351" s="10"/>
      <c r="AW7351"/>
    </row>
    <row r="7352" spans="48:49" x14ac:dyDescent="0.35">
      <c r="AV7352" s="10"/>
      <c r="AW7352"/>
    </row>
    <row r="7353" spans="48:49" x14ac:dyDescent="0.35">
      <c r="AV7353" s="10"/>
      <c r="AW7353"/>
    </row>
    <row r="7354" spans="48:49" x14ac:dyDescent="0.35">
      <c r="AV7354" s="10"/>
      <c r="AW7354"/>
    </row>
    <row r="7355" spans="48:49" x14ac:dyDescent="0.35">
      <c r="AV7355" s="10"/>
      <c r="AW7355"/>
    </row>
    <row r="7356" spans="48:49" x14ac:dyDescent="0.35">
      <c r="AV7356" s="10"/>
      <c r="AW7356"/>
    </row>
    <row r="7357" spans="48:49" x14ac:dyDescent="0.35">
      <c r="AV7357" s="10"/>
      <c r="AW7357"/>
    </row>
    <row r="7358" spans="48:49" x14ac:dyDescent="0.35">
      <c r="AV7358" s="10"/>
      <c r="AW7358"/>
    </row>
    <row r="7359" spans="48:49" x14ac:dyDescent="0.35">
      <c r="AV7359" s="10"/>
      <c r="AW7359"/>
    </row>
    <row r="7360" spans="48:49" x14ac:dyDescent="0.35">
      <c r="AV7360" s="10"/>
      <c r="AW7360"/>
    </row>
    <row r="7361" spans="48:49" x14ac:dyDescent="0.35">
      <c r="AV7361" s="10"/>
      <c r="AW7361"/>
    </row>
    <row r="7362" spans="48:49" x14ac:dyDescent="0.35">
      <c r="AV7362" s="10"/>
      <c r="AW7362"/>
    </row>
    <row r="7363" spans="48:49" x14ac:dyDescent="0.35">
      <c r="AV7363" s="10"/>
      <c r="AW7363"/>
    </row>
    <row r="7364" spans="48:49" x14ac:dyDescent="0.35">
      <c r="AV7364" s="10"/>
      <c r="AW7364"/>
    </row>
    <row r="7365" spans="48:49" x14ac:dyDescent="0.35">
      <c r="AV7365" s="10"/>
      <c r="AW7365"/>
    </row>
    <row r="7366" spans="48:49" x14ac:dyDescent="0.35">
      <c r="AV7366" s="10"/>
      <c r="AW7366"/>
    </row>
    <row r="7367" spans="48:49" x14ac:dyDescent="0.35">
      <c r="AV7367" s="10"/>
      <c r="AW7367"/>
    </row>
    <row r="7368" spans="48:49" x14ac:dyDescent="0.35">
      <c r="AV7368" s="10"/>
      <c r="AW7368"/>
    </row>
    <row r="7369" spans="48:49" x14ac:dyDescent="0.35">
      <c r="AV7369" s="10"/>
      <c r="AW7369"/>
    </row>
    <row r="7370" spans="48:49" x14ac:dyDescent="0.35">
      <c r="AV7370" s="10"/>
      <c r="AW7370"/>
    </row>
    <row r="7371" spans="48:49" x14ac:dyDescent="0.35">
      <c r="AV7371" s="10"/>
      <c r="AW7371"/>
    </row>
    <row r="7372" spans="48:49" x14ac:dyDescent="0.35">
      <c r="AV7372" s="10"/>
      <c r="AW7372"/>
    </row>
    <row r="7373" spans="48:49" x14ac:dyDescent="0.35">
      <c r="AV7373" s="10"/>
      <c r="AW7373"/>
    </row>
    <row r="7374" spans="48:49" x14ac:dyDescent="0.35">
      <c r="AV7374" s="10"/>
      <c r="AW7374"/>
    </row>
    <row r="7375" spans="48:49" x14ac:dyDescent="0.35">
      <c r="AV7375" s="10"/>
      <c r="AW7375"/>
    </row>
    <row r="7376" spans="48:49" x14ac:dyDescent="0.35">
      <c r="AV7376" s="10"/>
      <c r="AW7376"/>
    </row>
    <row r="7377" spans="48:49" x14ac:dyDescent="0.35">
      <c r="AV7377" s="10"/>
      <c r="AW7377"/>
    </row>
    <row r="7378" spans="48:49" x14ac:dyDescent="0.35">
      <c r="AV7378" s="10"/>
      <c r="AW7378"/>
    </row>
    <row r="7379" spans="48:49" x14ac:dyDescent="0.35">
      <c r="AV7379" s="10"/>
      <c r="AW7379"/>
    </row>
    <row r="7380" spans="48:49" x14ac:dyDescent="0.35">
      <c r="AV7380" s="10"/>
      <c r="AW7380"/>
    </row>
    <row r="7381" spans="48:49" x14ac:dyDescent="0.35">
      <c r="AV7381" s="10"/>
      <c r="AW7381"/>
    </row>
    <row r="7382" spans="48:49" x14ac:dyDescent="0.35">
      <c r="AV7382" s="10"/>
      <c r="AW7382"/>
    </row>
    <row r="7383" spans="48:49" x14ac:dyDescent="0.35">
      <c r="AV7383" s="10"/>
      <c r="AW7383"/>
    </row>
    <row r="7384" spans="48:49" x14ac:dyDescent="0.35">
      <c r="AV7384" s="10"/>
      <c r="AW7384"/>
    </row>
    <row r="7385" spans="48:49" x14ac:dyDescent="0.35">
      <c r="AV7385" s="10"/>
      <c r="AW7385"/>
    </row>
    <row r="7386" spans="48:49" x14ac:dyDescent="0.35">
      <c r="AV7386" s="10"/>
      <c r="AW7386"/>
    </row>
    <row r="7387" spans="48:49" x14ac:dyDescent="0.35">
      <c r="AV7387" s="10"/>
      <c r="AW7387"/>
    </row>
    <row r="7388" spans="48:49" x14ac:dyDescent="0.35">
      <c r="AV7388" s="10"/>
      <c r="AW7388"/>
    </row>
    <row r="7389" spans="48:49" x14ac:dyDescent="0.35">
      <c r="AV7389" s="10"/>
      <c r="AW7389"/>
    </row>
    <row r="7390" spans="48:49" x14ac:dyDescent="0.35">
      <c r="AV7390" s="10"/>
      <c r="AW7390"/>
    </row>
    <row r="7391" spans="48:49" x14ac:dyDescent="0.35">
      <c r="AV7391" s="10"/>
      <c r="AW7391"/>
    </row>
    <row r="7392" spans="48:49" x14ac:dyDescent="0.35">
      <c r="AV7392" s="10"/>
      <c r="AW7392"/>
    </row>
    <row r="7393" spans="48:49" x14ac:dyDescent="0.35">
      <c r="AV7393" s="10"/>
      <c r="AW7393"/>
    </row>
    <row r="7394" spans="48:49" x14ac:dyDescent="0.35">
      <c r="AV7394" s="10"/>
      <c r="AW7394"/>
    </row>
    <row r="7395" spans="48:49" x14ac:dyDescent="0.35">
      <c r="AV7395" s="10"/>
      <c r="AW7395"/>
    </row>
    <row r="7396" spans="48:49" x14ac:dyDescent="0.35">
      <c r="AV7396" s="10"/>
      <c r="AW7396"/>
    </row>
    <row r="7397" spans="48:49" x14ac:dyDescent="0.35">
      <c r="AV7397" s="10"/>
      <c r="AW7397"/>
    </row>
    <row r="7398" spans="48:49" x14ac:dyDescent="0.35">
      <c r="AV7398" s="10"/>
      <c r="AW7398"/>
    </row>
    <row r="7399" spans="48:49" x14ac:dyDescent="0.35">
      <c r="AV7399" s="10"/>
      <c r="AW7399"/>
    </row>
    <row r="7400" spans="48:49" x14ac:dyDescent="0.35">
      <c r="AV7400" s="10"/>
      <c r="AW7400"/>
    </row>
    <row r="7401" spans="48:49" x14ac:dyDescent="0.35">
      <c r="AV7401" s="10"/>
      <c r="AW7401"/>
    </row>
    <row r="7402" spans="48:49" x14ac:dyDescent="0.35">
      <c r="AV7402" s="10"/>
      <c r="AW7402"/>
    </row>
    <row r="7403" spans="48:49" x14ac:dyDescent="0.35">
      <c r="AV7403" s="10"/>
      <c r="AW7403"/>
    </row>
    <row r="7404" spans="48:49" x14ac:dyDescent="0.35">
      <c r="AV7404" s="10"/>
      <c r="AW7404"/>
    </row>
    <row r="7405" spans="48:49" x14ac:dyDescent="0.35">
      <c r="AV7405" s="10"/>
      <c r="AW7405"/>
    </row>
    <row r="7406" spans="48:49" x14ac:dyDescent="0.35">
      <c r="AV7406" s="10"/>
      <c r="AW7406"/>
    </row>
    <row r="7407" spans="48:49" x14ac:dyDescent="0.35">
      <c r="AV7407" s="10"/>
      <c r="AW7407"/>
    </row>
    <row r="7408" spans="48:49" x14ac:dyDescent="0.35">
      <c r="AV7408" s="10"/>
      <c r="AW7408"/>
    </row>
    <row r="7409" spans="48:49" x14ac:dyDescent="0.35">
      <c r="AV7409" s="10"/>
      <c r="AW7409"/>
    </row>
    <row r="7410" spans="48:49" x14ac:dyDescent="0.35">
      <c r="AV7410" s="10"/>
      <c r="AW7410"/>
    </row>
    <row r="7411" spans="48:49" x14ac:dyDescent="0.35">
      <c r="AV7411" s="10"/>
      <c r="AW7411"/>
    </row>
    <row r="7412" spans="48:49" x14ac:dyDescent="0.35">
      <c r="AV7412" s="10"/>
      <c r="AW7412"/>
    </row>
    <row r="7413" spans="48:49" x14ac:dyDescent="0.35">
      <c r="AV7413" s="10"/>
      <c r="AW7413"/>
    </row>
    <row r="7414" spans="48:49" x14ac:dyDescent="0.35">
      <c r="AV7414" s="10"/>
      <c r="AW7414"/>
    </row>
    <row r="7415" spans="48:49" x14ac:dyDescent="0.35">
      <c r="AV7415" s="10"/>
      <c r="AW7415"/>
    </row>
    <row r="7416" spans="48:49" x14ac:dyDescent="0.35">
      <c r="AV7416" s="10"/>
      <c r="AW7416"/>
    </row>
    <row r="7417" spans="48:49" x14ac:dyDescent="0.35">
      <c r="AV7417" s="10"/>
      <c r="AW7417"/>
    </row>
    <row r="7418" spans="48:49" x14ac:dyDescent="0.35">
      <c r="AV7418" s="10"/>
      <c r="AW7418"/>
    </row>
    <row r="7419" spans="48:49" x14ac:dyDescent="0.35">
      <c r="AV7419" s="10"/>
      <c r="AW7419"/>
    </row>
    <row r="7420" spans="48:49" x14ac:dyDescent="0.35">
      <c r="AV7420" s="10"/>
      <c r="AW7420"/>
    </row>
    <row r="7421" spans="48:49" x14ac:dyDescent="0.35">
      <c r="AV7421" s="10"/>
      <c r="AW7421"/>
    </row>
    <row r="7422" spans="48:49" x14ac:dyDescent="0.35">
      <c r="AV7422" s="10"/>
      <c r="AW7422"/>
    </row>
    <row r="7423" spans="48:49" x14ac:dyDescent="0.35">
      <c r="AV7423" s="10"/>
      <c r="AW7423"/>
    </row>
    <row r="7424" spans="48:49" x14ac:dyDescent="0.35">
      <c r="AV7424" s="10"/>
      <c r="AW7424"/>
    </row>
    <row r="7425" spans="48:49" x14ac:dyDescent="0.35">
      <c r="AV7425" s="10"/>
      <c r="AW7425"/>
    </row>
    <row r="7426" spans="48:49" x14ac:dyDescent="0.35">
      <c r="AV7426" s="10"/>
      <c r="AW7426"/>
    </row>
    <row r="7427" spans="48:49" x14ac:dyDescent="0.35">
      <c r="AV7427" s="10"/>
      <c r="AW7427"/>
    </row>
    <row r="7428" spans="48:49" x14ac:dyDescent="0.35">
      <c r="AV7428" s="10"/>
      <c r="AW7428"/>
    </row>
    <row r="7429" spans="48:49" x14ac:dyDescent="0.35">
      <c r="AV7429" s="10"/>
      <c r="AW7429"/>
    </row>
    <row r="7430" spans="48:49" x14ac:dyDescent="0.35">
      <c r="AV7430" s="10"/>
      <c r="AW7430"/>
    </row>
    <row r="7431" spans="48:49" x14ac:dyDescent="0.35">
      <c r="AV7431" s="10"/>
      <c r="AW7431"/>
    </row>
    <row r="7432" spans="48:49" x14ac:dyDescent="0.35">
      <c r="AV7432" s="10"/>
      <c r="AW7432"/>
    </row>
    <row r="7433" spans="48:49" x14ac:dyDescent="0.35">
      <c r="AV7433" s="10"/>
      <c r="AW7433"/>
    </row>
    <row r="7434" spans="48:49" x14ac:dyDescent="0.35">
      <c r="AV7434" s="10"/>
      <c r="AW7434"/>
    </row>
    <row r="7435" spans="48:49" x14ac:dyDescent="0.35">
      <c r="AV7435" s="10"/>
      <c r="AW7435"/>
    </row>
    <row r="7436" spans="48:49" x14ac:dyDescent="0.35">
      <c r="AV7436" s="10"/>
      <c r="AW7436"/>
    </row>
    <row r="7437" spans="48:49" x14ac:dyDescent="0.35">
      <c r="AV7437" s="10"/>
      <c r="AW7437"/>
    </row>
    <row r="7438" spans="48:49" x14ac:dyDescent="0.35">
      <c r="AV7438" s="10"/>
      <c r="AW7438"/>
    </row>
    <row r="7439" spans="48:49" x14ac:dyDescent="0.35">
      <c r="AV7439" s="10"/>
      <c r="AW7439"/>
    </row>
    <row r="7440" spans="48:49" x14ac:dyDescent="0.35">
      <c r="AV7440" s="10"/>
      <c r="AW7440"/>
    </row>
    <row r="7441" spans="48:49" x14ac:dyDescent="0.35">
      <c r="AV7441" s="10"/>
      <c r="AW7441"/>
    </row>
    <row r="7442" spans="48:49" x14ac:dyDescent="0.35">
      <c r="AV7442" s="10"/>
      <c r="AW7442"/>
    </row>
    <row r="7443" spans="48:49" x14ac:dyDescent="0.35">
      <c r="AV7443" s="10"/>
      <c r="AW7443"/>
    </row>
    <row r="7444" spans="48:49" x14ac:dyDescent="0.35">
      <c r="AV7444" s="10"/>
      <c r="AW7444"/>
    </row>
    <row r="7445" spans="48:49" x14ac:dyDescent="0.35">
      <c r="AV7445" s="10"/>
      <c r="AW7445"/>
    </row>
    <row r="7446" spans="48:49" x14ac:dyDescent="0.35">
      <c r="AV7446" s="10"/>
      <c r="AW7446"/>
    </row>
    <row r="7447" spans="48:49" x14ac:dyDescent="0.35">
      <c r="AV7447" s="10"/>
      <c r="AW7447"/>
    </row>
    <row r="7448" spans="48:49" x14ac:dyDescent="0.35">
      <c r="AV7448" s="10"/>
      <c r="AW7448"/>
    </row>
    <row r="7449" spans="48:49" x14ac:dyDescent="0.35">
      <c r="AV7449" s="10"/>
      <c r="AW7449"/>
    </row>
    <row r="7450" spans="48:49" x14ac:dyDescent="0.35">
      <c r="AV7450" s="10"/>
      <c r="AW7450"/>
    </row>
    <row r="7451" spans="48:49" x14ac:dyDescent="0.35">
      <c r="AV7451" s="10"/>
      <c r="AW7451"/>
    </row>
    <row r="7452" spans="48:49" x14ac:dyDescent="0.35">
      <c r="AV7452" s="10"/>
      <c r="AW7452"/>
    </row>
    <row r="7453" spans="48:49" x14ac:dyDescent="0.35">
      <c r="AV7453" s="10"/>
      <c r="AW7453"/>
    </row>
    <row r="7454" spans="48:49" x14ac:dyDescent="0.35">
      <c r="AV7454" s="10"/>
      <c r="AW7454"/>
    </row>
    <row r="7455" spans="48:49" x14ac:dyDescent="0.35">
      <c r="AV7455" s="10"/>
      <c r="AW7455"/>
    </row>
    <row r="7456" spans="48:49" x14ac:dyDescent="0.35">
      <c r="AV7456" s="10"/>
      <c r="AW7456"/>
    </row>
    <row r="7457" spans="48:49" x14ac:dyDescent="0.35">
      <c r="AV7457" s="10"/>
      <c r="AW7457"/>
    </row>
    <row r="7458" spans="48:49" x14ac:dyDescent="0.35">
      <c r="AV7458" s="10"/>
      <c r="AW7458"/>
    </row>
    <row r="7459" spans="48:49" x14ac:dyDescent="0.35">
      <c r="AV7459" s="10"/>
      <c r="AW7459"/>
    </row>
    <row r="7460" spans="48:49" x14ac:dyDescent="0.35">
      <c r="AV7460" s="10"/>
      <c r="AW7460"/>
    </row>
    <row r="7461" spans="48:49" x14ac:dyDescent="0.35">
      <c r="AV7461" s="10"/>
      <c r="AW7461"/>
    </row>
    <row r="7462" spans="48:49" x14ac:dyDescent="0.35">
      <c r="AV7462" s="10"/>
      <c r="AW7462"/>
    </row>
    <row r="7463" spans="48:49" x14ac:dyDescent="0.35">
      <c r="AV7463" s="10"/>
      <c r="AW7463"/>
    </row>
    <row r="7464" spans="48:49" x14ac:dyDescent="0.35">
      <c r="AV7464" s="10"/>
      <c r="AW7464"/>
    </row>
    <row r="7465" spans="48:49" x14ac:dyDescent="0.35">
      <c r="AV7465" s="10"/>
      <c r="AW7465"/>
    </row>
    <row r="7466" spans="48:49" x14ac:dyDescent="0.35">
      <c r="AV7466" s="10"/>
      <c r="AW7466"/>
    </row>
    <row r="7467" spans="48:49" x14ac:dyDescent="0.35">
      <c r="AV7467" s="10"/>
      <c r="AW7467"/>
    </row>
    <row r="7468" spans="48:49" x14ac:dyDescent="0.35">
      <c r="AV7468" s="10"/>
      <c r="AW7468"/>
    </row>
    <row r="7469" spans="48:49" x14ac:dyDescent="0.35">
      <c r="AV7469" s="10"/>
      <c r="AW7469"/>
    </row>
    <row r="7470" spans="48:49" x14ac:dyDescent="0.35">
      <c r="AV7470" s="10"/>
      <c r="AW7470"/>
    </row>
    <row r="7471" spans="48:49" x14ac:dyDescent="0.35">
      <c r="AV7471" s="10"/>
      <c r="AW7471"/>
    </row>
    <row r="7472" spans="48:49" x14ac:dyDescent="0.35">
      <c r="AV7472" s="10"/>
      <c r="AW7472"/>
    </row>
    <row r="7473" spans="48:49" x14ac:dyDescent="0.35">
      <c r="AV7473" s="10"/>
      <c r="AW7473"/>
    </row>
    <row r="7474" spans="48:49" x14ac:dyDescent="0.35">
      <c r="AV7474" s="10"/>
      <c r="AW7474"/>
    </row>
    <row r="7475" spans="48:49" x14ac:dyDescent="0.35">
      <c r="AV7475" s="10"/>
      <c r="AW7475"/>
    </row>
    <row r="7476" spans="48:49" x14ac:dyDescent="0.35">
      <c r="AV7476" s="10"/>
      <c r="AW7476"/>
    </row>
    <row r="7477" spans="48:49" x14ac:dyDescent="0.35">
      <c r="AV7477" s="10"/>
      <c r="AW7477"/>
    </row>
    <row r="7478" spans="48:49" x14ac:dyDescent="0.35">
      <c r="AV7478" s="10"/>
      <c r="AW7478"/>
    </row>
    <row r="7479" spans="48:49" x14ac:dyDescent="0.35">
      <c r="AV7479" s="10"/>
      <c r="AW7479"/>
    </row>
    <row r="7480" spans="48:49" x14ac:dyDescent="0.35">
      <c r="AV7480" s="10"/>
      <c r="AW7480"/>
    </row>
    <row r="7481" spans="48:49" x14ac:dyDescent="0.35">
      <c r="AV7481" s="10"/>
      <c r="AW7481"/>
    </row>
    <row r="7482" spans="48:49" x14ac:dyDescent="0.35">
      <c r="AV7482" s="10"/>
      <c r="AW7482"/>
    </row>
    <row r="7483" spans="48:49" x14ac:dyDescent="0.35">
      <c r="AV7483" s="10"/>
      <c r="AW7483"/>
    </row>
    <row r="7484" spans="48:49" x14ac:dyDescent="0.35">
      <c r="AV7484" s="10"/>
      <c r="AW7484"/>
    </row>
    <row r="7485" spans="48:49" x14ac:dyDescent="0.35">
      <c r="AV7485" s="10"/>
      <c r="AW7485"/>
    </row>
    <row r="7486" spans="48:49" x14ac:dyDescent="0.35">
      <c r="AV7486" s="10"/>
      <c r="AW7486"/>
    </row>
    <row r="7487" spans="48:49" x14ac:dyDescent="0.35">
      <c r="AV7487" s="10"/>
      <c r="AW7487"/>
    </row>
    <row r="7488" spans="48:49" x14ac:dyDescent="0.35">
      <c r="AV7488" s="10"/>
      <c r="AW7488"/>
    </row>
    <row r="7489" spans="48:49" x14ac:dyDescent="0.35">
      <c r="AV7489" s="10"/>
      <c r="AW7489"/>
    </row>
    <row r="7490" spans="48:49" x14ac:dyDescent="0.35">
      <c r="AV7490" s="10"/>
      <c r="AW7490"/>
    </row>
    <row r="7491" spans="48:49" x14ac:dyDescent="0.35">
      <c r="AV7491" s="10"/>
      <c r="AW7491"/>
    </row>
    <row r="7492" spans="48:49" x14ac:dyDescent="0.35">
      <c r="AV7492" s="10"/>
      <c r="AW7492"/>
    </row>
    <row r="7493" spans="48:49" x14ac:dyDescent="0.35">
      <c r="AV7493" s="10"/>
      <c r="AW7493"/>
    </row>
    <row r="7494" spans="48:49" x14ac:dyDescent="0.35">
      <c r="AV7494" s="10"/>
      <c r="AW7494"/>
    </row>
    <row r="7495" spans="48:49" x14ac:dyDescent="0.35">
      <c r="AV7495" s="10"/>
      <c r="AW7495"/>
    </row>
    <row r="7496" spans="48:49" x14ac:dyDescent="0.35">
      <c r="AV7496" s="10"/>
      <c r="AW7496"/>
    </row>
    <row r="7497" spans="48:49" x14ac:dyDescent="0.35">
      <c r="AV7497" s="10"/>
      <c r="AW7497"/>
    </row>
    <row r="7498" spans="48:49" x14ac:dyDescent="0.35">
      <c r="AV7498" s="10"/>
      <c r="AW7498"/>
    </row>
    <row r="7499" spans="48:49" x14ac:dyDescent="0.35">
      <c r="AV7499" s="10"/>
      <c r="AW7499"/>
    </row>
    <row r="7500" spans="48:49" x14ac:dyDescent="0.35">
      <c r="AV7500" s="10"/>
      <c r="AW7500"/>
    </row>
    <row r="7501" spans="48:49" x14ac:dyDescent="0.35">
      <c r="AV7501" s="10"/>
      <c r="AW7501"/>
    </row>
    <row r="7502" spans="48:49" x14ac:dyDescent="0.35">
      <c r="AV7502" s="10"/>
      <c r="AW7502"/>
    </row>
    <row r="7503" spans="48:49" x14ac:dyDescent="0.35">
      <c r="AV7503" s="10"/>
      <c r="AW7503"/>
    </row>
    <row r="7504" spans="48:49" x14ac:dyDescent="0.35">
      <c r="AV7504" s="10"/>
      <c r="AW7504"/>
    </row>
    <row r="7505" spans="48:49" x14ac:dyDescent="0.35">
      <c r="AV7505" s="10"/>
      <c r="AW7505"/>
    </row>
    <row r="7506" spans="48:49" x14ac:dyDescent="0.35">
      <c r="AV7506" s="10"/>
      <c r="AW7506"/>
    </row>
    <row r="7507" spans="48:49" x14ac:dyDescent="0.35">
      <c r="AV7507" s="10"/>
      <c r="AW7507"/>
    </row>
    <row r="7508" spans="48:49" x14ac:dyDescent="0.35">
      <c r="AV7508" s="10"/>
      <c r="AW7508"/>
    </row>
    <row r="7509" spans="48:49" x14ac:dyDescent="0.35">
      <c r="AV7509" s="10"/>
      <c r="AW7509"/>
    </row>
    <row r="7510" spans="48:49" x14ac:dyDescent="0.35">
      <c r="AV7510" s="10"/>
      <c r="AW7510"/>
    </row>
    <row r="7511" spans="48:49" x14ac:dyDescent="0.35">
      <c r="AV7511" s="10"/>
      <c r="AW7511"/>
    </row>
    <row r="7512" spans="48:49" x14ac:dyDescent="0.35">
      <c r="AV7512" s="10"/>
      <c r="AW7512"/>
    </row>
    <row r="7513" spans="48:49" x14ac:dyDescent="0.35">
      <c r="AV7513" s="10"/>
      <c r="AW7513"/>
    </row>
    <row r="7514" spans="48:49" x14ac:dyDescent="0.35">
      <c r="AV7514" s="10"/>
      <c r="AW7514"/>
    </row>
    <row r="7515" spans="48:49" x14ac:dyDescent="0.35">
      <c r="AV7515" s="10"/>
      <c r="AW7515"/>
    </row>
    <row r="7516" spans="48:49" x14ac:dyDescent="0.35">
      <c r="AV7516" s="10"/>
      <c r="AW7516"/>
    </row>
    <row r="7517" spans="48:49" x14ac:dyDescent="0.35">
      <c r="AV7517" s="10"/>
      <c r="AW7517"/>
    </row>
    <row r="7518" spans="48:49" x14ac:dyDescent="0.35">
      <c r="AV7518" s="10"/>
      <c r="AW7518"/>
    </row>
    <row r="7519" spans="48:49" x14ac:dyDescent="0.35">
      <c r="AV7519" s="10"/>
      <c r="AW7519"/>
    </row>
    <row r="7520" spans="48:49" x14ac:dyDescent="0.35">
      <c r="AV7520" s="10"/>
      <c r="AW7520"/>
    </row>
    <row r="7521" spans="48:49" x14ac:dyDescent="0.35">
      <c r="AV7521" s="10"/>
      <c r="AW7521"/>
    </row>
    <row r="7522" spans="48:49" x14ac:dyDescent="0.35">
      <c r="AV7522" s="10"/>
      <c r="AW7522"/>
    </row>
    <row r="7523" spans="48:49" x14ac:dyDescent="0.35">
      <c r="AV7523" s="10"/>
      <c r="AW7523"/>
    </row>
    <row r="7524" spans="48:49" x14ac:dyDescent="0.35">
      <c r="AV7524" s="10"/>
      <c r="AW7524"/>
    </row>
    <row r="7525" spans="48:49" x14ac:dyDescent="0.35">
      <c r="AV7525" s="10"/>
      <c r="AW7525"/>
    </row>
    <row r="7526" spans="48:49" x14ac:dyDescent="0.35">
      <c r="AV7526" s="10"/>
      <c r="AW7526"/>
    </row>
    <row r="7527" spans="48:49" x14ac:dyDescent="0.35">
      <c r="AV7527" s="10"/>
      <c r="AW7527"/>
    </row>
    <row r="7528" spans="48:49" x14ac:dyDescent="0.35">
      <c r="AV7528" s="10"/>
      <c r="AW7528"/>
    </row>
    <row r="7529" spans="48:49" x14ac:dyDescent="0.35">
      <c r="AV7529" s="10"/>
      <c r="AW7529"/>
    </row>
    <row r="7530" spans="48:49" x14ac:dyDescent="0.35">
      <c r="AV7530" s="10"/>
      <c r="AW7530"/>
    </row>
    <row r="7531" spans="48:49" x14ac:dyDescent="0.35">
      <c r="AV7531" s="10"/>
      <c r="AW7531"/>
    </row>
    <row r="7532" spans="48:49" x14ac:dyDescent="0.35">
      <c r="AV7532" s="10"/>
      <c r="AW7532"/>
    </row>
    <row r="7533" spans="48:49" x14ac:dyDescent="0.35">
      <c r="AV7533" s="10"/>
      <c r="AW7533"/>
    </row>
    <row r="7534" spans="48:49" x14ac:dyDescent="0.35">
      <c r="AV7534" s="10"/>
      <c r="AW7534"/>
    </row>
    <row r="7535" spans="48:49" x14ac:dyDescent="0.35">
      <c r="AV7535" s="10"/>
      <c r="AW7535"/>
    </row>
    <row r="7536" spans="48:49" x14ac:dyDescent="0.35">
      <c r="AV7536" s="10"/>
      <c r="AW7536"/>
    </row>
    <row r="7537" spans="48:49" x14ac:dyDescent="0.35">
      <c r="AV7537" s="10"/>
      <c r="AW7537"/>
    </row>
    <row r="7538" spans="48:49" x14ac:dyDescent="0.35">
      <c r="AV7538" s="10"/>
      <c r="AW7538"/>
    </row>
    <row r="7539" spans="48:49" x14ac:dyDescent="0.35">
      <c r="AV7539" s="10"/>
      <c r="AW7539"/>
    </row>
    <row r="7540" spans="48:49" x14ac:dyDescent="0.35">
      <c r="AV7540" s="10"/>
      <c r="AW7540"/>
    </row>
    <row r="7541" spans="48:49" x14ac:dyDescent="0.35">
      <c r="AV7541" s="10"/>
      <c r="AW7541"/>
    </row>
    <row r="7542" spans="48:49" x14ac:dyDescent="0.35">
      <c r="AV7542" s="10"/>
      <c r="AW7542"/>
    </row>
    <row r="7543" spans="48:49" x14ac:dyDescent="0.35">
      <c r="AV7543" s="10"/>
      <c r="AW7543"/>
    </row>
    <row r="7544" spans="48:49" x14ac:dyDescent="0.35">
      <c r="AV7544" s="10"/>
      <c r="AW7544"/>
    </row>
    <row r="7545" spans="48:49" x14ac:dyDescent="0.35">
      <c r="AV7545" s="10"/>
      <c r="AW7545"/>
    </row>
    <row r="7546" spans="48:49" x14ac:dyDescent="0.35">
      <c r="AV7546" s="10"/>
      <c r="AW7546"/>
    </row>
    <row r="7547" spans="48:49" x14ac:dyDescent="0.35">
      <c r="AV7547" s="10"/>
      <c r="AW7547"/>
    </row>
    <row r="7548" spans="48:49" x14ac:dyDescent="0.35">
      <c r="AV7548" s="10"/>
      <c r="AW7548"/>
    </row>
    <row r="7549" spans="48:49" x14ac:dyDescent="0.35">
      <c r="AV7549" s="10"/>
      <c r="AW7549"/>
    </row>
    <row r="7550" spans="48:49" x14ac:dyDescent="0.35">
      <c r="AV7550" s="10"/>
      <c r="AW7550"/>
    </row>
    <row r="7551" spans="48:49" x14ac:dyDescent="0.35">
      <c r="AV7551" s="10"/>
      <c r="AW7551"/>
    </row>
    <row r="7552" spans="48:49" x14ac:dyDescent="0.35">
      <c r="AV7552" s="10"/>
      <c r="AW7552"/>
    </row>
    <row r="7553" spans="48:49" x14ac:dyDescent="0.35">
      <c r="AV7553" s="10"/>
      <c r="AW7553"/>
    </row>
    <row r="7554" spans="48:49" x14ac:dyDescent="0.35">
      <c r="AV7554" s="10"/>
      <c r="AW7554"/>
    </row>
    <row r="7555" spans="48:49" x14ac:dyDescent="0.35">
      <c r="AV7555" s="10"/>
      <c r="AW7555"/>
    </row>
    <row r="7556" spans="48:49" x14ac:dyDescent="0.35">
      <c r="AV7556" s="10"/>
      <c r="AW7556"/>
    </row>
    <row r="7557" spans="48:49" x14ac:dyDescent="0.35">
      <c r="AV7557" s="10"/>
      <c r="AW7557"/>
    </row>
    <row r="7558" spans="48:49" x14ac:dyDescent="0.35">
      <c r="AV7558" s="10"/>
      <c r="AW7558"/>
    </row>
    <row r="7559" spans="48:49" x14ac:dyDescent="0.35">
      <c r="AV7559" s="10"/>
      <c r="AW7559"/>
    </row>
    <row r="7560" spans="48:49" x14ac:dyDescent="0.35">
      <c r="AV7560" s="10"/>
      <c r="AW7560"/>
    </row>
    <row r="7561" spans="48:49" x14ac:dyDescent="0.35">
      <c r="AV7561" s="10"/>
      <c r="AW7561"/>
    </row>
    <row r="7562" spans="48:49" x14ac:dyDescent="0.35">
      <c r="AV7562" s="10"/>
      <c r="AW7562"/>
    </row>
    <row r="7563" spans="48:49" x14ac:dyDescent="0.35">
      <c r="AV7563" s="10"/>
      <c r="AW7563"/>
    </row>
    <row r="7564" spans="48:49" x14ac:dyDescent="0.35">
      <c r="AV7564" s="10"/>
      <c r="AW7564"/>
    </row>
    <row r="7565" spans="48:49" x14ac:dyDescent="0.35">
      <c r="AV7565" s="10"/>
      <c r="AW7565"/>
    </row>
    <row r="7566" spans="48:49" x14ac:dyDescent="0.35">
      <c r="AV7566" s="10"/>
      <c r="AW7566"/>
    </row>
    <row r="7567" spans="48:49" x14ac:dyDescent="0.35">
      <c r="AV7567" s="10"/>
      <c r="AW7567"/>
    </row>
    <row r="7568" spans="48:49" x14ac:dyDescent="0.35">
      <c r="AV7568" s="10"/>
      <c r="AW7568"/>
    </row>
    <row r="7569" spans="48:49" x14ac:dyDescent="0.35">
      <c r="AV7569" s="10"/>
      <c r="AW7569"/>
    </row>
    <row r="7570" spans="48:49" x14ac:dyDescent="0.35">
      <c r="AV7570" s="10"/>
      <c r="AW7570"/>
    </row>
    <row r="7571" spans="48:49" x14ac:dyDescent="0.35">
      <c r="AV7571" s="10"/>
      <c r="AW7571"/>
    </row>
    <row r="7572" spans="48:49" x14ac:dyDescent="0.35">
      <c r="AV7572" s="10"/>
      <c r="AW7572"/>
    </row>
    <row r="7573" spans="48:49" x14ac:dyDescent="0.35">
      <c r="AV7573" s="10"/>
      <c r="AW7573"/>
    </row>
    <row r="7574" spans="48:49" x14ac:dyDescent="0.35">
      <c r="AV7574" s="10"/>
      <c r="AW7574"/>
    </row>
    <row r="7575" spans="48:49" x14ac:dyDescent="0.35">
      <c r="AV7575" s="10"/>
      <c r="AW7575"/>
    </row>
    <row r="7576" spans="48:49" x14ac:dyDescent="0.35">
      <c r="AV7576" s="10"/>
      <c r="AW7576"/>
    </row>
    <row r="7577" spans="48:49" x14ac:dyDescent="0.35">
      <c r="AV7577" s="10"/>
      <c r="AW7577"/>
    </row>
    <row r="7578" spans="48:49" x14ac:dyDescent="0.35">
      <c r="AV7578" s="10"/>
      <c r="AW7578"/>
    </row>
    <row r="7579" spans="48:49" x14ac:dyDescent="0.35">
      <c r="AV7579" s="10"/>
      <c r="AW7579"/>
    </row>
    <row r="7580" spans="48:49" x14ac:dyDescent="0.35">
      <c r="AV7580" s="10"/>
      <c r="AW7580"/>
    </row>
    <row r="7581" spans="48:49" x14ac:dyDescent="0.35">
      <c r="AV7581" s="10"/>
      <c r="AW7581"/>
    </row>
    <row r="7582" spans="48:49" x14ac:dyDescent="0.35">
      <c r="AV7582" s="10"/>
      <c r="AW7582"/>
    </row>
    <row r="7583" spans="48:49" x14ac:dyDescent="0.35">
      <c r="AV7583" s="10"/>
      <c r="AW7583"/>
    </row>
    <row r="7584" spans="48:49" x14ac:dyDescent="0.35">
      <c r="AV7584" s="10"/>
      <c r="AW7584"/>
    </row>
    <row r="7585" spans="48:49" x14ac:dyDescent="0.35">
      <c r="AV7585" s="10"/>
      <c r="AW7585"/>
    </row>
    <row r="7586" spans="48:49" x14ac:dyDescent="0.35">
      <c r="AV7586" s="10"/>
      <c r="AW7586"/>
    </row>
    <row r="7587" spans="48:49" x14ac:dyDescent="0.35">
      <c r="AV7587" s="10"/>
      <c r="AW7587"/>
    </row>
    <row r="7588" spans="48:49" x14ac:dyDescent="0.35">
      <c r="AV7588" s="10"/>
      <c r="AW7588"/>
    </row>
    <row r="7589" spans="48:49" x14ac:dyDescent="0.35">
      <c r="AV7589" s="10"/>
      <c r="AW7589"/>
    </row>
    <row r="7590" spans="48:49" x14ac:dyDescent="0.35">
      <c r="AV7590" s="10"/>
      <c r="AW7590"/>
    </row>
    <row r="7591" spans="48:49" x14ac:dyDescent="0.35">
      <c r="AV7591" s="10"/>
      <c r="AW7591"/>
    </row>
    <row r="7592" spans="48:49" x14ac:dyDescent="0.35">
      <c r="AV7592" s="10"/>
      <c r="AW7592"/>
    </row>
    <row r="7593" spans="48:49" x14ac:dyDescent="0.35">
      <c r="AV7593" s="10"/>
      <c r="AW7593"/>
    </row>
    <row r="7594" spans="48:49" x14ac:dyDescent="0.35">
      <c r="AV7594" s="10"/>
      <c r="AW7594"/>
    </row>
    <row r="7595" spans="48:49" x14ac:dyDescent="0.35">
      <c r="AV7595" s="10"/>
      <c r="AW7595"/>
    </row>
    <row r="7596" spans="48:49" x14ac:dyDescent="0.35">
      <c r="AV7596" s="10"/>
      <c r="AW7596"/>
    </row>
    <row r="7597" spans="48:49" x14ac:dyDescent="0.35">
      <c r="AV7597" s="10"/>
      <c r="AW7597"/>
    </row>
    <row r="7598" spans="48:49" x14ac:dyDescent="0.35">
      <c r="AV7598" s="10"/>
      <c r="AW7598"/>
    </row>
    <row r="7599" spans="48:49" x14ac:dyDescent="0.35">
      <c r="AV7599" s="10"/>
      <c r="AW7599"/>
    </row>
    <row r="7600" spans="48:49" x14ac:dyDescent="0.35">
      <c r="AV7600" s="10"/>
      <c r="AW7600"/>
    </row>
    <row r="7601" spans="48:49" x14ac:dyDescent="0.35">
      <c r="AV7601" s="10"/>
      <c r="AW7601"/>
    </row>
    <row r="7602" spans="48:49" x14ac:dyDescent="0.35">
      <c r="AV7602" s="10"/>
      <c r="AW7602"/>
    </row>
    <row r="7603" spans="48:49" x14ac:dyDescent="0.35">
      <c r="AV7603" s="10"/>
      <c r="AW7603"/>
    </row>
    <row r="7604" spans="48:49" x14ac:dyDescent="0.35">
      <c r="AV7604" s="10"/>
      <c r="AW7604"/>
    </row>
    <row r="7605" spans="48:49" x14ac:dyDescent="0.35">
      <c r="AV7605" s="10"/>
      <c r="AW7605"/>
    </row>
    <row r="7606" spans="48:49" x14ac:dyDescent="0.35">
      <c r="AV7606" s="10"/>
      <c r="AW7606"/>
    </row>
    <row r="7607" spans="48:49" x14ac:dyDescent="0.35">
      <c r="AV7607" s="10"/>
      <c r="AW7607"/>
    </row>
    <row r="7608" spans="48:49" x14ac:dyDescent="0.35">
      <c r="AV7608" s="10"/>
      <c r="AW7608"/>
    </row>
    <row r="7609" spans="48:49" x14ac:dyDescent="0.35">
      <c r="AV7609" s="10"/>
      <c r="AW7609"/>
    </row>
    <row r="7610" spans="48:49" x14ac:dyDescent="0.35">
      <c r="AV7610" s="10"/>
      <c r="AW7610"/>
    </row>
    <row r="7611" spans="48:49" x14ac:dyDescent="0.35">
      <c r="AV7611" s="10"/>
      <c r="AW7611"/>
    </row>
    <row r="7612" spans="48:49" x14ac:dyDescent="0.35">
      <c r="AV7612" s="10"/>
      <c r="AW7612"/>
    </row>
    <row r="7613" spans="48:49" x14ac:dyDescent="0.35">
      <c r="AV7613" s="10"/>
      <c r="AW7613"/>
    </row>
    <row r="7614" spans="48:49" x14ac:dyDescent="0.35">
      <c r="AV7614" s="10"/>
      <c r="AW7614"/>
    </row>
    <row r="7615" spans="48:49" x14ac:dyDescent="0.35">
      <c r="AV7615" s="10"/>
      <c r="AW7615"/>
    </row>
    <row r="7616" spans="48:49" x14ac:dyDescent="0.35">
      <c r="AV7616" s="10"/>
      <c r="AW7616"/>
    </row>
    <row r="7617" spans="48:49" x14ac:dyDescent="0.35">
      <c r="AV7617" s="10"/>
      <c r="AW7617"/>
    </row>
    <row r="7618" spans="48:49" x14ac:dyDescent="0.35">
      <c r="AV7618" s="10"/>
      <c r="AW7618"/>
    </row>
    <row r="7619" spans="48:49" x14ac:dyDescent="0.35">
      <c r="AV7619" s="10"/>
      <c r="AW7619"/>
    </row>
    <row r="7620" spans="48:49" x14ac:dyDescent="0.35">
      <c r="AV7620" s="10"/>
      <c r="AW7620"/>
    </row>
    <row r="7621" spans="48:49" x14ac:dyDescent="0.35">
      <c r="AV7621" s="10"/>
      <c r="AW7621"/>
    </row>
    <row r="7622" spans="48:49" x14ac:dyDescent="0.35">
      <c r="AV7622" s="10"/>
      <c r="AW7622"/>
    </row>
    <row r="7623" spans="48:49" x14ac:dyDescent="0.35">
      <c r="AV7623" s="10"/>
      <c r="AW7623"/>
    </row>
    <row r="7624" spans="48:49" x14ac:dyDescent="0.35">
      <c r="AV7624" s="10"/>
      <c r="AW7624"/>
    </row>
    <row r="7625" spans="48:49" x14ac:dyDescent="0.35">
      <c r="AV7625" s="10"/>
      <c r="AW7625"/>
    </row>
    <row r="7626" spans="48:49" x14ac:dyDescent="0.35">
      <c r="AV7626" s="10"/>
      <c r="AW7626"/>
    </row>
    <row r="7627" spans="48:49" x14ac:dyDescent="0.35">
      <c r="AV7627" s="10"/>
      <c r="AW7627"/>
    </row>
    <row r="7628" spans="48:49" x14ac:dyDescent="0.35">
      <c r="AV7628" s="10"/>
      <c r="AW7628"/>
    </row>
    <row r="7629" spans="48:49" x14ac:dyDescent="0.35">
      <c r="AV7629" s="10"/>
      <c r="AW7629"/>
    </row>
    <row r="7630" spans="48:49" x14ac:dyDescent="0.35">
      <c r="AV7630" s="10"/>
      <c r="AW7630"/>
    </row>
    <row r="7631" spans="48:49" x14ac:dyDescent="0.35">
      <c r="AV7631" s="10"/>
      <c r="AW7631"/>
    </row>
    <row r="7632" spans="48:49" x14ac:dyDescent="0.35">
      <c r="AV7632" s="10"/>
      <c r="AW7632"/>
    </row>
    <row r="7633" spans="48:49" x14ac:dyDescent="0.35">
      <c r="AV7633" s="10"/>
      <c r="AW7633"/>
    </row>
    <row r="7634" spans="48:49" x14ac:dyDescent="0.35">
      <c r="AV7634" s="10"/>
      <c r="AW7634"/>
    </row>
    <row r="7635" spans="48:49" x14ac:dyDescent="0.35">
      <c r="AV7635" s="10"/>
      <c r="AW7635"/>
    </row>
    <row r="7636" spans="48:49" x14ac:dyDescent="0.35">
      <c r="AV7636" s="10"/>
      <c r="AW7636"/>
    </row>
    <row r="7637" spans="48:49" x14ac:dyDescent="0.35">
      <c r="AV7637" s="10"/>
      <c r="AW7637"/>
    </row>
    <row r="7638" spans="48:49" x14ac:dyDescent="0.35">
      <c r="AV7638" s="10"/>
      <c r="AW7638"/>
    </row>
    <row r="7639" spans="48:49" x14ac:dyDescent="0.35">
      <c r="AV7639" s="10"/>
      <c r="AW7639"/>
    </row>
    <row r="7640" spans="48:49" x14ac:dyDescent="0.35">
      <c r="AV7640" s="10"/>
      <c r="AW7640"/>
    </row>
    <row r="7641" spans="48:49" x14ac:dyDescent="0.35">
      <c r="AV7641" s="10"/>
      <c r="AW7641"/>
    </row>
    <row r="7642" spans="48:49" x14ac:dyDescent="0.35">
      <c r="AV7642" s="10"/>
      <c r="AW7642"/>
    </row>
    <row r="7643" spans="48:49" x14ac:dyDescent="0.35">
      <c r="AV7643" s="10"/>
      <c r="AW7643"/>
    </row>
    <row r="7644" spans="48:49" x14ac:dyDescent="0.35">
      <c r="AV7644" s="10"/>
      <c r="AW7644"/>
    </row>
    <row r="7645" spans="48:49" x14ac:dyDescent="0.35">
      <c r="AV7645" s="10"/>
      <c r="AW7645"/>
    </row>
    <row r="7646" spans="48:49" x14ac:dyDescent="0.35">
      <c r="AV7646" s="10"/>
      <c r="AW7646"/>
    </row>
    <row r="7647" spans="48:49" x14ac:dyDescent="0.35">
      <c r="AV7647" s="10"/>
      <c r="AW7647"/>
    </row>
    <row r="7648" spans="48:49" x14ac:dyDescent="0.35">
      <c r="AV7648" s="10"/>
      <c r="AW7648"/>
    </row>
    <row r="7649" spans="48:49" x14ac:dyDescent="0.35">
      <c r="AV7649" s="10"/>
      <c r="AW7649"/>
    </row>
    <row r="7650" spans="48:49" x14ac:dyDescent="0.35">
      <c r="AV7650" s="10"/>
      <c r="AW7650"/>
    </row>
    <row r="7651" spans="48:49" x14ac:dyDescent="0.35">
      <c r="AV7651" s="10"/>
      <c r="AW7651"/>
    </row>
    <row r="7652" spans="48:49" x14ac:dyDescent="0.35">
      <c r="AV7652" s="10"/>
      <c r="AW7652"/>
    </row>
    <row r="7653" spans="48:49" x14ac:dyDescent="0.35">
      <c r="AV7653" s="10"/>
      <c r="AW7653"/>
    </row>
    <row r="7654" spans="48:49" x14ac:dyDescent="0.35">
      <c r="AV7654" s="10"/>
      <c r="AW7654"/>
    </row>
    <row r="7655" spans="48:49" x14ac:dyDescent="0.35">
      <c r="AV7655" s="10"/>
      <c r="AW7655"/>
    </row>
    <row r="7656" spans="48:49" x14ac:dyDescent="0.35">
      <c r="AV7656" s="10"/>
      <c r="AW7656"/>
    </row>
    <row r="7657" spans="48:49" x14ac:dyDescent="0.35">
      <c r="AV7657" s="10"/>
      <c r="AW7657"/>
    </row>
    <row r="7658" spans="48:49" x14ac:dyDescent="0.35">
      <c r="AV7658" s="10"/>
      <c r="AW7658"/>
    </row>
    <row r="7659" spans="48:49" x14ac:dyDescent="0.35">
      <c r="AV7659" s="10"/>
      <c r="AW7659"/>
    </row>
    <row r="7660" spans="48:49" x14ac:dyDescent="0.35">
      <c r="AV7660" s="10"/>
      <c r="AW7660"/>
    </row>
    <row r="7661" spans="48:49" x14ac:dyDescent="0.35">
      <c r="AV7661" s="10"/>
      <c r="AW7661"/>
    </row>
    <row r="7662" spans="48:49" x14ac:dyDescent="0.35">
      <c r="AV7662" s="10"/>
      <c r="AW7662"/>
    </row>
    <row r="7663" spans="48:49" x14ac:dyDescent="0.35">
      <c r="AV7663" s="10"/>
      <c r="AW7663"/>
    </row>
    <row r="7664" spans="48:49" x14ac:dyDescent="0.35">
      <c r="AV7664" s="10"/>
      <c r="AW7664"/>
    </row>
    <row r="7665" spans="48:49" x14ac:dyDescent="0.35">
      <c r="AV7665" s="10"/>
      <c r="AW7665"/>
    </row>
    <row r="7666" spans="48:49" x14ac:dyDescent="0.35">
      <c r="AV7666" s="10"/>
      <c r="AW7666"/>
    </row>
    <row r="7667" spans="48:49" x14ac:dyDescent="0.35">
      <c r="AV7667" s="10"/>
      <c r="AW7667"/>
    </row>
    <row r="7668" spans="48:49" x14ac:dyDescent="0.35">
      <c r="AV7668" s="10"/>
      <c r="AW7668"/>
    </row>
    <row r="7669" spans="48:49" x14ac:dyDescent="0.35">
      <c r="AV7669" s="10"/>
      <c r="AW7669"/>
    </row>
    <row r="7670" spans="48:49" x14ac:dyDescent="0.35">
      <c r="AV7670" s="10"/>
      <c r="AW7670"/>
    </row>
    <row r="7671" spans="48:49" x14ac:dyDescent="0.35">
      <c r="AV7671" s="10"/>
      <c r="AW7671"/>
    </row>
    <row r="7672" spans="48:49" x14ac:dyDescent="0.35">
      <c r="AV7672" s="10"/>
      <c r="AW7672"/>
    </row>
    <row r="7673" spans="48:49" x14ac:dyDescent="0.35">
      <c r="AV7673" s="10"/>
      <c r="AW7673"/>
    </row>
    <row r="7674" spans="48:49" x14ac:dyDescent="0.35">
      <c r="AV7674" s="10"/>
      <c r="AW7674"/>
    </row>
    <row r="7675" spans="48:49" x14ac:dyDescent="0.35">
      <c r="AV7675" s="10"/>
      <c r="AW7675"/>
    </row>
    <row r="7676" spans="48:49" x14ac:dyDescent="0.35">
      <c r="AV7676" s="10"/>
      <c r="AW7676"/>
    </row>
    <row r="7677" spans="48:49" x14ac:dyDescent="0.35">
      <c r="AV7677" s="10"/>
      <c r="AW7677"/>
    </row>
    <row r="7678" spans="48:49" x14ac:dyDescent="0.35">
      <c r="AV7678" s="10"/>
      <c r="AW7678"/>
    </row>
    <row r="7679" spans="48:49" x14ac:dyDescent="0.35">
      <c r="AV7679" s="10"/>
      <c r="AW7679"/>
    </row>
    <row r="7680" spans="48:49" x14ac:dyDescent="0.35">
      <c r="AV7680" s="10"/>
      <c r="AW7680"/>
    </row>
    <row r="7681" spans="48:49" x14ac:dyDescent="0.35">
      <c r="AV7681" s="10"/>
      <c r="AW7681"/>
    </row>
    <row r="7682" spans="48:49" x14ac:dyDescent="0.35">
      <c r="AV7682" s="10"/>
      <c r="AW7682"/>
    </row>
    <row r="7683" spans="48:49" x14ac:dyDescent="0.35">
      <c r="AV7683" s="10"/>
      <c r="AW7683"/>
    </row>
    <row r="7684" spans="48:49" x14ac:dyDescent="0.35">
      <c r="AV7684" s="10"/>
      <c r="AW7684"/>
    </row>
    <row r="7685" spans="48:49" x14ac:dyDescent="0.35">
      <c r="AV7685" s="10"/>
      <c r="AW7685"/>
    </row>
    <row r="7686" spans="48:49" x14ac:dyDescent="0.35">
      <c r="AV7686" s="10"/>
      <c r="AW7686"/>
    </row>
    <row r="7687" spans="48:49" x14ac:dyDescent="0.35">
      <c r="AV7687" s="10"/>
      <c r="AW7687"/>
    </row>
    <row r="7688" spans="48:49" x14ac:dyDescent="0.35">
      <c r="AV7688" s="10"/>
      <c r="AW7688"/>
    </row>
    <row r="7689" spans="48:49" x14ac:dyDescent="0.35">
      <c r="AV7689" s="10"/>
      <c r="AW7689"/>
    </row>
    <row r="7690" spans="48:49" x14ac:dyDescent="0.35">
      <c r="AV7690" s="10"/>
      <c r="AW7690"/>
    </row>
    <row r="7691" spans="48:49" x14ac:dyDescent="0.35">
      <c r="AV7691" s="10"/>
      <c r="AW7691"/>
    </row>
    <row r="7692" spans="48:49" x14ac:dyDescent="0.35">
      <c r="AV7692" s="10"/>
      <c r="AW7692"/>
    </row>
    <row r="7693" spans="48:49" x14ac:dyDescent="0.35">
      <c r="AV7693" s="10"/>
      <c r="AW7693"/>
    </row>
    <row r="7694" spans="48:49" x14ac:dyDescent="0.35">
      <c r="AV7694" s="10"/>
      <c r="AW7694"/>
    </row>
    <row r="7695" spans="48:49" x14ac:dyDescent="0.35">
      <c r="AV7695" s="10"/>
      <c r="AW7695"/>
    </row>
    <row r="7696" spans="48:49" x14ac:dyDescent="0.35">
      <c r="AV7696" s="10"/>
      <c r="AW7696"/>
    </row>
    <row r="7697" spans="48:49" x14ac:dyDescent="0.35">
      <c r="AV7697" s="10"/>
      <c r="AW7697"/>
    </row>
    <row r="7698" spans="48:49" x14ac:dyDescent="0.35">
      <c r="AV7698" s="10"/>
      <c r="AW7698"/>
    </row>
    <row r="7699" spans="48:49" x14ac:dyDescent="0.35">
      <c r="AV7699" s="10"/>
      <c r="AW7699"/>
    </row>
    <row r="7700" spans="48:49" x14ac:dyDescent="0.35">
      <c r="AV7700" s="10"/>
      <c r="AW7700"/>
    </row>
    <row r="7701" spans="48:49" x14ac:dyDescent="0.35">
      <c r="AV7701" s="10"/>
      <c r="AW7701"/>
    </row>
    <row r="7702" spans="48:49" x14ac:dyDescent="0.35">
      <c r="AV7702" s="10"/>
      <c r="AW7702"/>
    </row>
    <row r="7703" spans="48:49" x14ac:dyDescent="0.35">
      <c r="AV7703" s="10"/>
      <c r="AW7703"/>
    </row>
    <row r="7704" spans="48:49" x14ac:dyDescent="0.35">
      <c r="AV7704" s="10"/>
      <c r="AW7704"/>
    </row>
    <row r="7705" spans="48:49" x14ac:dyDescent="0.35">
      <c r="AV7705" s="10"/>
      <c r="AW7705"/>
    </row>
    <row r="7706" spans="48:49" x14ac:dyDescent="0.35">
      <c r="AV7706" s="10"/>
      <c r="AW7706"/>
    </row>
    <row r="7707" spans="48:49" x14ac:dyDescent="0.35">
      <c r="AV7707" s="10"/>
      <c r="AW7707"/>
    </row>
    <row r="7708" spans="48:49" x14ac:dyDescent="0.35">
      <c r="AV7708" s="10"/>
      <c r="AW7708"/>
    </row>
    <row r="7709" spans="48:49" x14ac:dyDescent="0.35">
      <c r="AV7709" s="10"/>
      <c r="AW7709"/>
    </row>
    <row r="7710" spans="48:49" x14ac:dyDescent="0.35">
      <c r="AV7710" s="10"/>
      <c r="AW7710"/>
    </row>
    <row r="7711" spans="48:49" x14ac:dyDescent="0.35">
      <c r="AV7711" s="10"/>
      <c r="AW7711"/>
    </row>
    <row r="7712" spans="48:49" x14ac:dyDescent="0.35">
      <c r="AV7712" s="10"/>
      <c r="AW7712"/>
    </row>
    <row r="7713" spans="48:49" x14ac:dyDescent="0.35">
      <c r="AV7713" s="10"/>
      <c r="AW7713"/>
    </row>
    <row r="7714" spans="48:49" x14ac:dyDescent="0.35">
      <c r="AV7714" s="10"/>
      <c r="AW7714"/>
    </row>
    <row r="7715" spans="48:49" x14ac:dyDescent="0.35">
      <c r="AV7715" s="10"/>
      <c r="AW7715"/>
    </row>
    <row r="7716" spans="48:49" x14ac:dyDescent="0.35">
      <c r="AV7716" s="10"/>
      <c r="AW7716"/>
    </row>
    <row r="7717" spans="48:49" x14ac:dyDescent="0.35">
      <c r="AV7717" s="10"/>
      <c r="AW7717"/>
    </row>
    <row r="7718" spans="48:49" x14ac:dyDescent="0.35">
      <c r="AV7718" s="10"/>
      <c r="AW7718"/>
    </row>
    <row r="7719" spans="48:49" x14ac:dyDescent="0.35">
      <c r="AV7719" s="10"/>
      <c r="AW7719"/>
    </row>
    <row r="7720" spans="48:49" x14ac:dyDescent="0.35">
      <c r="AV7720" s="10"/>
      <c r="AW7720"/>
    </row>
    <row r="7721" spans="48:49" x14ac:dyDescent="0.35">
      <c r="AV7721" s="10"/>
      <c r="AW7721"/>
    </row>
    <row r="7722" spans="48:49" x14ac:dyDescent="0.35">
      <c r="AV7722" s="10"/>
      <c r="AW7722"/>
    </row>
    <row r="7723" spans="48:49" x14ac:dyDescent="0.35">
      <c r="AV7723" s="10"/>
      <c r="AW7723"/>
    </row>
    <row r="7724" spans="48:49" x14ac:dyDescent="0.35">
      <c r="AV7724" s="10"/>
      <c r="AW7724"/>
    </row>
    <row r="7725" spans="48:49" x14ac:dyDescent="0.35">
      <c r="AV7725" s="10"/>
      <c r="AW7725"/>
    </row>
    <row r="7726" spans="48:49" x14ac:dyDescent="0.35">
      <c r="AV7726" s="10"/>
      <c r="AW7726"/>
    </row>
    <row r="7727" spans="48:49" x14ac:dyDescent="0.35">
      <c r="AV7727" s="10"/>
      <c r="AW7727"/>
    </row>
    <row r="7728" spans="48:49" x14ac:dyDescent="0.35">
      <c r="AV7728" s="10"/>
      <c r="AW7728"/>
    </row>
    <row r="7729" spans="48:49" x14ac:dyDescent="0.35">
      <c r="AV7729" s="10"/>
      <c r="AW7729"/>
    </row>
    <row r="7730" spans="48:49" x14ac:dyDescent="0.35">
      <c r="AV7730" s="10"/>
      <c r="AW7730"/>
    </row>
    <row r="7731" spans="48:49" x14ac:dyDescent="0.35">
      <c r="AV7731" s="10"/>
      <c r="AW7731"/>
    </row>
    <row r="7732" spans="48:49" x14ac:dyDescent="0.35">
      <c r="AV7732" s="10"/>
      <c r="AW7732"/>
    </row>
    <row r="7733" spans="48:49" x14ac:dyDescent="0.35">
      <c r="AV7733" s="10"/>
      <c r="AW7733"/>
    </row>
    <row r="7734" spans="48:49" x14ac:dyDescent="0.35">
      <c r="AV7734" s="10"/>
      <c r="AW7734"/>
    </row>
    <row r="7735" spans="48:49" x14ac:dyDescent="0.35">
      <c r="AV7735" s="10"/>
      <c r="AW7735"/>
    </row>
    <row r="7736" spans="48:49" x14ac:dyDescent="0.35">
      <c r="AV7736" s="10"/>
      <c r="AW7736"/>
    </row>
    <row r="7737" spans="48:49" x14ac:dyDescent="0.35">
      <c r="AV7737" s="10"/>
      <c r="AW7737"/>
    </row>
    <row r="7738" spans="48:49" x14ac:dyDescent="0.35">
      <c r="AV7738" s="10"/>
      <c r="AW7738"/>
    </row>
    <row r="7739" spans="48:49" x14ac:dyDescent="0.35">
      <c r="AV7739" s="10"/>
      <c r="AW7739"/>
    </row>
    <row r="7740" spans="48:49" x14ac:dyDescent="0.35">
      <c r="AV7740" s="10"/>
      <c r="AW7740"/>
    </row>
    <row r="7741" spans="48:49" x14ac:dyDescent="0.35">
      <c r="AV7741" s="10"/>
      <c r="AW7741"/>
    </row>
    <row r="7742" spans="48:49" x14ac:dyDescent="0.35">
      <c r="AV7742" s="10"/>
      <c r="AW7742"/>
    </row>
    <row r="7743" spans="48:49" x14ac:dyDescent="0.35">
      <c r="AV7743" s="10"/>
      <c r="AW7743"/>
    </row>
    <row r="7744" spans="48:49" x14ac:dyDescent="0.35">
      <c r="AV7744" s="10"/>
      <c r="AW7744"/>
    </row>
    <row r="7745" spans="48:49" x14ac:dyDescent="0.35">
      <c r="AV7745" s="10"/>
      <c r="AW7745"/>
    </row>
    <row r="7746" spans="48:49" x14ac:dyDescent="0.35">
      <c r="AV7746" s="10"/>
      <c r="AW7746"/>
    </row>
    <row r="7747" spans="48:49" x14ac:dyDescent="0.35">
      <c r="AV7747" s="10"/>
      <c r="AW7747"/>
    </row>
    <row r="7748" spans="48:49" x14ac:dyDescent="0.35">
      <c r="AV7748" s="10"/>
      <c r="AW7748"/>
    </row>
    <row r="7749" spans="48:49" x14ac:dyDescent="0.35">
      <c r="AV7749" s="10"/>
      <c r="AW7749"/>
    </row>
    <row r="7750" spans="48:49" x14ac:dyDescent="0.35">
      <c r="AV7750" s="10"/>
      <c r="AW7750"/>
    </row>
    <row r="7751" spans="48:49" x14ac:dyDescent="0.35">
      <c r="AV7751" s="10"/>
      <c r="AW7751"/>
    </row>
    <row r="7752" spans="48:49" x14ac:dyDescent="0.35">
      <c r="AV7752" s="10"/>
      <c r="AW7752"/>
    </row>
    <row r="7753" spans="48:49" x14ac:dyDescent="0.35">
      <c r="AV7753" s="10"/>
      <c r="AW7753"/>
    </row>
    <row r="7754" spans="48:49" x14ac:dyDescent="0.35">
      <c r="AV7754" s="10"/>
      <c r="AW7754"/>
    </row>
    <row r="7755" spans="48:49" x14ac:dyDescent="0.35">
      <c r="AV7755" s="10"/>
      <c r="AW7755"/>
    </row>
    <row r="7756" spans="48:49" x14ac:dyDescent="0.35">
      <c r="AV7756" s="10"/>
      <c r="AW7756"/>
    </row>
    <row r="7757" spans="48:49" x14ac:dyDescent="0.35">
      <c r="AV7757" s="10"/>
      <c r="AW7757"/>
    </row>
    <row r="7758" spans="48:49" x14ac:dyDescent="0.35">
      <c r="AV7758" s="10"/>
      <c r="AW7758"/>
    </row>
    <row r="7759" spans="48:49" x14ac:dyDescent="0.35">
      <c r="AV7759" s="10"/>
      <c r="AW7759"/>
    </row>
    <row r="7760" spans="48:49" x14ac:dyDescent="0.35">
      <c r="AV7760" s="10"/>
      <c r="AW7760"/>
    </row>
    <row r="7761" spans="48:49" x14ac:dyDescent="0.35">
      <c r="AV7761" s="10"/>
      <c r="AW7761"/>
    </row>
    <row r="7762" spans="48:49" x14ac:dyDescent="0.35">
      <c r="AV7762" s="10"/>
      <c r="AW7762"/>
    </row>
    <row r="7763" spans="48:49" x14ac:dyDescent="0.35">
      <c r="AV7763" s="10"/>
      <c r="AW7763"/>
    </row>
    <row r="7764" spans="48:49" x14ac:dyDescent="0.35">
      <c r="AV7764" s="10"/>
      <c r="AW7764"/>
    </row>
    <row r="7765" spans="48:49" x14ac:dyDescent="0.35">
      <c r="AV7765" s="10"/>
      <c r="AW7765"/>
    </row>
    <row r="7766" spans="48:49" x14ac:dyDescent="0.35">
      <c r="AV7766" s="10"/>
      <c r="AW7766"/>
    </row>
    <row r="7767" spans="48:49" x14ac:dyDescent="0.35">
      <c r="AV7767" s="10"/>
      <c r="AW7767"/>
    </row>
    <row r="7768" spans="48:49" x14ac:dyDescent="0.35">
      <c r="AV7768" s="10"/>
      <c r="AW7768"/>
    </row>
    <row r="7769" spans="48:49" x14ac:dyDescent="0.35">
      <c r="AV7769" s="10"/>
      <c r="AW7769"/>
    </row>
    <row r="7770" spans="48:49" x14ac:dyDescent="0.35">
      <c r="AV7770" s="10"/>
      <c r="AW7770"/>
    </row>
    <row r="7771" spans="48:49" x14ac:dyDescent="0.35">
      <c r="AV7771" s="10"/>
      <c r="AW7771"/>
    </row>
    <row r="7772" spans="48:49" x14ac:dyDescent="0.35">
      <c r="AV7772" s="10"/>
      <c r="AW7772"/>
    </row>
    <row r="7773" spans="48:49" x14ac:dyDescent="0.35">
      <c r="AV7773" s="10"/>
      <c r="AW7773"/>
    </row>
    <row r="7774" spans="48:49" x14ac:dyDescent="0.35">
      <c r="AV7774" s="10"/>
      <c r="AW7774"/>
    </row>
    <row r="7775" spans="48:49" x14ac:dyDescent="0.35">
      <c r="AV7775" s="10"/>
      <c r="AW7775"/>
    </row>
    <row r="7776" spans="48:49" x14ac:dyDescent="0.35">
      <c r="AV7776" s="10"/>
      <c r="AW7776"/>
    </row>
    <row r="7777" spans="48:49" x14ac:dyDescent="0.35">
      <c r="AV7777" s="10"/>
      <c r="AW7777"/>
    </row>
    <row r="7778" spans="48:49" x14ac:dyDescent="0.35">
      <c r="AV7778" s="10"/>
      <c r="AW7778"/>
    </row>
    <row r="7779" spans="48:49" x14ac:dyDescent="0.35">
      <c r="AV7779" s="10"/>
      <c r="AW7779"/>
    </row>
    <row r="7780" spans="48:49" x14ac:dyDescent="0.35">
      <c r="AV7780" s="10"/>
      <c r="AW7780"/>
    </row>
    <row r="7781" spans="48:49" x14ac:dyDescent="0.35">
      <c r="AV7781" s="10"/>
      <c r="AW7781"/>
    </row>
    <row r="7782" spans="48:49" x14ac:dyDescent="0.35">
      <c r="AV7782" s="10"/>
      <c r="AW7782"/>
    </row>
    <row r="7783" spans="48:49" x14ac:dyDescent="0.35">
      <c r="AV7783" s="10"/>
      <c r="AW7783"/>
    </row>
    <row r="7784" spans="48:49" x14ac:dyDescent="0.35">
      <c r="AV7784" s="10"/>
      <c r="AW7784"/>
    </row>
    <row r="7785" spans="48:49" x14ac:dyDescent="0.35">
      <c r="AV7785" s="10"/>
      <c r="AW7785"/>
    </row>
    <row r="7786" spans="48:49" x14ac:dyDescent="0.35">
      <c r="AV7786" s="10"/>
      <c r="AW7786"/>
    </row>
    <row r="7787" spans="48:49" x14ac:dyDescent="0.35">
      <c r="AV7787" s="10"/>
      <c r="AW7787"/>
    </row>
    <row r="7788" spans="48:49" x14ac:dyDescent="0.35">
      <c r="AV7788" s="10"/>
      <c r="AW7788"/>
    </row>
    <row r="7789" spans="48:49" x14ac:dyDescent="0.35">
      <c r="AV7789" s="10"/>
      <c r="AW7789"/>
    </row>
    <row r="7790" spans="48:49" x14ac:dyDescent="0.35">
      <c r="AV7790" s="10"/>
      <c r="AW7790"/>
    </row>
    <row r="7791" spans="48:49" x14ac:dyDescent="0.35">
      <c r="AV7791" s="10"/>
      <c r="AW7791"/>
    </row>
    <row r="7792" spans="48:49" x14ac:dyDescent="0.35">
      <c r="AV7792" s="10"/>
      <c r="AW7792"/>
    </row>
    <row r="7793" spans="48:49" x14ac:dyDescent="0.35">
      <c r="AV7793" s="10"/>
      <c r="AW7793"/>
    </row>
    <row r="7794" spans="48:49" x14ac:dyDescent="0.35">
      <c r="AV7794" s="10"/>
      <c r="AW7794"/>
    </row>
    <row r="7795" spans="48:49" x14ac:dyDescent="0.35">
      <c r="AV7795" s="10"/>
      <c r="AW7795"/>
    </row>
    <row r="7796" spans="48:49" x14ac:dyDescent="0.35">
      <c r="AV7796" s="10"/>
      <c r="AW7796"/>
    </row>
    <row r="7797" spans="48:49" x14ac:dyDescent="0.35">
      <c r="AV7797" s="10"/>
      <c r="AW7797"/>
    </row>
    <row r="7798" spans="48:49" x14ac:dyDescent="0.35">
      <c r="AV7798" s="10"/>
      <c r="AW7798"/>
    </row>
    <row r="7799" spans="48:49" x14ac:dyDescent="0.35">
      <c r="AV7799" s="10"/>
      <c r="AW7799"/>
    </row>
    <row r="7800" spans="48:49" x14ac:dyDescent="0.35">
      <c r="AV7800" s="10"/>
      <c r="AW7800"/>
    </row>
    <row r="7801" spans="48:49" x14ac:dyDescent="0.35">
      <c r="AV7801" s="10"/>
      <c r="AW7801"/>
    </row>
    <row r="7802" spans="48:49" x14ac:dyDescent="0.35">
      <c r="AV7802" s="10"/>
      <c r="AW7802"/>
    </row>
    <row r="7803" spans="48:49" x14ac:dyDescent="0.35">
      <c r="AV7803" s="10"/>
      <c r="AW7803"/>
    </row>
    <row r="7804" spans="48:49" x14ac:dyDescent="0.35">
      <c r="AV7804" s="10"/>
      <c r="AW7804"/>
    </row>
    <row r="7805" spans="48:49" x14ac:dyDescent="0.35">
      <c r="AV7805" s="10"/>
      <c r="AW7805"/>
    </row>
    <row r="7806" spans="48:49" x14ac:dyDescent="0.35">
      <c r="AV7806" s="10"/>
      <c r="AW7806"/>
    </row>
    <row r="7807" spans="48:49" x14ac:dyDescent="0.35">
      <c r="AV7807" s="10"/>
      <c r="AW7807"/>
    </row>
    <row r="7808" spans="48:49" x14ac:dyDescent="0.35">
      <c r="AV7808" s="10"/>
      <c r="AW7808"/>
    </row>
    <row r="7809" spans="48:49" x14ac:dyDescent="0.35">
      <c r="AV7809" s="10"/>
      <c r="AW7809"/>
    </row>
    <row r="7810" spans="48:49" x14ac:dyDescent="0.35">
      <c r="AV7810" s="10"/>
      <c r="AW7810"/>
    </row>
    <row r="7811" spans="48:49" x14ac:dyDescent="0.35">
      <c r="AV7811" s="10"/>
      <c r="AW7811"/>
    </row>
    <row r="7812" spans="48:49" x14ac:dyDescent="0.35">
      <c r="AV7812" s="10"/>
      <c r="AW7812"/>
    </row>
    <row r="7813" spans="48:49" x14ac:dyDescent="0.35">
      <c r="AV7813" s="10"/>
      <c r="AW7813"/>
    </row>
    <row r="7814" spans="48:49" x14ac:dyDescent="0.35">
      <c r="AV7814" s="10"/>
      <c r="AW7814"/>
    </row>
    <row r="7815" spans="48:49" x14ac:dyDescent="0.35">
      <c r="AV7815" s="10"/>
      <c r="AW7815"/>
    </row>
    <row r="7816" spans="48:49" x14ac:dyDescent="0.35">
      <c r="AV7816" s="10"/>
      <c r="AW7816"/>
    </row>
    <row r="7817" spans="48:49" x14ac:dyDescent="0.35">
      <c r="AV7817" s="10"/>
      <c r="AW7817"/>
    </row>
    <row r="7818" spans="48:49" x14ac:dyDescent="0.35">
      <c r="AV7818" s="10"/>
      <c r="AW7818"/>
    </row>
    <row r="7819" spans="48:49" x14ac:dyDescent="0.35">
      <c r="AV7819" s="10"/>
      <c r="AW7819"/>
    </row>
    <row r="7820" spans="48:49" x14ac:dyDescent="0.35">
      <c r="AV7820" s="10"/>
      <c r="AW7820"/>
    </row>
    <row r="7821" spans="48:49" x14ac:dyDescent="0.35">
      <c r="AV7821" s="10"/>
      <c r="AW7821"/>
    </row>
    <row r="7822" spans="48:49" x14ac:dyDescent="0.35">
      <c r="AV7822" s="10"/>
      <c r="AW7822"/>
    </row>
    <row r="7823" spans="48:49" x14ac:dyDescent="0.35">
      <c r="AV7823" s="10"/>
      <c r="AW7823"/>
    </row>
    <row r="7824" spans="48:49" x14ac:dyDescent="0.35">
      <c r="AV7824" s="10"/>
      <c r="AW7824"/>
    </row>
    <row r="7825" spans="48:49" x14ac:dyDescent="0.35">
      <c r="AV7825" s="10"/>
      <c r="AW7825"/>
    </row>
    <row r="7826" spans="48:49" x14ac:dyDescent="0.35">
      <c r="AV7826" s="10"/>
      <c r="AW7826"/>
    </row>
    <row r="7827" spans="48:49" x14ac:dyDescent="0.35">
      <c r="AV7827" s="10"/>
      <c r="AW7827"/>
    </row>
    <row r="7828" spans="48:49" x14ac:dyDescent="0.35">
      <c r="AV7828" s="10"/>
      <c r="AW7828"/>
    </row>
    <row r="7829" spans="48:49" x14ac:dyDescent="0.35">
      <c r="AV7829" s="10"/>
      <c r="AW7829"/>
    </row>
    <row r="7830" spans="48:49" x14ac:dyDescent="0.35">
      <c r="AV7830" s="10"/>
      <c r="AW7830"/>
    </row>
    <row r="7831" spans="48:49" x14ac:dyDescent="0.35">
      <c r="AV7831" s="10"/>
      <c r="AW7831"/>
    </row>
    <row r="7832" spans="48:49" x14ac:dyDescent="0.35">
      <c r="AV7832" s="10"/>
      <c r="AW7832"/>
    </row>
    <row r="7833" spans="48:49" x14ac:dyDescent="0.35">
      <c r="AV7833" s="10"/>
      <c r="AW7833"/>
    </row>
    <row r="7834" spans="48:49" x14ac:dyDescent="0.35">
      <c r="AV7834" s="10"/>
      <c r="AW7834"/>
    </row>
    <row r="7835" spans="48:49" x14ac:dyDescent="0.35">
      <c r="AV7835" s="10"/>
      <c r="AW7835"/>
    </row>
    <row r="7836" spans="48:49" x14ac:dyDescent="0.35">
      <c r="AV7836" s="10"/>
      <c r="AW7836"/>
    </row>
    <row r="7837" spans="48:49" x14ac:dyDescent="0.35">
      <c r="AV7837" s="10"/>
      <c r="AW7837"/>
    </row>
    <row r="7838" spans="48:49" x14ac:dyDescent="0.35">
      <c r="AV7838" s="10"/>
      <c r="AW7838"/>
    </row>
    <row r="7839" spans="48:49" x14ac:dyDescent="0.35">
      <c r="AV7839" s="10"/>
      <c r="AW7839"/>
    </row>
    <row r="7840" spans="48:49" x14ac:dyDescent="0.35">
      <c r="AV7840" s="10"/>
      <c r="AW7840"/>
    </row>
    <row r="7841" spans="48:49" x14ac:dyDescent="0.35">
      <c r="AV7841" s="10"/>
      <c r="AW7841"/>
    </row>
    <row r="7842" spans="48:49" x14ac:dyDescent="0.35">
      <c r="AV7842" s="10"/>
      <c r="AW7842"/>
    </row>
    <row r="7843" spans="48:49" x14ac:dyDescent="0.35">
      <c r="AV7843" s="10"/>
      <c r="AW7843"/>
    </row>
    <row r="7844" spans="48:49" x14ac:dyDescent="0.35">
      <c r="AV7844" s="10"/>
      <c r="AW7844"/>
    </row>
    <row r="7845" spans="48:49" x14ac:dyDescent="0.35">
      <c r="AV7845" s="10"/>
      <c r="AW7845"/>
    </row>
    <row r="7846" spans="48:49" x14ac:dyDescent="0.35">
      <c r="AV7846" s="10"/>
      <c r="AW7846"/>
    </row>
    <row r="7847" spans="48:49" x14ac:dyDescent="0.35">
      <c r="AV7847" s="10"/>
      <c r="AW7847"/>
    </row>
    <row r="7848" spans="48:49" x14ac:dyDescent="0.35">
      <c r="AV7848" s="10"/>
      <c r="AW7848"/>
    </row>
    <row r="7849" spans="48:49" x14ac:dyDescent="0.35">
      <c r="AV7849" s="10"/>
      <c r="AW7849"/>
    </row>
    <row r="7850" spans="48:49" x14ac:dyDescent="0.35">
      <c r="AV7850" s="10"/>
      <c r="AW7850"/>
    </row>
    <row r="7851" spans="48:49" x14ac:dyDescent="0.35">
      <c r="AV7851" s="10"/>
      <c r="AW7851"/>
    </row>
    <row r="7852" spans="48:49" x14ac:dyDescent="0.35">
      <c r="AV7852" s="10"/>
      <c r="AW7852"/>
    </row>
    <row r="7853" spans="48:49" x14ac:dyDescent="0.35">
      <c r="AV7853" s="10"/>
      <c r="AW7853"/>
    </row>
    <row r="7854" spans="48:49" x14ac:dyDescent="0.35">
      <c r="AV7854" s="10"/>
      <c r="AW7854"/>
    </row>
    <row r="7855" spans="48:49" x14ac:dyDescent="0.35">
      <c r="AV7855" s="10"/>
      <c r="AW7855"/>
    </row>
    <row r="7856" spans="48:49" x14ac:dyDescent="0.35">
      <c r="AV7856" s="10"/>
      <c r="AW7856"/>
    </row>
    <row r="7857" spans="48:49" x14ac:dyDescent="0.35">
      <c r="AV7857" s="10"/>
      <c r="AW7857"/>
    </row>
    <row r="7858" spans="48:49" x14ac:dyDescent="0.35">
      <c r="AV7858" s="10"/>
      <c r="AW7858"/>
    </row>
    <row r="7859" spans="48:49" x14ac:dyDescent="0.35">
      <c r="AV7859" s="10"/>
      <c r="AW7859"/>
    </row>
    <row r="7860" spans="48:49" x14ac:dyDescent="0.35">
      <c r="AV7860" s="10"/>
      <c r="AW7860"/>
    </row>
    <row r="7861" spans="48:49" x14ac:dyDescent="0.35">
      <c r="AV7861" s="10"/>
      <c r="AW7861"/>
    </row>
    <row r="7862" spans="48:49" x14ac:dyDescent="0.35">
      <c r="AV7862" s="10"/>
      <c r="AW7862"/>
    </row>
    <row r="7863" spans="48:49" x14ac:dyDescent="0.35">
      <c r="AV7863" s="10"/>
      <c r="AW7863"/>
    </row>
    <row r="7864" spans="48:49" x14ac:dyDescent="0.35">
      <c r="AV7864" s="10"/>
      <c r="AW7864"/>
    </row>
    <row r="7865" spans="48:49" x14ac:dyDescent="0.35">
      <c r="AV7865" s="10"/>
      <c r="AW7865"/>
    </row>
    <row r="7866" spans="48:49" x14ac:dyDescent="0.35">
      <c r="AV7866" s="10"/>
      <c r="AW7866"/>
    </row>
    <row r="7867" spans="48:49" x14ac:dyDescent="0.35">
      <c r="AV7867" s="10"/>
      <c r="AW7867"/>
    </row>
    <row r="7868" spans="48:49" x14ac:dyDescent="0.35">
      <c r="AV7868" s="10"/>
      <c r="AW7868"/>
    </row>
    <row r="7869" spans="48:49" x14ac:dyDescent="0.35">
      <c r="AV7869" s="10"/>
      <c r="AW7869"/>
    </row>
    <row r="7870" spans="48:49" x14ac:dyDescent="0.35">
      <c r="AV7870" s="10"/>
      <c r="AW7870"/>
    </row>
    <row r="7871" spans="48:49" x14ac:dyDescent="0.35">
      <c r="AV7871" s="10"/>
      <c r="AW7871"/>
    </row>
    <row r="7872" spans="48:49" x14ac:dyDescent="0.35">
      <c r="AV7872" s="10"/>
      <c r="AW7872"/>
    </row>
    <row r="7873" spans="48:49" x14ac:dyDescent="0.35">
      <c r="AV7873" s="10"/>
      <c r="AW7873"/>
    </row>
    <row r="7874" spans="48:49" x14ac:dyDescent="0.35">
      <c r="AV7874" s="10"/>
      <c r="AW7874"/>
    </row>
    <row r="7875" spans="48:49" x14ac:dyDescent="0.35">
      <c r="AV7875" s="10"/>
      <c r="AW7875"/>
    </row>
    <row r="7876" spans="48:49" x14ac:dyDescent="0.35">
      <c r="AV7876" s="10"/>
      <c r="AW7876"/>
    </row>
    <row r="7877" spans="48:49" x14ac:dyDescent="0.35">
      <c r="AV7877" s="10"/>
      <c r="AW7877"/>
    </row>
    <row r="7878" spans="48:49" x14ac:dyDescent="0.35">
      <c r="AV7878" s="10"/>
      <c r="AW7878"/>
    </row>
    <row r="7879" spans="48:49" x14ac:dyDescent="0.35">
      <c r="AV7879" s="10"/>
      <c r="AW7879"/>
    </row>
    <row r="7880" spans="48:49" x14ac:dyDescent="0.35">
      <c r="AV7880" s="10"/>
      <c r="AW7880"/>
    </row>
    <row r="7881" spans="48:49" x14ac:dyDescent="0.35">
      <c r="AV7881" s="10"/>
      <c r="AW7881"/>
    </row>
    <row r="7882" spans="48:49" x14ac:dyDescent="0.35">
      <c r="AV7882" s="10"/>
      <c r="AW7882"/>
    </row>
    <row r="7883" spans="48:49" x14ac:dyDescent="0.35">
      <c r="AV7883" s="10"/>
      <c r="AW7883"/>
    </row>
    <row r="7884" spans="48:49" x14ac:dyDescent="0.35">
      <c r="AV7884" s="10"/>
      <c r="AW7884"/>
    </row>
    <row r="7885" spans="48:49" x14ac:dyDescent="0.35">
      <c r="AV7885" s="10"/>
      <c r="AW7885"/>
    </row>
    <row r="7886" spans="48:49" x14ac:dyDescent="0.35">
      <c r="AV7886" s="10"/>
      <c r="AW7886"/>
    </row>
    <row r="7887" spans="48:49" x14ac:dyDescent="0.35">
      <c r="AV7887" s="10"/>
      <c r="AW7887"/>
    </row>
    <row r="7888" spans="48:49" x14ac:dyDescent="0.35">
      <c r="AV7888" s="10"/>
      <c r="AW7888"/>
    </row>
    <row r="7889" spans="48:49" x14ac:dyDescent="0.35">
      <c r="AV7889" s="10"/>
      <c r="AW7889"/>
    </row>
    <row r="7890" spans="48:49" x14ac:dyDescent="0.35">
      <c r="AV7890" s="10"/>
      <c r="AW7890"/>
    </row>
    <row r="7891" spans="48:49" x14ac:dyDescent="0.35">
      <c r="AV7891" s="10"/>
      <c r="AW7891"/>
    </row>
    <row r="7892" spans="48:49" x14ac:dyDescent="0.35">
      <c r="AV7892" s="10"/>
      <c r="AW7892"/>
    </row>
    <row r="7893" spans="48:49" x14ac:dyDescent="0.35">
      <c r="AV7893" s="10"/>
      <c r="AW7893"/>
    </row>
    <row r="7894" spans="48:49" x14ac:dyDescent="0.35">
      <c r="AV7894" s="10"/>
      <c r="AW7894"/>
    </row>
    <row r="7895" spans="48:49" x14ac:dyDescent="0.35">
      <c r="AV7895" s="10"/>
      <c r="AW7895"/>
    </row>
    <row r="7896" spans="48:49" x14ac:dyDescent="0.35">
      <c r="AV7896" s="10"/>
      <c r="AW7896"/>
    </row>
    <row r="7897" spans="48:49" x14ac:dyDescent="0.35">
      <c r="AV7897" s="10"/>
      <c r="AW7897"/>
    </row>
    <row r="7898" spans="48:49" x14ac:dyDescent="0.35">
      <c r="AV7898" s="10"/>
      <c r="AW7898"/>
    </row>
    <row r="7899" spans="48:49" x14ac:dyDescent="0.35">
      <c r="AV7899" s="10"/>
      <c r="AW7899"/>
    </row>
    <row r="7900" spans="48:49" x14ac:dyDescent="0.35">
      <c r="AV7900" s="10"/>
      <c r="AW7900"/>
    </row>
    <row r="7901" spans="48:49" x14ac:dyDescent="0.35">
      <c r="AV7901" s="10"/>
      <c r="AW7901"/>
    </row>
    <row r="7902" spans="48:49" x14ac:dyDescent="0.35">
      <c r="AV7902" s="10"/>
      <c r="AW7902"/>
    </row>
    <row r="7903" spans="48:49" x14ac:dyDescent="0.35">
      <c r="AV7903" s="10"/>
      <c r="AW7903"/>
    </row>
    <row r="7904" spans="48:49" x14ac:dyDescent="0.35">
      <c r="AV7904" s="10"/>
      <c r="AW7904"/>
    </row>
    <row r="7905" spans="48:49" x14ac:dyDescent="0.35">
      <c r="AV7905" s="10"/>
      <c r="AW7905"/>
    </row>
    <row r="7906" spans="48:49" x14ac:dyDescent="0.35">
      <c r="AV7906" s="10"/>
      <c r="AW7906"/>
    </row>
    <row r="7907" spans="48:49" x14ac:dyDescent="0.35">
      <c r="AV7907" s="10"/>
      <c r="AW7907"/>
    </row>
    <row r="7908" spans="48:49" x14ac:dyDescent="0.35">
      <c r="AV7908" s="10"/>
      <c r="AW7908"/>
    </row>
    <row r="7909" spans="48:49" x14ac:dyDescent="0.35">
      <c r="AV7909" s="10"/>
      <c r="AW7909"/>
    </row>
    <row r="7910" spans="48:49" x14ac:dyDescent="0.35">
      <c r="AV7910" s="10"/>
      <c r="AW7910"/>
    </row>
    <row r="7911" spans="48:49" x14ac:dyDescent="0.35">
      <c r="AV7911" s="10"/>
      <c r="AW7911"/>
    </row>
    <row r="7912" spans="48:49" x14ac:dyDescent="0.35">
      <c r="AV7912" s="10"/>
      <c r="AW7912"/>
    </row>
    <row r="7913" spans="48:49" x14ac:dyDescent="0.35">
      <c r="AV7913" s="10"/>
      <c r="AW7913"/>
    </row>
    <row r="7914" spans="48:49" x14ac:dyDescent="0.35">
      <c r="AV7914" s="10"/>
      <c r="AW7914"/>
    </row>
    <row r="7915" spans="48:49" x14ac:dyDescent="0.35">
      <c r="AV7915" s="10"/>
      <c r="AW7915"/>
    </row>
    <row r="7916" spans="48:49" x14ac:dyDescent="0.35">
      <c r="AV7916" s="10"/>
      <c r="AW7916"/>
    </row>
    <row r="7917" spans="48:49" x14ac:dyDescent="0.35">
      <c r="AV7917" s="10"/>
      <c r="AW7917"/>
    </row>
    <row r="7918" spans="48:49" x14ac:dyDescent="0.35">
      <c r="AV7918" s="10"/>
      <c r="AW7918"/>
    </row>
    <row r="7919" spans="48:49" x14ac:dyDescent="0.35">
      <c r="AV7919" s="10"/>
      <c r="AW7919"/>
    </row>
    <row r="7920" spans="48:49" x14ac:dyDescent="0.35">
      <c r="AV7920" s="10"/>
      <c r="AW7920"/>
    </row>
    <row r="7921" spans="48:49" x14ac:dyDescent="0.35">
      <c r="AV7921" s="10"/>
      <c r="AW7921"/>
    </row>
    <row r="7922" spans="48:49" x14ac:dyDescent="0.35">
      <c r="AV7922" s="10"/>
      <c r="AW7922"/>
    </row>
    <row r="7923" spans="48:49" x14ac:dyDescent="0.35">
      <c r="AV7923" s="10"/>
      <c r="AW7923"/>
    </row>
    <row r="7924" spans="48:49" x14ac:dyDescent="0.35">
      <c r="AV7924" s="10"/>
      <c r="AW7924"/>
    </row>
    <row r="7925" spans="48:49" x14ac:dyDescent="0.35">
      <c r="AV7925" s="10"/>
      <c r="AW7925"/>
    </row>
    <row r="7926" spans="48:49" x14ac:dyDescent="0.35">
      <c r="AV7926" s="10"/>
      <c r="AW7926"/>
    </row>
    <row r="7927" spans="48:49" x14ac:dyDescent="0.35">
      <c r="AV7927" s="10"/>
      <c r="AW7927"/>
    </row>
    <row r="7928" spans="48:49" x14ac:dyDescent="0.35">
      <c r="AV7928" s="10"/>
      <c r="AW7928"/>
    </row>
    <row r="7929" spans="48:49" x14ac:dyDescent="0.35">
      <c r="AV7929" s="10"/>
      <c r="AW7929"/>
    </row>
    <row r="7930" spans="48:49" x14ac:dyDescent="0.35">
      <c r="AV7930" s="10"/>
      <c r="AW7930"/>
    </row>
    <row r="7931" spans="48:49" x14ac:dyDescent="0.35">
      <c r="AV7931" s="10"/>
      <c r="AW7931"/>
    </row>
    <row r="7932" spans="48:49" x14ac:dyDescent="0.35">
      <c r="AV7932" s="10"/>
      <c r="AW7932"/>
    </row>
    <row r="7933" spans="48:49" x14ac:dyDescent="0.35">
      <c r="AV7933" s="10"/>
      <c r="AW7933"/>
    </row>
    <row r="7934" spans="48:49" x14ac:dyDescent="0.35">
      <c r="AV7934" s="10"/>
      <c r="AW7934"/>
    </row>
    <row r="7935" spans="48:49" x14ac:dyDescent="0.35">
      <c r="AV7935" s="10"/>
      <c r="AW7935"/>
    </row>
    <row r="7936" spans="48:49" x14ac:dyDescent="0.35">
      <c r="AV7936" s="10"/>
      <c r="AW7936"/>
    </row>
    <row r="7937" spans="48:49" x14ac:dyDescent="0.35">
      <c r="AV7937" s="10"/>
      <c r="AW7937"/>
    </row>
    <row r="7938" spans="48:49" x14ac:dyDescent="0.35">
      <c r="AV7938" s="10"/>
      <c r="AW7938"/>
    </row>
    <row r="7939" spans="48:49" x14ac:dyDescent="0.35">
      <c r="AV7939" s="10"/>
      <c r="AW7939"/>
    </row>
    <row r="7940" spans="48:49" x14ac:dyDescent="0.35">
      <c r="AV7940" s="10"/>
      <c r="AW7940"/>
    </row>
    <row r="7941" spans="48:49" x14ac:dyDescent="0.35">
      <c r="AV7941" s="10"/>
      <c r="AW7941"/>
    </row>
    <row r="7942" spans="48:49" x14ac:dyDescent="0.35">
      <c r="AV7942" s="10"/>
      <c r="AW7942"/>
    </row>
    <row r="7943" spans="48:49" x14ac:dyDescent="0.35">
      <c r="AV7943" s="10"/>
      <c r="AW7943"/>
    </row>
    <row r="7944" spans="48:49" x14ac:dyDescent="0.35">
      <c r="AV7944" s="10"/>
      <c r="AW7944"/>
    </row>
    <row r="7945" spans="48:49" x14ac:dyDescent="0.35">
      <c r="AV7945" s="10"/>
      <c r="AW7945"/>
    </row>
    <row r="7946" spans="48:49" x14ac:dyDescent="0.35">
      <c r="AV7946" s="10"/>
      <c r="AW7946"/>
    </row>
    <row r="7947" spans="48:49" x14ac:dyDescent="0.35">
      <c r="AV7947" s="10"/>
      <c r="AW7947"/>
    </row>
    <row r="7948" spans="48:49" x14ac:dyDescent="0.35">
      <c r="AV7948" s="10"/>
      <c r="AW7948"/>
    </row>
    <row r="7949" spans="48:49" x14ac:dyDescent="0.35">
      <c r="AV7949" s="10"/>
      <c r="AW7949"/>
    </row>
    <row r="7950" spans="48:49" x14ac:dyDescent="0.35">
      <c r="AV7950" s="10"/>
      <c r="AW7950"/>
    </row>
    <row r="7951" spans="48:49" x14ac:dyDescent="0.35">
      <c r="AV7951" s="10"/>
      <c r="AW7951"/>
    </row>
    <row r="7952" spans="48:49" x14ac:dyDescent="0.35">
      <c r="AV7952" s="10"/>
      <c r="AW7952"/>
    </row>
    <row r="7953" spans="48:49" x14ac:dyDescent="0.35">
      <c r="AV7953" s="10"/>
      <c r="AW7953"/>
    </row>
    <row r="7954" spans="48:49" x14ac:dyDescent="0.35">
      <c r="AV7954" s="10"/>
      <c r="AW7954"/>
    </row>
    <row r="7955" spans="48:49" x14ac:dyDescent="0.35">
      <c r="AV7955" s="10"/>
      <c r="AW7955"/>
    </row>
    <row r="7956" spans="48:49" x14ac:dyDescent="0.35">
      <c r="AV7956" s="10"/>
      <c r="AW7956"/>
    </row>
    <row r="7957" spans="48:49" x14ac:dyDescent="0.35">
      <c r="AV7957" s="10"/>
      <c r="AW7957"/>
    </row>
    <row r="7958" spans="48:49" x14ac:dyDescent="0.35">
      <c r="AV7958" s="10"/>
      <c r="AW7958"/>
    </row>
    <row r="7959" spans="48:49" x14ac:dyDescent="0.35">
      <c r="AV7959" s="10"/>
      <c r="AW7959"/>
    </row>
    <row r="7960" spans="48:49" x14ac:dyDescent="0.35">
      <c r="AV7960" s="10"/>
      <c r="AW7960"/>
    </row>
    <row r="7961" spans="48:49" x14ac:dyDescent="0.35">
      <c r="AV7961" s="10"/>
      <c r="AW7961"/>
    </row>
    <row r="7962" spans="48:49" x14ac:dyDescent="0.35">
      <c r="AV7962" s="10"/>
      <c r="AW7962"/>
    </row>
    <row r="7963" spans="48:49" x14ac:dyDescent="0.35">
      <c r="AV7963" s="10"/>
      <c r="AW7963"/>
    </row>
    <row r="7964" spans="48:49" x14ac:dyDescent="0.35">
      <c r="AV7964" s="10"/>
      <c r="AW7964"/>
    </row>
    <row r="7965" spans="48:49" x14ac:dyDescent="0.35">
      <c r="AV7965" s="10"/>
      <c r="AW7965"/>
    </row>
    <row r="7966" spans="48:49" x14ac:dyDescent="0.35">
      <c r="AV7966" s="10"/>
      <c r="AW7966"/>
    </row>
    <row r="7967" spans="48:49" x14ac:dyDescent="0.35">
      <c r="AV7967" s="10"/>
      <c r="AW7967"/>
    </row>
    <row r="7968" spans="48:49" x14ac:dyDescent="0.35">
      <c r="AV7968" s="10"/>
      <c r="AW7968"/>
    </row>
    <row r="7969" spans="48:49" x14ac:dyDescent="0.35">
      <c r="AV7969" s="10"/>
      <c r="AW7969"/>
    </row>
    <row r="7970" spans="48:49" x14ac:dyDescent="0.35">
      <c r="AV7970" s="10"/>
      <c r="AW7970"/>
    </row>
    <row r="7971" spans="48:49" x14ac:dyDescent="0.35">
      <c r="AV7971" s="10"/>
      <c r="AW7971"/>
    </row>
    <row r="7972" spans="48:49" x14ac:dyDescent="0.35">
      <c r="AV7972" s="10"/>
      <c r="AW7972"/>
    </row>
    <row r="7973" spans="48:49" x14ac:dyDescent="0.35">
      <c r="AV7973" s="10"/>
      <c r="AW7973"/>
    </row>
    <row r="7974" spans="48:49" x14ac:dyDescent="0.35">
      <c r="AV7974" s="10"/>
      <c r="AW7974"/>
    </row>
    <row r="7975" spans="48:49" x14ac:dyDescent="0.35">
      <c r="AV7975" s="10"/>
      <c r="AW7975"/>
    </row>
    <row r="7976" spans="48:49" x14ac:dyDescent="0.35">
      <c r="AV7976" s="10"/>
      <c r="AW7976"/>
    </row>
    <row r="7977" spans="48:49" x14ac:dyDescent="0.35">
      <c r="AV7977" s="10"/>
      <c r="AW7977"/>
    </row>
    <row r="7978" spans="48:49" x14ac:dyDescent="0.35">
      <c r="AV7978" s="10"/>
      <c r="AW7978"/>
    </row>
    <row r="7979" spans="48:49" x14ac:dyDescent="0.35">
      <c r="AV7979" s="10"/>
      <c r="AW7979"/>
    </row>
    <row r="7980" spans="48:49" x14ac:dyDescent="0.35">
      <c r="AV7980" s="10"/>
      <c r="AW7980"/>
    </row>
    <row r="7981" spans="48:49" x14ac:dyDescent="0.35">
      <c r="AV7981" s="10"/>
      <c r="AW7981"/>
    </row>
    <row r="7982" spans="48:49" x14ac:dyDescent="0.35">
      <c r="AV7982" s="10"/>
      <c r="AW7982"/>
    </row>
    <row r="7983" spans="48:49" x14ac:dyDescent="0.35">
      <c r="AV7983" s="10"/>
      <c r="AW7983"/>
    </row>
    <row r="7984" spans="48:49" x14ac:dyDescent="0.35">
      <c r="AV7984" s="10"/>
      <c r="AW7984"/>
    </row>
    <row r="7985" spans="48:49" x14ac:dyDescent="0.35">
      <c r="AV7985" s="10"/>
      <c r="AW7985"/>
    </row>
    <row r="7986" spans="48:49" x14ac:dyDescent="0.35">
      <c r="AV7986" s="10"/>
      <c r="AW7986"/>
    </row>
    <row r="7987" spans="48:49" x14ac:dyDescent="0.35">
      <c r="AV7987" s="10"/>
      <c r="AW7987"/>
    </row>
    <row r="7988" spans="48:49" x14ac:dyDescent="0.35">
      <c r="AV7988" s="10"/>
      <c r="AW7988"/>
    </row>
    <row r="7989" spans="48:49" x14ac:dyDescent="0.35">
      <c r="AV7989" s="10"/>
      <c r="AW7989"/>
    </row>
    <row r="7990" spans="48:49" x14ac:dyDescent="0.35">
      <c r="AV7990" s="10"/>
      <c r="AW7990"/>
    </row>
    <row r="7991" spans="48:49" x14ac:dyDescent="0.35">
      <c r="AV7991" s="10"/>
      <c r="AW7991"/>
    </row>
    <row r="7992" spans="48:49" x14ac:dyDescent="0.35">
      <c r="AV7992" s="10"/>
      <c r="AW7992"/>
    </row>
    <row r="7993" spans="48:49" x14ac:dyDescent="0.35">
      <c r="AV7993" s="10"/>
      <c r="AW7993"/>
    </row>
    <row r="7994" spans="48:49" x14ac:dyDescent="0.35">
      <c r="AV7994" s="10"/>
      <c r="AW7994"/>
    </row>
    <row r="7995" spans="48:49" x14ac:dyDescent="0.35">
      <c r="AV7995" s="10"/>
      <c r="AW7995"/>
    </row>
    <row r="7996" spans="48:49" x14ac:dyDescent="0.35">
      <c r="AV7996" s="10"/>
      <c r="AW7996"/>
    </row>
    <row r="7997" spans="48:49" x14ac:dyDescent="0.35">
      <c r="AV7997" s="10"/>
      <c r="AW7997"/>
    </row>
    <row r="7998" spans="48:49" x14ac:dyDescent="0.35">
      <c r="AV7998" s="10"/>
      <c r="AW7998"/>
    </row>
    <row r="7999" spans="48:49" x14ac:dyDescent="0.35">
      <c r="AV7999" s="10"/>
      <c r="AW7999"/>
    </row>
    <row r="8000" spans="48:49" x14ac:dyDescent="0.35">
      <c r="AV8000" s="10"/>
      <c r="AW8000"/>
    </row>
    <row r="8001" spans="48:49" x14ac:dyDescent="0.35">
      <c r="AV8001" s="10"/>
      <c r="AW8001"/>
    </row>
    <row r="8002" spans="48:49" x14ac:dyDescent="0.35">
      <c r="AV8002" s="10"/>
      <c r="AW8002"/>
    </row>
    <row r="8003" spans="48:49" x14ac:dyDescent="0.35">
      <c r="AV8003" s="10"/>
      <c r="AW8003"/>
    </row>
    <row r="8004" spans="48:49" x14ac:dyDescent="0.35">
      <c r="AV8004" s="10"/>
      <c r="AW8004"/>
    </row>
    <row r="8005" spans="48:49" x14ac:dyDescent="0.35">
      <c r="AV8005" s="10"/>
      <c r="AW8005"/>
    </row>
    <row r="8006" spans="48:49" x14ac:dyDescent="0.35">
      <c r="AV8006" s="10"/>
      <c r="AW8006"/>
    </row>
    <row r="8007" spans="48:49" x14ac:dyDescent="0.35">
      <c r="AV8007" s="10"/>
      <c r="AW8007"/>
    </row>
    <row r="8008" spans="48:49" x14ac:dyDescent="0.35">
      <c r="AV8008" s="10"/>
      <c r="AW8008"/>
    </row>
    <row r="8009" spans="48:49" x14ac:dyDescent="0.35">
      <c r="AV8009" s="10"/>
      <c r="AW8009"/>
    </row>
    <row r="8010" spans="48:49" x14ac:dyDescent="0.35">
      <c r="AV8010" s="10"/>
      <c r="AW8010"/>
    </row>
    <row r="8011" spans="48:49" x14ac:dyDescent="0.35">
      <c r="AV8011" s="10"/>
      <c r="AW8011"/>
    </row>
    <row r="8012" spans="48:49" x14ac:dyDescent="0.35">
      <c r="AV8012" s="10"/>
      <c r="AW8012"/>
    </row>
    <row r="8013" spans="48:49" x14ac:dyDescent="0.35">
      <c r="AV8013" s="10"/>
      <c r="AW8013"/>
    </row>
    <row r="8014" spans="48:49" x14ac:dyDescent="0.35">
      <c r="AV8014" s="10"/>
      <c r="AW8014"/>
    </row>
    <row r="8015" spans="48:49" x14ac:dyDescent="0.35">
      <c r="AV8015" s="10"/>
      <c r="AW8015"/>
    </row>
    <row r="8016" spans="48:49" x14ac:dyDescent="0.35">
      <c r="AV8016" s="10"/>
      <c r="AW8016"/>
    </row>
    <row r="8017" spans="48:49" x14ac:dyDescent="0.35">
      <c r="AV8017" s="10"/>
      <c r="AW8017"/>
    </row>
    <row r="8018" spans="48:49" x14ac:dyDescent="0.35">
      <c r="AV8018" s="10"/>
      <c r="AW8018"/>
    </row>
    <row r="8019" spans="48:49" x14ac:dyDescent="0.35">
      <c r="AV8019" s="10"/>
      <c r="AW8019"/>
    </row>
    <row r="8020" spans="48:49" x14ac:dyDescent="0.35">
      <c r="AV8020" s="10"/>
      <c r="AW8020"/>
    </row>
    <row r="8021" spans="48:49" x14ac:dyDescent="0.35">
      <c r="AV8021" s="10"/>
      <c r="AW8021"/>
    </row>
    <row r="8022" spans="48:49" x14ac:dyDescent="0.35">
      <c r="AV8022" s="10"/>
      <c r="AW8022"/>
    </row>
    <row r="8023" spans="48:49" x14ac:dyDescent="0.35">
      <c r="AV8023" s="10"/>
      <c r="AW8023"/>
    </row>
    <row r="8024" spans="48:49" x14ac:dyDescent="0.35">
      <c r="AV8024" s="10"/>
      <c r="AW8024"/>
    </row>
    <row r="8025" spans="48:49" x14ac:dyDescent="0.35">
      <c r="AV8025" s="10"/>
      <c r="AW8025"/>
    </row>
    <row r="8026" spans="48:49" x14ac:dyDescent="0.35">
      <c r="AV8026" s="10"/>
      <c r="AW8026"/>
    </row>
    <row r="8027" spans="48:49" x14ac:dyDescent="0.35">
      <c r="AV8027" s="10"/>
      <c r="AW8027"/>
    </row>
    <row r="8028" spans="48:49" x14ac:dyDescent="0.35">
      <c r="AV8028" s="10"/>
      <c r="AW8028"/>
    </row>
    <row r="8029" spans="48:49" x14ac:dyDescent="0.35">
      <c r="AV8029" s="10"/>
      <c r="AW8029"/>
    </row>
    <row r="8030" spans="48:49" x14ac:dyDescent="0.35">
      <c r="AV8030" s="10"/>
      <c r="AW8030"/>
    </row>
    <row r="8031" spans="48:49" x14ac:dyDescent="0.35">
      <c r="AV8031" s="10"/>
      <c r="AW8031"/>
    </row>
    <row r="8032" spans="48:49" x14ac:dyDescent="0.35">
      <c r="AV8032" s="10"/>
      <c r="AW8032"/>
    </row>
    <row r="8033" spans="48:49" x14ac:dyDescent="0.35">
      <c r="AV8033" s="10"/>
      <c r="AW8033"/>
    </row>
    <row r="8034" spans="48:49" x14ac:dyDescent="0.35">
      <c r="AV8034" s="10"/>
      <c r="AW8034"/>
    </row>
    <row r="8035" spans="48:49" x14ac:dyDescent="0.35">
      <c r="AV8035" s="10"/>
      <c r="AW8035"/>
    </row>
    <row r="8036" spans="48:49" x14ac:dyDescent="0.35">
      <c r="AV8036" s="10"/>
      <c r="AW8036"/>
    </row>
    <row r="8037" spans="48:49" x14ac:dyDescent="0.35">
      <c r="AV8037" s="10"/>
      <c r="AW8037"/>
    </row>
    <row r="8038" spans="48:49" x14ac:dyDescent="0.35">
      <c r="AV8038" s="10"/>
      <c r="AW8038"/>
    </row>
    <row r="8039" spans="48:49" x14ac:dyDescent="0.35">
      <c r="AV8039" s="10"/>
      <c r="AW8039"/>
    </row>
    <row r="8040" spans="48:49" x14ac:dyDescent="0.35">
      <c r="AV8040" s="10"/>
      <c r="AW8040"/>
    </row>
    <row r="8041" spans="48:49" x14ac:dyDescent="0.35">
      <c r="AV8041" s="10"/>
      <c r="AW8041"/>
    </row>
    <row r="8042" spans="48:49" x14ac:dyDescent="0.35">
      <c r="AV8042" s="10"/>
      <c r="AW8042"/>
    </row>
    <row r="8043" spans="48:49" x14ac:dyDescent="0.35">
      <c r="AV8043" s="10"/>
      <c r="AW8043"/>
    </row>
    <row r="8044" spans="48:49" x14ac:dyDescent="0.35">
      <c r="AV8044" s="10"/>
      <c r="AW8044"/>
    </row>
    <row r="8045" spans="48:49" x14ac:dyDescent="0.35">
      <c r="AV8045" s="10"/>
      <c r="AW8045"/>
    </row>
    <row r="8046" spans="48:49" x14ac:dyDescent="0.35">
      <c r="AV8046" s="10"/>
      <c r="AW8046"/>
    </row>
    <row r="8047" spans="48:49" x14ac:dyDescent="0.35">
      <c r="AV8047" s="10"/>
      <c r="AW8047"/>
    </row>
    <row r="8048" spans="48:49" x14ac:dyDescent="0.35">
      <c r="AV8048" s="10"/>
      <c r="AW8048"/>
    </row>
    <row r="8049" spans="48:49" x14ac:dyDescent="0.35">
      <c r="AV8049" s="10"/>
      <c r="AW8049"/>
    </row>
    <row r="8050" spans="48:49" x14ac:dyDescent="0.35">
      <c r="AV8050" s="10"/>
      <c r="AW8050"/>
    </row>
    <row r="8051" spans="48:49" x14ac:dyDescent="0.35">
      <c r="AV8051" s="10"/>
      <c r="AW8051"/>
    </row>
    <row r="8052" spans="48:49" x14ac:dyDescent="0.35">
      <c r="AV8052" s="10"/>
      <c r="AW8052"/>
    </row>
    <row r="8053" spans="48:49" x14ac:dyDescent="0.35">
      <c r="AV8053" s="10"/>
      <c r="AW8053"/>
    </row>
    <row r="8054" spans="48:49" x14ac:dyDescent="0.35">
      <c r="AV8054" s="10"/>
      <c r="AW8054"/>
    </row>
    <row r="8055" spans="48:49" x14ac:dyDescent="0.35">
      <c r="AV8055" s="10"/>
      <c r="AW8055"/>
    </row>
    <row r="8056" spans="48:49" x14ac:dyDescent="0.35">
      <c r="AV8056" s="10"/>
      <c r="AW8056"/>
    </row>
    <row r="8057" spans="48:49" x14ac:dyDescent="0.35">
      <c r="AV8057" s="10"/>
      <c r="AW8057"/>
    </row>
    <row r="8058" spans="48:49" x14ac:dyDescent="0.35">
      <c r="AV8058" s="10"/>
      <c r="AW8058"/>
    </row>
    <row r="8059" spans="48:49" x14ac:dyDescent="0.35">
      <c r="AV8059" s="10"/>
      <c r="AW8059"/>
    </row>
    <row r="8060" spans="48:49" x14ac:dyDescent="0.35">
      <c r="AV8060" s="10"/>
      <c r="AW8060"/>
    </row>
    <row r="8061" spans="48:49" x14ac:dyDescent="0.35">
      <c r="AV8061" s="10"/>
      <c r="AW8061"/>
    </row>
    <row r="8062" spans="48:49" x14ac:dyDescent="0.35">
      <c r="AV8062" s="10"/>
      <c r="AW8062"/>
    </row>
    <row r="8063" spans="48:49" x14ac:dyDescent="0.35">
      <c r="AV8063" s="10"/>
      <c r="AW8063"/>
    </row>
    <row r="8064" spans="48:49" x14ac:dyDescent="0.35">
      <c r="AV8064" s="10"/>
      <c r="AW8064"/>
    </row>
    <row r="8065" spans="48:49" x14ac:dyDescent="0.35">
      <c r="AV8065" s="10"/>
      <c r="AW8065"/>
    </row>
    <row r="8066" spans="48:49" x14ac:dyDescent="0.35">
      <c r="AV8066" s="10"/>
      <c r="AW8066"/>
    </row>
    <row r="8067" spans="48:49" x14ac:dyDescent="0.35">
      <c r="AV8067" s="10"/>
      <c r="AW8067"/>
    </row>
    <row r="8068" spans="48:49" x14ac:dyDescent="0.35">
      <c r="AV8068" s="10"/>
      <c r="AW8068"/>
    </row>
    <row r="8069" spans="48:49" x14ac:dyDescent="0.35">
      <c r="AV8069" s="10"/>
      <c r="AW8069"/>
    </row>
    <row r="8070" spans="48:49" x14ac:dyDescent="0.35">
      <c r="AV8070" s="10"/>
      <c r="AW8070"/>
    </row>
    <row r="8071" spans="48:49" x14ac:dyDescent="0.35">
      <c r="AV8071" s="10"/>
      <c r="AW8071"/>
    </row>
    <row r="8072" spans="48:49" x14ac:dyDescent="0.35">
      <c r="AV8072" s="10"/>
      <c r="AW8072"/>
    </row>
    <row r="8073" spans="48:49" x14ac:dyDescent="0.35">
      <c r="AV8073" s="10"/>
      <c r="AW8073"/>
    </row>
    <row r="8074" spans="48:49" x14ac:dyDescent="0.35">
      <c r="AV8074" s="10"/>
      <c r="AW8074"/>
    </row>
    <row r="8075" spans="48:49" x14ac:dyDescent="0.35">
      <c r="AV8075" s="10"/>
      <c r="AW8075"/>
    </row>
    <row r="8076" spans="48:49" x14ac:dyDescent="0.35">
      <c r="AV8076" s="10"/>
      <c r="AW8076"/>
    </row>
    <row r="8077" spans="48:49" x14ac:dyDescent="0.35">
      <c r="AV8077" s="10"/>
      <c r="AW8077"/>
    </row>
    <row r="8078" spans="48:49" x14ac:dyDescent="0.35">
      <c r="AV8078" s="10"/>
      <c r="AW8078"/>
    </row>
    <row r="8079" spans="48:49" x14ac:dyDescent="0.35">
      <c r="AV8079" s="10"/>
      <c r="AW8079"/>
    </row>
    <row r="8080" spans="48:49" x14ac:dyDescent="0.35">
      <c r="AV8080" s="10"/>
      <c r="AW8080"/>
    </row>
    <row r="8081" spans="48:49" x14ac:dyDescent="0.35">
      <c r="AV8081" s="10"/>
      <c r="AW8081"/>
    </row>
    <row r="8082" spans="48:49" x14ac:dyDescent="0.35">
      <c r="AV8082" s="10"/>
      <c r="AW8082"/>
    </row>
    <row r="8083" spans="48:49" x14ac:dyDescent="0.35">
      <c r="AV8083" s="10"/>
      <c r="AW8083"/>
    </row>
    <row r="8084" spans="48:49" x14ac:dyDescent="0.35">
      <c r="AV8084" s="10"/>
      <c r="AW8084"/>
    </row>
    <row r="8085" spans="48:49" x14ac:dyDescent="0.35">
      <c r="AV8085" s="10"/>
      <c r="AW8085"/>
    </row>
    <row r="8086" spans="48:49" x14ac:dyDescent="0.35">
      <c r="AV8086" s="10"/>
      <c r="AW8086"/>
    </row>
    <row r="8087" spans="48:49" x14ac:dyDescent="0.35">
      <c r="AV8087" s="10"/>
      <c r="AW8087"/>
    </row>
    <row r="8088" spans="48:49" x14ac:dyDescent="0.35">
      <c r="AV8088" s="10"/>
      <c r="AW8088"/>
    </row>
    <row r="8089" spans="48:49" x14ac:dyDescent="0.35">
      <c r="AV8089" s="10"/>
      <c r="AW8089"/>
    </row>
    <row r="8090" spans="48:49" x14ac:dyDescent="0.35">
      <c r="AV8090" s="10"/>
      <c r="AW8090"/>
    </row>
    <row r="8091" spans="48:49" x14ac:dyDescent="0.35">
      <c r="AV8091" s="10"/>
      <c r="AW8091"/>
    </row>
    <row r="8092" spans="48:49" x14ac:dyDescent="0.35">
      <c r="AV8092" s="10"/>
      <c r="AW8092"/>
    </row>
    <row r="8093" spans="48:49" x14ac:dyDescent="0.35">
      <c r="AV8093" s="10"/>
      <c r="AW8093"/>
    </row>
    <row r="8094" spans="48:49" x14ac:dyDescent="0.35">
      <c r="AV8094" s="10"/>
      <c r="AW8094"/>
    </row>
    <row r="8095" spans="48:49" x14ac:dyDescent="0.35">
      <c r="AV8095" s="10"/>
      <c r="AW8095"/>
    </row>
    <row r="8096" spans="48:49" x14ac:dyDescent="0.35">
      <c r="AV8096" s="10"/>
      <c r="AW8096"/>
    </row>
    <row r="8097" spans="48:49" x14ac:dyDescent="0.35">
      <c r="AV8097" s="10"/>
      <c r="AW8097"/>
    </row>
    <row r="8098" spans="48:49" x14ac:dyDescent="0.35">
      <c r="AV8098" s="10"/>
      <c r="AW8098"/>
    </row>
    <row r="8099" spans="48:49" x14ac:dyDescent="0.35">
      <c r="AV8099" s="10"/>
      <c r="AW8099"/>
    </row>
    <row r="8100" spans="48:49" x14ac:dyDescent="0.35">
      <c r="AV8100" s="10"/>
      <c r="AW8100"/>
    </row>
    <row r="8101" spans="48:49" x14ac:dyDescent="0.35">
      <c r="AV8101" s="10"/>
      <c r="AW8101"/>
    </row>
    <row r="8102" spans="48:49" x14ac:dyDescent="0.35">
      <c r="AV8102" s="10"/>
      <c r="AW8102"/>
    </row>
    <row r="8103" spans="48:49" x14ac:dyDescent="0.35">
      <c r="AV8103" s="10"/>
      <c r="AW8103"/>
    </row>
    <row r="8104" spans="48:49" x14ac:dyDescent="0.35">
      <c r="AV8104" s="10"/>
      <c r="AW8104"/>
    </row>
    <row r="8105" spans="48:49" x14ac:dyDescent="0.35">
      <c r="AV8105" s="10"/>
      <c r="AW8105"/>
    </row>
    <row r="8106" spans="48:49" x14ac:dyDescent="0.35">
      <c r="AV8106" s="10"/>
      <c r="AW8106"/>
    </row>
    <row r="8107" spans="48:49" x14ac:dyDescent="0.35">
      <c r="AV8107" s="10"/>
      <c r="AW8107"/>
    </row>
    <row r="8108" spans="48:49" x14ac:dyDescent="0.35">
      <c r="AV8108" s="10"/>
      <c r="AW8108"/>
    </row>
    <row r="8109" spans="48:49" x14ac:dyDescent="0.35">
      <c r="AV8109" s="10"/>
      <c r="AW8109"/>
    </row>
    <row r="8110" spans="48:49" x14ac:dyDescent="0.35">
      <c r="AV8110" s="10"/>
      <c r="AW8110"/>
    </row>
    <row r="8111" spans="48:49" x14ac:dyDescent="0.35">
      <c r="AV8111" s="10"/>
      <c r="AW8111"/>
    </row>
    <row r="8112" spans="48:49" x14ac:dyDescent="0.35">
      <c r="AV8112" s="10"/>
      <c r="AW8112"/>
    </row>
    <row r="8113" spans="48:49" x14ac:dyDescent="0.35">
      <c r="AV8113" s="10"/>
      <c r="AW8113"/>
    </row>
    <row r="8114" spans="48:49" x14ac:dyDescent="0.35">
      <c r="AV8114" s="10"/>
      <c r="AW8114"/>
    </row>
    <row r="8115" spans="48:49" x14ac:dyDescent="0.35">
      <c r="AV8115" s="10"/>
      <c r="AW8115"/>
    </row>
    <row r="8116" spans="48:49" x14ac:dyDescent="0.35">
      <c r="AV8116" s="10"/>
      <c r="AW8116"/>
    </row>
    <row r="8117" spans="48:49" x14ac:dyDescent="0.35">
      <c r="AV8117" s="10"/>
      <c r="AW8117"/>
    </row>
    <row r="8118" spans="48:49" x14ac:dyDescent="0.35">
      <c r="AV8118" s="10"/>
      <c r="AW8118"/>
    </row>
    <row r="8119" spans="48:49" x14ac:dyDescent="0.35">
      <c r="AV8119" s="10"/>
      <c r="AW8119"/>
    </row>
    <row r="8120" spans="48:49" x14ac:dyDescent="0.35">
      <c r="AV8120" s="10"/>
      <c r="AW8120"/>
    </row>
    <row r="8121" spans="48:49" x14ac:dyDescent="0.35">
      <c r="AV8121" s="10"/>
      <c r="AW8121"/>
    </row>
    <row r="8122" spans="48:49" x14ac:dyDescent="0.35">
      <c r="AV8122" s="10"/>
      <c r="AW8122"/>
    </row>
    <row r="8123" spans="48:49" x14ac:dyDescent="0.35">
      <c r="AV8123" s="10"/>
      <c r="AW8123"/>
    </row>
    <row r="8124" spans="48:49" x14ac:dyDescent="0.35">
      <c r="AV8124" s="10"/>
      <c r="AW8124"/>
    </row>
    <row r="8125" spans="48:49" x14ac:dyDescent="0.35">
      <c r="AV8125" s="10"/>
      <c r="AW8125"/>
    </row>
    <row r="8126" spans="48:49" x14ac:dyDescent="0.35">
      <c r="AV8126" s="10"/>
      <c r="AW8126"/>
    </row>
    <row r="8127" spans="48:49" x14ac:dyDescent="0.35">
      <c r="AV8127" s="10"/>
      <c r="AW8127"/>
    </row>
    <row r="8128" spans="48:49" x14ac:dyDescent="0.35">
      <c r="AV8128" s="10"/>
      <c r="AW8128"/>
    </row>
    <row r="8129" spans="48:49" x14ac:dyDescent="0.35">
      <c r="AV8129" s="10"/>
      <c r="AW8129"/>
    </row>
    <row r="8130" spans="48:49" x14ac:dyDescent="0.35">
      <c r="AV8130" s="10"/>
      <c r="AW8130"/>
    </row>
    <row r="8131" spans="48:49" x14ac:dyDescent="0.35">
      <c r="AV8131" s="10"/>
      <c r="AW8131"/>
    </row>
    <row r="8132" spans="48:49" x14ac:dyDescent="0.35">
      <c r="AV8132" s="10"/>
      <c r="AW8132"/>
    </row>
    <row r="8133" spans="48:49" x14ac:dyDescent="0.35">
      <c r="AV8133" s="10"/>
      <c r="AW8133"/>
    </row>
    <row r="8134" spans="48:49" x14ac:dyDescent="0.35">
      <c r="AV8134" s="10"/>
      <c r="AW8134"/>
    </row>
    <row r="8135" spans="48:49" x14ac:dyDescent="0.35">
      <c r="AV8135" s="10"/>
      <c r="AW8135"/>
    </row>
    <row r="8136" spans="48:49" x14ac:dyDescent="0.35">
      <c r="AV8136" s="10"/>
      <c r="AW8136"/>
    </row>
    <row r="8137" spans="48:49" x14ac:dyDescent="0.35">
      <c r="AV8137" s="10"/>
      <c r="AW8137"/>
    </row>
    <row r="8138" spans="48:49" x14ac:dyDescent="0.35">
      <c r="AV8138" s="10"/>
      <c r="AW8138"/>
    </row>
    <row r="8139" spans="48:49" x14ac:dyDescent="0.35">
      <c r="AV8139" s="10"/>
      <c r="AW8139"/>
    </row>
    <row r="8140" spans="48:49" x14ac:dyDescent="0.35">
      <c r="AV8140" s="10"/>
      <c r="AW8140"/>
    </row>
    <row r="8141" spans="48:49" x14ac:dyDescent="0.35">
      <c r="AV8141" s="10"/>
      <c r="AW8141"/>
    </row>
    <row r="8142" spans="48:49" x14ac:dyDescent="0.35">
      <c r="AV8142" s="10"/>
      <c r="AW8142"/>
    </row>
    <row r="8143" spans="48:49" x14ac:dyDescent="0.35">
      <c r="AV8143" s="10"/>
      <c r="AW8143"/>
    </row>
    <row r="8144" spans="48:49" x14ac:dyDescent="0.35">
      <c r="AV8144" s="10"/>
      <c r="AW8144"/>
    </row>
    <row r="8145" spans="48:49" x14ac:dyDescent="0.35">
      <c r="AV8145" s="10"/>
      <c r="AW8145"/>
    </row>
    <row r="8146" spans="48:49" x14ac:dyDescent="0.35">
      <c r="AV8146" s="10"/>
      <c r="AW8146"/>
    </row>
    <row r="8147" spans="48:49" x14ac:dyDescent="0.35">
      <c r="AV8147" s="10"/>
      <c r="AW8147"/>
    </row>
    <row r="8148" spans="48:49" x14ac:dyDescent="0.35">
      <c r="AV8148" s="10"/>
      <c r="AW8148"/>
    </row>
    <row r="8149" spans="48:49" x14ac:dyDescent="0.35">
      <c r="AV8149" s="10"/>
      <c r="AW8149"/>
    </row>
    <row r="8150" spans="48:49" x14ac:dyDescent="0.35">
      <c r="AV8150" s="10"/>
      <c r="AW8150"/>
    </row>
    <row r="8151" spans="48:49" x14ac:dyDescent="0.35">
      <c r="AV8151" s="10"/>
      <c r="AW8151"/>
    </row>
    <row r="8152" spans="48:49" x14ac:dyDescent="0.35">
      <c r="AV8152" s="10"/>
      <c r="AW8152"/>
    </row>
    <row r="8153" spans="48:49" x14ac:dyDescent="0.35">
      <c r="AV8153" s="10"/>
      <c r="AW8153"/>
    </row>
    <row r="8154" spans="48:49" x14ac:dyDescent="0.35">
      <c r="AV8154" s="10"/>
      <c r="AW8154"/>
    </row>
    <row r="8155" spans="48:49" x14ac:dyDescent="0.35">
      <c r="AV8155" s="10"/>
      <c r="AW8155"/>
    </row>
    <row r="8156" spans="48:49" x14ac:dyDescent="0.35">
      <c r="AV8156" s="10"/>
      <c r="AW8156"/>
    </row>
    <row r="8157" spans="48:49" x14ac:dyDescent="0.35">
      <c r="AV8157" s="10"/>
      <c r="AW8157"/>
    </row>
    <row r="8158" spans="48:49" x14ac:dyDescent="0.35">
      <c r="AV8158" s="10"/>
      <c r="AW8158"/>
    </row>
    <row r="8159" spans="48:49" x14ac:dyDescent="0.35">
      <c r="AV8159" s="10"/>
      <c r="AW8159"/>
    </row>
    <row r="8160" spans="48:49" x14ac:dyDescent="0.35">
      <c r="AV8160" s="10"/>
      <c r="AW8160"/>
    </row>
    <row r="8161" spans="48:49" x14ac:dyDescent="0.35">
      <c r="AV8161" s="10"/>
      <c r="AW8161"/>
    </row>
    <row r="8162" spans="48:49" x14ac:dyDescent="0.35">
      <c r="AV8162" s="10"/>
      <c r="AW8162"/>
    </row>
    <row r="8163" spans="48:49" x14ac:dyDescent="0.35">
      <c r="AV8163" s="10"/>
      <c r="AW8163"/>
    </row>
    <row r="8164" spans="48:49" x14ac:dyDescent="0.35">
      <c r="AV8164" s="10"/>
      <c r="AW8164"/>
    </row>
    <row r="8165" spans="48:49" x14ac:dyDescent="0.35">
      <c r="AV8165" s="10"/>
      <c r="AW8165"/>
    </row>
    <row r="8166" spans="48:49" x14ac:dyDescent="0.35">
      <c r="AV8166" s="10"/>
      <c r="AW8166"/>
    </row>
    <row r="8167" spans="48:49" x14ac:dyDescent="0.35">
      <c r="AV8167" s="10"/>
      <c r="AW8167"/>
    </row>
    <row r="8168" spans="48:49" x14ac:dyDescent="0.35">
      <c r="AV8168" s="10"/>
      <c r="AW8168"/>
    </row>
    <row r="8169" spans="48:49" x14ac:dyDescent="0.35">
      <c r="AV8169" s="10"/>
      <c r="AW8169"/>
    </row>
    <row r="8170" spans="48:49" x14ac:dyDescent="0.35">
      <c r="AV8170" s="10"/>
      <c r="AW8170"/>
    </row>
    <row r="8171" spans="48:49" x14ac:dyDescent="0.35">
      <c r="AV8171" s="10"/>
      <c r="AW8171"/>
    </row>
    <row r="8172" spans="48:49" x14ac:dyDescent="0.35">
      <c r="AV8172" s="10"/>
      <c r="AW8172"/>
    </row>
    <row r="8173" spans="48:49" x14ac:dyDescent="0.35">
      <c r="AV8173" s="10"/>
      <c r="AW8173"/>
    </row>
    <row r="8174" spans="48:49" x14ac:dyDescent="0.35">
      <c r="AV8174" s="10"/>
      <c r="AW8174"/>
    </row>
    <row r="8175" spans="48:49" x14ac:dyDescent="0.35">
      <c r="AV8175" s="10"/>
      <c r="AW8175"/>
    </row>
    <row r="8176" spans="48:49" x14ac:dyDescent="0.35">
      <c r="AV8176" s="10"/>
      <c r="AW8176"/>
    </row>
    <row r="8177" spans="48:49" x14ac:dyDescent="0.35">
      <c r="AV8177" s="10"/>
      <c r="AW8177"/>
    </row>
    <row r="8178" spans="48:49" x14ac:dyDescent="0.35">
      <c r="AV8178" s="10"/>
      <c r="AW8178"/>
    </row>
    <row r="8179" spans="48:49" x14ac:dyDescent="0.35">
      <c r="AV8179" s="10"/>
      <c r="AW8179"/>
    </row>
    <row r="8180" spans="48:49" x14ac:dyDescent="0.35">
      <c r="AV8180" s="10"/>
      <c r="AW8180"/>
    </row>
    <row r="8181" spans="48:49" x14ac:dyDescent="0.35">
      <c r="AV8181" s="10"/>
      <c r="AW8181"/>
    </row>
    <row r="8182" spans="48:49" x14ac:dyDescent="0.35">
      <c r="AV8182" s="10"/>
      <c r="AW8182"/>
    </row>
    <row r="8183" spans="48:49" x14ac:dyDescent="0.35">
      <c r="AV8183" s="10"/>
      <c r="AW8183"/>
    </row>
    <row r="8184" spans="48:49" x14ac:dyDescent="0.35">
      <c r="AV8184" s="10"/>
      <c r="AW8184"/>
    </row>
    <row r="8185" spans="48:49" x14ac:dyDescent="0.35">
      <c r="AV8185" s="10"/>
      <c r="AW8185"/>
    </row>
    <row r="8186" spans="48:49" x14ac:dyDescent="0.35">
      <c r="AV8186" s="10"/>
      <c r="AW8186"/>
    </row>
    <row r="8187" spans="48:49" x14ac:dyDescent="0.35">
      <c r="AV8187" s="10"/>
      <c r="AW8187"/>
    </row>
    <row r="8188" spans="48:49" x14ac:dyDescent="0.35">
      <c r="AV8188" s="10"/>
      <c r="AW8188"/>
    </row>
    <row r="8189" spans="48:49" x14ac:dyDescent="0.35">
      <c r="AV8189" s="10"/>
      <c r="AW8189"/>
    </row>
    <row r="8190" spans="48:49" x14ac:dyDescent="0.35">
      <c r="AV8190" s="10"/>
      <c r="AW8190"/>
    </row>
    <row r="8191" spans="48:49" x14ac:dyDescent="0.35">
      <c r="AV8191" s="10"/>
      <c r="AW8191"/>
    </row>
    <row r="8192" spans="48:49" x14ac:dyDescent="0.35">
      <c r="AV8192" s="10"/>
      <c r="AW8192"/>
    </row>
    <row r="8193" spans="48:49" x14ac:dyDescent="0.35">
      <c r="AV8193" s="10"/>
      <c r="AW8193"/>
    </row>
    <row r="8194" spans="48:49" x14ac:dyDescent="0.35">
      <c r="AV8194" s="10"/>
      <c r="AW8194"/>
    </row>
    <row r="8195" spans="48:49" x14ac:dyDescent="0.35">
      <c r="AV8195" s="10"/>
      <c r="AW8195"/>
    </row>
    <row r="8196" spans="48:49" x14ac:dyDescent="0.35">
      <c r="AV8196" s="10"/>
      <c r="AW8196"/>
    </row>
    <row r="8197" spans="48:49" x14ac:dyDescent="0.35">
      <c r="AV8197" s="10"/>
      <c r="AW8197"/>
    </row>
    <row r="8198" spans="48:49" x14ac:dyDescent="0.35">
      <c r="AV8198" s="10"/>
      <c r="AW8198"/>
    </row>
    <row r="8199" spans="48:49" x14ac:dyDescent="0.35">
      <c r="AV8199" s="10"/>
      <c r="AW8199"/>
    </row>
    <row r="8200" spans="48:49" x14ac:dyDescent="0.35">
      <c r="AV8200" s="10"/>
      <c r="AW8200"/>
    </row>
    <row r="8201" spans="48:49" x14ac:dyDescent="0.35">
      <c r="AV8201" s="10"/>
      <c r="AW8201"/>
    </row>
    <row r="8202" spans="48:49" x14ac:dyDescent="0.35">
      <c r="AV8202" s="10"/>
      <c r="AW8202"/>
    </row>
    <row r="8203" spans="48:49" x14ac:dyDescent="0.35">
      <c r="AV8203" s="10"/>
      <c r="AW8203"/>
    </row>
    <row r="8204" spans="48:49" x14ac:dyDescent="0.35">
      <c r="AV8204" s="10"/>
      <c r="AW8204"/>
    </row>
    <row r="8205" spans="48:49" x14ac:dyDescent="0.35">
      <c r="AV8205" s="10"/>
      <c r="AW8205"/>
    </row>
    <row r="8206" spans="48:49" x14ac:dyDescent="0.35">
      <c r="AV8206" s="10"/>
      <c r="AW8206"/>
    </row>
    <row r="8207" spans="48:49" x14ac:dyDescent="0.35">
      <c r="AV8207" s="10"/>
      <c r="AW8207"/>
    </row>
    <row r="8208" spans="48:49" x14ac:dyDescent="0.35">
      <c r="AV8208" s="10"/>
      <c r="AW8208"/>
    </row>
    <row r="8209" spans="48:49" x14ac:dyDescent="0.35">
      <c r="AV8209" s="10"/>
      <c r="AW8209"/>
    </row>
    <row r="8210" spans="48:49" x14ac:dyDescent="0.35">
      <c r="AV8210" s="10"/>
      <c r="AW8210"/>
    </row>
    <row r="8211" spans="48:49" x14ac:dyDescent="0.35">
      <c r="AV8211" s="10"/>
      <c r="AW8211"/>
    </row>
    <row r="8212" spans="48:49" x14ac:dyDescent="0.35">
      <c r="AV8212" s="10"/>
      <c r="AW8212"/>
    </row>
    <row r="8213" spans="48:49" x14ac:dyDescent="0.35">
      <c r="AV8213" s="10"/>
      <c r="AW8213"/>
    </row>
    <row r="8214" spans="48:49" x14ac:dyDescent="0.35">
      <c r="AV8214" s="10"/>
      <c r="AW8214"/>
    </row>
    <row r="8215" spans="48:49" x14ac:dyDescent="0.35">
      <c r="AV8215" s="10"/>
      <c r="AW8215"/>
    </row>
    <row r="8216" spans="48:49" x14ac:dyDescent="0.35">
      <c r="AV8216" s="10"/>
      <c r="AW8216"/>
    </row>
    <row r="8217" spans="48:49" x14ac:dyDescent="0.35">
      <c r="AV8217" s="10"/>
      <c r="AW8217"/>
    </row>
    <row r="8218" spans="48:49" x14ac:dyDescent="0.35">
      <c r="AV8218" s="10"/>
      <c r="AW8218"/>
    </row>
    <row r="8219" spans="48:49" x14ac:dyDescent="0.35">
      <c r="AV8219" s="10"/>
      <c r="AW8219"/>
    </row>
    <row r="8220" spans="48:49" x14ac:dyDescent="0.35">
      <c r="AV8220" s="10"/>
      <c r="AW8220"/>
    </row>
    <row r="8221" spans="48:49" x14ac:dyDescent="0.35">
      <c r="AV8221" s="10"/>
      <c r="AW8221"/>
    </row>
    <row r="8222" spans="48:49" x14ac:dyDescent="0.35">
      <c r="AV8222" s="10"/>
      <c r="AW8222"/>
    </row>
    <row r="8223" spans="48:49" x14ac:dyDescent="0.35">
      <c r="AV8223" s="10"/>
      <c r="AW8223"/>
    </row>
    <row r="8224" spans="48:49" x14ac:dyDescent="0.35">
      <c r="AV8224" s="10"/>
      <c r="AW8224"/>
    </row>
    <row r="8225" spans="48:49" x14ac:dyDescent="0.35">
      <c r="AV8225" s="10"/>
      <c r="AW8225"/>
    </row>
    <row r="8226" spans="48:49" x14ac:dyDescent="0.35">
      <c r="AV8226" s="10"/>
      <c r="AW8226"/>
    </row>
    <row r="8227" spans="48:49" x14ac:dyDescent="0.35">
      <c r="AV8227" s="10"/>
      <c r="AW8227"/>
    </row>
    <row r="8228" spans="48:49" x14ac:dyDescent="0.35">
      <c r="AV8228" s="10"/>
      <c r="AW8228"/>
    </row>
    <row r="8229" spans="48:49" x14ac:dyDescent="0.35">
      <c r="AV8229" s="10"/>
      <c r="AW8229"/>
    </row>
    <row r="8230" spans="48:49" x14ac:dyDescent="0.35">
      <c r="AV8230" s="10"/>
      <c r="AW8230"/>
    </row>
    <row r="8231" spans="48:49" x14ac:dyDescent="0.35">
      <c r="AV8231" s="10"/>
      <c r="AW8231"/>
    </row>
    <row r="8232" spans="48:49" x14ac:dyDescent="0.35">
      <c r="AV8232" s="10"/>
      <c r="AW8232"/>
    </row>
    <row r="8233" spans="48:49" x14ac:dyDescent="0.35">
      <c r="AV8233" s="10"/>
      <c r="AW8233"/>
    </row>
    <row r="8234" spans="48:49" x14ac:dyDescent="0.35">
      <c r="AV8234" s="10"/>
      <c r="AW8234"/>
    </row>
    <row r="8235" spans="48:49" x14ac:dyDescent="0.35">
      <c r="AV8235" s="10"/>
      <c r="AW8235"/>
    </row>
    <row r="8236" spans="48:49" x14ac:dyDescent="0.35">
      <c r="AV8236" s="10"/>
      <c r="AW8236"/>
    </row>
    <row r="8237" spans="48:49" x14ac:dyDescent="0.35">
      <c r="AV8237" s="10"/>
      <c r="AW8237"/>
    </row>
    <row r="8238" spans="48:49" x14ac:dyDescent="0.35">
      <c r="AV8238" s="10"/>
      <c r="AW8238"/>
    </row>
    <row r="8239" spans="48:49" x14ac:dyDescent="0.35">
      <c r="AV8239" s="10"/>
      <c r="AW8239"/>
    </row>
    <row r="8240" spans="48:49" x14ac:dyDescent="0.35">
      <c r="AV8240" s="10"/>
      <c r="AW8240"/>
    </row>
    <row r="8241" spans="48:49" x14ac:dyDescent="0.35">
      <c r="AV8241" s="10"/>
      <c r="AW8241"/>
    </row>
    <row r="8242" spans="48:49" x14ac:dyDescent="0.35">
      <c r="AV8242" s="10"/>
      <c r="AW8242"/>
    </row>
    <row r="8243" spans="48:49" x14ac:dyDescent="0.35">
      <c r="AV8243" s="10"/>
      <c r="AW8243"/>
    </row>
    <row r="8244" spans="48:49" x14ac:dyDescent="0.35">
      <c r="AV8244" s="10"/>
      <c r="AW8244"/>
    </row>
    <row r="8245" spans="48:49" x14ac:dyDescent="0.35">
      <c r="AV8245" s="10"/>
      <c r="AW8245"/>
    </row>
    <row r="8246" spans="48:49" x14ac:dyDescent="0.35">
      <c r="AV8246" s="10"/>
      <c r="AW8246"/>
    </row>
    <row r="8247" spans="48:49" x14ac:dyDescent="0.35">
      <c r="AV8247" s="10"/>
      <c r="AW8247"/>
    </row>
    <row r="8248" spans="48:49" x14ac:dyDescent="0.35">
      <c r="AV8248" s="10"/>
      <c r="AW8248"/>
    </row>
    <row r="8249" spans="48:49" x14ac:dyDescent="0.35">
      <c r="AV8249" s="10"/>
      <c r="AW8249"/>
    </row>
    <row r="8250" spans="48:49" x14ac:dyDescent="0.35">
      <c r="AV8250" s="10"/>
      <c r="AW8250"/>
    </row>
    <row r="8251" spans="48:49" x14ac:dyDescent="0.35">
      <c r="AV8251" s="10"/>
      <c r="AW8251"/>
    </row>
    <row r="8252" spans="48:49" x14ac:dyDescent="0.35">
      <c r="AV8252" s="10"/>
      <c r="AW8252"/>
    </row>
    <row r="8253" spans="48:49" x14ac:dyDescent="0.35">
      <c r="AV8253" s="10"/>
      <c r="AW8253"/>
    </row>
    <row r="8254" spans="48:49" x14ac:dyDescent="0.35">
      <c r="AV8254" s="10"/>
      <c r="AW8254"/>
    </row>
    <row r="8255" spans="48:49" x14ac:dyDescent="0.35">
      <c r="AV8255" s="10"/>
      <c r="AW8255"/>
    </row>
    <row r="8256" spans="48:49" x14ac:dyDescent="0.35">
      <c r="AV8256" s="10"/>
      <c r="AW8256"/>
    </row>
    <row r="8257" spans="48:49" x14ac:dyDescent="0.35">
      <c r="AV8257" s="10"/>
      <c r="AW8257"/>
    </row>
    <row r="8258" spans="48:49" x14ac:dyDescent="0.35">
      <c r="AV8258" s="10"/>
      <c r="AW8258"/>
    </row>
    <row r="8259" spans="48:49" x14ac:dyDescent="0.35">
      <c r="AV8259" s="10"/>
      <c r="AW8259"/>
    </row>
    <row r="8260" spans="48:49" x14ac:dyDescent="0.35">
      <c r="AV8260" s="10"/>
      <c r="AW8260"/>
    </row>
    <row r="8261" spans="48:49" x14ac:dyDescent="0.35">
      <c r="AV8261" s="10"/>
      <c r="AW8261"/>
    </row>
    <row r="8262" spans="48:49" x14ac:dyDescent="0.35">
      <c r="AV8262" s="10"/>
      <c r="AW8262"/>
    </row>
    <row r="8263" spans="48:49" x14ac:dyDescent="0.35">
      <c r="AV8263" s="10"/>
      <c r="AW8263"/>
    </row>
    <row r="8264" spans="48:49" x14ac:dyDescent="0.35">
      <c r="AV8264" s="10"/>
      <c r="AW8264"/>
    </row>
    <row r="8265" spans="48:49" x14ac:dyDescent="0.35">
      <c r="AV8265" s="10"/>
      <c r="AW8265"/>
    </row>
    <row r="8266" spans="48:49" x14ac:dyDescent="0.35">
      <c r="AV8266" s="10"/>
      <c r="AW8266"/>
    </row>
    <row r="8267" spans="48:49" x14ac:dyDescent="0.35">
      <c r="AV8267" s="10"/>
      <c r="AW8267"/>
    </row>
    <row r="8268" spans="48:49" x14ac:dyDescent="0.35">
      <c r="AV8268" s="10"/>
      <c r="AW8268"/>
    </row>
    <row r="8269" spans="48:49" x14ac:dyDescent="0.35">
      <c r="AV8269" s="10"/>
      <c r="AW8269"/>
    </row>
    <row r="8270" spans="48:49" x14ac:dyDescent="0.35">
      <c r="AV8270" s="10"/>
      <c r="AW8270"/>
    </row>
    <row r="8271" spans="48:49" x14ac:dyDescent="0.35">
      <c r="AV8271" s="10"/>
      <c r="AW8271"/>
    </row>
    <row r="8272" spans="48:49" x14ac:dyDescent="0.35">
      <c r="AV8272" s="10"/>
      <c r="AW8272"/>
    </row>
    <row r="8273" spans="48:49" x14ac:dyDescent="0.35">
      <c r="AV8273" s="10"/>
      <c r="AW8273"/>
    </row>
    <row r="8274" spans="48:49" x14ac:dyDescent="0.35">
      <c r="AV8274" s="10"/>
      <c r="AW8274"/>
    </row>
    <row r="8275" spans="48:49" x14ac:dyDescent="0.35">
      <c r="AV8275" s="10"/>
      <c r="AW8275"/>
    </row>
    <row r="8276" spans="48:49" x14ac:dyDescent="0.35">
      <c r="AV8276" s="10"/>
      <c r="AW8276"/>
    </row>
    <row r="8277" spans="48:49" x14ac:dyDescent="0.35">
      <c r="AV8277" s="10"/>
      <c r="AW8277"/>
    </row>
    <row r="8278" spans="48:49" x14ac:dyDescent="0.35">
      <c r="AV8278" s="10"/>
      <c r="AW8278"/>
    </row>
    <row r="8279" spans="48:49" x14ac:dyDescent="0.35">
      <c r="AV8279" s="10"/>
      <c r="AW8279"/>
    </row>
    <row r="8280" spans="48:49" x14ac:dyDescent="0.35">
      <c r="AV8280" s="10"/>
      <c r="AW8280"/>
    </row>
    <row r="8281" spans="48:49" x14ac:dyDescent="0.35">
      <c r="AV8281" s="10"/>
      <c r="AW8281"/>
    </row>
    <row r="8282" spans="48:49" x14ac:dyDescent="0.35">
      <c r="AV8282" s="10"/>
      <c r="AW8282"/>
    </row>
    <row r="8283" spans="48:49" x14ac:dyDescent="0.35">
      <c r="AV8283" s="10"/>
      <c r="AW8283"/>
    </row>
    <row r="8284" spans="48:49" x14ac:dyDescent="0.35">
      <c r="AV8284" s="10"/>
      <c r="AW8284"/>
    </row>
    <row r="8285" spans="48:49" x14ac:dyDescent="0.35">
      <c r="AV8285" s="10"/>
      <c r="AW8285"/>
    </row>
    <row r="8286" spans="48:49" x14ac:dyDescent="0.35">
      <c r="AV8286" s="10"/>
      <c r="AW8286"/>
    </row>
    <row r="8287" spans="48:49" x14ac:dyDescent="0.35">
      <c r="AV8287" s="10"/>
      <c r="AW8287"/>
    </row>
    <row r="8288" spans="48:49" x14ac:dyDescent="0.35">
      <c r="AV8288" s="10"/>
      <c r="AW8288"/>
    </row>
    <row r="8289" spans="48:49" x14ac:dyDescent="0.35">
      <c r="AV8289" s="10"/>
      <c r="AW8289"/>
    </row>
    <row r="8290" spans="48:49" x14ac:dyDescent="0.35">
      <c r="AV8290" s="10"/>
      <c r="AW8290"/>
    </row>
    <row r="8291" spans="48:49" x14ac:dyDescent="0.35">
      <c r="AV8291" s="10"/>
      <c r="AW8291"/>
    </row>
    <row r="8292" spans="48:49" x14ac:dyDescent="0.35">
      <c r="AV8292" s="10"/>
      <c r="AW8292"/>
    </row>
    <row r="8293" spans="48:49" x14ac:dyDescent="0.35">
      <c r="AV8293" s="10"/>
      <c r="AW8293"/>
    </row>
    <row r="8294" spans="48:49" x14ac:dyDescent="0.35">
      <c r="AV8294" s="10"/>
      <c r="AW8294"/>
    </row>
    <row r="8295" spans="48:49" x14ac:dyDescent="0.35">
      <c r="AV8295" s="10"/>
      <c r="AW8295"/>
    </row>
    <row r="8296" spans="48:49" x14ac:dyDescent="0.35">
      <c r="AV8296" s="10"/>
      <c r="AW8296"/>
    </row>
    <row r="8297" spans="48:49" x14ac:dyDescent="0.35">
      <c r="AV8297" s="10"/>
      <c r="AW8297"/>
    </row>
    <row r="8298" spans="48:49" x14ac:dyDescent="0.35">
      <c r="AV8298" s="10"/>
      <c r="AW8298"/>
    </row>
    <row r="8299" spans="48:49" x14ac:dyDescent="0.35">
      <c r="AV8299" s="10"/>
      <c r="AW8299"/>
    </row>
    <row r="8300" spans="48:49" x14ac:dyDescent="0.35">
      <c r="AV8300" s="10"/>
      <c r="AW8300"/>
    </row>
    <row r="8301" spans="48:49" x14ac:dyDescent="0.35">
      <c r="AV8301" s="10"/>
      <c r="AW8301"/>
    </row>
    <row r="8302" spans="48:49" x14ac:dyDescent="0.35">
      <c r="AV8302" s="10"/>
      <c r="AW8302"/>
    </row>
    <row r="8303" spans="48:49" x14ac:dyDescent="0.35">
      <c r="AV8303" s="10"/>
      <c r="AW8303"/>
    </row>
    <row r="8304" spans="48:49" x14ac:dyDescent="0.35">
      <c r="AV8304" s="10"/>
      <c r="AW8304"/>
    </row>
    <row r="8305" spans="48:49" x14ac:dyDescent="0.35">
      <c r="AV8305" s="10"/>
      <c r="AW8305"/>
    </row>
    <row r="8306" spans="48:49" x14ac:dyDescent="0.35">
      <c r="AV8306" s="10"/>
      <c r="AW8306"/>
    </row>
    <row r="8307" spans="48:49" x14ac:dyDescent="0.35">
      <c r="AV8307" s="10"/>
      <c r="AW8307"/>
    </row>
    <row r="8308" spans="48:49" x14ac:dyDescent="0.35">
      <c r="AV8308" s="10"/>
      <c r="AW8308"/>
    </row>
    <row r="8309" spans="48:49" x14ac:dyDescent="0.35">
      <c r="AV8309" s="10"/>
      <c r="AW8309"/>
    </row>
    <row r="8310" spans="48:49" x14ac:dyDescent="0.35">
      <c r="AV8310" s="10"/>
      <c r="AW8310"/>
    </row>
    <row r="8311" spans="48:49" x14ac:dyDescent="0.35">
      <c r="AV8311" s="10"/>
      <c r="AW8311"/>
    </row>
    <row r="8312" spans="48:49" x14ac:dyDescent="0.35">
      <c r="AV8312" s="10"/>
      <c r="AW8312"/>
    </row>
    <row r="8313" spans="48:49" x14ac:dyDescent="0.35">
      <c r="AV8313" s="10"/>
      <c r="AW8313"/>
    </row>
    <row r="8314" spans="48:49" x14ac:dyDescent="0.35">
      <c r="AV8314" s="10"/>
      <c r="AW8314"/>
    </row>
    <row r="8315" spans="48:49" x14ac:dyDescent="0.35">
      <c r="AV8315" s="10"/>
      <c r="AW8315"/>
    </row>
    <row r="8316" spans="48:49" x14ac:dyDescent="0.35">
      <c r="AV8316" s="10"/>
      <c r="AW8316"/>
    </row>
    <row r="8317" spans="48:49" x14ac:dyDescent="0.35">
      <c r="AV8317" s="10"/>
      <c r="AW8317"/>
    </row>
    <row r="8318" spans="48:49" x14ac:dyDescent="0.35">
      <c r="AV8318" s="10"/>
      <c r="AW8318"/>
    </row>
    <row r="8319" spans="48:49" x14ac:dyDescent="0.35">
      <c r="AV8319" s="10"/>
      <c r="AW8319"/>
    </row>
    <row r="8320" spans="48:49" x14ac:dyDescent="0.35">
      <c r="AV8320" s="10"/>
      <c r="AW8320"/>
    </row>
    <row r="8321" spans="48:49" x14ac:dyDescent="0.35">
      <c r="AV8321" s="10"/>
      <c r="AW8321"/>
    </row>
    <row r="8322" spans="48:49" x14ac:dyDescent="0.35">
      <c r="AV8322" s="10"/>
      <c r="AW8322"/>
    </row>
    <row r="8323" spans="48:49" x14ac:dyDescent="0.35">
      <c r="AV8323" s="10"/>
      <c r="AW8323"/>
    </row>
    <row r="8324" spans="48:49" x14ac:dyDescent="0.35">
      <c r="AV8324" s="10"/>
      <c r="AW8324"/>
    </row>
    <row r="8325" spans="48:49" x14ac:dyDescent="0.35">
      <c r="AV8325" s="10"/>
      <c r="AW8325"/>
    </row>
    <row r="8326" spans="48:49" x14ac:dyDescent="0.35">
      <c r="AV8326" s="10"/>
      <c r="AW8326"/>
    </row>
    <row r="8327" spans="48:49" x14ac:dyDescent="0.35">
      <c r="AV8327" s="10"/>
      <c r="AW8327"/>
    </row>
    <row r="8328" spans="48:49" x14ac:dyDescent="0.35">
      <c r="AV8328" s="10"/>
      <c r="AW8328"/>
    </row>
    <row r="8329" spans="48:49" x14ac:dyDescent="0.35">
      <c r="AV8329" s="10"/>
      <c r="AW8329"/>
    </row>
    <row r="8330" spans="48:49" x14ac:dyDescent="0.35">
      <c r="AV8330" s="10"/>
      <c r="AW8330"/>
    </row>
    <row r="8331" spans="48:49" x14ac:dyDescent="0.35">
      <c r="AV8331" s="10"/>
      <c r="AW8331"/>
    </row>
    <row r="8332" spans="48:49" x14ac:dyDescent="0.35">
      <c r="AV8332" s="10"/>
      <c r="AW8332"/>
    </row>
    <row r="8333" spans="48:49" x14ac:dyDescent="0.35">
      <c r="AV8333" s="10"/>
      <c r="AW8333"/>
    </row>
    <row r="8334" spans="48:49" x14ac:dyDescent="0.35">
      <c r="AV8334" s="10"/>
      <c r="AW8334"/>
    </row>
    <row r="8335" spans="48:49" x14ac:dyDescent="0.35">
      <c r="AV8335" s="10"/>
      <c r="AW8335"/>
    </row>
    <row r="8336" spans="48:49" x14ac:dyDescent="0.35">
      <c r="AV8336" s="10"/>
      <c r="AW8336"/>
    </row>
    <row r="8337" spans="48:49" x14ac:dyDescent="0.35">
      <c r="AV8337" s="10"/>
      <c r="AW8337"/>
    </row>
    <row r="8338" spans="48:49" x14ac:dyDescent="0.35">
      <c r="AV8338" s="10"/>
      <c r="AW8338"/>
    </row>
    <row r="8339" spans="48:49" x14ac:dyDescent="0.35">
      <c r="AV8339" s="10"/>
      <c r="AW8339"/>
    </row>
    <row r="8340" spans="48:49" x14ac:dyDescent="0.35">
      <c r="AV8340" s="10"/>
      <c r="AW8340"/>
    </row>
    <row r="8341" spans="48:49" x14ac:dyDescent="0.35">
      <c r="AV8341" s="10"/>
      <c r="AW8341"/>
    </row>
    <row r="8342" spans="48:49" x14ac:dyDescent="0.35">
      <c r="AV8342" s="10"/>
      <c r="AW8342"/>
    </row>
    <row r="8343" spans="48:49" x14ac:dyDescent="0.35">
      <c r="AV8343" s="10"/>
      <c r="AW8343"/>
    </row>
    <row r="8344" spans="48:49" x14ac:dyDescent="0.35">
      <c r="AV8344" s="10"/>
      <c r="AW8344"/>
    </row>
    <row r="8345" spans="48:49" x14ac:dyDescent="0.35">
      <c r="AV8345" s="10"/>
      <c r="AW8345"/>
    </row>
    <row r="8346" spans="48:49" x14ac:dyDescent="0.35">
      <c r="AV8346" s="10"/>
      <c r="AW8346"/>
    </row>
    <row r="8347" spans="48:49" x14ac:dyDescent="0.35">
      <c r="AV8347" s="10"/>
      <c r="AW8347"/>
    </row>
    <row r="8348" spans="48:49" x14ac:dyDescent="0.35">
      <c r="AV8348" s="10"/>
      <c r="AW8348"/>
    </row>
    <row r="8349" spans="48:49" x14ac:dyDescent="0.35">
      <c r="AV8349" s="10"/>
      <c r="AW8349"/>
    </row>
    <row r="8350" spans="48:49" x14ac:dyDescent="0.35">
      <c r="AV8350" s="10"/>
      <c r="AW8350"/>
    </row>
    <row r="8351" spans="48:49" x14ac:dyDescent="0.35">
      <c r="AV8351" s="10"/>
      <c r="AW8351"/>
    </row>
    <row r="8352" spans="48:49" x14ac:dyDescent="0.35">
      <c r="AV8352" s="10"/>
      <c r="AW8352"/>
    </row>
    <row r="8353" spans="48:49" x14ac:dyDescent="0.35">
      <c r="AV8353" s="10"/>
      <c r="AW8353"/>
    </row>
    <row r="8354" spans="48:49" x14ac:dyDescent="0.35">
      <c r="AV8354" s="10"/>
      <c r="AW8354"/>
    </row>
    <row r="8355" spans="48:49" x14ac:dyDescent="0.35">
      <c r="AV8355" s="10"/>
      <c r="AW8355"/>
    </row>
    <row r="8356" spans="48:49" x14ac:dyDescent="0.35">
      <c r="AV8356" s="10"/>
      <c r="AW8356"/>
    </row>
    <row r="8357" spans="48:49" x14ac:dyDescent="0.35">
      <c r="AV8357" s="10"/>
      <c r="AW8357"/>
    </row>
    <row r="8358" spans="48:49" x14ac:dyDescent="0.35">
      <c r="AV8358" s="10"/>
      <c r="AW8358"/>
    </row>
    <row r="8359" spans="48:49" x14ac:dyDescent="0.35">
      <c r="AV8359" s="10"/>
      <c r="AW8359"/>
    </row>
    <row r="8360" spans="48:49" x14ac:dyDescent="0.35">
      <c r="AV8360" s="10"/>
      <c r="AW8360"/>
    </row>
    <row r="8361" spans="48:49" x14ac:dyDescent="0.35">
      <c r="AV8361" s="10"/>
      <c r="AW8361"/>
    </row>
    <row r="8362" spans="48:49" x14ac:dyDescent="0.35">
      <c r="AV8362" s="10"/>
      <c r="AW8362"/>
    </row>
    <row r="8363" spans="48:49" x14ac:dyDescent="0.35">
      <c r="AV8363" s="10"/>
      <c r="AW8363"/>
    </row>
    <row r="8364" spans="48:49" x14ac:dyDescent="0.35">
      <c r="AV8364" s="10"/>
      <c r="AW8364"/>
    </row>
    <row r="8365" spans="48:49" x14ac:dyDescent="0.35">
      <c r="AV8365" s="10"/>
      <c r="AW8365"/>
    </row>
    <row r="8366" spans="48:49" x14ac:dyDescent="0.35">
      <c r="AV8366" s="10"/>
      <c r="AW8366"/>
    </row>
    <row r="8367" spans="48:49" x14ac:dyDescent="0.35">
      <c r="AV8367" s="10"/>
      <c r="AW8367"/>
    </row>
    <row r="8368" spans="48:49" x14ac:dyDescent="0.35">
      <c r="AV8368" s="10"/>
      <c r="AW8368"/>
    </row>
    <row r="8369" spans="48:49" x14ac:dyDescent="0.35">
      <c r="AV8369" s="10"/>
      <c r="AW8369"/>
    </row>
    <row r="8370" spans="48:49" x14ac:dyDescent="0.35">
      <c r="AV8370" s="10"/>
      <c r="AW8370"/>
    </row>
    <row r="8371" spans="48:49" x14ac:dyDescent="0.35">
      <c r="AV8371" s="10"/>
      <c r="AW8371"/>
    </row>
    <row r="8372" spans="48:49" x14ac:dyDescent="0.35">
      <c r="AV8372" s="10"/>
      <c r="AW8372"/>
    </row>
    <row r="8373" spans="48:49" x14ac:dyDescent="0.35">
      <c r="AV8373" s="10"/>
      <c r="AW8373"/>
    </row>
    <row r="8374" spans="48:49" x14ac:dyDescent="0.35">
      <c r="AV8374" s="10"/>
      <c r="AW8374"/>
    </row>
    <row r="8375" spans="48:49" x14ac:dyDescent="0.35">
      <c r="AV8375" s="10"/>
      <c r="AW8375"/>
    </row>
    <row r="8376" spans="48:49" x14ac:dyDescent="0.35">
      <c r="AV8376" s="10"/>
      <c r="AW8376"/>
    </row>
    <row r="8377" spans="48:49" x14ac:dyDescent="0.35">
      <c r="AV8377" s="10"/>
      <c r="AW8377"/>
    </row>
    <row r="8378" spans="48:49" x14ac:dyDescent="0.35">
      <c r="AV8378" s="10"/>
      <c r="AW8378"/>
    </row>
    <row r="8379" spans="48:49" x14ac:dyDescent="0.35">
      <c r="AV8379" s="10"/>
      <c r="AW8379"/>
    </row>
    <row r="8380" spans="48:49" x14ac:dyDescent="0.35">
      <c r="AV8380" s="10"/>
      <c r="AW8380"/>
    </row>
    <row r="8381" spans="48:49" x14ac:dyDescent="0.35">
      <c r="AV8381" s="10"/>
      <c r="AW8381"/>
    </row>
    <row r="8382" spans="48:49" x14ac:dyDescent="0.35">
      <c r="AV8382" s="10"/>
      <c r="AW8382"/>
    </row>
    <row r="8383" spans="48:49" x14ac:dyDescent="0.35">
      <c r="AV8383" s="10"/>
      <c r="AW8383"/>
    </row>
    <row r="8384" spans="48:49" x14ac:dyDescent="0.35">
      <c r="AV8384" s="10"/>
      <c r="AW8384"/>
    </row>
    <row r="8385" spans="48:49" x14ac:dyDescent="0.35">
      <c r="AV8385" s="10"/>
      <c r="AW8385"/>
    </row>
    <row r="8386" spans="48:49" x14ac:dyDescent="0.35">
      <c r="AV8386" s="10"/>
      <c r="AW8386"/>
    </row>
    <row r="8387" spans="48:49" x14ac:dyDescent="0.35">
      <c r="AV8387" s="10"/>
      <c r="AW8387"/>
    </row>
    <row r="8388" spans="48:49" x14ac:dyDescent="0.35">
      <c r="AV8388" s="10"/>
      <c r="AW8388"/>
    </row>
    <row r="8389" spans="48:49" x14ac:dyDescent="0.35">
      <c r="AV8389" s="10"/>
      <c r="AW8389"/>
    </row>
    <row r="8390" spans="48:49" x14ac:dyDescent="0.35">
      <c r="AV8390" s="10"/>
      <c r="AW8390"/>
    </row>
    <row r="8391" spans="48:49" x14ac:dyDescent="0.35">
      <c r="AV8391" s="10"/>
      <c r="AW8391"/>
    </row>
    <row r="8392" spans="48:49" x14ac:dyDescent="0.35">
      <c r="AV8392" s="10"/>
      <c r="AW8392"/>
    </row>
    <row r="8393" spans="48:49" x14ac:dyDescent="0.35">
      <c r="AV8393" s="10"/>
      <c r="AW8393"/>
    </row>
    <row r="8394" spans="48:49" x14ac:dyDescent="0.35">
      <c r="AV8394" s="10"/>
      <c r="AW8394"/>
    </row>
    <row r="8395" spans="48:49" x14ac:dyDescent="0.35">
      <c r="AV8395" s="10"/>
      <c r="AW8395"/>
    </row>
    <row r="8396" spans="48:49" x14ac:dyDescent="0.35">
      <c r="AV8396" s="10"/>
      <c r="AW8396"/>
    </row>
    <row r="8397" spans="48:49" x14ac:dyDescent="0.35">
      <c r="AV8397" s="10"/>
      <c r="AW8397"/>
    </row>
    <row r="8398" spans="48:49" x14ac:dyDescent="0.35">
      <c r="AV8398" s="10"/>
      <c r="AW8398"/>
    </row>
    <row r="8399" spans="48:49" x14ac:dyDescent="0.35">
      <c r="AV8399" s="10"/>
      <c r="AW8399"/>
    </row>
    <row r="8400" spans="48:49" x14ac:dyDescent="0.35">
      <c r="AV8400" s="10"/>
      <c r="AW8400"/>
    </row>
    <row r="8401" spans="48:49" x14ac:dyDescent="0.35">
      <c r="AV8401" s="10"/>
      <c r="AW8401"/>
    </row>
    <row r="8402" spans="48:49" x14ac:dyDescent="0.35">
      <c r="AV8402" s="10"/>
      <c r="AW8402"/>
    </row>
    <row r="8403" spans="48:49" x14ac:dyDescent="0.35">
      <c r="AV8403" s="10"/>
      <c r="AW8403"/>
    </row>
    <row r="8404" spans="48:49" x14ac:dyDescent="0.35">
      <c r="AV8404" s="10"/>
      <c r="AW8404"/>
    </row>
    <row r="8405" spans="48:49" x14ac:dyDescent="0.35">
      <c r="AV8405" s="10"/>
      <c r="AW8405"/>
    </row>
    <row r="8406" spans="48:49" x14ac:dyDescent="0.35">
      <c r="AV8406" s="10"/>
      <c r="AW8406"/>
    </row>
    <row r="8407" spans="48:49" x14ac:dyDescent="0.35">
      <c r="AV8407" s="10"/>
      <c r="AW8407"/>
    </row>
    <row r="8408" spans="48:49" x14ac:dyDescent="0.35">
      <c r="AV8408" s="10"/>
      <c r="AW8408"/>
    </row>
    <row r="8409" spans="48:49" x14ac:dyDescent="0.35">
      <c r="AV8409" s="10"/>
      <c r="AW8409"/>
    </row>
    <row r="8410" spans="48:49" x14ac:dyDescent="0.35">
      <c r="AV8410" s="10"/>
      <c r="AW8410"/>
    </row>
    <row r="8411" spans="48:49" x14ac:dyDescent="0.35">
      <c r="AV8411" s="10"/>
      <c r="AW8411"/>
    </row>
    <row r="8412" spans="48:49" x14ac:dyDescent="0.35">
      <c r="AV8412" s="10"/>
      <c r="AW8412"/>
    </row>
    <row r="8413" spans="48:49" x14ac:dyDescent="0.35">
      <c r="AV8413" s="10"/>
      <c r="AW8413"/>
    </row>
    <row r="8414" spans="48:49" x14ac:dyDescent="0.35">
      <c r="AV8414" s="10"/>
      <c r="AW8414"/>
    </row>
    <row r="8415" spans="48:49" x14ac:dyDescent="0.35">
      <c r="AV8415" s="10"/>
      <c r="AW8415"/>
    </row>
    <row r="8416" spans="48:49" x14ac:dyDescent="0.35">
      <c r="AV8416" s="10"/>
      <c r="AW8416"/>
    </row>
    <row r="8417" spans="48:49" x14ac:dyDescent="0.35">
      <c r="AV8417" s="10"/>
      <c r="AW8417"/>
    </row>
    <row r="8418" spans="48:49" x14ac:dyDescent="0.35">
      <c r="AV8418" s="10"/>
      <c r="AW8418"/>
    </row>
    <row r="8419" spans="48:49" x14ac:dyDescent="0.35">
      <c r="AV8419" s="10"/>
      <c r="AW8419"/>
    </row>
    <row r="8420" spans="48:49" x14ac:dyDescent="0.35">
      <c r="AV8420" s="10"/>
      <c r="AW8420"/>
    </row>
    <row r="8421" spans="48:49" x14ac:dyDescent="0.35">
      <c r="AV8421" s="10"/>
      <c r="AW8421"/>
    </row>
    <row r="8422" spans="48:49" x14ac:dyDescent="0.35">
      <c r="AV8422" s="10"/>
      <c r="AW8422"/>
    </row>
    <row r="8423" spans="48:49" x14ac:dyDescent="0.35">
      <c r="AV8423" s="10"/>
      <c r="AW8423"/>
    </row>
    <row r="8424" spans="48:49" x14ac:dyDescent="0.35">
      <c r="AV8424" s="10"/>
      <c r="AW8424"/>
    </row>
    <row r="8425" spans="48:49" x14ac:dyDescent="0.35">
      <c r="AV8425" s="10"/>
      <c r="AW8425"/>
    </row>
    <row r="8426" spans="48:49" x14ac:dyDescent="0.35">
      <c r="AV8426" s="10"/>
      <c r="AW8426"/>
    </row>
    <row r="8427" spans="48:49" x14ac:dyDescent="0.35">
      <c r="AV8427" s="10"/>
      <c r="AW8427"/>
    </row>
    <row r="8428" spans="48:49" x14ac:dyDescent="0.35">
      <c r="AV8428" s="10"/>
      <c r="AW8428"/>
    </row>
    <row r="8429" spans="48:49" x14ac:dyDescent="0.35">
      <c r="AV8429" s="10"/>
      <c r="AW8429"/>
    </row>
    <row r="8430" spans="48:49" x14ac:dyDescent="0.35">
      <c r="AV8430" s="10"/>
      <c r="AW8430"/>
    </row>
    <row r="8431" spans="48:49" x14ac:dyDescent="0.35">
      <c r="AV8431" s="10"/>
      <c r="AW8431"/>
    </row>
    <row r="8432" spans="48:49" x14ac:dyDescent="0.35">
      <c r="AV8432" s="10"/>
      <c r="AW8432"/>
    </row>
    <row r="8433" spans="48:49" x14ac:dyDescent="0.35">
      <c r="AV8433" s="10"/>
      <c r="AW8433"/>
    </row>
    <row r="8434" spans="48:49" x14ac:dyDescent="0.35">
      <c r="AV8434" s="10"/>
      <c r="AW8434"/>
    </row>
    <row r="8435" spans="48:49" x14ac:dyDescent="0.35">
      <c r="AV8435" s="10"/>
      <c r="AW8435"/>
    </row>
    <row r="8436" spans="48:49" x14ac:dyDescent="0.35">
      <c r="AV8436" s="10"/>
      <c r="AW8436"/>
    </row>
    <row r="8437" spans="48:49" x14ac:dyDescent="0.35">
      <c r="AV8437" s="10"/>
      <c r="AW8437"/>
    </row>
    <row r="8438" spans="48:49" x14ac:dyDescent="0.35">
      <c r="AV8438" s="10"/>
      <c r="AW8438"/>
    </row>
    <row r="8439" spans="48:49" x14ac:dyDescent="0.35">
      <c r="AV8439" s="10"/>
      <c r="AW8439"/>
    </row>
    <row r="8440" spans="48:49" x14ac:dyDescent="0.35">
      <c r="AV8440" s="10"/>
      <c r="AW8440"/>
    </row>
    <row r="8441" spans="48:49" x14ac:dyDescent="0.35">
      <c r="AV8441" s="10"/>
      <c r="AW8441"/>
    </row>
    <row r="8442" spans="48:49" x14ac:dyDescent="0.35">
      <c r="AV8442" s="10"/>
      <c r="AW8442"/>
    </row>
    <row r="8443" spans="48:49" x14ac:dyDescent="0.35">
      <c r="AV8443" s="10"/>
      <c r="AW8443"/>
    </row>
    <row r="8444" spans="48:49" x14ac:dyDescent="0.35">
      <c r="AV8444" s="10"/>
      <c r="AW8444"/>
    </row>
    <row r="8445" spans="48:49" x14ac:dyDescent="0.35">
      <c r="AV8445" s="10"/>
      <c r="AW8445"/>
    </row>
    <row r="8446" spans="48:49" x14ac:dyDescent="0.35">
      <c r="AV8446" s="10"/>
      <c r="AW8446"/>
    </row>
    <row r="8447" spans="48:49" x14ac:dyDescent="0.35">
      <c r="AV8447" s="10"/>
      <c r="AW8447"/>
    </row>
    <row r="8448" spans="48:49" x14ac:dyDescent="0.35">
      <c r="AV8448" s="10"/>
      <c r="AW8448"/>
    </row>
    <row r="8449" spans="48:49" x14ac:dyDescent="0.35">
      <c r="AV8449" s="10"/>
      <c r="AW8449"/>
    </row>
    <row r="8450" spans="48:49" x14ac:dyDescent="0.35">
      <c r="AV8450" s="10"/>
      <c r="AW8450"/>
    </row>
    <row r="8451" spans="48:49" x14ac:dyDescent="0.35">
      <c r="AV8451" s="10"/>
      <c r="AW8451"/>
    </row>
    <row r="8452" spans="48:49" x14ac:dyDescent="0.35">
      <c r="AV8452" s="10"/>
      <c r="AW8452"/>
    </row>
    <row r="8453" spans="48:49" x14ac:dyDescent="0.35">
      <c r="AV8453" s="10"/>
      <c r="AW8453"/>
    </row>
    <row r="8454" spans="48:49" x14ac:dyDescent="0.35">
      <c r="AV8454" s="10"/>
      <c r="AW8454"/>
    </row>
    <row r="8455" spans="48:49" x14ac:dyDescent="0.35">
      <c r="AV8455" s="10"/>
      <c r="AW8455"/>
    </row>
    <row r="8456" spans="48:49" x14ac:dyDescent="0.35">
      <c r="AV8456" s="10"/>
      <c r="AW8456"/>
    </row>
    <row r="8457" spans="48:49" x14ac:dyDescent="0.35">
      <c r="AV8457" s="10"/>
      <c r="AW8457"/>
    </row>
    <row r="8458" spans="48:49" x14ac:dyDescent="0.35">
      <c r="AV8458" s="10"/>
      <c r="AW8458"/>
    </row>
    <row r="8459" spans="48:49" x14ac:dyDescent="0.35">
      <c r="AV8459" s="10"/>
      <c r="AW8459"/>
    </row>
    <row r="8460" spans="48:49" x14ac:dyDescent="0.35">
      <c r="AV8460" s="10"/>
      <c r="AW8460"/>
    </row>
    <row r="8461" spans="48:49" x14ac:dyDescent="0.35">
      <c r="AV8461" s="10"/>
      <c r="AW8461"/>
    </row>
    <row r="8462" spans="48:49" x14ac:dyDescent="0.35">
      <c r="AV8462" s="10"/>
      <c r="AW8462"/>
    </row>
    <row r="8463" spans="48:49" x14ac:dyDescent="0.35">
      <c r="AV8463" s="10"/>
      <c r="AW8463"/>
    </row>
    <row r="8464" spans="48:49" x14ac:dyDescent="0.35">
      <c r="AV8464" s="10"/>
      <c r="AW8464"/>
    </row>
    <row r="8465" spans="48:49" x14ac:dyDescent="0.35">
      <c r="AV8465" s="10"/>
      <c r="AW8465"/>
    </row>
    <row r="8466" spans="48:49" x14ac:dyDescent="0.35">
      <c r="AV8466" s="10"/>
      <c r="AW8466"/>
    </row>
    <row r="8467" spans="48:49" x14ac:dyDescent="0.35">
      <c r="AV8467" s="10"/>
      <c r="AW8467"/>
    </row>
    <row r="8468" spans="48:49" x14ac:dyDescent="0.35">
      <c r="AV8468" s="10"/>
      <c r="AW8468"/>
    </row>
    <row r="8469" spans="48:49" x14ac:dyDescent="0.35">
      <c r="AV8469" s="10"/>
      <c r="AW8469"/>
    </row>
    <row r="8470" spans="48:49" x14ac:dyDescent="0.35">
      <c r="AV8470" s="10"/>
      <c r="AW8470"/>
    </row>
    <row r="8471" spans="48:49" x14ac:dyDescent="0.35">
      <c r="AV8471" s="10"/>
      <c r="AW8471"/>
    </row>
    <row r="8472" spans="48:49" x14ac:dyDescent="0.35">
      <c r="AV8472" s="10"/>
      <c r="AW8472"/>
    </row>
    <row r="8473" spans="48:49" x14ac:dyDescent="0.35">
      <c r="AV8473" s="10"/>
      <c r="AW8473"/>
    </row>
    <row r="8474" spans="48:49" x14ac:dyDescent="0.35">
      <c r="AV8474" s="10"/>
      <c r="AW8474"/>
    </row>
    <row r="8475" spans="48:49" x14ac:dyDescent="0.35">
      <c r="AV8475" s="10"/>
      <c r="AW8475"/>
    </row>
    <row r="8476" spans="48:49" x14ac:dyDescent="0.35">
      <c r="AV8476" s="10"/>
      <c r="AW8476"/>
    </row>
    <row r="8477" spans="48:49" x14ac:dyDescent="0.35">
      <c r="AV8477" s="10"/>
      <c r="AW8477"/>
    </row>
    <row r="8478" spans="48:49" x14ac:dyDescent="0.35">
      <c r="AV8478" s="10"/>
      <c r="AW8478"/>
    </row>
    <row r="8479" spans="48:49" x14ac:dyDescent="0.35">
      <c r="AV8479" s="10"/>
      <c r="AW8479"/>
    </row>
    <row r="8480" spans="48:49" x14ac:dyDescent="0.35">
      <c r="AV8480" s="10"/>
      <c r="AW8480"/>
    </row>
    <row r="8481" spans="48:49" x14ac:dyDescent="0.35">
      <c r="AV8481" s="10"/>
      <c r="AW8481"/>
    </row>
    <row r="8482" spans="48:49" x14ac:dyDescent="0.35">
      <c r="AV8482" s="10"/>
      <c r="AW8482"/>
    </row>
    <row r="8483" spans="48:49" x14ac:dyDescent="0.35">
      <c r="AV8483" s="10"/>
      <c r="AW8483"/>
    </row>
    <row r="8484" spans="48:49" x14ac:dyDescent="0.35">
      <c r="AV8484" s="10"/>
      <c r="AW8484"/>
    </row>
    <row r="8485" spans="48:49" x14ac:dyDescent="0.35">
      <c r="AV8485" s="10"/>
      <c r="AW8485"/>
    </row>
    <row r="8486" spans="48:49" x14ac:dyDescent="0.35">
      <c r="AV8486" s="10"/>
      <c r="AW8486"/>
    </row>
    <row r="8487" spans="48:49" x14ac:dyDescent="0.35">
      <c r="AV8487" s="10"/>
      <c r="AW8487"/>
    </row>
    <row r="8488" spans="48:49" x14ac:dyDescent="0.35">
      <c r="AV8488" s="10"/>
      <c r="AW8488"/>
    </row>
    <row r="8489" spans="48:49" x14ac:dyDescent="0.35">
      <c r="AV8489" s="10"/>
      <c r="AW8489"/>
    </row>
    <row r="8490" spans="48:49" x14ac:dyDescent="0.35">
      <c r="AV8490" s="10"/>
      <c r="AW8490"/>
    </row>
    <row r="8491" spans="48:49" x14ac:dyDescent="0.35">
      <c r="AV8491" s="10"/>
      <c r="AW8491"/>
    </row>
    <row r="8492" spans="48:49" x14ac:dyDescent="0.35">
      <c r="AV8492" s="10"/>
      <c r="AW8492"/>
    </row>
    <row r="8493" spans="48:49" x14ac:dyDescent="0.35">
      <c r="AV8493" s="10"/>
      <c r="AW8493"/>
    </row>
    <row r="8494" spans="48:49" x14ac:dyDescent="0.35">
      <c r="AV8494" s="10"/>
      <c r="AW8494"/>
    </row>
    <row r="8495" spans="48:49" x14ac:dyDescent="0.35">
      <c r="AV8495" s="10"/>
      <c r="AW8495"/>
    </row>
    <row r="8496" spans="48:49" x14ac:dyDescent="0.35">
      <c r="AV8496" s="10"/>
      <c r="AW8496"/>
    </row>
    <row r="8497" spans="48:49" x14ac:dyDescent="0.35">
      <c r="AV8497" s="10"/>
      <c r="AW8497"/>
    </row>
    <row r="8498" spans="48:49" x14ac:dyDescent="0.35">
      <c r="AV8498" s="10"/>
      <c r="AW8498"/>
    </row>
    <row r="8499" spans="48:49" x14ac:dyDescent="0.35">
      <c r="AV8499" s="10"/>
      <c r="AW8499"/>
    </row>
    <row r="8500" spans="48:49" x14ac:dyDescent="0.35">
      <c r="AV8500" s="10"/>
      <c r="AW8500"/>
    </row>
    <row r="8501" spans="48:49" x14ac:dyDescent="0.35">
      <c r="AV8501" s="10"/>
      <c r="AW8501"/>
    </row>
    <row r="8502" spans="48:49" x14ac:dyDescent="0.35">
      <c r="AV8502" s="10"/>
      <c r="AW8502"/>
    </row>
    <row r="8503" spans="48:49" x14ac:dyDescent="0.35">
      <c r="AV8503" s="10"/>
      <c r="AW8503"/>
    </row>
    <row r="8504" spans="48:49" x14ac:dyDescent="0.35">
      <c r="AV8504" s="10"/>
      <c r="AW8504"/>
    </row>
    <row r="8505" spans="48:49" x14ac:dyDescent="0.35">
      <c r="AV8505" s="10"/>
      <c r="AW8505"/>
    </row>
    <row r="8506" spans="48:49" x14ac:dyDescent="0.35">
      <c r="AV8506" s="10"/>
      <c r="AW8506"/>
    </row>
    <row r="8507" spans="48:49" x14ac:dyDescent="0.35">
      <c r="AV8507" s="10"/>
      <c r="AW8507"/>
    </row>
    <row r="8508" spans="48:49" x14ac:dyDescent="0.35">
      <c r="AV8508" s="10"/>
      <c r="AW8508"/>
    </row>
    <row r="8509" spans="48:49" x14ac:dyDescent="0.35">
      <c r="AV8509" s="10"/>
      <c r="AW8509"/>
    </row>
    <row r="8510" spans="48:49" x14ac:dyDescent="0.35">
      <c r="AV8510" s="10"/>
      <c r="AW8510"/>
    </row>
    <row r="8511" spans="48:49" x14ac:dyDescent="0.35">
      <c r="AV8511" s="10"/>
      <c r="AW8511"/>
    </row>
    <row r="8512" spans="48:49" x14ac:dyDescent="0.35">
      <c r="AV8512" s="10"/>
      <c r="AW8512"/>
    </row>
    <row r="8513" spans="48:49" x14ac:dyDescent="0.35">
      <c r="AV8513" s="10"/>
      <c r="AW8513"/>
    </row>
    <row r="8514" spans="48:49" x14ac:dyDescent="0.35">
      <c r="AV8514" s="10"/>
      <c r="AW8514"/>
    </row>
    <row r="8515" spans="48:49" x14ac:dyDescent="0.35">
      <c r="AV8515" s="10"/>
      <c r="AW8515"/>
    </row>
    <row r="8516" spans="48:49" x14ac:dyDescent="0.35">
      <c r="AV8516" s="10"/>
      <c r="AW8516"/>
    </row>
    <row r="8517" spans="48:49" x14ac:dyDescent="0.35">
      <c r="AV8517" s="10"/>
      <c r="AW8517"/>
    </row>
    <row r="8518" spans="48:49" x14ac:dyDescent="0.35">
      <c r="AV8518" s="10"/>
      <c r="AW8518"/>
    </row>
    <row r="8519" spans="48:49" x14ac:dyDescent="0.35">
      <c r="AV8519" s="10"/>
      <c r="AW8519"/>
    </row>
    <row r="8520" spans="48:49" x14ac:dyDescent="0.35">
      <c r="AV8520" s="10"/>
      <c r="AW8520"/>
    </row>
    <row r="8521" spans="48:49" x14ac:dyDescent="0.35">
      <c r="AV8521" s="10"/>
      <c r="AW8521"/>
    </row>
    <row r="8522" spans="48:49" x14ac:dyDescent="0.35">
      <c r="AV8522" s="10"/>
      <c r="AW8522"/>
    </row>
    <row r="8523" spans="48:49" x14ac:dyDescent="0.35">
      <c r="AV8523" s="10"/>
      <c r="AW8523"/>
    </row>
    <row r="8524" spans="48:49" x14ac:dyDescent="0.35">
      <c r="AV8524" s="10"/>
      <c r="AW8524"/>
    </row>
    <row r="8525" spans="48:49" x14ac:dyDescent="0.35">
      <c r="AV8525" s="10"/>
      <c r="AW8525"/>
    </row>
    <row r="8526" spans="48:49" x14ac:dyDescent="0.35">
      <c r="AV8526" s="10"/>
      <c r="AW8526"/>
    </row>
    <row r="8527" spans="48:49" x14ac:dyDescent="0.35">
      <c r="AV8527" s="10"/>
      <c r="AW8527"/>
    </row>
    <row r="8528" spans="48:49" x14ac:dyDescent="0.35">
      <c r="AV8528" s="10"/>
      <c r="AW8528"/>
    </row>
    <row r="8529" spans="48:49" x14ac:dyDescent="0.35">
      <c r="AV8529" s="10"/>
      <c r="AW8529"/>
    </row>
    <row r="8530" spans="48:49" x14ac:dyDescent="0.35">
      <c r="AV8530" s="10"/>
      <c r="AW8530"/>
    </row>
    <row r="8531" spans="48:49" x14ac:dyDescent="0.35">
      <c r="AV8531" s="10"/>
      <c r="AW8531"/>
    </row>
    <row r="8532" spans="48:49" x14ac:dyDescent="0.35">
      <c r="AV8532" s="10"/>
      <c r="AW8532"/>
    </row>
    <row r="8533" spans="48:49" x14ac:dyDescent="0.35">
      <c r="AV8533" s="10"/>
      <c r="AW8533"/>
    </row>
    <row r="8534" spans="48:49" x14ac:dyDescent="0.35">
      <c r="AV8534" s="10"/>
      <c r="AW8534"/>
    </row>
    <row r="8535" spans="48:49" x14ac:dyDescent="0.35">
      <c r="AV8535" s="10"/>
      <c r="AW8535"/>
    </row>
    <row r="8536" spans="48:49" x14ac:dyDescent="0.35">
      <c r="AV8536" s="10"/>
      <c r="AW8536"/>
    </row>
    <row r="8537" spans="48:49" x14ac:dyDescent="0.35">
      <c r="AV8537" s="10"/>
      <c r="AW8537"/>
    </row>
    <row r="8538" spans="48:49" x14ac:dyDescent="0.35">
      <c r="AV8538" s="10"/>
      <c r="AW8538"/>
    </row>
    <row r="8539" spans="48:49" x14ac:dyDescent="0.35">
      <c r="AV8539" s="10"/>
      <c r="AW8539"/>
    </row>
    <row r="8540" spans="48:49" x14ac:dyDescent="0.35">
      <c r="AV8540" s="10"/>
      <c r="AW8540"/>
    </row>
    <row r="8541" spans="48:49" x14ac:dyDescent="0.35">
      <c r="AV8541" s="10"/>
      <c r="AW8541"/>
    </row>
    <row r="8542" spans="48:49" x14ac:dyDescent="0.35">
      <c r="AV8542" s="10"/>
      <c r="AW8542"/>
    </row>
    <row r="8543" spans="48:49" x14ac:dyDescent="0.35">
      <c r="AV8543" s="10"/>
      <c r="AW8543"/>
    </row>
    <row r="8544" spans="48:49" x14ac:dyDescent="0.35">
      <c r="AV8544" s="10"/>
      <c r="AW8544"/>
    </row>
    <row r="8545" spans="48:49" x14ac:dyDescent="0.35">
      <c r="AV8545" s="10"/>
      <c r="AW8545"/>
    </row>
    <row r="8546" spans="48:49" x14ac:dyDescent="0.35">
      <c r="AV8546" s="10"/>
      <c r="AW8546"/>
    </row>
    <row r="8547" spans="48:49" x14ac:dyDescent="0.35">
      <c r="AV8547" s="10"/>
      <c r="AW8547"/>
    </row>
    <row r="8548" spans="48:49" x14ac:dyDescent="0.35">
      <c r="AV8548" s="10"/>
      <c r="AW8548"/>
    </row>
    <row r="8549" spans="48:49" x14ac:dyDescent="0.35">
      <c r="AV8549" s="10"/>
      <c r="AW8549"/>
    </row>
    <row r="8550" spans="48:49" x14ac:dyDescent="0.35">
      <c r="AV8550" s="10"/>
      <c r="AW8550"/>
    </row>
    <row r="8551" spans="48:49" x14ac:dyDescent="0.35">
      <c r="AV8551" s="10"/>
      <c r="AW8551"/>
    </row>
    <row r="8552" spans="48:49" x14ac:dyDescent="0.35">
      <c r="AV8552" s="10"/>
      <c r="AW8552"/>
    </row>
    <row r="8553" spans="48:49" x14ac:dyDescent="0.35">
      <c r="AV8553" s="10"/>
      <c r="AW8553"/>
    </row>
    <row r="8554" spans="48:49" x14ac:dyDescent="0.35">
      <c r="AV8554" s="10"/>
      <c r="AW8554"/>
    </row>
    <row r="8555" spans="48:49" x14ac:dyDescent="0.35">
      <c r="AV8555" s="10"/>
      <c r="AW8555"/>
    </row>
    <row r="8556" spans="48:49" x14ac:dyDescent="0.35">
      <c r="AV8556" s="10"/>
      <c r="AW8556"/>
    </row>
    <row r="8557" spans="48:49" x14ac:dyDescent="0.35">
      <c r="AV8557" s="10"/>
      <c r="AW8557"/>
    </row>
    <row r="8558" spans="48:49" x14ac:dyDescent="0.35">
      <c r="AV8558" s="10"/>
      <c r="AW8558"/>
    </row>
    <row r="8559" spans="48:49" x14ac:dyDescent="0.35">
      <c r="AV8559" s="10"/>
      <c r="AW8559"/>
    </row>
    <row r="8560" spans="48:49" x14ac:dyDescent="0.35">
      <c r="AV8560" s="10"/>
      <c r="AW8560"/>
    </row>
    <row r="8561" spans="48:49" x14ac:dyDescent="0.35">
      <c r="AV8561" s="10"/>
      <c r="AW8561"/>
    </row>
    <row r="8562" spans="48:49" x14ac:dyDescent="0.35">
      <c r="AV8562" s="10"/>
      <c r="AW8562"/>
    </row>
    <row r="8563" spans="48:49" x14ac:dyDescent="0.35">
      <c r="AV8563" s="10"/>
      <c r="AW8563"/>
    </row>
    <row r="8564" spans="48:49" x14ac:dyDescent="0.35">
      <c r="AV8564" s="10"/>
      <c r="AW8564"/>
    </row>
    <row r="8565" spans="48:49" x14ac:dyDescent="0.35">
      <c r="AV8565" s="10"/>
      <c r="AW8565"/>
    </row>
    <row r="8566" spans="48:49" x14ac:dyDescent="0.35">
      <c r="AV8566" s="10"/>
      <c r="AW8566"/>
    </row>
    <row r="8567" spans="48:49" x14ac:dyDescent="0.35">
      <c r="AV8567" s="10"/>
      <c r="AW8567"/>
    </row>
    <row r="8568" spans="48:49" x14ac:dyDescent="0.35">
      <c r="AV8568" s="10"/>
      <c r="AW8568"/>
    </row>
    <row r="8569" spans="48:49" x14ac:dyDescent="0.35">
      <c r="AV8569" s="10"/>
      <c r="AW8569"/>
    </row>
    <row r="8570" spans="48:49" x14ac:dyDescent="0.35">
      <c r="AV8570" s="10"/>
      <c r="AW8570"/>
    </row>
    <row r="8571" spans="48:49" x14ac:dyDescent="0.35">
      <c r="AV8571" s="10"/>
      <c r="AW8571"/>
    </row>
    <row r="8572" spans="48:49" x14ac:dyDescent="0.35">
      <c r="AV8572" s="10"/>
      <c r="AW8572"/>
    </row>
    <row r="8573" spans="48:49" x14ac:dyDescent="0.35">
      <c r="AV8573" s="10"/>
      <c r="AW8573"/>
    </row>
    <row r="8574" spans="48:49" x14ac:dyDescent="0.35">
      <c r="AV8574" s="10"/>
      <c r="AW8574"/>
    </row>
    <row r="8575" spans="48:49" x14ac:dyDescent="0.35">
      <c r="AV8575" s="10"/>
      <c r="AW8575"/>
    </row>
    <row r="8576" spans="48:49" x14ac:dyDescent="0.35">
      <c r="AV8576" s="10"/>
      <c r="AW8576"/>
    </row>
    <row r="8577" spans="48:49" x14ac:dyDescent="0.35">
      <c r="AV8577" s="10"/>
      <c r="AW8577"/>
    </row>
    <row r="8578" spans="48:49" x14ac:dyDescent="0.35">
      <c r="AV8578" s="10"/>
      <c r="AW8578"/>
    </row>
    <row r="8579" spans="48:49" x14ac:dyDescent="0.35">
      <c r="AV8579" s="10"/>
      <c r="AW8579"/>
    </row>
    <row r="8580" spans="48:49" x14ac:dyDescent="0.35">
      <c r="AV8580" s="10"/>
      <c r="AW8580"/>
    </row>
    <row r="8581" spans="48:49" x14ac:dyDescent="0.35">
      <c r="AV8581" s="10"/>
      <c r="AW8581"/>
    </row>
    <row r="8582" spans="48:49" x14ac:dyDescent="0.35">
      <c r="AV8582" s="10"/>
      <c r="AW8582"/>
    </row>
    <row r="8583" spans="48:49" x14ac:dyDescent="0.35">
      <c r="AV8583" s="10"/>
      <c r="AW8583"/>
    </row>
    <row r="8584" spans="48:49" x14ac:dyDescent="0.35">
      <c r="AV8584" s="10"/>
      <c r="AW8584"/>
    </row>
    <row r="8585" spans="48:49" x14ac:dyDescent="0.35">
      <c r="AV8585" s="10"/>
      <c r="AW8585"/>
    </row>
    <row r="8586" spans="48:49" x14ac:dyDescent="0.35">
      <c r="AV8586" s="10"/>
      <c r="AW8586"/>
    </row>
    <row r="8587" spans="48:49" x14ac:dyDescent="0.35">
      <c r="AV8587" s="10"/>
      <c r="AW8587"/>
    </row>
    <row r="8588" spans="48:49" x14ac:dyDescent="0.35">
      <c r="AV8588" s="10"/>
      <c r="AW8588"/>
    </row>
    <row r="8589" spans="48:49" x14ac:dyDescent="0.35">
      <c r="AV8589" s="10"/>
      <c r="AW8589"/>
    </row>
    <row r="8590" spans="48:49" x14ac:dyDescent="0.35">
      <c r="AV8590" s="10"/>
      <c r="AW8590"/>
    </row>
    <row r="8591" spans="48:49" x14ac:dyDescent="0.35">
      <c r="AV8591" s="10"/>
      <c r="AW8591"/>
    </row>
    <row r="8592" spans="48:49" x14ac:dyDescent="0.35">
      <c r="AV8592" s="10"/>
      <c r="AW8592"/>
    </row>
    <row r="8593" spans="48:49" x14ac:dyDescent="0.35">
      <c r="AV8593" s="10"/>
      <c r="AW8593"/>
    </row>
    <row r="8594" spans="48:49" x14ac:dyDescent="0.35">
      <c r="AV8594" s="10"/>
      <c r="AW8594"/>
    </row>
    <row r="8595" spans="48:49" x14ac:dyDescent="0.35">
      <c r="AV8595" s="10"/>
      <c r="AW8595"/>
    </row>
    <row r="8596" spans="48:49" x14ac:dyDescent="0.35">
      <c r="AV8596" s="10"/>
      <c r="AW8596"/>
    </row>
    <row r="8597" spans="48:49" x14ac:dyDescent="0.35">
      <c r="AV8597" s="10"/>
      <c r="AW8597"/>
    </row>
    <row r="8598" spans="48:49" x14ac:dyDescent="0.35">
      <c r="AV8598" s="10"/>
      <c r="AW8598"/>
    </row>
    <row r="8599" spans="48:49" x14ac:dyDescent="0.35">
      <c r="AV8599" s="10"/>
      <c r="AW8599"/>
    </row>
    <row r="8600" spans="48:49" x14ac:dyDescent="0.35">
      <c r="AV8600" s="10"/>
      <c r="AW8600"/>
    </row>
    <row r="8601" spans="48:49" x14ac:dyDescent="0.35">
      <c r="AV8601" s="10"/>
      <c r="AW8601"/>
    </row>
    <row r="8602" spans="48:49" x14ac:dyDescent="0.35">
      <c r="AV8602" s="10"/>
      <c r="AW8602"/>
    </row>
    <row r="8603" spans="48:49" x14ac:dyDescent="0.35">
      <c r="AV8603" s="10"/>
      <c r="AW8603"/>
    </row>
    <row r="8604" spans="48:49" x14ac:dyDescent="0.35">
      <c r="AV8604" s="10"/>
      <c r="AW8604"/>
    </row>
    <row r="8605" spans="48:49" x14ac:dyDescent="0.35">
      <c r="AV8605" s="10"/>
      <c r="AW8605"/>
    </row>
    <row r="8606" spans="48:49" x14ac:dyDescent="0.35">
      <c r="AV8606" s="10"/>
      <c r="AW8606"/>
    </row>
    <row r="8607" spans="48:49" x14ac:dyDescent="0.35">
      <c r="AV8607" s="10"/>
      <c r="AW8607"/>
    </row>
    <row r="8608" spans="48:49" x14ac:dyDescent="0.35">
      <c r="AV8608" s="10"/>
      <c r="AW8608"/>
    </row>
    <row r="8609" spans="48:49" x14ac:dyDescent="0.35">
      <c r="AV8609" s="10"/>
      <c r="AW8609"/>
    </row>
    <row r="8610" spans="48:49" x14ac:dyDescent="0.35">
      <c r="AV8610" s="10"/>
      <c r="AW8610"/>
    </row>
    <row r="8611" spans="48:49" x14ac:dyDescent="0.35">
      <c r="AV8611" s="10"/>
      <c r="AW8611"/>
    </row>
    <row r="8612" spans="48:49" x14ac:dyDescent="0.35">
      <c r="AV8612" s="10"/>
      <c r="AW8612"/>
    </row>
    <row r="8613" spans="48:49" x14ac:dyDescent="0.35">
      <c r="AV8613" s="10"/>
      <c r="AW8613"/>
    </row>
    <row r="8614" spans="48:49" x14ac:dyDescent="0.35">
      <c r="AV8614" s="10"/>
      <c r="AW8614"/>
    </row>
    <row r="8615" spans="48:49" x14ac:dyDescent="0.35">
      <c r="AV8615" s="10"/>
      <c r="AW8615"/>
    </row>
    <row r="8616" spans="48:49" x14ac:dyDescent="0.35">
      <c r="AV8616" s="10"/>
      <c r="AW8616"/>
    </row>
    <row r="8617" spans="48:49" x14ac:dyDescent="0.35">
      <c r="AV8617" s="10"/>
      <c r="AW8617"/>
    </row>
    <row r="8618" spans="48:49" x14ac:dyDescent="0.35">
      <c r="AV8618" s="10"/>
      <c r="AW8618"/>
    </row>
    <row r="8619" spans="48:49" x14ac:dyDescent="0.35">
      <c r="AV8619" s="10"/>
      <c r="AW8619"/>
    </row>
    <row r="8620" spans="48:49" x14ac:dyDescent="0.35">
      <c r="AV8620" s="10"/>
      <c r="AW8620"/>
    </row>
    <row r="8621" spans="48:49" x14ac:dyDescent="0.35">
      <c r="AV8621" s="10"/>
      <c r="AW8621"/>
    </row>
    <row r="8622" spans="48:49" x14ac:dyDescent="0.35">
      <c r="AV8622" s="10"/>
      <c r="AW8622"/>
    </row>
    <row r="8623" spans="48:49" x14ac:dyDescent="0.35">
      <c r="AV8623" s="10"/>
      <c r="AW8623"/>
    </row>
    <row r="8624" spans="48:49" x14ac:dyDescent="0.35">
      <c r="AV8624" s="10"/>
      <c r="AW8624"/>
    </row>
    <row r="8625" spans="48:49" x14ac:dyDescent="0.35">
      <c r="AV8625" s="10"/>
      <c r="AW8625"/>
    </row>
    <row r="8626" spans="48:49" x14ac:dyDescent="0.35">
      <c r="AV8626" s="10"/>
      <c r="AW8626"/>
    </row>
    <row r="8627" spans="48:49" x14ac:dyDescent="0.35">
      <c r="AV8627" s="10"/>
      <c r="AW8627"/>
    </row>
    <row r="8628" spans="48:49" x14ac:dyDescent="0.35">
      <c r="AV8628" s="10"/>
      <c r="AW8628"/>
    </row>
    <row r="8629" spans="48:49" x14ac:dyDescent="0.35">
      <c r="AV8629" s="10"/>
      <c r="AW8629"/>
    </row>
    <row r="8630" spans="48:49" x14ac:dyDescent="0.35">
      <c r="AV8630" s="10"/>
      <c r="AW8630"/>
    </row>
    <row r="8631" spans="48:49" x14ac:dyDescent="0.35">
      <c r="AV8631" s="10"/>
      <c r="AW8631"/>
    </row>
    <row r="8632" spans="48:49" x14ac:dyDescent="0.35">
      <c r="AV8632" s="10"/>
      <c r="AW8632"/>
    </row>
    <row r="8633" spans="48:49" x14ac:dyDescent="0.35">
      <c r="AV8633" s="10"/>
      <c r="AW8633"/>
    </row>
    <row r="8634" spans="48:49" x14ac:dyDescent="0.35">
      <c r="AV8634" s="10"/>
      <c r="AW8634"/>
    </row>
    <row r="8635" spans="48:49" x14ac:dyDescent="0.35">
      <c r="AV8635" s="10"/>
      <c r="AW8635"/>
    </row>
    <row r="8636" spans="48:49" x14ac:dyDescent="0.35">
      <c r="AV8636" s="10"/>
      <c r="AW8636"/>
    </row>
    <row r="8637" spans="48:49" x14ac:dyDescent="0.35">
      <c r="AV8637" s="10"/>
      <c r="AW8637"/>
    </row>
    <row r="8638" spans="48:49" x14ac:dyDescent="0.35">
      <c r="AV8638" s="10"/>
      <c r="AW8638"/>
    </row>
    <row r="8639" spans="48:49" x14ac:dyDescent="0.35">
      <c r="AV8639" s="10"/>
      <c r="AW8639"/>
    </row>
    <row r="8640" spans="48:49" x14ac:dyDescent="0.35">
      <c r="AV8640" s="10"/>
      <c r="AW8640"/>
    </row>
    <row r="8641" spans="48:49" x14ac:dyDescent="0.35">
      <c r="AV8641" s="10"/>
      <c r="AW8641"/>
    </row>
    <row r="8642" spans="48:49" x14ac:dyDescent="0.35">
      <c r="AV8642" s="10"/>
      <c r="AW8642"/>
    </row>
    <row r="8643" spans="48:49" x14ac:dyDescent="0.35">
      <c r="AV8643" s="10"/>
      <c r="AW8643"/>
    </row>
    <row r="8644" spans="48:49" x14ac:dyDescent="0.35">
      <c r="AV8644" s="10"/>
      <c r="AW8644"/>
    </row>
    <row r="8645" spans="48:49" x14ac:dyDescent="0.35">
      <c r="AV8645" s="10"/>
      <c r="AW8645"/>
    </row>
    <row r="8646" spans="48:49" x14ac:dyDescent="0.35">
      <c r="AV8646" s="10"/>
      <c r="AW8646"/>
    </row>
    <row r="8647" spans="48:49" x14ac:dyDescent="0.35">
      <c r="AV8647" s="10"/>
      <c r="AW8647"/>
    </row>
    <row r="8648" spans="48:49" x14ac:dyDescent="0.35">
      <c r="AV8648" s="10"/>
      <c r="AW8648"/>
    </row>
    <row r="8649" spans="48:49" x14ac:dyDescent="0.35">
      <c r="AV8649" s="10"/>
      <c r="AW8649"/>
    </row>
    <row r="8650" spans="48:49" x14ac:dyDescent="0.35">
      <c r="AV8650" s="10"/>
      <c r="AW8650"/>
    </row>
    <row r="8651" spans="48:49" x14ac:dyDescent="0.35">
      <c r="AV8651" s="10"/>
      <c r="AW8651"/>
    </row>
    <row r="8652" spans="48:49" x14ac:dyDescent="0.35">
      <c r="AV8652" s="10"/>
      <c r="AW8652"/>
    </row>
    <row r="8653" spans="48:49" x14ac:dyDescent="0.35">
      <c r="AV8653" s="10"/>
      <c r="AW8653"/>
    </row>
    <row r="8654" spans="48:49" x14ac:dyDescent="0.35">
      <c r="AV8654" s="10"/>
      <c r="AW8654"/>
    </row>
    <row r="8655" spans="48:49" x14ac:dyDescent="0.35">
      <c r="AV8655" s="10"/>
      <c r="AW8655"/>
    </row>
    <row r="8656" spans="48:49" x14ac:dyDescent="0.35">
      <c r="AV8656" s="10"/>
      <c r="AW8656"/>
    </row>
    <row r="8657" spans="48:49" x14ac:dyDescent="0.35">
      <c r="AV8657" s="10"/>
      <c r="AW8657"/>
    </row>
    <row r="8658" spans="48:49" x14ac:dyDescent="0.35">
      <c r="AV8658" s="10"/>
      <c r="AW8658"/>
    </row>
    <row r="8659" spans="48:49" x14ac:dyDescent="0.35">
      <c r="AV8659" s="10"/>
      <c r="AW8659"/>
    </row>
    <row r="8660" spans="48:49" x14ac:dyDescent="0.35">
      <c r="AV8660" s="10"/>
      <c r="AW8660"/>
    </row>
    <row r="8661" spans="48:49" x14ac:dyDescent="0.35">
      <c r="AV8661" s="10"/>
      <c r="AW8661"/>
    </row>
    <row r="8662" spans="48:49" x14ac:dyDescent="0.35">
      <c r="AV8662" s="10"/>
      <c r="AW8662"/>
    </row>
    <row r="8663" spans="48:49" x14ac:dyDescent="0.35">
      <c r="AV8663" s="10"/>
      <c r="AW8663"/>
    </row>
    <row r="8664" spans="48:49" x14ac:dyDescent="0.35">
      <c r="AV8664" s="10"/>
      <c r="AW8664"/>
    </row>
    <row r="8665" spans="48:49" x14ac:dyDescent="0.35">
      <c r="AV8665" s="10"/>
      <c r="AW8665"/>
    </row>
    <row r="8666" spans="48:49" x14ac:dyDescent="0.35">
      <c r="AV8666" s="10"/>
      <c r="AW8666"/>
    </row>
    <row r="8667" spans="48:49" x14ac:dyDescent="0.35">
      <c r="AV8667" s="10"/>
      <c r="AW8667"/>
    </row>
    <row r="8668" spans="48:49" x14ac:dyDescent="0.35">
      <c r="AV8668" s="10"/>
      <c r="AW8668"/>
    </row>
    <row r="8669" spans="48:49" x14ac:dyDescent="0.35">
      <c r="AV8669" s="10"/>
      <c r="AW8669"/>
    </row>
    <row r="8670" spans="48:49" x14ac:dyDescent="0.35">
      <c r="AV8670" s="10"/>
      <c r="AW8670"/>
    </row>
    <row r="8671" spans="48:49" x14ac:dyDescent="0.35">
      <c r="AV8671" s="10"/>
      <c r="AW8671"/>
    </row>
    <row r="8672" spans="48:49" x14ac:dyDescent="0.35">
      <c r="AV8672" s="10"/>
      <c r="AW8672"/>
    </row>
    <row r="8673" spans="48:49" x14ac:dyDescent="0.35">
      <c r="AV8673" s="10"/>
      <c r="AW8673"/>
    </row>
    <row r="8674" spans="48:49" x14ac:dyDescent="0.35">
      <c r="AV8674" s="10"/>
      <c r="AW8674"/>
    </row>
    <row r="8675" spans="48:49" x14ac:dyDescent="0.35">
      <c r="AV8675" s="10"/>
      <c r="AW8675"/>
    </row>
    <row r="8676" spans="48:49" x14ac:dyDescent="0.35">
      <c r="AV8676" s="10"/>
      <c r="AW8676"/>
    </row>
    <row r="8677" spans="48:49" x14ac:dyDescent="0.35">
      <c r="AV8677" s="10"/>
      <c r="AW8677"/>
    </row>
    <row r="8678" spans="48:49" x14ac:dyDescent="0.35">
      <c r="AV8678" s="10"/>
      <c r="AW8678"/>
    </row>
    <row r="8679" spans="48:49" x14ac:dyDescent="0.35">
      <c r="AV8679" s="10"/>
      <c r="AW8679"/>
    </row>
    <row r="8680" spans="48:49" x14ac:dyDescent="0.35">
      <c r="AV8680" s="10"/>
      <c r="AW8680"/>
    </row>
    <row r="8681" spans="48:49" x14ac:dyDescent="0.35">
      <c r="AV8681" s="10"/>
      <c r="AW8681"/>
    </row>
    <row r="8682" spans="48:49" x14ac:dyDescent="0.35">
      <c r="AV8682" s="10"/>
      <c r="AW8682"/>
    </row>
    <row r="8683" spans="48:49" x14ac:dyDescent="0.35">
      <c r="AV8683" s="10"/>
      <c r="AW8683"/>
    </row>
    <row r="8684" spans="48:49" x14ac:dyDescent="0.35">
      <c r="AV8684" s="10"/>
      <c r="AW8684"/>
    </row>
    <row r="8685" spans="48:49" x14ac:dyDescent="0.35">
      <c r="AV8685" s="10"/>
      <c r="AW8685"/>
    </row>
    <row r="8686" spans="48:49" x14ac:dyDescent="0.35">
      <c r="AV8686" s="10"/>
      <c r="AW8686"/>
    </row>
    <row r="8687" spans="48:49" x14ac:dyDescent="0.35">
      <c r="AV8687" s="10"/>
      <c r="AW8687"/>
    </row>
    <row r="8688" spans="48:49" x14ac:dyDescent="0.35">
      <c r="AV8688" s="10"/>
      <c r="AW8688"/>
    </row>
    <row r="8689" spans="48:49" x14ac:dyDescent="0.35">
      <c r="AV8689" s="10"/>
      <c r="AW8689"/>
    </row>
    <row r="8690" spans="48:49" x14ac:dyDescent="0.35">
      <c r="AV8690" s="10"/>
      <c r="AW8690"/>
    </row>
    <row r="8691" spans="48:49" x14ac:dyDescent="0.35">
      <c r="AV8691" s="10"/>
      <c r="AW8691"/>
    </row>
    <row r="8692" spans="48:49" x14ac:dyDescent="0.35">
      <c r="AV8692" s="10"/>
      <c r="AW8692"/>
    </row>
    <row r="8693" spans="48:49" x14ac:dyDescent="0.35">
      <c r="AV8693" s="10"/>
      <c r="AW8693"/>
    </row>
    <row r="8694" spans="48:49" x14ac:dyDescent="0.35">
      <c r="AV8694" s="10"/>
      <c r="AW8694"/>
    </row>
    <row r="8695" spans="48:49" x14ac:dyDescent="0.35">
      <c r="AV8695" s="10"/>
      <c r="AW8695"/>
    </row>
    <row r="8696" spans="48:49" x14ac:dyDescent="0.35">
      <c r="AV8696" s="10"/>
      <c r="AW8696"/>
    </row>
    <row r="8697" spans="48:49" x14ac:dyDescent="0.35">
      <c r="AV8697" s="10"/>
      <c r="AW8697"/>
    </row>
    <row r="8698" spans="48:49" x14ac:dyDescent="0.35">
      <c r="AV8698" s="10"/>
      <c r="AW8698"/>
    </row>
    <row r="8699" spans="48:49" x14ac:dyDescent="0.35">
      <c r="AV8699" s="10"/>
      <c r="AW8699"/>
    </row>
    <row r="8700" spans="48:49" x14ac:dyDescent="0.35">
      <c r="AV8700" s="10"/>
      <c r="AW8700"/>
    </row>
    <row r="8701" spans="48:49" x14ac:dyDescent="0.35">
      <c r="AV8701" s="10"/>
      <c r="AW8701"/>
    </row>
    <row r="8702" spans="48:49" x14ac:dyDescent="0.35">
      <c r="AV8702" s="10"/>
      <c r="AW8702"/>
    </row>
    <row r="8703" spans="48:49" x14ac:dyDescent="0.35">
      <c r="AV8703" s="10"/>
      <c r="AW8703"/>
    </row>
    <row r="8704" spans="48:49" x14ac:dyDescent="0.35">
      <c r="AV8704" s="10"/>
      <c r="AW8704"/>
    </row>
    <row r="8705" spans="48:49" x14ac:dyDescent="0.35">
      <c r="AV8705" s="10"/>
      <c r="AW8705"/>
    </row>
    <row r="8706" spans="48:49" x14ac:dyDescent="0.35">
      <c r="AV8706" s="10"/>
      <c r="AW8706"/>
    </row>
    <row r="8707" spans="48:49" x14ac:dyDescent="0.35">
      <c r="AV8707" s="10"/>
      <c r="AW8707"/>
    </row>
    <row r="8708" spans="48:49" x14ac:dyDescent="0.35">
      <c r="AV8708" s="10"/>
      <c r="AW8708"/>
    </row>
    <row r="8709" spans="48:49" x14ac:dyDescent="0.35">
      <c r="AV8709" s="10"/>
      <c r="AW8709"/>
    </row>
    <row r="8710" spans="48:49" x14ac:dyDescent="0.35">
      <c r="AV8710" s="10"/>
      <c r="AW8710"/>
    </row>
    <row r="8711" spans="48:49" x14ac:dyDescent="0.35">
      <c r="AV8711" s="10"/>
      <c r="AW8711"/>
    </row>
    <row r="8712" spans="48:49" x14ac:dyDescent="0.35">
      <c r="AV8712" s="10"/>
      <c r="AW8712"/>
    </row>
    <row r="8713" spans="48:49" x14ac:dyDescent="0.35">
      <c r="AV8713" s="10"/>
      <c r="AW8713"/>
    </row>
    <row r="8714" spans="48:49" x14ac:dyDescent="0.35">
      <c r="AV8714" s="10"/>
      <c r="AW8714"/>
    </row>
    <row r="8715" spans="48:49" x14ac:dyDescent="0.35">
      <c r="AV8715" s="10"/>
      <c r="AW8715"/>
    </row>
    <row r="8716" spans="48:49" x14ac:dyDescent="0.35">
      <c r="AV8716" s="10"/>
      <c r="AW8716"/>
    </row>
    <row r="8717" spans="48:49" x14ac:dyDescent="0.35">
      <c r="AV8717" s="10"/>
      <c r="AW8717"/>
    </row>
    <row r="8718" spans="48:49" x14ac:dyDescent="0.35">
      <c r="AV8718" s="10"/>
      <c r="AW8718"/>
    </row>
    <row r="8719" spans="48:49" x14ac:dyDescent="0.35">
      <c r="AV8719" s="10"/>
      <c r="AW8719"/>
    </row>
    <row r="8720" spans="48:49" x14ac:dyDescent="0.35">
      <c r="AV8720" s="10"/>
      <c r="AW8720"/>
    </row>
    <row r="8721" spans="48:49" x14ac:dyDescent="0.35">
      <c r="AV8721" s="10"/>
      <c r="AW8721"/>
    </row>
    <row r="8722" spans="48:49" x14ac:dyDescent="0.35">
      <c r="AV8722" s="10"/>
      <c r="AW8722"/>
    </row>
    <row r="8723" spans="48:49" x14ac:dyDescent="0.35">
      <c r="AV8723" s="10"/>
      <c r="AW8723"/>
    </row>
    <row r="8724" spans="48:49" x14ac:dyDescent="0.35">
      <c r="AV8724" s="10"/>
      <c r="AW8724"/>
    </row>
    <row r="8725" spans="48:49" x14ac:dyDescent="0.35">
      <c r="AV8725" s="10"/>
      <c r="AW8725"/>
    </row>
    <row r="8726" spans="48:49" x14ac:dyDescent="0.35">
      <c r="AV8726" s="10"/>
      <c r="AW8726"/>
    </row>
    <row r="8727" spans="48:49" x14ac:dyDescent="0.35">
      <c r="AV8727" s="10"/>
      <c r="AW8727"/>
    </row>
    <row r="8728" spans="48:49" x14ac:dyDescent="0.35">
      <c r="AV8728" s="10"/>
      <c r="AW8728"/>
    </row>
    <row r="8729" spans="48:49" x14ac:dyDescent="0.35">
      <c r="AV8729" s="10"/>
      <c r="AW8729"/>
    </row>
    <row r="8730" spans="48:49" x14ac:dyDescent="0.35">
      <c r="AV8730" s="10"/>
      <c r="AW8730"/>
    </row>
    <row r="8731" spans="48:49" x14ac:dyDescent="0.35">
      <c r="AV8731" s="10"/>
      <c r="AW8731"/>
    </row>
    <row r="8732" spans="48:49" x14ac:dyDescent="0.35">
      <c r="AV8732" s="10"/>
      <c r="AW8732"/>
    </row>
    <row r="8733" spans="48:49" x14ac:dyDescent="0.35">
      <c r="AV8733" s="10"/>
      <c r="AW8733"/>
    </row>
    <row r="8734" spans="48:49" x14ac:dyDescent="0.35">
      <c r="AV8734" s="10"/>
      <c r="AW8734"/>
    </row>
    <row r="8735" spans="48:49" x14ac:dyDescent="0.35">
      <c r="AV8735" s="10"/>
      <c r="AW8735"/>
    </row>
    <row r="8736" spans="48:49" x14ac:dyDescent="0.35">
      <c r="AV8736" s="10"/>
      <c r="AW8736"/>
    </row>
    <row r="8737" spans="48:49" x14ac:dyDescent="0.35">
      <c r="AV8737" s="10"/>
      <c r="AW8737"/>
    </row>
    <row r="8738" spans="48:49" x14ac:dyDescent="0.35">
      <c r="AV8738" s="10"/>
      <c r="AW8738"/>
    </row>
    <row r="8739" spans="48:49" x14ac:dyDescent="0.35">
      <c r="AV8739" s="10"/>
      <c r="AW8739"/>
    </row>
    <row r="8740" spans="48:49" x14ac:dyDescent="0.35">
      <c r="AV8740" s="10"/>
      <c r="AW8740"/>
    </row>
    <row r="8741" spans="48:49" x14ac:dyDescent="0.35">
      <c r="AV8741" s="10"/>
      <c r="AW8741"/>
    </row>
    <row r="8742" spans="48:49" x14ac:dyDescent="0.35">
      <c r="AV8742" s="10"/>
      <c r="AW8742"/>
    </row>
    <row r="8743" spans="48:49" x14ac:dyDescent="0.35">
      <c r="AV8743" s="10"/>
      <c r="AW8743"/>
    </row>
    <row r="8744" spans="48:49" x14ac:dyDescent="0.35">
      <c r="AV8744" s="10"/>
      <c r="AW8744"/>
    </row>
    <row r="8745" spans="48:49" x14ac:dyDescent="0.35">
      <c r="AV8745" s="10"/>
      <c r="AW8745"/>
    </row>
    <row r="8746" spans="48:49" x14ac:dyDescent="0.35">
      <c r="AV8746" s="10"/>
      <c r="AW8746"/>
    </row>
    <row r="8747" spans="48:49" x14ac:dyDescent="0.35">
      <c r="AV8747" s="10"/>
      <c r="AW8747"/>
    </row>
    <row r="8748" spans="48:49" x14ac:dyDescent="0.35">
      <c r="AV8748" s="10"/>
      <c r="AW8748"/>
    </row>
    <row r="8749" spans="48:49" x14ac:dyDescent="0.35">
      <c r="AV8749" s="10"/>
      <c r="AW8749"/>
    </row>
    <row r="8750" spans="48:49" x14ac:dyDescent="0.35">
      <c r="AV8750" s="10"/>
      <c r="AW8750"/>
    </row>
    <row r="8751" spans="48:49" x14ac:dyDescent="0.35">
      <c r="AV8751" s="10"/>
      <c r="AW8751"/>
    </row>
    <row r="8752" spans="48:49" x14ac:dyDescent="0.35">
      <c r="AV8752" s="10"/>
      <c r="AW8752"/>
    </row>
    <row r="8753" spans="48:49" x14ac:dyDescent="0.35">
      <c r="AV8753" s="10"/>
      <c r="AW8753"/>
    </row>
    <row r="8754" spans="48:49" x14ac:dyDescent="0.35">
      <c r="AV8754" s="10"/>
      <c r="AW8754"/>
    </row>
    <row r="8755" spans="48:49" x14ac:dyDescent="0.35">
      <c r="AV8755" s="10"/>
      <c r="AW8755"/>
    </row>
    <row r="8756" spans="48:49" x14ac:dyDescent="0.35">
      <c r="AV8756" s="10"/>
      <c r="AW8756"/>
    </row>
    <row r="8757" spans="48:49" x14ac:dyDescent="0.35">
      <c r="AV8757" s="10"/>
      <c r="AW8757"/>
    </row>
    <row r="8758" spans="48:49" x14ac:dyDescent="0.35">
      <c r="AV8758" s="10"/>
      <c r="AW8758"/>
    </row>
    <row r="8759" spans="48:49" x14ac:dyDescent="0.35">
      <c r="AV8759" s="10"/>
      <c r="AW8759"/>
    </row>
    <row r="8760" spans="48:49" x14ac:dyDescent="0.35">
      <c r="AV8760" s="10"/>
      <c r="AW8760"/>
    </row>
    <row r="8761" spans="48:49" x14ac:dyDescent="0.35">
      <c r="AV8761" s="10"/>
      <c r="AW8761"/>
    </row>
    <row r="8762" spans="48:49" x14ac:dyDescent="0.35">
      <c r="AV8762" s="10"/>
      <c r="AW8762"/>
    </row>
    <row r="8763" spans="48:49" x14ac:dyDescent="0.35">
      <c r="AV8763" s="10"/>
      <c r="AW8763"/>
    </row>
    <row r="8764" spans="48:49" x14ac:dyDescent="0.35">
      <c r="AV8764" s="10"/>
      <c r="AW8764"/>
    </row>
    <row r="8765" spans="48:49" x14ac:dyDescent="0.35">
      <c r="AV8765" s="10"/>
      <c r="AW8765"/>
    </row>
    <row r="8766" spans="48:49" x14ac:dyDescent="0.35">
      <c r="AV8766" s="10"/>
      <c r="AW8766"/>
    </row>
    <row r="8767" spans="48:49" x14ac:dyDescent="0.35">
      <c r="AV8767" s="10"/>
      <c r="AW8767"/>
    </row>
    <row r="8768" spans="48:49" x14ac:dyDescent="0.35">
      <c r="AV8768" s="10"/>
      <c r="AW8768"/>
    </row>
    <row r="8769" spans="48:49" x14ac:dyDescent="0.35">
      <c r="AV8769" s="10"/>
      <c r="AW8769"/>
    </row>
    <row r="8770" spans="48:49" x14ac:dyDescent="0.35">
      <c r="AV8770" s="10"/>
      <c r="AW8770"/>
    </row>
    <row r="8771" spans="48:49" x14ac:dyDescent="0.35">
      <c r="AV8771" s="10"/>
      <c r="AW8771"/>
    </row>
    <row r="8772" spans="48:49" x14ac:dyDescent="0.35">
      <c r="AV8772" s="10"/>
      <c r="AW8772"/>
    </row>
    <row r="8773" spans="48:49" x14ac:dyDescent="0.35">
      <c r="AV8773" s="10"/>
      <c r="AW8773"/>
    </row>
    <row r="8774" spans="48:49" x14ac:dyDescent="0.35">
      <c r="AV8774" s="10"/>
      <c r="AW8774"/>
    </row>
    <row r="8775" spans="48:49" x14ac:dyDescent="0.35">
      <c r="AV8775" s="10"/>
      <c r="AW8775"/>
    </row>
    <row r="8776" spans="48:49" x14ac:dyDescent="0.35">
      <c r="AV8776" s="10"/>
      <c r="AW8776"/>
    </row>
    <row r="8777" spans="48:49" x14ac:dyDescent="0.35">
      <c r="AV8777" s="10"/>
      <c r="AW8777"/>
    </row>
    <row r="8778" spans="48:49" x14ac:dyDescent="0.35">
      <c r="AV8778" s="10"/>
      <c r="AW8778"/>
    </row>
    <row r="8779" spans="48:49" x14ac:dyDescent="0.35">
      <c r="AV8779" s="10"/>
      <c r="AW8779"/>
    </row>
    <row r="8780" spans="48:49" x14ac:dyDescent="0.35">
      <c r="AV8780" s="10"/>
      <c r="AW8780"/>
    </row>
    <row r="8781" spans="48:49" x14ac:dyDescent="0.35">
      <c r="AV8781" s="10"/>
      <c r="AW8781"/>
    </row>
    <row r="8782" spans="48:49" x14ac:dyDescent="0.35">
      <c r="AV8782" s="10"/>
      <c r="AW8782"/>
    </row>
    <row r="8783" spans="48:49" x14ac:dyDescent="0.35">
      <c r="AV8783" s="10"/>
      <c r="AW8783"/>
    </row>
    <row r="8784" spans="48:49" x14ac:dyDescent="0.35">
      <c r="AV8784" s="10"/>
      <c r="AW8784"/>
    </row>
    <row r="8785" spans="48:49" x14ac:dyDescent="0.35">
      <c r="AV8785" s="10"/>
      <c r="AW8785"/>
    </row>
    <row r="8786" spans="48:49" x14ac:dyDescent="0.35">
      <c r="AV8786" s="10"/>
      <c r="AW8786"/>
    </row>
    <row r="8787" spans="48:49" x14ac:dyDescent="0.35">
      <c r="AV8787" s="10"/>
      <c r="AW8787"/>
    </row>
    <row r="8788" spans="48:49" x14ac:dyDescent="0.35">
      <c r="AV8788" s="10"/>
      <c r="AW8788"/>
    </row>
    <row r="8789" spans="48:49" x14ac:dyDescent="0.35">
      <c r="AV8789" s="10"/>
      <c r="AW8789"/>
    </row>
    <row r="8790" spans="48:49" x14ac:dyDescent="0.35">
      <c r="AV8790" s="10"/>
      <c r="AW8790"/>
    </row>
    <row r="8791" spans="48:49" x14ac:dyDescent="0.35">
      <c r="AV8791" s="10"/>
      <c r="AW8791"/>
    </row>
    <row r="8792" spans="48:49" x14ac:dyDescent="0.35">
      <c r="AV8792" s="10"/>
      <c r="AW8792"/>
    </row>
    <row r="8793" spans="48:49" x14ac:dyDescent="0.35">
      <c r="AV8793" s="10"/>
      <c r="AW8793"/>
    </row>
    <row r="8794" spans="48:49" x14ac:dyDescent="0.35">
      <c r="AV8794" s="10"/>
      <c r="AW8794"/>
    </row>
    <row r="8795" spans="48:49" x14ac:dyDescent="0.35">
      <c r="AV8795" s="10"/>
      <c r="AW8795"/>
    </row>
    <row r="8796" spans="48:49" x14ac:dyDescent="0.35">
      <c r="AV8796" s="10"/>
      <c r="AW8796"/>
    </row>
    <row r="8797" spans="48:49" x14ac:dyDescent="0.35">
      <c r="AV8797" s="10"/>
      <c r="AW8797"/>
    </row>
    <row r="8798" spans="48:49" x14ac:dyDescent="0.35">
      <c r="AV8798" s="10"/>
      <c r="AW8798"/>
    </row>
    <row r="8799" spans="48:49" x14ac:dyDescent="0.35">
      <c r="AV8799" s="10"/>
      <c r="AW8799"/>
    </row>
    <row r="8800" spans="48:49" x14ac:dyDescent="0.35">
      <c r="AV8800" s="10"/>
      <c r="AW8800"/>
    </row>
    <row r="8801" spans="48:49" x14ac:dyDescent="0.35">
      <c r="AV8801" s="10"/>
      <c r="AW8801"/>
    </row>
    <row r="8802" spans="48:49" x14ac:dyDescent="0.35">
      <c r="AV8802" s="10"/>
      <c r="AW8802"/>
    </row>
    <row r="8803" spans="48:49" x14ac:dyDescent="0.35">
      <c r="AV8803" s="10"/>
      <c r="AW8803"/>
    </row>
    <row r="8804" spans="48:49" x14ac:dyDescent="0.35">
      <c r="AV8804" s="10"/>
      <c r="AW8804"/>
    </row>
    <row r="8805" spans="48:49" x14ac:dyDescent="0.35">
      <c r="AV8805" s="10"/>
      <c r="AW8805"/>
    </row>
    <row r="8806" spans="48:49" x14ac:dyDescent="0.35">
      <c r="AV8806" s="10"/>
      <c r="AW8806"/>
    </row>
    <row r="8807" spans="48:49" x14ac:dyDescent="0.35">
      <c r="AV8807" s="10"/>
      <c r="AW8807"/>
    </row>
    <row r="8808" spans="48:49" x14ac:dyDescent="0.35">
      <c r="AV8808" s="10"/>
      <c r="AW8808"/>
    </row>
    <row r="8809" spans="48:49" x14ac:dyDescent="0.35">
      <c r="AV8809" s="10"/>
      <c r="AW8809"/>
    </row>
    <row r="8810" spans="48:49" x14ac:dyDescent="0.35">
      <c r="AV8810" s="10"/>
      <c r="AW8810"/>
    </row>
    <row r="8811" spans="48:49" x14ac:dyDescent="0.35">
      <c r="AV8811" s="10"/>
      <c r="AW8811"/>
    </row>
    <row r="8812" spans="48:49" x14ac:dyDescent="0.35">
      <c r="AV8812" s="10"/>
      <c r="AW8812"/>
    </row>
    <row r="8813" spans="48:49" x14ac:dyDescent="0.35">
      <c r="AV8813" s="10"/>
      <c r="AW8813"/>
    </row>
    <row r="8814" spans="48:49" x14ac:dyDescent="0.35">
      <c r="AV8814" s="10"/>
      <c r="AW8814"/>
    </row>
    <row r="8815" spans="48:49" x14ac:dyDescent="0.35">
      <c r="AV8815" s="10"/>
      <c r="AW8815"/>
    </row>
    <row r="8816" spans="48:49" x14ac:dyDescent="0.35">
      <c r="AV8816" s="10"/>
      <c r="AW8816"/>
    </row>
    <row r="8817" spans="48:49" x14ac:dyDescent="0.35">
      <c r="AV8817" s="10"/>
      <c r="AW8817"/>
    </row>
    <row r="8818" spans="48:49" x14ac:dyDescent="0.35">
      <c r="AV8818" s="10"/>
      <c r="AW8818"/>
    </row>
    <row r="8819" spans="48:49" x14ac:dyDescent="0.35">
      <c r="AV8819" s="10"/>
      <c r="AW8819"/>
    </row>
    <row r="8820" spans="48:49" x14ac:dyDescent="0.35">
      <c r="AV8820" s="10"/>
      <c r="AW8820"/>
    </row>
    <row r="8821" spans="48:49" x14ac:dyDescent="0.35">
      <c r="AV8821" s="10"/>
      <c r="AW8821"/>
    </row>
    <row r="8822" spans="48:49" x14ac:dyDescent="0.35">
      <c r="AV8822" s="10"/>
      <c r="AW8822"/>
    </row>
    <row r="8823" spans="48:49" x14ac:dyDescent="0.35">
      <c r="AV8823" s="10"/>
      <c r="AW8823"/>
    </row>
    <row r="8824" spans="48:49" x14ac:dyDescent="0.35">
      <c r="AV8824" s="10"/>
      <c r="AW8824"/>
    </row>
    <row r="8825" spans="48:49" x14ac:dyDescent="0.35">
      <c r="AV8825" s="10"/>
      <c r="AW8825"/>
    </row>
    <row r="8826" spans="48:49" x14ac:dyDescent="0.35">
      <c r="AV8826" s="10"/>
      <c r="AW8826"/>
    </row>
    <row r="8827" spans="48:49" x14ac:dyDescent="0.35">
      <c r="AV8827" s="10"/>
      <c r="AW8827"/>
    </row>
    <row r="8828" spans="48:49" x14ac:dyDescent="0.35">
      <c r="AV8828" s="10"/>
      <c r="AW8828"/>
    </row>
    <row r="8829" spans="48:49" x14ac:dyDescent="0.35">
      <c r="AV8829" s="10"/>
      <c r="AW8829"/>
    </row>
    <row r="8830" spans="48:49" x14ac:dyDescent="0.35">
      <c r="AV8830" s="10"/>
      <c r="AW8830"/>
    </row>
    <row r="8831" spans="48:49" x14ac:dyDescent="0.35">
      <c r="AV8831" s="10"/>
      <c r="AW8831"/>
    </row>
    <row r="8832" spans="48:49" x14ac:dyDescent="0.35">
      <c r="AV8832" s="10"/>
      <c r="AW8832"/>
    </row>
    <row r="8833" spans="48:49" x14ac:dyDescent="0.35">
      <c r="AV8833" s="10"/>
      <c r="AW8833"/>
    </row>
    <row r="8834" spans="48:49" x14ac:dyDescent="0.35">
      <c r="AV8834" s="10"/>
      <c r="AW8834"/>
    </row>
    <row r="8835" spans="48:49" x14ac:dyDescent="0.35">
      <c r="AV8835" s="10"/>
      <c r="AW8835"/>
    </row>
    <row r="8836" spans="48:49" x14ac:dyDescent="0.35">
      <c r="AV8836" s="10"/>
      <c r="AW8836"/>
    </row>
    <row r="8837" spans="48:49" x14ac:dyDescent="0.35">
      <c r="AV8837" s="10"/>
      <c r="AW8837"/>
    </row>
    <row r="8838" spans="48:49" x14ac:dyDescent="0.35">
      <c r="AV8838" s="10"/>
      <c r="AW8838"/>
    </row>
    <row r="8839" spans="48:49" x14ac:dyDescent="0.35">
      <c r="AV8839" s="10"/>
      <c r="AW8839"/>
    </row>
    <row r="8840" spans="48:49" x14ac:dyDescent="0.35">
      <c r="AV8840" s="10"/>
      <c r="AW8840"/>
    </row>
    <row r="8841" spans="48:49" x14ac:dyDescent="0.35">
      <c r="AV8841" s="10"/>
      <c r="AW8841"/>
    </row>
    <row r="8842" spans="48:49" x14ac:dyDescent="0.35">
      <c r="AV8842" s="10"/>
      <c r="AW8842"/>
    </row>
    <row r="8843" spans="48:49" x14ac:dyDescent="0.35">
      <c r="AV8843" s="10"/>
      <c r="AW8843"/>
    </row>
    <row r="8844" spans="48:49" x14ac:dyDescent="0.35">
      <c r="AV8844" s="10"/>
      <c r="AW8844"/>
    </row>
    <row r="8845" spans="48:49" x14ac:dyDescent="0.35">
      <c r="AV8845" s="10"/>
      <c r="AW8845"/>
    </row>
    <row r="8846" spans="48:49" x14ac:dyDescent="0.35">
      <c r="AV8846" s="10"/>
      <c r="AW8846"/>
    </row>
    <row r="8847" spans="48:49" x14ac:dyDescent="0.35">
      <c r="AV8847" s="10"/>
      <c r="AW8847"/>
    </row>
    <row r="8848" spans="48:49" x14ac:dyDescent="0.35">
      <c r="AV8848" s="10"/>
      <c r="AW8848"/>
    </row>
    <row r="8849" spans="48:49" x14ac:dyDescent="0.35">
      <c r="AV8849" s="10"/>
      <c r="AW8849"/>
    </row>
    <row r="8850" spans="48:49" x14ac:dyDescent="0.35">
      <c r="AV8850" s="10"/>
      <c r="AW8850"/>
    </row>
    <row r="8851" spans="48:49" x14ac:dyDescent="0.35">
      <c r="AV8851" s="10"/>
      <c r="AW8851"/>
    </row>
    <row r="8852" spans="48:49" x14ac:dyDescent="0.35">
      <c r="AV8852" s="10"/>
      <c r="AW8852"/>
    </row>
    <row r="8853" spans="48:49" x14ac:dyDescent="0.35">
      <c r="AV8853" s="10"/>
      <c r="AW8853"/>
    </row>
    <row r="8854" spans="48:49" x14ac:dyDescent="0.35">
      <c r="AV8854" s="10"/>
      <c r="AW8854"/>
    </row>
    <row r="8855" spans="48:49" x14ac:dyDescent="0.35">
      <c r="AV8855" s="10"/>
      <c r="AW8855"/>
    </row>
    <row r="8856" spans="48:49" x14ac:dyDescent="0.35">
      <c r="AV8856" s="10"/>
      <c r="AW8856"/>
    </row>
    <row r="8857" spans="48:49" x14ac:dyDescent="0.35">
      <c r="AV8857" s="10"/>
      <c r="AW8857"/>
    </row>
    <row r="8858" spans="48:49" x14ac:dyDescent="0.35">
      <c r="AV8858" s="10"/>
      <c r="AW8858"/>
    </row>
    <row r="8859" spans="48:49" x14ac:dyDescent="0.35">
      <c r="AV8859" s="10"/>
      <c r="AW8859"/>
    </row>
    <row r="8860" spans="48:49" x14ac:dyDescent="0.35">
      <c r="AV8860" s="10"/>
      <c r="AW8860"/>
    </row>
    <row r="8861" spans="48:49" x14ac:dyDescent="0.35">
      <c r="AV8861" s="10"/>
      <c r="AW8861"/>
    </row>
    <row r="8862" spans="48:49" x14ac:dyDescent="0.35">
      <c r="AV8862" s="10"/>
      <c r="AW8862"/>
    </row>
    <row r="8863" spans="48:49" x14ac:dyDescent="0.35">
      <c r="AV8863" s="10"/>
      <c r="AW8863"/>
    </row>
    <row r="8864" spans="48:49" x14ac:dyDescent="0.35">
      <c r="AV8864" s="10"/>
      <c r="AW8864"/>
    </row>
    <row r="8865" spans="48:49" x14ac:dyDescent="0.35">
      <c r="AV8865" s="10"/>
      <c r="AW8865"/>
    </row>
    <row r="8866" spans="48:49" x14ac:dyDescent="0.35">
      <c r="AV8866" s="10"/>
      <c r="AW8866"/>
    </row>
    <row r="8867" spans="48:49" x14ac:dyDescent="0.35">
      <c r="AV8867" s="10"/>
      <c r="AW8867"/>
    </row>
    <row r="8868" spans="48:49" x14ac:dyDescent="0.35">
      <c r="AV8868" s="10"/>
      <c r="AW8868"/>
    </row>
    <row r="8869" spans="48:49" x14ac:dyDescent="0.35">
      <c r="AV8869" s="10"/>
      <c r="AW8869"/>
    </row>
    <row r="8870" spans="48:49" x14ac:dyDescent="0.35">
      <c r="AV8870" s="10"/>
      <c r="AW8870"/>
    </row>
    <row r="8871" spans="48:49" x14ac:dyDescent="0.35">
      <c r="AV8871" s="10"/>
      <c r="AW8871"/>
    </row>
    <row r="8872" spans="48:49" x14ac:dyDescent="0.35">
      <c r="AV8872" s="10"/>
      <c r="AW8872"/>
    </row>
    <row r="8873" spans="48:49" x14ac:dyDescent="0.35">
      <c r="AV8873" s="10"/>
      <c r="AW8873"/>
    </row>
    <row r="8874" spans="48:49" x14ac:dyDescent="0.35">
      <c r="AV8874" s="10"/>
      <c r="AW8874"/>
    </row>
    <row r="8875" spans="48:49" x14ac:dyDescent="0.35">
      <c r="AV8875" s="10"/>
      <c r="AW8875"/>
    </row>
    <row r="8876" spans="48:49" x14ac:dyDescent="0.35">
      <c r="AV8876" s="10"/>
      <c r="AW8876"/>
    </row>
    <row r="8877" spans="48:49" x14ac:dyDescent="0.35">
      <c r="AV8877" s="10"/>
      <c r="AW8877"/>
    </row>
    <row r="8878" spans="48:49" x14ac:dyDescent="0.35">
      <c r="AV8878" s="10"/>
      <c r="AW8878"/>
    </row>
    <row r="8879" spans="48:49" x14ac:dyDescent="0.35">
      <c r="AV8879" s="10"/>
      <c r="AW8879"/>
    </row>
    <row r="8880" spans="48:49" x14ac:dyDescent="0.35">
      <c r="AV8880" s="10"/>
      <c r="AW8880"/>
    </row>
    <row r="8881" spans="48:49" x14ac:dyDescent="0.35">
      <c r="AV8881" s="10"/>
      <c r="AW8881"/>
    </row>
    <row r="8882" spans="48:49" x14ac:dyDescent="0.35">
      <c r="AV8882" s="10"/>
      <c r="AW8882"/>
    </row>
    <row r="8883" spans="48:49" x14ac:dyDescent="0.35">
      <c r="AV8883" s="10"/>
      <c r="AW8883"/>
    </row>
    <row r="8884" spans="48:49" x14ac:dyDescent="0.35">
      <c r="AV8884" s="10"/>
      <c r="AW8884"/>
    </row>
    <row r="8885" spans="48:49" x14ac:dyDescent="0.35">
      <c r="AV8885" s="10"/>
      <c r="AW8885"/>
    </row>
    <row r="8886" spans="48:49" x14ac:dyDescent="0.35">
      <c r="AV8886" s="10"/>
      <c r="AW8886"/>
    </row>
    <row r="8887" spans="48:49" x14ac:dyDescent="0.35">
      <c r="AV8887" s="10"/>
      <c r="AW8887"/>
    </row>
    <row r="8888" spans="48:49" x14ac:dyDescent="0.35">
      <c r="AV8888" s="10"/>
      <c r="AW8888"/>
    </row>
    <row r="8889" spans="48:49" x14ac:dyDescent="0.35">
      <c r="AV8889" s="10"/>
      <c r="AW8889"/>
    </row>
    <row r="8890" spans="48:49" x14ac:dyDescent="0.35">
      <c r="AV8890" s="10"/>
      <c r="AW8890"/>
    </row>
    <row r="8891" spans="48:49" x14ac:dyDescent="0.35">
      <c r="AV8891" s="10"/>
      <c r="AW8891"/>
    </row>
    <row r="8892" spans="48:49" x14ac:dyDescent="0.35">
      <c r="AV8892" s="10"/>
      <c r="AW8892"/>
    </row>
    <row r="8893" spans="48:49" x14ac:dyDescent="0.35">
      <c r="AV8893" s="10"/>
      <c r="AW8893"/>
    </row>
    <row r="8894" spans="48:49" x14ac:dyDescent="0.35">
      <c r="AV8894" s="10"/>
      <c r="AW8894"/>
    </row>
    <row r="8895" spans="48:49" x14ac:dyDescent="0.35">
      <c r="AV8895" s="10"/>
      <c r="AW8895"/>
    </row>
    <row r="8896" spans="48:49" x14ac:dyDescent="0.35">
      <c r="AV8896" s="10"/>
      <c r="AW8896"/>
    </row>
    <row r="8897" spans="48:49" x14ac:dyDescent="0.35">
      <c r="AV8897" s="10"/>
      <c r="AW8897"/>
    </row>
    <row r="8898" spans="48:49" x14ac:dyDescent="0.35">
      <c r="AV8898" s="10"/>
      <c r="AW8898"/>
    </row>
    <row r="8899" spans="48:49" x14ac:dyDescent="0.35">
      <c r="AV8899" s="10"/>
      <c r="AW8899"/>
    </row>
    <row r="8900" spans="48:49" x14ac:dyDescent="0.35">
      <c r="AV8900" s="10"/>
      <c r="AW8900"/>
    </row>
    <row r="8901" spans="48:49" x14ac:dyDescent="0.35">
      <c r="AV8901" s="10"/>
      <c r="AW8901"/>
    </row>
    <row r="8902" spans="48:49" x14ac:dyDescent="0.35">
      <c r="AV8902" s="10"/>
      <c r="AW8902"/>
    </row>
    <row r="8903" spans="48:49" x14ac:dyDescent="0.35">
      <c r="AV8903" s="10"/>
      <c r="AW8903"/>
    </row>
    <row r="8904" spans="48:49" x14ac:dyDescent="0.35">
      <c r="AV8904" s="10"/>
      <c r="AW8904"/>
    </row>
    <row r="8905" spans="48:49" x14ac:dyDescent="0.35">
      <c r="AV8905" s="10"/>
      <c r="AW8905"/>
    </row>
    <row r="8906" spans="48:49" x14ac:dyDescent="0.35">
      <c r="AV8906" s="10"/>
      <c r="AW8906"/>
    </row>
    <row r="8907" spans="48:49" x14ac:dyDescent="0.35">
      <c r="AV8907" s="10"/>
      <c r="AW8907"/>
    </row>
    <row r="8908" spans="48:49" x14ac:dyDescent="0.35">
      <c r="AV8908" s="10"/>
      <c r="AW8908"/>
    </row>
    <row r="8909" spans="48:49" x14ac:dyDescent="0.35">
      <c r="AV8909" s="10"/>
      <c r="AW8909"/>
    </row>
    <row r="8910" spans="48:49" x14ac:dyDescent="0.35">
      <c r="AV8910" s="10"/>
      <c r="AW8910"/>
    </row>
    <row r="8911" spans="48:49" x14ac:dyDescent="0.35">
      <c r="AV8911" s="10"/>
      <c r="AW8911"/>
    </row>
    <row r="8912" spans="48:49" x14ac:dyDescent="0.35">
      <c r="AV8912" s="10"/>
      <c r="AW8912"/>
    </row>
    <row r="8913" spans="48:49" x14ac:dyDescent="0.35">
      <c r="AV8913" s="10"/>
      <c r="AW8913"/>
    </row>
    <row r="8914" spans="48:49" x14ac:dyDescent="0.35">
      <c r="AV8914" s="10"/>
      <c r="AW8914"/>
    </row>
    <row r="8915" spans="48:49" x14ac:dyDescent="0.35">
      <c r="AV8915" s="10"/>
      <c r="AW8915"/>
    </row>
    <row r="8916" spans="48:49" x14ac:dyDescent="0.35">
      <c r="AV8916" s="10"/>
      <c r="AW8916"/>
    </row>
    <row r="8917" spans="48:49" x14ac:dyDescent="0.35">
      <c r="AV8917" s="10"/>
      <c r="AW8917"/>
    </row>
    <row r="8918" spans="48:49" x14ac:dyDescent="0.35">
      <c r="AV8918" s="10"/>
      <c r="AW8918"/>
    </row>
    <row r="8919" spans="48:49" x14ac:dyDescent="0.35">
      <c r="AV8919" s="10"/>
      <c r="AW8919"/>
    </row>
    <row r="8920" spans="48:49" x14ac:dyDescent="0.35">
      <c r="AV8920" s="10"/>
      <c r="AW8920"/>
    </row>
    <row r="8921" spans="48:49" x14ac:dyDescent="0.35">
      <c r="AV8921" s="10"/>
      <c r="AW8921"/>
    </row>
    <row r="8922" spans="48:49" x14ac:dyDescent="0.35">
      <c r="AV8922" s="10"/>
      <c r="AW8922"/>
    </row>
    <row r="8923" spans="48:49" x14ac:dyDescent="0.35">
      <c r="AV8923" s="10"/>
      <c r="AW8923"/>
    </row>
    <row r="8924" spans="48:49" x14ac:dyDescent="0.35">
      <c r="AV8924" s="10"/>
      <c r="AW8924"/>
    </row>
    <row r="8925" spans="48:49" x14ac:dyDescent="0.35">
      <c r="AV8925" s="10"/>
      <c r="AW8925"/>
    </row>
    <row r="8926" spans="48:49" x14ac:dyDescent="0.35">
      <c r="AV8926" s="10"/>
      <c r="AW8926"/>
    </row>
    <row r="8927" spans="48:49" x14ac:dyDescent="0.35">
      <c r="AV8927" s="10"/>
      <c r="AW8927"/>
    </row>
    <row r="8928" spans="48:49" x14ac:dyDescent="0.35">
      <c r="AV8928" s="10"/>
      <c r="AW8928"/>
    </row>
    <row r="8929" spans="48:49" x14ac:dyDescent="0.35">
      <c r="AV8929" s="10"/>
      <c r="AW8929"/>
    </row>
    <row r="8930" spans="48:49" x14ac:dyDescent="0.35">
      <c r="AV8930" s="10"/>
      <c r="AW8930"/>
    </row>
    <row r="8931" spans="48:49" x14ac:dyDescent="0.35">
      <c r="AV8931" s="10"/>
      <c r="AW8931"/>
    </row>
    <row r="8932" spans="48:49" x14ac:dyDescent="0.35">
      <c r="AV8932" s="10"/>
      <c r="AW8932"/>
    </row>
    <row r="8933" spans="48:49" x14ac:dyDescent="0.35">
      <c r="AV8933" s="10"/>
      <c r="AW8933"/>
    </row>
    <row r="8934" spans="48:49" x14ac:dyDescent="0.35">
      <c r="AV8934" s="10"/>
      <c r="AW8934"/>
    </row>
    <row r="8935" spans="48:49" x14ac:dyDescent="0.35">
      <c r="AV8935" s="10"/>
      <c r="AW8935"/>
    </row>
    <row r="8936" spans="48:49" x14ac:dyDescent="0.35">
      <c r="AV8936" s="10"/>
      <c r="AW8936"/>
    </row>
    <row r="8937" spans="48:49" x14ac:dyDescent="0.35">
      <c r="AV8937" s="10"/>
      <c r="AW8937"/>
    </row>
    <row r="8938" spans="48:49" x14ac:dyDescent="0.35">
      <c r="AV8938" s="10"/>
      <c r="AW8938"/>
    </row>
    <row r="8939" spans="48:49" x14ac:dyDescent="0.35">
      <c r="AV8939" s="10"/>
      <c r="AW8939"/>
    </row>
    <row r="8940" spans="48:49" x14ac:dyDescent="0.35">
      <c r="AV8940" s="10"/>
      <c r="AW8940"/>
    </row>
    <row r="8941" spans="48:49" x14ac:dyDescent="0.35">
      <c r="AV8941" s="10"/>
      <c r="AW8941"/>
    </row>
    <row r="8942" spans="48:49" x14ac:dyDescent="0.35">
      <c r="AV8942" s="10"/>
      <c r="AW8942"/>
    </row>
    <row r="8943" spans="48:49" x14ac:dyDescent="0.35">
      <c r="AV8943" s="10"/>
      <c r="AW8943"/>
    </row>
    <row r="8944" spans="48:49" x14ac:dyDescent="0.35">
      <c r="AV8944" s="10"/>
      <c r="AW8944"/>
    </row>
    <row r="8945" spans="48:49" x14ac:dyDescent="0.35">
      <c r="AV8945" s="10"/>
      <c r="AW8945"/>
    </row>
    <row r="8946" spans="48:49" x14ac:dyDescent="0.35">
      <c r="AV8946" s="10"/>
      <c r="AW8946"/>
    </row>
    <row r="8947" spans="48:49" x14ac:dyDescent="0.35">
      <c r="AV8947" s="10"/>
      <c r="AW8947"/>
    </row>
    <row r="8948" spans="48:49" x14ac:dyDescent="0.35">
      <c r="AV8948" s="10"/>
      <c r="AW8948"/>
    </row>
    <row r="8949" spans="48:49" x14ac:dyDescent="0.35">
      <c r="AV8949" s="10"/>
      <c r="AW8949"/>
    </row>
    <row r="8950" spans="48:49" x14ac:dyDescent="0.35">
      <c r="AV8950" s="10"/>
      <c r="AW8950"/>
    </row>
    <row r="8951" spans="48:49" x14ac:dyDescent="0.35">
      <c r="AV8951" s="10"/>
      <c r="AW8951"/>
    </row>
    <row r="8952" spans="48:49" x14ac:dyDescent="0.35">
      <c r="AV8952" s="10"/>
      <c r="AW8952"/>
    </row>
    <row r="8953" spans="48:49" x14ac:dyDescent="0.35">
      <c r="AV8953" s="10"/>
      <c r="AW8953"/>
    </row>
    <row r="8954" spans="48:49" x14ac:dyDescent="0.35">
      <c r="AV8954" s="10"/>
      <c r="AW8954"/>
    </row>
    <row r="8955" spans="48:49" x14ac:dyDescent="0.35">
      <c r="AV8955" s="10"/>
      <c r="AW8955"/>
    </row>
    <row r="8956" spans="48:49" x14ac:dyDescent="0.35">
      <c r="AV8956" s="10"/>
      <c r="AW8956"/>
    </row>
    <row r="8957" spans="48:49" x14ac:dyDescent="0.35">
      <c r="AV8957" s="10"/>
      <c r="AW8957"/>
    </row>
    <row r="8958" spans="48:49" x14ac:dyDescent="0.35">
      <c r="AV8958" s="10"/>
      <c r="AW8958"/>
    </row>
    <row r="8959" spans="48:49" x14ac:dyDescent="0.35">
      <c r="AV8959" s="10"/>
      <c r="AW8959"/>
    </row>
    <row r="8960" spans="48:49" x14ac:dyDescent="0.35">
      <c r="AV8960" s="10"/>
      <c r="AW8960"/>
    </row>
    <row r="8961" spans="48:49" x14ac:dyDescent="0.35">
      <c r="AV8961" s="10"/>
      <c r="AW8961"/>
    </row>
    <row r="8962" spans="48:49" x14ac:dyDescent="0.35">
      <c r="AV8962" s="10"/>
      <c r="AW8962"/>
    </row>
    <row r="8963" spans="48:49" x14ac:dyDescent="0.35">
      <c r="AV8963" s="10"/>
      <c r="AW8963"/>
    </row>
    <row r="8964" spans="48:49" x14ac:dyDescent="0.35">
      <c r="AV8964" s="10"/>
      <c r="AW8964"/>
    </row>
    <row r="8965" spans="48:49" x14ac:dyDescent="0.35">
      <c r="AV8965" s="10"/>
      <c r="AW8965"/>
    </row>
    <row r="8966" spans="48:49" x14ac:dyDescent="0.35">
      <c r="AV8966" s="10"/>
      <c r="AW8966"/>
    </row>
    <row r="8967" spans="48:49" x14ac:dyDescent="0.35">
      <c r="AV8967" s="10"/>
      <c r="AW8967"/>
    </row>
    <row r="8968" spans="48:49" x14ac:dyDescent="0.35">
      <c r="AV8968" s="10"/>
      <c r="AW8968"/>
    </row>
    <row r="8969" spans="48:49" x14ac:dyDescent="0.35">
      <c r="AV8969" s="10"/>
      <c r="AW8969"/>
    </row>
    <row r="8970" spans="48:49" x14ac:dyDescent="0.35">
      <c r="AV8970" s="10"/>
      <c r="AW8970"/>
    </row>
    <row r="8971" spans="48:49" x14ac:dyDescent="0.35">
      <c r="AV8971" s="10"/>
      <c r="AW8971"/>
    </row>
    <row r="8972" spans="48:49" x14ac:dyDescent="0.35">
      <c r="AV8972" s="10"/>
      <c r="AW8972"/>
    </row>
    <row r="8973" spans="48:49" x14ac:dyDescent="0.35">
      <c r="AV8973" s="10"/>
      <c r="AW8973"/>
    </row>
    <row r="8974" spans="48:49" x14ac:dyDescent="0.35">
      <c r="AV8974" s="10"/>
      <c r="AW8974"/>
    </row>
    <row r="8975" spans="48:49" x14ac:dyDescent="0.35">
      <c r="AV8975" s="10"/>
      <c r="AW8975"/>
    </row>
    <row r="8976" spans="48:49" x14ac:dyDescent="0.35">
      <c r="AV8976" s="10"/>
      <c r="AW8976"/>
    </row>
    <row r="8977" spans="48:49" x14ac:dyDescent="0.35">
      <c r="AV8977" s="10"/>
      <c r="AW8977"/>
    </row>
    <row r="8978" spans="48:49" x14ac:dyDescent="0.35">
      <c r="AV8978" s="10"/>
      <c r="AW8978"/>
    </row>
    <row r="8979" spans="48:49" x14ac:dyDescent="0.35">
      <c r="AV8979" s="10"/>
      <c r="AW8979"/>
    </row>
    <row r="8980" spans="48:49" x14ac:dyDescent="0.35">
      <c r="AV8980" s="10"/>
      <c r="AW8980"/>
    </row>
    <row r="8981" spans="48:49" x14ac:dyDescent="0.35">
      <c r="AV8981" s="10"/>
      <c r="AW8981"/>
    </row>
    <row r="8982" spans="48:49" x14ac:dyDescent="0.35">
      <c r="AV8982" s="10"/>
      <c r="AW8982"/>
    </row>
    <row r="8983" spans="48:49" x14ac:dyDescent="0.35">
      <c r="AV8983" s="10"/>
      <c r="AW8983"/>
    </row>
    <row r="8984" spans="48:49" x14ac:dyDescent="0.35">
      <c r="AV8984" s="10"/>
      <c r="AW8984"/>
    </row>
    <row r="8985" spans="48:49" x14ac:dyDescent="0.35">
      <c r="AV8985" s="10"/>
      <c r="AW8985"/>
    </row>
    <row r="8986" spans="48:49" x14ac:dyDescent="0.35">
      <c r="AV8986" s="10"/>
      <c r="AW8986"/>
    </row>
    <row r="8987" spans="48:49" x14ac:dyDescent="0.35">
      <c r="AV8987" s="10"/>
      <c r="AW8987"/>
    </row>
    <row r="8988" spans="48:49" x14ac:dyDescent="0.35">
      <c r="AV8988" s="10"/>
      <c r="AW8988"/>
    </row>
    <row r="8989" spans="48:49" x14ac:dyDescent="0.35">
      <c r="AV8989" s="10"/>
      <c r="AW8989"/>
    </row>
    <row r="8990" spans="48:49" x14ac:dyDescent="0.35">
      <c r="AV8990" s="10"/>
      <c r="AW8990"/>
    </row>
    <row r="8991" spans="48:49" x14ac:dyDescent="0.35">
      <c r="AV8991" s="10"/>
      <c r="AW8991"/>
    </row>
    <row r="8992" spans="48:49" x14ac:dyDescent="0.35">
      <c r="AV8992" s="10"/>
      <c r="AW8992"/>
    </row>
    <row r="8993" spans="48:49" x14ac:dyDescent="0.35">
      <c r="AV8993" s="10"/>
      <c r="AW8993"/>
    </row>
    <row r="8994" spans="48:49" x14ac:dyDescent="0.35">
      <c r="AV8994" s="10"/>
      <c r="AW8994"/>
    </row>
    <row r="8995" spans="48:49" x14ac:dyDescent="0.35">
      <c r="AV8995" s="10"/>
      <c r="AW8995"/>
    </row>
    <row r="8996" spans="48:49" x14ac:dyDescent="0.35">
      <c r="AV8996" s="10"/>
      <c r="AW8996"/>
    </row>
    <row r="8997" spans="48:49" x14ac:dyDescent="0.35">
      <c r="AV8997" s="10"/>
      <c r="AW8997"/>
    </row>
    <row r="8998" spans="48:49" x14ac:dyDescent="0.35">
      <c r="AV8998" s="10"/>
      <c r="AW8998"/>
    </row>
    <row r="8999" spans="48:49" x14ac:dyDescent="0.35">
      <c r="AV8999" s="10"/>
      <c r="AW8999"/>
    </row>
    <row r="9000" spans="48:49" x14ac:dyDescent="0.35">
      <c r="AV9000" s="10"/>
      <c r="AW9000"/>
    </row>
    <row r="9001" spans="48:49" x14ac:dyDescent="0.35">
      <c r="AV9001" s="10"/>
      <c r="AW9001"/>
    </row>
    <row r="9002" spans="48:49" x14ac:dyDescent="0.35">
      <c r="AV9002" s="10"/>
      <c r="AW9002"/>
    </row>
    <row r="9003" spans="48:49" x14ac:dyDescent="0.35">
      <c r="AV9003" s="10"/>
      <c r="AW9003"/>
    </row>
    <row r="9004" spans="48:49" x14ac:dyDescent="0.35">
      <c r="AV9004" s="10"/>
      <c r="AW9004"/>
    </row>
    <row r="9005" spans="48:49" x14ac:dyDescent="0.35">
      <c r="AV9005" s="10"/>
      <c r="AW9005"/>
    </row>
    <row r="9006" spans="48:49" x14ac:dyDescent="0.35">
      <c r="AV9006" s="10"/>
      <c r="AW9006"/>
    </row>
    <row r="9007" spans="48:49" x14ac:dyDescent="0.35">
      <c r="AV9007" s="10"/>
      <c r="AW9007"/>
    </row>
    <row r="9008" spans="48:49" x14ac:dyDescent="0.35">
      <c r="AV9008" s="10"/>
      <c r="AW9008"/>
    </row>
    <row r="9009" spans="48:49" x14ac:dyDescent="0.35">
      <c r="AV9009" s="10"/>
      <c r="AW9009"/>
    </row>
    <row r="9010" spans="48:49" x14ac:dyDescent="0.35">
      <c r="AV9010" s="10"/>
      <c r="AW9010"/>
    </row>
    <row r="9011" spans="48:49" x14ac:dyDescent="0.35">
      <c r="AV9011" s="10"/>
      <c r="AW9011"/>
    </row>
    <row r="9012" spans="48:49" x14ac:dyDescent="0.35">
      <c r="AV9012" s="10"/>
      <c r="AW9012"/>
    </row>
    <row r="9013" spans="48:49" x14ac:dyDescent="0.35">
      <c r="AV9013" s="10"/>
      <c r="AW9013"/>
    </row>
    <row r="9014" spans="48:49" x14ac:dyDescent="0.35">
      <c r="AV9014" s="10"/>
      <c r="AW9014"/>
    </row>
    <row r="9015" spans="48:49" x14ac:dyDescent="0.35">
      <c r="AV9015" s="10"/>
      <c r="AW9015"/>
    </row>
    <row r="9016" spans="48:49" x14ac:dyDescent="0.35">
      <c r="AV9016" s="10"/>
      <c r="AW9016"/>
    </row>
    <row r="9017" spans="48:49" x14ac:dyDescent="0.35">
      <c r="AV9017" s="10"/>
      <c r="AW9017"/>
    </row>
    <row r="9018" spans="48:49" x14ac:dyDescent="0.35">
      <c r="AV9018" s="10"/>
      <c r="AW9018"/>
    </row>
    <row r="9019" spans="48:49" x14ac:dyDescent="0.35">
      <c r="AV9019" s="10"/>
      <c r="AW9019"/>
    </row>
    <row r="9020" spans="48:49" x14ac:dyDescent="0.35">
      <c r="AV9020" s="10"/>
      <c r="AW9020"/>
    </row>
    <row r="9021" spans="48:49" x14ac:dyDescent="0.35">
      <c r="AV9021" s="10"/>
      <c r="AW9021"/>
    </row>
    <row r="9022" spans="48:49" x14ac:dyDescent="0.35">
      <c r="AV9022" s="10"/>
      <c r="AW9022"/>
    </row>
    <row r="9023" spans="48:49" x14ac:dyDescent="0.35">
      <c r="AV9023" s="10"/>
      <c r="AW9023"/>
    </row>
    <row r="9024" spans="48:49" x14ac:dyDescent="0.35">
      <c r="AV9024" s="10"/>
      <c r="AW9024"/>
    </row>
    <row r="9025" spans="48:49" x14ac:dyDescent="0.35">
      <c r="AV9025" s="10"/>
      <c r="AW9025"/>
    </row>
    <row r="9026" spans="48:49" x14ac:dyDescent="0.35">
      <c r="AV9026" s="10"/>
      <c r="AW9026"/>
    </row>
    <row r="9027" spans="48:49" x14ac:dyDescent="0.35">
      <c r="AV9027" s="10"/>
      <c r="AW9027"/>
    </row>
    <row r="9028" spans="48:49" x14ac:dyDescent="0.35">
      <c r="AV9028" s="10"/>
      <c r="AW9028"/>
    </row>
    <row r="9029" spans="48:49" x14ac:dyDescent="0.35">
      <c r="AV9029" s="10"/>
      <c r="AW9029"/>
    </row>
    <row r="9030" spans="48:49" x14ac:dyDescent="0.35">
      <c r="AV9030" s="10"/>
      <c r="AW9030"/>
    </row>
    <row r="9031" spans="48:49" x14ac:dyDescent="0.35">
      <c r="AV9031" s="10"/>
      <c r="AW9031"/>
    </row>
    <row r="9032" spans="48:49" x14ac:dyDescent="0.35">
      <c r="AV9032" s="10"/>
      <c r="AW9032"/>
    </row>
    <row r="9033" spans="48:49" x14ac:dyDescent="0.35">
      <c r="AV9033" s="10"/>
      <c r="AW9033"/>
    </row>
    <row r="9034" spans="48:49" x14ac:dyDescent="0.35">
      <c r="AV9034" s="10"/>
      <c r="AW9034"/>
    </row>
    <row r="9035" spans="48:49" x14ac:dyDescent="0.35">
      <c r="AV9035" s="10"/>
      <c r="AW9035"/>
    </row>
    <row r="9036" spans="48:49" x14ac:dyDescent="0.35">
      <c r="AV9036" s="10"/>
      <c r="AW9036"/>
    </row>
    <row r="9037" spans="48:49" x14ac:dyDescent="0.35">
      <c r="AV9037" s="10"/>
      <c r="AW9037"/>
    </row>
    <row r="9038" spans="48:49" x14ac:dyDescent="0.35">
      <c r="AV9038" s="10"/>
      <c r="AW9038"/>
    </row>
    <row r="9039" spans="48:49" x14ac:dyDescent="0.35">
      <c r="AV9039" s="10"/>
      <c r="AW9039"/>
    </row>
    <row r="9040" spans="48:49" x14ac:dyDescent="0.35">
      <c r="AV9040" s="10"/>
      <c r="AW9040"/>
    </row>
    <row r="9041" spans="48:49" x14ac:dyDescent="0.35">
      <c r="AV9041" s="10"/>
      <c r="AW9041"/>
    </row>
    <row r="9042" spans="48:49" x14ac:dyDescent="0.35">
      <c r="AV9042" s="10"/>
      <c r="AW9042"/>
    </row>
    <row r="9043" spans="48:49" x14ac:dyDescent="0.35">
      <c r="AV9043" s="10"/>
      <c r="AW9043"/>
    </row>
    <row r="9044" spans="48:49" x14ac:dyDescent="0.35">
      <c r="AV9044" s="10"/>
      <c r="AW9044"/>
    </row>
    <row r="9045" spans="48:49" x14ac:dyDescent="0.35">
      <c r="AV9045" s="10"/>
      <c r="AW9045"/>
    </row>
    <row r="9046" spans="48:49" x14ac:dyDescent="0.35">
      <c r="AV9046" s="10"/>
      <c r="AW9046"/>
    </row>
    <row r="9047" spans="48:49" x14ac:dyDescent="0.35">
      <c r="AV9047" s="10"/>
      <c r="AW9047"/>
    </row>
    <row r="9048" spans="48:49" x14ac:dyDescent="0.35">
      <c r="AV9048" s="10"/>
      <c r="AW9048"/>
    </row>
    <row r="9049" spans="48:49" x14ac:dyDescent="0.35">
      <c r="AV9049" s="10"/>
      <c r="AW9049"/>
    </row>
    <row r="9050" spans="48:49" x14ac:dyDescent="0.35">
      <c r="AV9050" s="10"/>
      <c r="AW9050"/>
    </row>
    <row r="9051" spans="48:49" x14ac:dyDescent="0.35">
      <c r="AV9051" s="10"/>
      <c r="AW9051"/>
    </row>
    <row r="9052" spans="48:49" x14ac:dyDescent="0.35">
      <c r="AV9052" s="10"/>
      <c r="AW9052"/>
    </row>
    <row r="9053" spans="48:49" x14ac:dyDescent="0.35">
      <c r="AV9053" s="10"/>
      <c r="AW9053"/>
    </row>
    <row r="9054" spans="48:49" x14ac:dyDescent="0.35">
      <c r="AV9054" s="10"/>
      <c r="AW9054"/>
    </row>
    <row r="9055" spans="48:49" x14ac:dyDescent="0.35">
      <c r="AV9055" s="10"/>
      <c r="AW9055"/>
    </row>
    <row r="9056" spans="48:49" x14ac:dyDescent="0.35">
      <c r="AV9056" s="10"/>
      <c r="AW9056"/>
    </row>
    <row r="9057" spans="48:49" x14ac:dyDescent="0.35">
      <c r="AV9057" s="10"/>
      <c r="AW9057"/>
    </row>
    <row r="9058" spans="48:49" x14ac:dyDescent="0.35">
      <c r="AV9058" s="10"/>
      <c r="AW9058"/>
    </row>
    <row r="9059" spans="48:49" x14ac:dyDescent="0.35">
      <c r="AV9059" s="10"/>
      <c r="AW9059"/>
    </row>
    <row r="9060" spans="48:49" x14ac:dyDescent="0.35">
      <c r="AV9060" s="10"/>
      <c r="AW9060"/>
    </row>
    <row r="9061" spans="48:49" x14ac:dyDescent="0.35">
      <c r="AV9061" s="10"/>
      <c r="AW9061"/>
    </row>
    <row r="9062" spans="48:49" x14ac:dyDescent="0.35">
      <c r="AV9062" s="10"/>
      <c r="AW9062"/>
    </row>
    <row r="9063" spans="48:49" x14ac:dyDescent="0.35">
      <c r="AV9063" s="10"/>
      <c r="AW9063"/>
    </row>
    <row r="9064" spans="48:49" x14ac:dyDescent="0.35">
      <c r="AV9064" s="10"/>
      <c r="AW9064"/>
    </row>
    <row r="9065" spans="48:49" x14ac:dyDescent="0.35">
      <c r="AV9065" s="10"/>
      <c r="AW9065"/>
    </row>
    <row r="9066" spans="48:49" x14ac:dyDescent="0.35">
      <c r="AV9066" s="10"/>
      <c r="AW9066"/>
    </row>
    <row r="9067" spans="48:49" x14ac:dyDescent="0.35">
      <c r="AV9067" s="10"/>
      <c r="AW9067"/>
    </row>
    <row r="9068" spans="48:49" x14ac:dyDescent="0.35">
      <c r="AV9068" s="10"/>
      <c r="AW9068"/>
    </row>
    <row r="9069" spans="48:49" x14ac:dyDescent="0.35">
      <c r="AV9069" s="10"/>
      <c r="AW9069"/>
    </row>
    <row r="9070" spans="48:49" x14ac:dyDescent="0.35">
      <c r="AV9070" s="10"/>
      <c r="AW9070"/>
    </row>
    <row r="9071" spans="48:49" x14ac:dyDescent="0.35">
      <c r="AV9071" s="10"/>
      <c r="AW9071"/>
    </row>
    <row r="9072" spans="48:49" x14ac:dyDescent="0.35">
      <c r="AV9072" s="10"/>
      <c r="AW9072"/>
    </row>
    <row r="9073" spans="48:49" x14ac:dyDescent="0.35">
      <c r="AV9073" s="10"/>
      <c r="AW9073"/>
    </row>
    <row r="9074" spans="48:49" x14ac:dyDescent="0.35">
      <c r="AV9074" s="10"/>
      <c r="AW9074"/>
    </row>
    <row r="9075" spans="48:49" x14ac:dyDescent="0.35">
      <c r="AV9075" s="10"/>
      <c r="AW9075"/>
    </row>
    <row r="9076" spans="48:49" x14ac:dyDescent="0.35">
      <c r="AV9076" s="10"/>
      <c r="AW9076"/>
    </row>
    <row r="9077" spans="48:49" x14ac:dyDescent="0.35">
      <c r="AV9077" s="10"/>
      <c r="AW9077"/>
    </row>
    <row r="9078" spans="48:49" x14ac:dyDescent="0.35">
      <c r="AV9078" s="10"/>
      <c r="AW9078"/>
    </row>
    <row r="9079" spans="48:49" x14ac:dyDescent="0.35">
      <c r="AV9079" s="10"/>
      <c r="AW9079"/>
    </row>
    <row r="9080" spans="48:49" x14ac:dyDescent="0.35">
      <c r="AV9080" s="10"/>
      <c r="AW9080"/>
    </row>
    <row r="9081" spans="48:49" x14ac:dyDescent="0.35">
      <c r="AV9081" s="10"/>
      <c r="AW9081"/>
    </row>
    <row r="9082" spans="48:49" x14ac:dyDescent="0.35">
      <c r="AV9082" s="10"/>
      <c r="AW9082"/>
    </row>
    <row r="9083" spans="48:49" x14ac:dyDescent="0.35">
      <c r="AV9083" s="10"/>
      <c r="AW9083"/>
    </row>
    <row r="9084" spans="48:49" x14ac:dyDescent="0.35">
      <c r="AV9084" s="10"/>
      <c r="AW9084"/>
    </row>
    <row r="9085" spans="48:49" x14ac:dyDescent="0.35">
      <c r="AV9085" s="10"/>
      <c r="AW9085"/>
    </row>
    <row r="9086" spans="48:49" x14ac:dyDescent="0.35">
      <c r="AV9086" s="10"/>
      <c r="AW9086"/>
    </row>
    <row r="9087" spans="48:49" x14ac:dyDescent="0.35">
      <c r="AV9087" s="10"/>
      <c r="AW9087"/>
    </row>
    <row r="9088" spans="48:49" x14ac:dyDescent="0.35">
      <c r="AV9088" s="10"/>
      <c r="AW9088"/>
    </row>
    <row r="9089" spans="48:49" x14ac:dyDescent="0.35">
      <c r="AV9089" s="10"/>
      <c r="AW9089"/>
    </row>
    <row r="9090" spans="48:49" x14ac:dyDescent="0.35">
      <c r="AV9090" s="10"/>
      <c r="AW9090"/>
    </row>
    <row r="9091" spans="48:49" x14ac:dyDescent="0.35">
      <c r="AV9091" s="10"/>
      <c r="AW9091"/>
    </row>
    <row r="9092" spans="48:49" x14ac:dyDescent="0.35">
      <c r="AV9092" s="10"/>
      <c r="AW9092"/>
    </row>
    <row r="9093" spans="48:49" x14ac:dyDescent="0.35">
      <c r="AV9093" s="10"/>
      <c r="AW9093"/>
    </row>
    <row r="9094" spans="48:49" x14ac:dyDescent="0.35">
      <c r="AV9094" s="10"/>
      <c r="AW9094"/>
    </row>
    <row r="9095" spans="48:49" x14ac:dyDescent="0.35">
      <c r="AV9095" s="10"/>
      <c r="AW9095"/>
    </row>
    <row r="9096" spans="48:49" x14ac:dyDescent="0.35">
      <c r="AV9096" s="10"/>
      <c r="AW9096"/>
    </row>
    <row r="9097" spans="48:49" x14ac:dyDescent="0.35">
      <c r="AV9097" s="10"/>
      <c r="AW9097"/>
    </row>
    <row r="9098" spans="48:49" x14ac:dyDescent="0.35">
      <c r="AV9098" s="10"/>
      <c r="AW9098"/>
    </row>
    <row r="9099" spans="48:49" x14ac:dyDescent="0.35">
      <c r="AV9099" s="10"/>
      <c r="AW9099"/>
    </row>
    <row r="9100" spans="48:49" x14ac:dyDescent="0.35">
      <c r="AV9100" s="10"/>
      <c r="AW9100"/>
    </row>
    <row r="9101" spans="48:49" x14ac:dyDescent="0.35">
      <c r="AV9101" s="10"/>
      <c r="AW9101"/>
    </row>
    <row r="9102" spans="48:49" x14ac:dyDescent="0.35">
      <c r="AV9102" s="10"/>
      <c r="AW9102"/>
    </row>
    <row r="9103" spans="48:49" x14ac:dyDescent="0.35">
      <c r="AV9103" s="10"/>
      <c r="AW9103"/>
    </row>
    <row r="9104" spans="48:49" x14ac:dyDescent="0.35">
      <c r="AV9104" s="10"/>
      <c r="AW9104"/>
    </row>
    <row r="9105" spans="48:49" x14ac:dyDescent="0.35">
      <c r="AV9105" s="10"/>
      <c r="AW9105"/>
    </row>
    <row r="9106" spans="48:49" x14ac:dyDescent="0.35">
      <c r="AV9106" s="10"/>
      <c r="AW9106"/>
    </row>
    <row r="9107" spans="48:49" x14ac:dyDescent="0.35">
      <c r="AV9107" s="10"/>
      <c r="AW9107"/>
    </row>
    <row r="9108" spans="48:49" x14ac:dyDescent="0.35">
      <c r="AV9108" s="10"/>
      <c r="AW9108"/>
    </row>
    <row r="9109" spans="48:49" x14ac:dyDescent="0.35">
      <c r="AV9109" s="10"/>
      <c r="AW9109"/>
    </row>
    <row r="9110" spans="48:49" x14ac:dyDescent="0.35">
      <c r="AV9110" s="10"/>
      <c r="AW9110"/>
    </row>
    <row r="9111" spans="48:49" x14ac:dyDescent="0.35">
      <c r="AV9111" s="10"/>
      <c r="AW9111"/>
    </row>
    <row r="9112" spans="48:49" x14ac:dyDescent="0.35">
      <c r="AV9112" s="10"/>
      <c r="AW9112"/>
    </row>
    <row r="9113" spans="48:49" x14ac:dyDescent="0.35">
      <c r="AV9113" s="10"/>
      <c r="AW9113"/>
    </row>
    <row r="9114" spans="48:49" x14ac:dyDescent="0.35">
      <c r="AV9114" s="10"/>
      <c r="AW9114"/>
    </row>
    <row r="9115" spans="48:49" x14ac:dyDescent="0.35">
      <c r="AV9115" s="10"/>
      <c r="AW9115"/>
    </row>
    <row r="9116" spans="48:49" x14ac:dyDescent="0.35">
      <c r="AV9116" s="10"/>
      <c r="AW9116"/>
    </row>
    <row r="9117" spans="48:49" x14ac:dyDescent="0.35">
      <c r="AV9117" s="10"/>
      <c r="AW9117"/>
    </row>
    <row r="9118" spans="48:49" x14ac:dyDescent="0.35">
      <c r="AV9118" s="10"/>
      <c r="AW9118"/>
    </row>
    <row r="9119" spans="48:49" x14ac:dyDescent="0.35">
      <c r="AV9119" s="10"/>
      <c r="AW9119"/>
    </row>
    <row r="9120" spans="48:49" x14ac:dyDescent="0.35">
      <c r="AV9120" s="10"/>
      <c r="AW9120"/>
    </row>
    <row r="9121" spans="48:49" x14ac:dyDescent="0.35">
      <c r="AV9121" s="10"/>
      <c r="AW9121"/>
    </row>
    <row r="9122" spans="48:49" x14ac:dyDescent="0.35">
      <c r="AV9122" s="10"/>
      <c r="AW9122"/>
    </row>
    <row r="9123" spans="48:49" x14ac:dyDescent="0.35">
      <c r="AV9123" s="10"/>
      <c r="AW9123"/>
    </row>
    <row r="9124" spans="48:49" x14ac:dyDescent="0.35">
      <c r="AV9124" s="10"/>
      <c r="AW9124"/>
    </row>
    <row r="9125" spans="48:49" x14ac:dyDescent="0.35">
      <c r="AV9125" s="10"/>
      <c r="AW9125"/>
    </row>
    <row r="9126" spans="48:49" x14ac:dyDescent="0.35">
      <c r="AV9126" s="10"/>
      <c r="AW9126"/>
    </row>
    <row r="9127" spans="48:49" x14ac:dyDescent="0.35">
      <c r="AV9127" s="10"/>
      <c r="AW9127"/>
    </row>
    <row r="9128" spans="48:49" x14ac:dyDescent="0.35">
      <c r="AV9128" s="10"/>
      <c r="AW9128"/>
    </row>
    <row r="9129" spans="48:49" x14ac:dyDescent="0.35">
      <c r="AV9129" s="10"/>
      <c r="AW9129"/>
    </row>
    <row r="9130" spans="48:49" x14ac:dyDescent="0.35">
      <c r="AV9130" s="10"/>
      <c r="AW9130"/>
    </row>
    <row r="9131" spans="48:49" x14ac:dyDescent="0.35">
      <c r="AV9131" s="10"/>
      <c r="AW9131"/>
    </row>
    <row r="9132" spans="48:49" x14ac:dyDescent="0.35">
      <c r="AV9132" s="10"/>
      <c r="AW9132"/>
    </row>
    <row r="9133" spans="48:49" x14ac:dyDescent="0.35">
      <c r="AV9133" s="10"/>
      <c r="AW9133"/>
    </row>
    <row r="9134" spans="48:49" x14ac:dyDescent="0.35">
      <c r="AV9134" s="10"/>
      <c r="AW9134"/>
    </row>
    <row r="9135" spans="48:49" x14ac:dyDescent="0.35">
      <c r="AV9135" s="10"/>
      <c r="AW9135"/>
    </row>
    <row r="9136" spans="48:49" x14ac:dyDescent="0.35">
      <c r="AV9136" s="10"/>
      <c r="AW9136"/>
    </row>
    <row r="9137" spans="48:49" x14ac:dyDescent="0.35">
      <c r="AV9137" s="10"/>
      <c r="AW9137"/>
    </row>
    <row r="9138" spans="48:49" x14ac:dyDescent="0.35">
      <c r="AV9138" s="10"/>
      <c r="AW9138"/>
    </row>
    <row r="9139" spans="48:49" x14ac:dyDescent="0.35">
      <c r="AV9139" s="10"/>
      <c r="AW9139"/>
    </row>
    <row r="9140" spans="48:49" x14ac:dyDescent="0.35">
      <c r="AV9140" s="10"/>
      <c r="AW9140"/>
    </row>
    <row r="9141" spans="48:49" x14ac:dyDescent="0.35">
      <c r="AV9141" s="10"/>
      <c r="AW9141"/>
    </row>
    <row r="9142" spans="48:49" x14ac:dyDescent="0.35">
      <c r="AV9142" s="10"/>
      <c r="AW9142"/>
    </row>
    <row r="9143" spans="48:49" x14ac:dyDescent="0.35">
      <c r="AV9143" s="10"/>
      <c r="AW9143"/>
    </row>
    <row r="9144" spans="48:49" x14ac:dyDescent="0.35">
      <c r="AV9144" s="10"/>
      <c r="AW9144"/>
    </row>
    <row r="9145" spans="48:49" x14ac:dyDescent="0.35">
      <c r="AV9145" s="10"/>
      <c r="AW9145"/>
    </row>
    <row r="9146" spans="48:49" x14ac:dyDescent="0.35">
      <c r="AV9146" s="10"/>
      <c r="AW9146"/>
    </row>
    <row r="9147" spans="48:49" x14ac:dyDescent="0.35">
      <c r="AV9147" s="10"/>
      <c r="AW9147"/>
    </row>
    <row r="9148" spans="48:49" x14ac:dyDescent="0.35">
      <c r="AV9148" s="10"/>
      <c r="AW9148"/>
    </row>
    <row r="9149" spans="48:49" x14ac:dyDescent="0.35">
      <c r="AV9149" s="10"/>
      <c r="AW9149"/>
    </row>
    <row r="9150" spans="48:49" x14ac:dyDescent="0.35">
      <c r="AV9150" s="10"/>
      <c r="AW9150"/>
    </row>
    <row r="9151" spans="48:49" x14ac:dyDescent="0.35">
      <c r="AV9151" s="10"/>
      <c r="AW9151"/>
    </row>
    <row r="9152" spans="48:49" x14ac:dyDescent="0.35">
      <c r="AV9152" s="10"/>
      <c r="AW9152"/>
    </row>
    <row r="9153" spans="48:49" x14ac:dyDescent="0.35">
      <c r="AV9153" s="10"/>
      <c r="AW9153"/>
    </row>
    <row r="9154" spans="48:49" x14ac:dyDescent="0.35">
      <c r="AV9154" s="10"/>
      <c r="AW9154"/>
    </row>
    <row r="9155" spans="48:49" x14ac:dyDescent="0.35">
      <c r="AV9155" s="10"/>
      <c r="AW9155"/>
    </row>
    <row r="9156" spans="48:49" x14ac:dyDescent="0.35">
      <c r="AV9156" s="10"/>
      <c r="AW9156"/>
    </row>
    <row r="9157" spans="48:49" x14ac:dyDescent="0.35">
      <c r="AV9157" s="10"/>
      <c r="AW9157"/>
    </row>
    <row r="9158" spans="48:49" x14ac:dyDescent="0.35">
      <c r="AV9158" s="10"/>
      <c r="AW9158"/>
    </row>
    <row r="9159" spans="48:49" x14ac:dyDescent="0.35">
      <c r="AV9159" s="10"/>
      <c r="AW9159"/>
    </row>
    <row r="9160" spans="48:49" x14ac:dyDescent="0.35">
      <c r="AV9160" s="10"/>
      <c r="AW9160"/>
    </row>
    <row r="9161" spans="48:49" x14ac:dyDescent="0.35">
      <c r="AV9161" s="10"/>
      <c r="AW9161"/>
    </row>
    <row r="9162" spans="48:49" x14ac:dyDescent="0.35">
      <c r="AV9162" s="10"/>
      <c r="AW9162"/>
    </row>
    <row r="9163" spans="48:49" x14ac:dyDescent="0.35">
      <c r="AV9163" s="10"/>
      <c r="AW9163"/>
    </row>
    <row r="9164" spans="48:49" x14ac:dyDescent="0.35">
      <c r="AV9164" s="10"/>
      <c r="AW9164"/>
    </row>
    <row r="9165" spans="48:49" x14ac:dyDescent="0.35">
      <c r="AV9165" s="10"/>
      <c r="AW9165"/>
    </row>
    <row r="9166" spans="48:49" x14ac:dyDescent="0.35">
      <c r="AV9166" s="10"/>
      <c r="AW9166"/>
    </row>
    <row r="9167" spans="48:49" x14ac:dyDescent="0.35">
      <c r="AV9167" s="10"/>
      <c r="AW9167"/>
    </row>
    <row r="9168" spans="48:49" x14ac:dyDescent="0.35">
      <c r="AV9168" s="10"/>
      <c r="AW9168"/>
    </row>
    <row r="9169" spans="48:49" x14ac:dyDescent="0.35">
      <c r="AV9169" s="10"/>
      <c r="AW9169"/>
    </row>
    <row r="9170" spans="48:49" x14ac:dyDescent="0.35">
      <c r="AV9170" s="10"/>
      <c r="AW9170"/>
    </row>
    <row r="9171" spans="48:49" x14ac:dyDescent="0.35">
      <c r="AV9171" s="10"/>
      <c r="AW9171"/>
    </row>
    <row r="9172" spans="48:49" x14ac:dyDescent="0.35">
      <c r="AV9172" s="10"/>
      <c r="AW9172"/>
    </row>
    <row r="9173" spans="48:49" x14ac:dyDescent="0.35">
      <c r="AV9173" s="10"/>
      <c r="AW9173"/>
    </row>
    <row r="9174" spans="48:49" x14ac:dyDescent="0.35">
      <c r="AV9174" s="10"/>
      <c r="AW9174"/>
    </row>
    <row r="9175" spans="48:49" x14ac:dyDescent="0.35">
      <c r="AV9175" s="10"/>
      <c r="AW9175"/>
    </row>
    <row r="9176" spans="48:49" x14ac:dyDescent="0.35">
      <c r="AV9176" s="10"/>
      <c r="AW9176"/>
    </row>
    <row r="9177" spans="48:49" x14ac:dyDescent="0.35">
      <c r="AV9177" s="10"/>
      <c r="AW9177"/>
    </row>
    <row r="9178" spans="48:49" x14ac:dyDescent="0.35">
      <c r="AV9178" s="10"/>
      <c r="AW9178"/>
    </row>
    <row r="9179" spans="48:49" x14ac:dyDescent="0.35">
      <c r="AV9179" s="10"/>
      <c r="AW9179"/>
    </row>
    <row r="9180" spans="48:49" x14ac:dyDescent="0.35">
      <c r="AV9180" s="10"/>
      <c r="AW9180"/>
    </row>
    <row r="9181" spans="48:49" x14ac:dyDescent="0.35">
      <c r="AV9181" s="10"/>
      <c r="AW9181"/>
    </row>
    <row r="9182" spans="48:49" x14ac:dyDescent="0.35">
      <c r="AV9182" s="10"/>
      <c r="AW9182"/>
    </row>
    <row r="9183" spans="48:49" x14ac:dyDescent="0.35">
      <c r="AV9183" s="10"/>
      <c r="AW9183"/>
    </row>
    <row r="9184" spans="48:49" x14ac:dyDescent="0.35">
      <c r="AV9184" s="10"/>
      <c r="AW9184"/>
    </row>
    <row r="9185" spans="48:49" x14ac:dyDescent="0.35">
      <c r="AV9185" s="10"/>
      <c r="AW9185"/>
    </row>
    <row r="9186" spans="48:49" x14ac:dyDescent="0.35">
      <c r="AV9186" s="10"/>
      <c r="AW9186"/>
    </row>
    <row r="9187" spans="48:49" x14ac:dyDescent="0.35">
      <c r="AV9187" s="10"/>
      <c r="AW9187"/>
    </row>
    <row r="9188" spans="48:49" x14ac:dyDescent="0.35">
      <c r="AV9188" s="10"/>
      <c r="AW9188"/>
    </row>
    <row r="9189" spans="48:49" x14ac:dyDescent="0.35">
      <c r="AV9189" s="10"/>
      <c r="AW9189"/>
    </row>
    <row r="9190" spans="48:49" x14ac:dyDescent="0.35">
      <c r="AV9190" s="10"/>
      <c r="AW9190"/>
    </row>
    <row r="9191" spans="48:49" x14ac:dyDescent="0.35">
      <c r="AV9191" s="10"/>
      <c r="AW9191"/>
    </row>
    <row r="9192" spans="48:49" x14ac:dyDescent="0.35">
      <c r="AV9192" s="10"/>
      <c r="AW9192"/>
    </row>
    <row r="9193" spans="48:49" x14ac:dyDescent="0.35">
      <c r="AV9193" s="10"/>
      <c r="AW9193"/>
    </row>
    <row r="9194" spans="48:49" x14ac:dyDescent="0.35">
      <c r="AV9194" s="10"/>
      <c r="AW9194"/>
    </row>
    <row r="9195" spans="48:49" x14ac:dyDescent="0.35">
      <c r="AV9195" s="10"/>
      <c r="AW9195"/>
    </row>
    <row r="9196" spans="48:49" x14ac:dyDescent="0.35">
      <c r="AV9196" s="10"/>
      <c r="AW9196"/>
    </row>
    <row r="9197" spans="48:49" x14ac:dyDescent="0.35">
      <c r="AV9197" s="10"/>
      <c r="AW9197"/>
    </row>
    <row r="9198" spans="48:49" x14ac:dyDescent="0.35">
      <c r="AV9198" s="10"/>
      <c r="AW9198"/>
    </row>
    <row r="9199" spans="48:49" x14ac:dyDescent="0.35">
      <c r="AV9199" s="10"/>
      <c r="AW9199"/>
    </row>
    <row r="9200" spans="48:49" x14ac:dyDescent="0.35">
      <c r="AV9200" s="10"/>
      <c r="AW9200"/>
    </row>
    <row r="9201" spans="48:49" x14ac:dyDescent="0.35">
      <c r="AV9201" s="10"/>
      <c r="AW9201"/>
    </row>
    <row r="9202" spans="48:49" x14ac:dyDescent="0.35">
      <c r="AV9202" s="10"/>
      <c r="AW9202"/>
    </row>
    <row r="9203" spans="48:49" x14ac:dyDescent="0.35">
      <c r="AV9203" s="10"/>
      <c r="AW9203"/>
    </row>
    <row r="9204" spans="48:49" x14ac:dyDescent="0.35">
      <c r="AV9204" s="10"/>
      <c r="AW9204"/>
    </row>
    <row r="9205" spans="48:49" x14ac:dyDescent="0.35">
      <c r="AV9205" s="10"/>
      <c r="AW9205"/>
    </row>
    <row r="9206" spans="48:49" x14ac:dyDescent="0.35">
      <c r="AV9206" s="10"/>
      <c r="AW9206"/>
    </row>
    <row r="9207" spans="48:49" x14ac:dyDescent="0.35">
      <c r="AV9207" s="10"/>
      <c r="AW9207"/>
    </row>
    <row r="9208" spans="48:49" x14ac:dyDescent="0.35">
      <c r="AV9208" s="10"/>
      <c r="AW9208"/>
    </row>
    <row r="9209" spans="48:49" x14ac:dyDescent="0.35">
      <c r="AV9209" s="10"/>
      <c r="AW9209"/>
    </row>
    <row r="9210" spans="48:49" x14ac:dyDescent="0.35">
      <c r="AV9210" s="10"/>
      <c r="AW9210"/>
    </row>
    <row r="9211" spans="48:49" x14ac:dyDescent="0.35">
      <c r="AV9211" s="10"/>
      <c r="AW9211"/>
    </row>
    <row r="9212" spans="48:49" x14ac:dyDescent="0.35">
      <c r="AV9212" s="10"/>
      <c r="AW9212"/>
    </row>
    <row r="9213" spans="48:49" x14ac:dyDescent="0.35">
      <c r="AV9213" s="10"/>
      <c r="AW9213"/>
    </row>
    <row r="9214" spans="48:49" x14ac:dyDescent="0.35">
      <c r="AV9214" s="10"/>
      <c r="AW9214"/>
    </row>
    <row r="9215" spans="48:49" x14ac:dyDescent="0.35">
      <c r="AV9215" s="10"/>
      <c r="AW9215"/>
    </row>
    <row r="9216" spans="48:49" x14ac:dyDescent="0.35">
      <c r="AV9216" s="10"/>
      <c r="AW9216"/>
    </row>
    <row r="9217" spans="48:49" x14ac:dyDescent="0.35">
      <c r="AV9217" s="10"/>
      <c r="AW9217"/>
    </row>
    <row r="9218" spans="48:49" x14ac:dyDescent="0.35">
      <c r="AV9218" s="10"/>
      <c r="AW9218"/>
    </row>
    <row r="9219" spans="48:49" x14ac:dyDescent="0.35">
      <c r="AV9219" s="10"/>
      <c r="AW9219"/>
    </row>
    <row r="9220" spans="48:49" x14ac:dyDescent="0.35">
      <c r="AV9220" s="10"/>
      <c r="AW9220"/>
    </row>
    <row r="9221" spans="48:49" x14ac:dyDescent="0.35">
      <c r="AV9221" s="10"/>
      <c r="AW9221"/>
    </row>
    <row r="9222" spans="48:49" x14ac:dyDescent="0.35">
      <c r="AV9222" s="10"/>
      <c r="AW9222"/>
    </row>
    <row r="9223" spans="48:49" x14ac:dyDescent="0.35">
      <c r="AV9223" s="10"/>
      <c r="AW9223"/>
    </row>
    <row r="9224" spans="48:49" x14ac:dyDescent="0.35">
      <c r="AV9224" s="10"/>
      <c r="AW9224"/>
    </row>
    <row r="9225" spans="48:49" x14ac:dyDescent="0.35">
      <c r="AV9225" s="10"/>
      <c r="AW9225"/>
    </row>
    <row r="9226" spans="48:49" x14ac:dyDescent="0.35">
      <c r="AV9226" s="10"/>
      <c r="AW9226"/>
    </row>
    <row r="9227" spans="48:49" x14ac:dyDescent="0.35">
      <c r="AV9227" s="10"/>
      <c r="AW9227"/>
    </row>
    <row r="9228" spans="48:49" x14ac:dyDescent="0.35">
      <c r="AV9228" s="10"/>
      <c r="AW9228"/>
    </row>
    <row r="9229" spans="48:49" x14ac:dyDescent="0.35">
      <c r="AV9229" s="10"/>
      <c r="AW9229"/>
    </row>
    <row r="9230" spans="48:49" x14ac:dyDescent="0.35">
      <c r="AV9230" s="10"/>
      <c r="AW9230"/>
    </row>
    <row r="9231" spans="48:49" x14ac:dyDescent="0.35">
      <c r="AV9231" s="10"/>
      <c r="AW9231"/>
    </row>
    <row r="9232" spans="48:49" x14ac:dyDescent="0.35">
      <c r="AV9232" s="10"/>
      <c r="AW9232"/>
    </row>
    <row r="9233" spans="48:49" x14ac:dyDescent="0.35">
      <c r="AV9233" s="10"/>
      <c r="AW9233"/>
    </row>
    <row r="9234" spans="48:49" x14ac:dyDescent="0.35">
      <c r="AV9234" s="10"/>
      <c r="AW9234"/>
    </row>
    <row r="9235" spans="48:49" x14ac:dyDescent="0.35">
      <c r="AV9235" s="10"/>
      <c r="AW9235"/>
    </row>
    <row r="9236" spans="48:49" x14ac:dyDescent="0.35">
      <c r="AV9236" s="10"/>
      <c r="AW9236"/>
    </row>
    <row r="9237" spans="48:49" x14ac:dyDescent="0.35">
      <c r="AV9237" s="10"/>
      <c r="AW9237"/>
    </row>
    <row r="9238" spans="48:49" x14ac:dyDescent="0.35">
      <c r="AV9238" s="10"/>
      <c r="AW9238"/>
    </row>
    <row r="9239" spans="48:49" x14ac:dyDescent="0.35">
      <c r="AV9239" s="10"/>
      <c r="AW9239"/>
    </row>
    <row r="9240" spans="48:49" x14ac:dyDescent="0.35">
      <c r="AV9240" s="10"/>
      <c r="AW9240"/>
    </row>
    <row r="9241" spans="48:49" x14ac:dyDescent="0.35">
      <c r="AV9241" s="10"/>
      <c r="AW9241"/>
    </row>
    <row r="9242" spans="48:49" x14ac:dyDescent="0.35">
      <c r="AV9242" s="10"/>
      <c r="AW9242"/>
    </row>
    <row r="9243" spans="48:49" x14ac:dyDescent="0.35">
      <c r="AV9243" s="10"/>
      <c r="AW9243"/>
    </row>
    <row r="9244" spans="48:49" x14ac:dyDescent="0.35">
      <c r="AV9244" s="10"/>
      <c r="AW9244"/>
    </row>
    <row r="9245" spans="48:49" x14ac:dyDescent="0.35">
      <c r="AV9245" s="10"/>
      <c r="AW9245"/>
    </row>
    <row r="9246" spans="48:49" x14ac:dyDescent="0.35">
      <c r="AV9246" s="10"/>
      <c r="AW9246"/>
    </row>
    <row r="9247" spans="48:49" x14ac:dyDescent="0.35">
      <c r="AV9247" s="10"/>
      <c r="AW9247"/>
    </row>
    <row r="9248" spans="48:49" x14ac:dyDescent="0.35">
      <c r="AV9248" s="10"/>
      <c r="AW9248"/>
    </row>
    <row r="9249" spans="48:49" x14ac:dyDescent="0.35">
      <c r="AV9249" s="10"/>
      <c r="AW9249"/>
    </row>
    <row r="9250" spans="48:49" x14ac:dyDescent="0.35">
      <c r="AV9250" s="10"/>
      <c r="AW9250"/>
    </row>
    <row r="9251" spans="48:49" x14ac:dyDescent="0.35">
      <c r="AV9251" s="10"/>
      <c r="AW9251"/>
    </row>
    <row r="9252" spans="48:49" x14ac:dyDescent="0.35">
      <c r="AV9252" s="10"/>
      <c r="AW9252"/>
    </row>
    <row r="9253" spans="48:49" x14ac:dyDescent="0.35">
      <c r="AV9253" s="10"/>
      <c r="AW9253"/>
    </row>
    <row r="9254" spans="48:49" x14ac:dyDescent="0.35">
      <c r="AV9254" s="10"/>
      <c r="AW9254"/>
    </row>
    <row r="9255" spans="48:49" x14ac:dyDescent="0.35">
      <c r="AV9255" s="10"/>
      <c r="AW9255"/>
    </row>
    <row r="9256" spans="48:49" x14ac:dyDescent="0.35">
      <c r="AV9256" s="10"/>
      <c r="AW9256"/>
    </row>
    <row r="9257" spans="48:49" x14ac:dyDescent="0.35">
      <c r="AV9257" s="10"/>
      <c r="AW9257"/>
    </row>
    <row r="9258" spans="48:49" x14ac:dyDescent="0.35">
      <c r="AV9258" s="10"/>
      <c r="AW9258"/>
    </row>
    <row r="9259" spans="48:49" x14ac:dyDescent="0.35">
      <c r="AV9259" s="10"/>
      <c r="AW9259"/>
    </row>
    <row r="9260" spans="48:49" x14ac:dyDescent="0.35">
      <c r="AV9260" s="10"/>
      <c r="AW9260"/>
    </row>
    <row r="9261" spans="48:49" x14ac:dyDescent="0.35">
      <c r="AV9261" s="10"/>
      <c r="AW9261"/>
    </row>
    <row r="9262" spans="48:49" x14ac:dyDescent="0.35">
      <c r="AV9262" s="10"/>
      <c r="AW9262"/>
    </row>
    <row r="9263" spans="48:49" x14ac:dyDescent="0.35">
      <c r="AV9263" s="10"/>
      <c r="AW9263"/>
    </row>
    <row r="9264" spans="48:49" x14ac:dyDescent="0.35">
      <c r="AV9264" s="10"/>
      <c r="AW9264"/>
    </row>
    <row r="9265" spans="48:49" x14ac:dyDescent="0.35">
      <c r="AV9265" s="10"/>
      <c r="AW9265"/>
    </row>
    <row r="9266" spans="48:49" x14ac:dyDescent="0.35">
      <c r="AV9266" s="10"/>
      <c r="AW9266"/>
    </row>
    <row r="9267" spans="48:49" x14ac:dyDescent="0.35">
      <c r="AV9267" s="10"/>
      <c r="AW9267"/>
    </row>
    <row r="9268" spans="48:49" x14ac:dyDescent="0.35">
      <c r="AV9268" s="10"/>
      <c r="AW9268"/>
    </row>
    <row r="9269" spans="48:49" x14ac:dyDescent="0.35">
      <c r="AV9269" s="10"/>
      <c r="AW9269"/>
    </row>
    <row r="9270" spans="48:49" x14ac:dyDescent="0.35">
      <c r="AV9270" s="10"/>
      <c r="AW9270"/>
    </row>
    <row r="9271" spans="48:49" x14ac:dyDescent="0.35">
      <c r="AV9271" s="10"/>
      <c r="AW9271"/>
    </row>
    <row r="9272" spans="48:49" x14ac:dyDescent="0.35">
      <c r="AV9272" s="10"/>
      <c r="AW9272"/>
    </row>
    <row r="9273" spans="48:49" x14ac:dyDescent="0.35">
      <c r="AV9273" s="10"/>
      <c r="AW9273"/>
    </row>
    <row r="9274" spans="48:49" x14ac:dyDescent="0.35">
      <c r="AV9274" s="10"/>
      <c r="AW9274"/>
    </row>
    <row r="9275" spans="48:49" x14ac:dyDescent="0.35">
      <c r="AV9275" s="10"/>
      <c r="AW9275"/>
    </row>
    <row r="9276" spans="48:49" x14ac:dyDescent="0.35">
      <c r="AV9276" s="10"/>
      <c r="AW9276"/>
    </row>
    <row r="9277" spans="48:49" x14ac:dyDescent="0.35">
      <c r="AV9277" s="10"/>
      <c r="AW9277"/>
    </row>
    <row r="9278" spans="48:49" x14ac:dyDescent="0.35">
      <c r="AV9278" s="10"/>
      <c r="AW9278"/>
    </row>
    <row r="9279" spans="48:49" x14ac:dyDescent="0.35">
      <c r="AV9279" s="10"/>
      <c r="AW9279"/>
    </row>
    <row r="9280" spans="48:49" x14ac:dyDescent="0.35">
      <c r="AV9280" s="10"/>
      <c r="AW9280"/>
    </row>
    <row r="9281" spans="48:49" x14ac:dyDescent="0.35">
      <c r="AV9281" s="10"/>
      <c r="AW9281"/>
    </row>
    <row r="9282" spans="48:49" x14ac:dyDescent="0.35">
      <c r="AV9282" s="10"/>
      <c r="AW9282"/>
    </row>
    <row r="9283" spans="48:49" x14ac:dyDescent="0.35">
      <c r="AV9283" s="10"/>
      <c r="AW9283"/>
    </row>
    <row r="9284" spans="48:49" x14ac:dyDescent="0.35">
      <c r="AV9284" s="10"/>
      <c r="AW9284"/>
    </row>
    <row r="9285" spans="48:49" x14ac:dyDescent="0.35">
      <c r="AV9285" s="10"/>
      <c r="AW9285"/>
    </row>
    <row r="9286" spans="48:49" x14ac:dyDescent="0.35">
      <c r="AV9286" s="10"/>
      <c r="AW9286"/>
    </row>
    <row r="9287" spans="48:49" x14ac:dyDescent="0.35">
      <c r="AV9287" s="10"/>
      <c r="AW9287"/>
    </row>
    <row r="9288" spans="48:49" x14ac:dyDescent="0.35">
      <c r="AV9288" s="10"/>
      <c r="AW9288"/>
    </row>
    <row r="9289" spans="48:49" x14ac:dyDescent="0.35">
      <c r="AV9289" s="10"/>
      <c r="AW9289"/>
    </row>
    <row r="9290" spans="48:49" x14ac:dyDescent="0.35">
      <c r="AV9290" s="10"/>
      <c r="AW9290"/>
    </row>
    <row r="9291" spans="48:49" x14ac:dyDescent="0.35">
      <c r="AV9291" s="10"/>
      <c r="AW9291"/>
    </row>
    <row r="9292" spans="48:49" x14ac:dyDescent="0.35">
      <c r="AV9292" s="10"/>
      <c r="AW9292"/>
    </row>
    <row r="9293" spans="48:49" x14ac:dyDescent="0.35">
      <c r="AV9293" s="10"/>
      <c r="AW9293"/>
    </row>
    <row r="9294" spans="48:49" x14ac:dyDescent="0.35">
      <c r="AV9294" s="10"/>
      <c r="AW9294"/>
    </row>
    <row r="9295" spans="48:49" x14ac:dyDescent="0.35">
      <c r="AV9295" s="10"/>
      <c r="AW9295"/>
    </row>
    <row r="9296" spans="48:49" x14ac:dyDescent="0.35">
      <c r="AV9296" s="10"/>
      <c r="AW9296"/>
    </row>
    <row r="9297" spans="48:49" x14ac:dyDescent="0.35">
      <c r="AV9297" s="10"/>
      <c r="AW9297"/>
    </row>
    <row r="9298" spans="48:49" x14ac:dyDescent="0.35">
      <c r="AV9298" s="10"/>
      <c r="AW9298"/>
    </row>
    <row r="9299" spans="48:49" x14ac:dyDescent="0.35">
      <c r="AV9299" s="10"/>
      <c r="AW9299"/>
    </row>
    <row r="9300" spans="48:49" x14ac:dyDescent="0.35">
      <c r="AV9300" s="10"/>
      <c r="AW9300"/>
    </row>
    <row r="9301" spans="48:49" x14ac:dyDescent="0.35">
      <c r="AV9301" s="10"/>
      <c r="AW9301"/>
    </row>
    <row r="9302" spans="48:49" x14ac:dyDescent="0.35">
      <c r="AV9302" s="10"/>
      <c r="AW9302"/>
    </row>
    <row r="9303" spans="48:49" x14ac:dyDescent="0.35">
      <c r="AV9303" s="10"/>
      <c r="AW9303"/>
    </row>
    <row r="9304" spans="48:49" x14ac:dyDescent="0.35">
      <c r="AV9304" s="10"/>
      <c r="AW9304"/>
    </row>
    <row r="9305" spans="48:49" x14ac:dyDescent="0.35">
      <c r="AV9305" s="10"/>
      <c r="AW9305"/>
    </row>
    <row r="9306" spans="48:49" x14ac:dyDescent="0.35">
      <c r="AV9306" s="10"/>
      <c r="AW9306"/>
    </row>
    <row r="9307" spans="48:49" x14ac:dyDescent="0.35">
      <c r="AV9307" s="10"/>
      <c r="AW9307"/>
    </row>
    <row r="9308" spans="48:49" x14ac:dyDescent="0.35">
      <c r="AV9308" s="10"/>
      <c r="AW9308"/>
    </row>
    <row r="9309" spans="48:49" x14ac:dyDescent="0.35">
      <c r="AV9309" s="10"/>
      <c r="AW9309"/>
    </row>
    <row r="9310" spans="48:49" x14ac:dyDescent="0.35">
      <c r="AV9310" s="10"/>
      <c r="AW9310"/>
    </row>
    <row r="9311" spans="48:49" x14ac:dyDescent="0.35">
      <c r="AV9311" s="10"/>
      <c r="AW9311"/>
    </row>
    <row r="9312" spans="48:49" x14ac:dyDescent="0.35">
      <c r="AV9312" s="10"/>
      <c r="AW9312"/>
    </row>
    <row r="9313" spans="48:49" x14ac:dyDescent="0.35">
      <c r="AV9313" s="10"/>
      <c r="AW9313"/>
    </row>
    <row r="9314" spans="48:49" x14ac:dyDescent="0.35">
      <c r="AV9314" s="10"/>
      <c r="AW9314"/>
    </row>
    <row r="9315" spans="48:49" x14ac:dyDescent="0.35">
      <c r="AV9315" s="10"/>
      <c r="AW9315"/>
    </row>
    <row r="9316" spans="48:49" x14ac:dyDescent="0.35">
      <c r="AV9316" s="10"/>
      <c r="AW9316"/>
    </row>
    <row r="9317" spans="48:49" x14ac:dyDescent="0.35">
      <c r="AV9317" s="10"/>
      <c r="AW9317"/>
    </row>
    <row r="9318" spans="48:49" x14ac:dyDescent="0.35">
      <c r="AV9318" s="10"/>
      <c r="AW9318"/>
    </row>
    <row r="9319" spans="48:49" x14ac:dyDescent="0.35">
      <c r="AV9319" s="10"/>
      <c r="AW9319"/>
    </row>
    <row r="9320" spans="48:49" x14ac:dyDescent="0.35">
      <c r="AV9320" s="10"/>
      <c r="AW9320"/>
    </row>
    <row r="9321" spans="48:49" x14ac:dyDescent="0.35">
      <c r="AV9321" s="10"/>
      <c r="AW9321"/>
    </row>
    <row r="9322" spans="48:49" x14ac:dyDescent="0.35">
      <c r="AV9322" s="10"/>
      <c r="AW9322"/>
    </row>
    <row r="9323" spans="48:49" x14ac:dyDescent="0.35">
      <c r="AV9323" s="10"/>
      <c r="AW9323"/>
    </row>
    <row r="9324" spans="48:49" x14ac:dyDescent="0.35">
      <c r="AV9324" s="10"/>
      <c r="AW9324"/>
    </row>
    <row r="9325" spans="48:49" x14ac:dyDescent="0.35">
      <c r="AV9325" s="10"/>
      <c r="AW9325"/>
    </row>
    <row r="9326" spans="48:49" x14ac:dyDescent="0.35">
      <c r="AV9326" s="10"/>
      <c r="AW9326"/>
    </row>
    <row r="9327" spans="48:49" x14ac:dyDescent="0.35">
      <c r="AV9327" s="10"/>
      <c r="AW9327"/>
    </row>
    <row r="9328" spans="48:49" x14ac:dyDescent="0.35">
      <c r="AV9328" s="10"/>
      <c r="AW9328"/>
    </row>
    <row r="9329" spans="48:49" x14ac:dyDescent="0.35">
      <c r="AV9329" s="10"/>
      <c r="AW9329"/>
    </row>
    <row r="9330" spans="48:49" x14ac:dyDescent="0.35">
      <c r="AV9330" s="10"/>
      <c r="AW9330"/>
    </row>
    <row r="9331" spans="48:49" x14ac:dyDescent="0.35">
      <c r="AV9331" s="10"/>
      <c r="AW9331"/>
    </row>
    <row r="9332" spans="48:49" x14ac:dyDescent="0.35">
      <c r="AV9332" s="10"/>
      <c r="AW9332"/>
    </row>
    <row r="9333" spans="48:49" x14ac:dyDescent="0.35">
      <c r="AV9333" s="10"/>
      <c r="AW9333"/>
    </row>
    <row r="9334" spans="48:49" x14ac:dyDescent="0.35">
      <c r="AV9334" s="10"/>
      <c r="AW9334"/>
    </row>
    <row r="9335" spans="48:49" x14ac:dyDescent="0.35">
      <c r="AV9335" s="10"/>
      <c r="AW9335"/>
    </row>
    <row r="9336" spans="48:49" x14ac:dyDescent="0.35">
      <c r="AV9336" s="10"/>
      <c r="AW9336"/>
    </row>
    <row r="9337" spans="48:49" x14ac:dyDescent="0.35">
      <c r="AV9337" s="10"/>
      <c r="AW9337"/>
    </row>
    <row r="9338" spans="48:49" x14ac:dyDescent="0.35">
      <c r="AV9338" s="10"/>
      <c r="AW9338"/>
    </row>
    <row r="9339" spans="48:49" x14ac:dyDescent="0.35">
      <c r="AV9339" s="10"/>
      <c r="AW9339"/>
    </row>
    <row r="9340" spans="48:49" x14ac:dyDescent="0.35">
      <c r="AV9340" s="10"/>
      <c r="AW9340"/>
    </row>
    <row r="9341" spans="48:49" x14ac:dyDescent="0.35">
      <c r="AV9341" s="10"/>
      <c r="AW9341"/>
    </row>
    <row r="9342" spans="48:49" x14ac:dyDescent="0.35">
      <c r="AV9342" s="10"/>
      <c r="AW9342"/>
    </row>
    <row r="9343" spans="48:49" x14ac:dyDescent="0.35">
      <c r="AV9343" s="10"/>
      <c r="AW9343"/>
    </row>
    <row r="9344" spans="48:49" x14ac:dyDescent="0.35">
      <c r="AV9344" s="10"/>
      <c r="AW9344"/>
    </row>
    <row r="9345" spans="48:49" x14ac:dyDescent="0.35">
      <c r="AV9345" s="10"/>
      <c r="AW9345"/>
    </row>
    <row r="9346" spans="48:49" x14ac:dyDescent="0.35">
      <c r="AV9346" s="10"/>
      <c r="AW9346"/>
    </row>
    <row r="9347" spans="48:49" x14ac:dyDescent="0.35">
      <c r="AV9347" s="10"/>
      <c r="AW9347"/>
    </row>
    <row r="9348" spans="48:49" x14ac:dyDescent="0.35">
      <c r="AV9348" s="10"/>
      <c r="AW9348"/>
    </row>
    <row r="9349" spans="48:49" x14ac:dyDescent="0.35">
      <c r="AV9349" s="10"/>
      <c r="AW9349"/>
    </row>
    <row r="9350" spans="48:49" x14ac:dyDescent="0.35">
      <c r="AV9350" s="10"/>
      <c r="AW9350"/>
    </row>
    <row r="9351" spans="48:49" x14ac:dyDescent="0.35">
      <c r="AV9351" s="10"/>
      <c r="AW9351"/>
    </row>
    <row r="9352" spans="48:49" x14ac:dyDescent="0.35">
      <c r="AV9352" s="10"/>
      <c r="AW9352"/>
    </row>
    <row r="9353" spans="48:49" x14ac:dyDescent="0.35">
      <c r="AV9353" s="10"/>
      <c r="AW9353"/>
    </row>
    <row r="9354" spans="48:49" x14ac:dyDescent="0.35">
      <c r="AV9354" s="10"/>
      <c r="AW9354"/>
    </row>
    <row r="9355" spans="48:49" x14ac:dyDescent="0.35">
      <c r="AV9355" s="10"/>
      <c r="AW9355"/>
    </row>
    <row r="9356" spans="48:49" x14ac:dyDescent="0.35">
      <c r="AV9356" s="10"/>
      <c r="AW9356"/>
    </row>
    <row r="9357" spans="48:49" x14ac:dyDescent="0.35">
      <c r="AV9357" s="10"/>
      <c r="AW9357"/>
    </row>
    <row r="9358" spans="48:49" x14ac:dyDescent="0.35">
      <c r="AV9358" s="10"/>
      <c r="AW9358"/>
    </row>
    <row r="9359" spans="48:49" x14ac:dyDescent="0.35">
      <c r="AV9359" s="10"/>
      <c r="AW9359"/>
    </row>
    <row r="9360" spans="48:49" x14ac:dyDescent="0.35">
      <c r="AV9360" s="10"/>
      <c r="AW9360"/>
    </row>
    <row r="9361" spans="48:49" x14ac:dyDescent="0.35">
      <c r="AV9361" s="10"/>
      <c r="AW9361"/>
    </row>
    <row r="9362" spans="48:49" x14ac:dyDescent="0.35">
      <c r="AV9362" s="10"/>
      <c r="AW9362"/>
    </row>
    <row r="9363" spans="48:49" x14ac:dyDescent="0.35">
      <c r="AV9363" s="10"/>
      <c r="AW9363"/>
    </row>
    <row r="9364" spans="48:49" x14ac:dyDescent="0.35">
      <c r="AV9364" s="10"/>
      <c r="AW9364"/>
    </row>
    <row r="9365" spans="48:49" x14ac:dyDescent="0.35">
      <c r="AV9365" s="10"/>
      <c r="AW9365"/>
    </row>
    <row r="9366" spans="48:49" x14ac:dyDescent="0.35">
      <c r="AV9366" s="10"/>
      <c r="AW9366"/>
    </row>
    <row r="9367" spans="48:49" x14ac:dyDescent="0.35">
      <c r="AV9367" s="10"/>
      <c r="AW9367"/>
    </row>
    <row r="9368" spans="48:49" x14ac:dyDescent="0.35">
      <c r="AV9368" s="10"/>
      <c r="AW9368"/>
    </row>
    <row r="9369" spans="48:49" x14ac:dyDescent="0.35">
      <c r="AV9369" s="10"/>
      <c r="AW9369"/>
    </row>
    <row r="9370" spans="48:49" x14ac:dyDescent="0.35">
      <c r="AV9370" s="10"/>
      <c r="AW9370"/>
    </row>
    <row r="9371" spans="48:49" x14ac:dyDescent="0.35">
      <c r="AV9371" s="10"/>
      <c r="AW9371"/>
    </row>
    <row r="9372" spans="48:49" x14ac:dyDescent="0.35">
      <c r="AV9372" s="10"/>
      <c r="AW9372"/>
    </row>
    <row r="9373" spans="48:49" x14ac:dyDescent="0.35">
      <c r="AV9373" s="10"/>
      <c r="AW9373"/>
    </row>
    <row r="9374" spans="48:49" x14ac:dyDescent="0.35">
      <c r="AV9374" s="10"/>
      <c r="AW9374"/>
    </row>
    <row r="9375" spans="48:49" x14ac:dyDescent="0.35">
      <c r="AV9375" s="10"/>
      <c r="AW9375"/>
    </row>
    <row r="9376" spans="48:49" x14ac:dyDescent="0.35">
      <c r="AV9376" s="10"/>
      <c r="AW9376"/>
    </row>
    <row r="9377" spans="48:49" x14ac:dyDescent="0.35">
      <c r="AV9377" s="10"/>
      <c r="AW9377"/>
    </row>
    <row r="9378" spans="48:49" x14ac:dyDescent="0.35">
      <c r="AV9378" s="10"/>
      <c r="AW9378"/>
    </row>
    <row r="9379" spans="48:49" x14ac:dyDescent="0.35">
      <c r="AV9379" s="10"/>
      <c r="AW9379"/>
    </row>
    <row r="9380" spans="48:49" x14ac:dyDescent="0.35">
      <c r="AV9380" s="10"/>
      <c r="AW9380"/>
    </row>
    <row r="9381" spans="48:49" x14ac:dyDescent="0.35">
      <c r="AV9381" s="10"/>
      <c r="AW9381"/>
    </row>
    <row r="9382" spans="48:49" x14ac:dyDescent="0.35">
      <c r="AV9382" s="10"/>
      <c r="AW9382"/>
    </row>
    <row r="9383" spans="48:49" x14ac:dyDescent="0.35">
      <c r="AV9383" s="10"/>
      <c r="AW9383"/>
    </row>
    <row r="9384" spans="48:49" x14ac:dyDescent="0.35">
      <c r="AV9384" s="10"/>
      <c r="AW9384"/>
    </row>
    <row r="9385" spans="48:49" x14ac:dyDescent="0.35">
      <c r="AV9385" s="10"/>
      <c r="AW9385"/>
    </row>
    <row r="9386" spans="48:49" x14ac:dyDescent="0.35">
      <c r="AV9386" s="10"/>
      <c r="AW9386"/>
    </row>
    <row r="9387" spans="48:49" x14ac:dyDescent="0.35">
      <c r="AV9387" s="10"/>
      <c r="AW9387"/>
    </row>
    <row r="9388" spans="48:49" x14ac:dyDescent="0.35">
      <c r="AV9388" s="10"/>
      <c r="AW9388"/>
    </row>
    <row r="9389" spans="48:49" x14ac:dyDescent="0.35">
      <c r="AV9389" s="10"/>
      <c r="AW9389"/>
    </row>
    <row r="9390" spans="48:49" x14ac:dyDescent="0.35">
      <c r="AV9390" s="10"/>
      <c r="AW9390"/>
    </row>
    <row r="9391" spans="48:49" x14ac:dyDescent="0.35">
      <c r="AV9391" s="10"/>
      <c r="AW9391"/>
    </row>
    <row r="9392" spans="48:49" x14ac:dyDescent="0.35">
      <c r="AV9392" s="10"/>
      <c r="AW9392"/>
    </row>
    <row r="9393" spans="48:49" x14ac:dyDescent="0.35">
      <c r="AV9393" s="10"/>
      <c r="AW9393"/>
    </row>
    <row r="9394" spans="48:49" x14ac:dyDescent="0.35">
      <c r="AV9394" s="10"/>
      <c r="AW9394"/>
    </row>
    <row r="9395" spans="48:49" x14ac:dyDescent="0.35">
      <c r="AV9395" s="10"/>
      <c r="AW9395"/>
    </row>
    <row r="9396" spans="48:49" x14ac:dyDescent="0.35">
      <c r="AV9396" s="10"/>
      <c r="AW9396"/>
    </row>
    <row r="9397" spans="48:49" x14ac:dyDescent="0.35">
      <c r="AV9397" s="10"/>
      <c r="AW9397"/>
    </row>
    <row r="9398" spans="48:49" x14ac:dyDescent="0.35">
      <c r="AV9398" s="10"/>
      <c r="AW9398"/>
    </row>
    <row r="9399" spans="48:49" x14ac:dyDescent="0.35">
      <c r="AV9399" s="10"/>
      <c r="AW9399"/>
    </row>
    <row r="9400" spans="48:49" x14ac:dyDescent="0.35">
      <c r="AV9400" s="10"/>
      <c r="AW9400"/>
    </row>
    <row r="9401" spans="48:49" x14ac:dyDescent="0.35">
      <c r="AV9401" s="10"/>
      <c r="AW9401"/>
    </row>
    <row r="9402" spans="48:49" x14ac:dyDescent="0.35">
      <c r="AV9402" s="10"/>
      <c r="AW9402"/>
    </row>
    <row r="9403" spans="48:49" x14ac:dyDescent="0.35">
      <c r="AV9403" s="10"/>
      <c r="AW9403"/>
    </row>
    <row r="9404" spans="48:49" x14ac:dyDescent="0.35">
      <c r="AV9404" s="10"/>
      <c r="AW9404"/>
    </row>
    <row r="9405" spans="48:49" x14ac:dyDescent="0.35">
      <c r="AV9405" s="10"/>
      <c r="AW9405"/>
    </row>
    <row r="9406" spans="48:49" x14ac:dyDescent="0.35">
      <c r="AV9406" s="10"/>
      <c r="AW9406"/>
    </row>
    <row r="9407" spans="48:49" x14ac:dyDescent="0.35">
      <c r="AV9407" s="10"/>
      <c r="AW9407"/>
    </row>
    <row r="9408" spans="48:49" x14ac:dyDescent="0.35">
      <c r="AV9408" s="10"/>
      <c r="AW9408"/>
    </row>
    <row r="9409" spans="48:49" x14ac:dyDescent="0.35">
      <c r="AV9409" s="10"/>
      <c r="AW9409"/>
    </row>
    <row r="9410" spans="48:49" x14ac:dyDescent="0.35">
      <c r="AV9410" s="10"/>
      <c r="AW9410"/>
    </row>
    <row r="9411" spans="48:49" x14ac:dyDescent="0.35">
      <c r="AV9411" s="10"/>
      <c r="AW9411"/>
    </row>
    <row r="9412" spans="48:49" x14ac:dyDescent="0.35">
      <c r="AV9412" s="10"/>
      <c r="AW9412"/>
    </row>
    <row r="9413" spans="48:49" x14ac:dyDescent="0.35">
      <c r="AV9413" s="10"/>
      <c r="AW9413"/>
    </row>
    <row r="9414" spans="48:49" x14ac:dyDescent="0.35">
      <c r="AV9414" s="10"/>
      <c r="AW9414"/>
    </row>
    <row r="9415" spans="48:49" x14ac:dyDescent="0.35">
      <c r="AV9415" s="10"/>
      <c r="AW9415"/>
    </row>
    <row r="9416" spans="48:49" x14ac:dyDescent="0.35">
      <c r="AV9416" s="10"/>
      <c r="AW9416"/>
    </row>
    <row r="9417" spans="48:49" x14ac:dyDescent="0.35">
      <c r="AV9417" s="10"/>
      <c r="AW9417"/>
    </row>
    <row r="9418" spans="48:49" x14ac:dyDescent="0.35">
      <c r="AV9418" s="10"/>
      <c r="AW9418"/>
    </row>
    <row r="9419" spans="48:49" x14ac:dyDescent="0.35">
      <c r="AV9419" s="10"/>
      <c r="AW9419"/>
    </row>
    <row r="9420" spans="48:49" x14ac:dyDescent="0.35">
      <c r="AV9420" s="10"/>
      <c r="AW9420"/>
    </row>
    <row r="9421" spans="48:49" x14ac:dyDescent="0.35">
      <c r="AV9421" s="10"/>
      <c r="AW9421"/>
    </row>
    <row r="9422" spans="48:49" x14ac:dyDescent="0.35">
      <c r="AV9422" s="10"/>
      <c r="AW9422"/>
    </row>
    <row r="9423" spans="48:49" x14ac:dyDescent="0.35">
      <c r="AV9423" s="10"/>
      <c r="AW9423"/>
    </row>
    <row r="9424" spans="48:49" x14ac:dyDescent="0.35">
      <c r="AV9424" s="10"/>
      <c r="AW9424"/>
    </row>
    <row r="9425" spans="48:49" x14ac:dyDescent="0.35">
      <c r="AV9425" s="10"/>
      <c r="AW9425"/>
    </row>
    <row r="9426" spans="48:49" x14ac:dyDescent="0.35">
      <c r="AV9426" s="10"/>
      <c r="AW9426"/>
    </row>
    <row r="9427" spans="48:49" x14ac:dyDescent="0.35">
      <c r="AV9427" s="10"/>
      <c r="AW9427"/>
    </row>
    <row r="9428" spans="48:49" x14ac:dyDescent="0.35">
      <c r="AV9428" s="10"/>
      <c r="AW9428"/>
    </row>
    <row r="9429" spans="48:49" x14ac:dyDescent="0.35">
      <c r="AV9429" s="10"/>
      <c r="AW9429"/>
    </row>
    <row r="9430" spans="48:49" x14ac:dyDescent="0.35">
      <c r="AV9430" s="10"/>
      <c r="AW9430"/>
    </row>
    <row r="9431" spans="48:49" x14ac:dyDescent="0.35">
      <c r="AV9431" s="10"/>
      <c r="AW9431"/>
    </row>
    <row r="9432" spans="48:49" x14ac:dyDescent="0.35">
      <c r="AV9432" s="10"/>
      <c r="AW9432"/>
    </row>
    <row r="9433" spans="48:49" x14ac:dyDescent="0.35">
      <c r="AV9433" s="10"/>
      <c r="AW9433"/>
    </row>
    <row r="9434" spans="48:49" x14ac:dyDescent="0.35">
      <c r="AV9434" s="10"/>
      <c r="AW9434"/>
    </row>
    <row r="9435" spans="48:49" x14ac:dyDescent="0.35">
      <c r="AV9435" s="10"/>
      <c r="AW9435"/>
    </row>
    <row r="9436" spans="48:49" x14ac:dyDescent="0.35">
      <c r="AV9436" s="10"/>
      <c r="AW9436"/>
    </row>
    <row r="9437" spans="48:49" x14ac:dyDescent="0.35">
      <c r="AV9437" s="10"/>
      <c r="AW9437"/>
    </row>
    <row r="9438" spans="48:49" x14ac:dyDescent="0.35">
      <c r="AV9438" s="10"/>
      <c r="AW9438"/>
    </row>
    <row r="9439" spans="48:49" x14ac:dyDescent="0.35">
      <c r="AV9439" s="10"/>
      <c r="AW9439"/>
    </row>
    <row r="9440" spans="48:49" x14ac:dyDescent="0.35">
      <c r="AV9440" s="10"/>
      <c r="AW9440"/>
    </row>
    <row r="9441" spans="48:49" x14ac:dyDescent="0.35">
      <c r="AV9441" s="10"/>
      <c r="AW9441"/>
    </row>
    <row r="9442" spans="48:49" x14ac:dyDescent="0.35">
      <c r="AV9442" s="10"/>
      <c r="AW9442"/>
    </row>
    <row r="9443" spans="48:49" x14ac:dyDescent="0.35">
      <c r="AV9443" s="10"/>
      <c r="AW9443"/>
    </row>
    <row r="9444" spans="48:49" x14ac:dyDescent="0.35">
      <c r="AV9444" s="10"/>
      <c r="AW9444"/>
    </row>
    <row r="9445" spans="48:49" x14ac:dyDescent="0.35">
      <c r="AV9445" s="10"/>
      <c r="AW9445"/>
    </row>
    <row r="9446" spans="48:49" x14ac:dyDescent="0.35">
      <c r="AV9446" s="10"/>
      <c r="AW9446"/>
    </row>
    <row r="9447" spans="48:49" x14ac:dyDescent="0.35">
      <c r="AV9447" s="10"/>
      <c r="AW9447"/>
    </row>
    <row r="9448" spans="48:49" x14ac:dyDescent="0.35">
      <c r="AV9448" s="10"/>
      <c r="AW9448"/>
    </row>
    <row r="9449" spans="48:49" x14ac:dyDescent="0.35">
      <c r="AV9449" s="10"/>
      <c r="AW9449"/>
    </row>
    <row r="9450" spans="48:49" x14ac:dyDescent="0.35">
      <c r="AV9450" s="10"/>
      <c r="AW9450"/>
    </row>
    <row r="9451" spans="48:49" x14ac:dyDescent="0.35">
      <c r="AV9451" s="10"/>
      <c r="AW9451"/>
    </row>
    <row r="9452" spans="48:49" x14ac:dyDescent="0.35">
      <c r="AV9452" s="10"/>
      <c r="AW9452"/>
    </row>
    <row r="9453" spans="48:49" x14ac:dyDescent="0.35">
      <c r="AV9453" s="10"/>
      <c r="AW9453"/>
    </row>
    <row r="9454" spans="48:49" x14ac:dyDescent="0.35">
      <c r="AV9454" s="10"/>
      <c r="AW9454"/>
    </row>
    <row r="9455" spans="48:49" x14ac:dyDescent="0.35">
      <c r="AV9455" s="10"/>
      <c r="AW9455"/>
    </row>
    <row r="9456" spans="48:49" x14ac:dyDescent="0.35">
      <c r="AV9456" s="10"/>
      <c r="AW9456"/>
    </row>
    <row r="9457" spans="48:49" x14ac:dyDescent="0.35">
      <c r="AV9457" s="10"/>
      <c r="AW9457"/>
    </row>
    <row r="9458" spans="48:49" x14ac:dyDescent="0.35">
      <c r="AV9458" s="10"/>
      <c r="AW9458"/>
    </row>
    <row r="9459" spans="48:49" x14ac:dyDescent="0.35">
      <c r="AV9459" s="10"/>
      <c r="AW9459"/>
    </row>
    <row r="9460" spans="48:49" x14ac:dyDescent="0.35">
      <c r="AV9460" s="10"/>
      <c r="AW9460"/>
    </row>
    <row r="9461" spans="48:49" x14ac:dyDescent="0.35">
      <c r="AV9461" s="10"/>
      <c r="AW9461"/>
    </row>
    <row r="9462" spans="48:49" x14ac:dyDescent="0.35">
      <c r="AV9462" s="10"/>
      <c r="AW9462"/>
    </row>
    <row r="9463" spans="48:49" x14ac:dyDescent="0.35">
      <c r="AV9463" s="10"/>
      <c r="AW9463"/>
    </row>
    <row r="9464" spans="48:49" x14ac:dyDescent="0.35">
      <c r="AV9464" s="10"/>
      <c r="AW9464"/>
    </row>
    <row r="9465" spans="48:49" x14ac:dyDescent="0.35">
      <c r="AV9465" s="10"/>
      <c r="AW9465"/>
    </row>
    <row r="9466" spans="48:49" x14ac:dyDescent="0.35">
      <c r="AV9466" s="10"/>
      <c r="AW9466"/>
    </row>
    <row r="9467" spans="48:49" x14ac:dyDescent="0.35">
      <c r="AV9467" s="10"/>
      <c r="AW9467"/>
    </row>
    <row r="9468" spans="48:49" x14ac:dyDescent="0.35">
      <c r="AV9468" s="10"/>
      <c r="AW9468"/>
    </row>
    <row r="9469" spans="48:49" x14ac:dyDescent="0.35">
      <c r="AV9469" s="10"/>
      <c r="AW9469"/>
    </row>
    <row r="9470" spans="48:49" x14ac:dyDescent="0.35">
      <c r="AV9470" s="10"/>
      <c r="AW9470"/>
    </row>
    <row r="9471" spans="48:49" x14ac:dyDescent="0.35">
      <c r="AV9471" s="10"/>
      <c r="AW9471"/>
    </row>
    <row r="9472" spans="48:49" x14ac:dyDescent="0.35">
      <c r="AV9472" s="10"/>
      <c r="AW9472"/>
    </row>
    <row r="9473" spans="48:49" x14ac:dyDescent="0.35">
      <c r="AV9473" s="10"/>
      <c r="AW9473"/>
    </row>
    <row r="9474" spans="48:49" x14ac:dyDescent="0.35">
      <c r="AV9474" s="10"/>
      <c r="AW9474"/>
    </row>
    <row r="9475" spans="48:49" x14ac:dyDescent="0.35">
      <c r="AV9475" s="10"/>
      <c r="AW9475"/>
    </row>
    <row r="9476" spans="48:49" x14ac:dyDescent="0.35">
      <c r="AV9476" s="10"/>
      <c r="AW9476"/>
    </row>
    <row r="9477" spans="48:49" x14ac:dyDescent="0.35">
      <c r="AV9477" s="10"/>
      <c r="AW9477"/>
    </row>
    <row r="9478" spans="48:49" x14ac:dyDescent="0.35">
      <c r="AV9478" s="10"/>
      <c r="AW9478"/>
    </row>
    <row r="9479" spans="48:49" x14ac:dyDescent="0.35">
      <c r="AV9479" s="10"/>
      <c r="AW9479"/>
    </row>
    <row r="9480" spans="48:49" x14ac:dyDescent="0.35">
      <c r="AV9480" s="10"/>
      <c r="AW9480"/>
    </row>
    <row r="9481" spans="48:49" x14ac:dyDescent="0.35">
      <c r="AV9481" s="10"/>
      <c r="AW9481"/>
    </row>
    <row r="9482" spans="48:49" x14ac:dyDescent="0.35">
      <c r="AV9482" s="10"/>
      <c r="AW9482"/>
    </row>
    <row r="9483" spans="48:49" x14ac:dyDescent="0.35">
      <c r="AV9483" s="10"/>
      <c r="AW9483"/>
    </row>
    <row r="9484" spans="48:49" x14ac:dyDescent="0.35">
      <c r="AV9484" s="10"/>
      <c r="AW9484"/>
    </row>
    <row r="9485" spans="48:49" x14ac:dyDescent="0.35">
      <c r="AV9485" s="10"/>
      <c r="AW9485"/>
    </row>
    <row r="9486" spans="48:49" x14ac:dyDescent="0.35">
      <c r="AV9486" s="10"/>
      <c r="AW9486"/>
    </row>
    <row r="9487" spans="48:49" x14ac:dyDescent="0.35">
      <c r="AV9487" s="10"/>
      <c r="AW9487"/>
    </row>
    <row r="9488" spans="48:49" x14ac:dyDescent="0.35">
      <c r="AV9488" s="10"/>
      <c r="AW9488"/>
    </row>
    <row r="9489" spans="48:49" x14ac:dyDescent="0.35">
      <c r="AV9489" s="10"/>
      <c r="AW9489"/>
    </row>
    <row r="9490" spans="48:49" x14ac:dyDescent="0.35">
      <c r="AV9490" s="10"/>
      <c r="AW9490"/>
    </row>
    <row r="9491" spans="48:49" x14ac:dyDescent="0.35">
      <c r="AV9491" s="10"/>
      <c r="AW9491"/>
    </row>
    <row r="9492" spans="48:49" x14ac:dyDescent="0.35">
      <c r="AV9492" s="10"/>
      <c r="AW9492"/>
    </row>
    <row r="9493" spans="48:49" x14ac:dyDescent="0.35">
      <c r="AV9493" s="10"/>
      <c r="AW9493"/>
    </row>
    <row r="9494" spans="48:49" x14ac:dyDescent="0.35">
      <c r="AV9494" s="10"/>
      <c r="AW9494"/>
    </row>
    <row r="9495" spans="48:49" x14ac:dyDescent="0.35">
      <c r="AV9495" s="10"/>
      <c r="AW9495"/>
    </row>
    <row r="9496" spans="48:49" x14ac:dyDescent="0.35">
      <c r="AV9496" s="10"/>
      <c r="AW9496"/>
    </row>
    <row r="9497" spans="48:49" x14ac:dyDescent="0.35">
      <c r="AV9497" s="10"/>
      <c r="AW9497"/>
    </row>
    <row r="9498" spans="48:49" x14ac:dyDescent="0.35">
      <c r="AV9498" s="10"/>
      <c r="AW9498"/>
    </row>
    <row r="9499" spans="48:49" x14ac:dyDescent="0.35">
      <c r="AV9499" s="10"/>
      <c r="AW9499"/>
    </row>
    <row r="9500" spans="48:49" x14ac:dyDescent="0.35">
      <c r="AV9500" s="10"/>
      <c r="AW9500"/>
    </row>
    <row r="9501" spans="48:49" x14ac:dyDescent="0.35">
      <c r="AV9501" s="10"/>
      <c r="AW9501"/>
    </row>
    <row r="9502" spans="48:49" x14ac:dyDescent="0.35">
      <c r="AV9502" s="10"/>
      <c r="AW9502"/>
    </row>
    <row r="9503" spans="48:49" x14ac:dyDescent="0.35">
      <c r="AV9503" s="10"/>
      <c r="AW9503"/>
    </row>
    <row r="9504" spans="48:49" x14ac:dyDescent="0.35">
      <c r="AV9504" s="10"/>
      <c r="AW9504"/>
    </row>
    <row r="9505" spans="48:49" x14ac:dyDescent="0.35">
      <c r="AV9505" s="10"/>
      <c r="AW9505"/>
    </row>
    <row r="9506" spans="48:49" x14ac:dyDescent="0.35">
      <c r="AV9506" s="10"/>
      <c r="AW9506"/>
    </row>
    <row r="9507" spans="48:49" x14ac:dyDescent="0.35">
      <c r="AV9507" s="10"/>
      <c r="AW9507"/>
    </row>
    <row r="9508" spans="48:49" x14ac:dyDescent="0.35">
      <c r="AV9508" s="10"/>
      <c r="AW9508"/>
    </row>
    <row r="9509" spans="48:49" x14ac:dyDescent="0.35">
      <c r="AV9509" s="10"/>
      <c r="AW9509"/>
    </row>
    <row r="9510" spans="48:49" x14ac:dyDescent="0.35">
      <c r="AV9510" s="10"/>
      <c r="AW9510"/>
    </row>
    <row r="9511" spans="48:49" x14ac:dyDescent="0.35">
      <c r="AV9511" s="10"/>
      <c r="AW9511"/>
    </row>
    <row r="9512" spans="48:49" x14ac:dyDescent="0.35">
      <c r="AV9512" s="10"/>
      <c r="AW9512"/>
    </row>
    <row r="9513" spans="48:49" x14ac:dyDescent="0.35">
      <c r="AV9513" s="10"/>
      <c r="AW9513"/>
    </row>
    <row r="9514" spans="48:49" x14ac:dyDescent="0.35">
      <c r="AV9514" s="10"/>
      <c r="AW9514"/>
    </row>
    <row r="9515" spans="48:49" x14ac:dyDescent="0.35">
      <c r="AV9515" s="10"/>
      <c r="AW9515"/>
    </row>
    <row r="9516" spans="48:49" x14ac:dyDescent="0.35">
      <c r="AV9516" s="10"/>
      <c r="AW9516"/>
    </row>
    <row r="9517" spans="48:49" x14ac:dyDescent="0.35">
      <c r="AV9517" s="10"/>
      <c r="AW9517"/>
    </row>
    <row r="9518" spans="48:49" x14ac:dyDescent="0.35">
      <c r="AV9518" s="10"/>
      <c r="AW9518"/>
    </row>
    <row r="9519" spans="48:49" x14ac:dyDescent="0.35">
      <c r="AV9519" s="10"/>
      <c r="AW9519"/>
    </row>
    <row r="9520" spans="48:49" x14ac:dyDescent="0.35">
      <c r="AV9520" s="10"/>
      <c r="AW9520"/>
    </row>
    <row r="9521" spans="48:49" x14ac:dyDescent="0.35">
      <c r="AV9521" s="10"/>
      <c r="AW9521"/>
    </row>
    <row r="9522" spans="48:49" x14ac:dyDescent="0.35">
      <c r="AV9522" s="10"/>
      <c r="AW9522"/>
    </row>
    <row r="9523" spans="48:49" x14ac:dyDescent="0.35">
      <c r="AV9523" s="10"/>
      <c r="AW9523"/>
    </row>
    <row r="9524" spans="48:49" x14ac:dyDescent="0.35">
      <c r="AV9524" s="10"/>
      <c r="AW9524"/>
    </row>
    <row r="9525" spans="48:49" x14ac:dyDescent="0.35">
      <c r="AV9525" s="10"/>
      <c r="AW9525"/>
    </row>
    <row r="9526" spans="48:49" x14ac:dyDescent="0.35">
      <c r="AV9526" s="10"/>
      <c r="AW9526"/>
    </row>
    <row r="9527" spans="48:49" x14ac:dyDescent="0.35">
      <c r="AV9527" s="10"/>
      <c r="AW9527"/>
    </row>
    <row r="9528" spans="48:49" x14ac:dyDescent="0.35">
      <c r="AV9528" s="10"/>
      <c r="AW9528"/>
    </row>
    <row r="9529" spans="48:49" x14ac:dyDescent="0.35">
      <c r="AV9529" s="10"/>
      <c r="AW9529"/>
    </row>
    <row r="9530" spans="48:49" x14ac:dyDescent="0.35">
      <c r="AV9530" s="10"/>
      <c r="AW9530"/>
    </row>
    <row r="9531" spans="48:49" x14ac:dyDescent="0.35">
      <c r="AV9531" s="10"/>
      <c r="AW9531"/>
    </row>
    <row r="9532" spans="48:49" x14ac:dyDescent="0.35">
      <c r="AV9532" s="10"/>
      <c r="AW9532"/>
    </row>
    <row r="9533" spans="48:49" x14ac:dyDescent="0.35">
      <c r="AV9533" s="10"/>
      <c r="AW9533"/>
    </row>
    <row r="9534" spans="48:49" x14ac:dyDescent="0.35">
      <c r="AV9534" s="10"/>
      <c r="AW9534"/>
    </row>
    <row r="9535" spans="48:49" x14ac:dyDescent="0.35">
      <c r="AV9535" s="10"/>
      <c r="AW9535"/>
    </row>
    <row r="9536" spans="48:49" x14ac:dyDescent="0.35">
      <c r="AV9536" s="10"/>
      <c r="AW9536"/>
    </row>
    <row r="9537" spans="48:49" x14ac:dyDescent="0.35">
      <c r="AV9537" s="10"/>
      <c r="AW9537"/>
    </row>
    <row r="9538" spans="48:49" x14ac:dyDescent="0.35">
      <c r="AV9538" s="10"/>
      <c r="AW9538"/>
    </row>
    <row r="9539" spans="48:49" x14ac:dyDescent="0.35">
      <c r="AV9539" s="10"/>
      <c r="AW9539"/>
    </row>
    <row r="9540" spans="48:49" x14ac:dyDescent="0.35">
      <c r="AV9540" s="10"/>
      <c r="AW9540"/>
    </row>
    <row r="9541" spans="48:49" x14ac:dyDescent="0.35">
      <c r="AV9541" s="10"/>
      <c r="AW9541"/>
    </row>
    <row r="9542" spans="48:49" x14ac:dyDescent="0.35">
      <c r="AV9542" s="10"/>
      <c r="AW9542"/>
    </row>
    <row r="9543" spans="48:49" x14ac:dyDescent="0.35">
      <c r="AV9543" s="10"/>
      <c r="AW9543"/>
    </row>
    <row r="9544" spans="48:49" x14ac:dyDescent="0.35">
      <c r="AV9544" s="10"/>
      <c r="AW9544"/>
    </row>
    <row r="9545" spans="48:49" x14ac:dyDescent="0.35">
      <c r="AV9545" s="10"/>
      <c r="AW9545"/>
    </row>
    <row r="9546" spans="48:49" x14ac:dyDescent="0.35">
      <c r="AV9546" s="10"/>
      <c r="AW9546"/>
    </row>
    <row r="9547" spans="48:49" x14ac:dyDescent="0.35">
      <c r="AV9547" s="10"/>
      <c r="AW9547"/>
    </row>
    <row r="9548" spans="48:49" x14ac:dyDescent="0.35">
      <c r="AV9548" s="10"/>
      <c r="AW9548"/>
    </row>
    <row r="9549" spans="48:49" x14ac:dyDescent="0.35">
      <c r="AV9549" s="10"/>
      <c r="AW9549"/>
    </row>
    <row r="9550" spans="48:49" x14ac:dyDescent="0.35">
      <c r="AV9550" s="10"/>
      <c r="AW9550"/>
    </row>
    <row r="9551" spans="48:49" x14ac:dyDescent="0.35">
      <c r="AV9551" s="10"/>
      <c r="AW9551"/>
    </row>
    <row r="9552" spans="48:49" x14ac:dyDescent="0.35">
      <c r="AV9552" s="10"/>
      <c r="AW9552"/>
    </row>
    <row r="9553" spans="48:49" x14ac:dyDescent="0.35">
      <c r="AV9553" s="10"/>
      <c r="AW9553"/>
    </row>
    <row r="9554" spans="48:49" x14ac:dyDescent="0.35">
      <c r="AV9554" s="10"/>
      <c r="AW9554"/>
    </row>
    <row r="9555" spans="48:49" x14ac:dyDescent="0.35">
      <c r="AV9555" s="10"/>
      <c r="AW9555"/>
    </row>
    <row r="9556" spans="48:49" x14ac:dyDescent="0.35">
      <c r="AV9556" s="10"/>
      <c r="AW9556"/>
    </row>
    <row r="9557" spans="48:49" x14ac:dyDescent="0.35">
      <c r="AV9557" s="10"/>
      <c r="AW9557"/>
    </row>
    <row r="9558" spans="48:49" x14ac:dyDescent="0.35">
      <c r="AV9558" s="10"/>
      <c r="AW9558"/>
    </row>
    <row r="9559" spans="48:49" x14ac:dyDescent="0.35">
      <c r="AV9559" s="10"/>
      <c r="AW9559"/>
    </row>
    <row r="9560" spans="48:49" x14ac:dyDescent="0.35">
      <c r="AV9560" s="10"/>
      <c r="AW9560"/>
    </row>
    <row r="9561" spans="48:49" x14ac:dyDescent="0.35">
      <c r="AV9561" s="10"/>
      <c r="AW9561"/>
    </row>
    <row r="9562" spans="48:49" x14ac:dyDescent="0.35">
      <c r="AV9562" s="10"/>
      <c r="AW9562"/>
    </row>
    <row r="9563" spans="48:49" x14ac:dyDescent="0.35">
      <c r="AV9563" s="10"/>
      <c r="AW9563"/>
    </row>
    <row r="9564" spans="48:49" x14ac:dyDescent="0.35">
      <c r="AV9564" s="10"/>
      <c r="AW9564"/>
    </row>
    <row r="9565" spans="48:49" x14ac:dyDescent="0.35">
      <c r="AV9565" s="10"/>
      <c r="AW9565"/>
    </row>
    <row r="9566" spans="48:49" x14ac:dyDescent="0.35">
      <c r="AV9566" s="10"/>
      <c r="AW9566"/>
    </row>
    <row r="9567" spans="48:49" x14ac:dyDescent="0.35">
      <c r="AV9567" s="10"/>
      <c r="AW9567"/>
    </row>
    <row r="9568" spans="48:49" x14ac:dyDescent="0.35">
      <c r="AV9568" s="10"/>
      <c r="AW9568"/>
    </row>
    <row r="9569" spans="48:49" x14ac:dyDescent="0.35">
      <c r="AV9569" s="10"/>
      <c r="AW9569"/>
    </row>
    <row r="9570" spans="48:49" x14ac:dyDescent="0.35">
      <c r="AV9570" s="10"/>
      <c r="AW9570"/>
    </row>
    <row r="9571" spans="48:49" x14ac:dyDescent="0.35">
      <c r="AV9571" s="10"/>
      <c r="AW9571"/>
    </row>
    <row r="9572" spans="48:49" x14ac:dyDescent="0.35">
      <c r="AV9572" s="10"/>
      <c r="AW9572"/>
    </row>
    <row r="9573" spans="48:49" x14ac:dyDescent="0.35">
      <c r="AV9573" s="10"/>
      <c r="AW9573"/>
    </row>
    <row r="9574" spans="48:49" x14ac:dyDescent="0.35">
      <c r="AV9574" s="10"/>
      <c r="AW9574"/>
    </row>
    <row r="9575" spans="48:49" x14ac:dyDescent="0.35">
      <c r="AV9575" s="10"/>
      <c r="AW9575"/>
    </row>
    <row r="9576" spans="48:49" x14ac:dyDescent="0.35">
      <c r="AV9576" s="10"/>
      <c r="AW9576"/>
    </row>
    <row r="9577" spans="48:49" x14ac:dyDescent="0.35">
      <c r="AV9577" s="10"/>
      <c r="AW9577"/>
    </row>
    <row r="9578" spans="48:49" x14ac:dyDescent="0.35">
      <c r="AV9578" s="10"/>
      <c r="AW9578"/>
    </row>
    <row r="9579" spans="48:49" x14ac:dyDescent="0.35">
      <c r="AV9579" s="10"/>
      <c r="AW9579"/>
    </row>
    <row r="9580" spans="48:49" x14ac:dyDescent="0.35">
      <c r="AV9580" s="10"/>
      <c r="AW9580"/>
    </row>
    <row r="9581" spans="48:49" x14ac:dyDescent="0.35">
      <c r="AV9581" s="10"/>
      <c r="AW9581"/>
    </row>
    <row r="9582" spans="48:49" x14ac:dyDescent="0.35">
      <c r="AV9582" s="10"/>
      <c r="AW9582"/>
    </row>
    <row r="9583" spans="48:49" x14ac:dyDescent="0.35">
      <c r="AV9583" s="10"/>
      <c r="AW9583"/>
    </row>
    <row r="9584" spans="48:49" x14ac:dyDescent="0.35">
      <c r="AV9584" s="10"/>
      <c r="AW9584"/>
    </row>
    <row r="9585" spans="48:49" x14ac:dyDescent="0.35">
      <c r="AV9585" s="10"/>
      <c r="AW9585"/>
    </row>
    <row r="9586" spans="48:49" x14ac:dyDescent="0.35">
      <c r="AV9586" s="10"/>
      <c r="AW9586"/>
    </row>
    <row r="9587" spans="48:49" x14ac:dyDescent="0.35">
      <c r="AV9587" s="10"/>
      <c r="AW9587"/>
    </row>
    <row r="9588" spans="48:49" x14ac:dyDescent="0.35">
      <c r="AV9588" s="10"/>
      <c r="AW9588"/>
    </row>
    <row r="9589" spans="48:49" x14ac:dyDescent="0.35">
      <c r="AV9589" s="10"/>
      <c r="AW9589"/>
    </row>
    <row r="9590" spans="48:49" x14ac:dyDescent="0.35">
      <c r="AV9590" s="10"/>
      <c r="AW9590"/>
    </row>
    <row r="9591" spans="48:49" x14ac:dyDescent="0.35">
      <c r="AV9591" s="10"/>
      <c r="AW9591"/>
    </row>
    <row r="9592" spans="48:49" x14ac:dyDescent="0.35">
      <c r="AV9592" s="10"/>
      <c r="AW9592"/>
    </row>
    <row r="9593" spans="48:49" x14ac:dyDescent="0.35">
      <c r="AV9593" s="10"/>
      <c r="AW9593"/>
    </row>
    <row r="9594" spans="48:49" x14ac:dyDescent="0.35">
      <c r="AV9594" s="10"/>
      <c r="AW9594"/>
    </row>
    <row r="9595" spans="48:49" x14ac:dyDescent="0.35">
      <c r="AV9595" s="10"/>
      <c r="AW9595"/>
    </row>
    <row r="9596" spans="48:49" x14ac:dyDescent="0.35">
      <c r="AV9596" s="10"/>
      <c r="AW9596"/>
    </row>
    <row r="9597" spans="48:49" x14ac:dyDescent="0.35">
      <c r="AV9597" s="10"/>
      <c r="AW9597"/>
    </row>
    <row r="9598" spans="48:49" x14ac:dyDescent="0.35">
      <c r="AV9598" s="10"/>
      <c r="AW9598"/>
    </row>
    <row r="9599" spans="48:49" x14ac:dyDescent="0.35">
      <c r="AV9599" s="10"/>
      <c r="AW9599"/>
    </row>
    <row r="9600" spans="48:49" x14ac:dyDescent="0.35">
      <c r="AV9600" s="10"/>
      <c r="AW9600"/>
    </row>
    <row r="9601" spans="48:49" x14ac:dyDescent="0.35">
      <c r="AV9601" s="10"/>
      <c r="AW9601"/>
    </row>
    <row r="9602" spans="48:49" x14ac:dyDescent="0.35">
      <c r="AV9602" s="10"/>
      <c r="AW9602"/>
    </row>
    <row r="9603" spans="48:49" x14ac:dyDescent="0.35">
      <c r="AV9603" s="10"/>
      <c r="AW9603"/>
    </row>
    <row r="9604" spans="48:49" x14ac:dyDescent="0.35">
      <c r="AV9604" s="10"/>
      <c r="AW9604"/>
    </row>
    <row r="9605" spans="48:49" x14ac:dyDescent="0.35">
      <c r="AV9605" s="10"/>
      <c r="AW9605"/>
    </row>
    <row r="9606" spans="48:49" x14ac:dyDescent="0.35">
      <c r="AV9606" s="10"/>
      <c r="AW9606"/>
    </row>
    <row r="9607" spans="48:49" x14ac:dyDescent="0.35">
      <c r="AV9607" s="10"/>
      <c r="AW9607"/>
    </row>
    <row r="9608" spans="48:49" x14ac:dyDescent="0.35">
      <c r="AV9608" s="10"/>
      <c r="AW9608"/>
    </row>
    <row r="9609" spans="48:49" x14ac:dyDescent="0.35">
      <c r="AV9609" s="10"/>
      <c r="AW9609"/>
    </row>
    <row r="9610" spans="48:49" x14ac:dyDescent="0.35">
      <c r="AV9610" s="10"/>
      <c r="AW9610"/>
    </row>
    <row r="9611" spans="48:49" x14ac:dyDescent="0.35">
      <c r="AV9611" s="10"/>
      <c r="AW9611"/>
    </row>
    <row r="9612" spans="48:49" x14ac:dyDescent="0.35">
      <c r="AV9612" s="10"/>
      <c r="AW9612"/>
    </row>
    <row r="9613" spans="48:49" x14ac:dyDescent="0.35">
      <c r="AV9613" s="10"/>
      <c r="AW9613"/>
    </row>
    <row r="9614" spans="48:49" x14ac:dyDescent="0.35">
      <c r="AV9614" s="10"/>
      <c r="AW9614"/>
    </row>
    <row r="9615" spans="48:49" x14ac:dyDescent="0.35">
      <c r="AV9615" s="10"/>
      <c r="AW9615"/>
    </row>
    <row r="9616" spans="48:49" x14ac:dyDescent="0.35">
      <c r="AV9616" s="10"/>
      <c r="AW9616"/>
    </row>
    <row r="9617" spans="48:49" x14ac:dyDescent="0.35">
      <c r="AV9617" s="10"/>
      <c r="AW9617"/>
    </row>
    <row r="9618" spans="48:49" x14ac:dyDescent="0.35">
      <c r="AV9618" s="10"/>
      <c r="AW9618"/>
    </row>
    <row r="9619" spans="48:49" x14ac:dyDescent="0.35">
      <c r="AV9619" s="10"/>
      <c r="AW9619"/>
    </row>
    <row r="9620" spans="48:49" x14ac:dyDescent="0.35">
      <c r="AV9620" s="10"/>
      <c r="AW9620"/>
    </row>
    <row r="9621" spans="48:49" x14ac:dyDescent="0.35">
      <c r="AV9621" s="10"/>
      <c r="AW9621"/>
    </row>
    <row r="9622" spans="48:49" x14ac:dyDescent="0.35">
      <c r="AV9622" s="10"/>
      <c r="AW9622"/>
    </row>
    <row r="9623" spans="48:49" x14ac:dyDescent="0.35">
      <c r="AV9623" s="10"/>
      <c r="AW9623"/>
    </row>
    <row r="9624" spans="48:49" x14ac:dyDescent="0.35">
      <c r="AV9624" s="10"/>
      <c r="AW9624"/>
    </row>
    <row r="9625" spans="48:49" x14ac:dyDescent="0.35">
      <c r="AV9625" s="10"/>
      <c r="AW9625"/>
    </row>
    <row r="9626" spans="48:49" x14ac:dyDescent="0.35">
      <c r="AV9626" s="10"/>
      <c r="AW9626"/>
    </row>
    <row r="9627" spans="48:49" x14ac:dyDescent="0.35">
      <c r="AV9627" s="10"/>
      <c r="AW9627"/>
    </row>
    <row r="9628" spans="48:49" x14ac:dyDescent="0.35">
      <c r="AV9628" s="10"/>
      <c r="AW9628"/>
    </row>
    <row r="9629" spans="48:49" x14ac:dyDescent="0.35">
      <c r="AV9629" s="10"/>
      <c r="AW9629"/>
    </row>
    <row r="9630" spans="48:49" x14ac:dyDescent="0.35">
      <c r="AV9630" s="10"/>
      <c r="AW9630"/>
    </row>
    <row r="9631" spans="48:49" x14ac:dyDescent="0.35">
      <c r="AV9631" s="10"/>
      <c r="AW9631"/>
    </row>
    <row r="9632" spans="48:49" x14ac:dyDescent="0.35">
      <c r="AV9632" s="10"/>
      <c r="AW9632"/>
    </row>
    <row r="9633" spans="48:49" x14ac:dyDescent="0.35">
      <c r="AV9633" s="10"/>
      <c r="AW9633"/>
    </row>
    <row r="9634" spans="48:49" x14ac:dyDescent="0.35">
      <c r="AV9634" s="10"/>
      <c r="AW9634"/>
    </row>
    <row r="9635" spans="48:49" x14ac:dyDescent="0.35">
      <c r="AV9635" s="10"/>
      <c r="AW9635"/>
    </row>
    <row r="9636" spans="48:49" x14ac:dyDescent="0.35">
      <c r="AV9636" s="10"/>
      <c r="AW9636"/>
    </row>
    <row r="9637" spans="48:49" x14ac:dyDescent="0.35">
      <c r="AV9637" s="10"/>
      <c r="AW9637"/>
    </row>
    <row r="9638" spans="48:49" x14ac:dyDescent="0.35">
      <c r="AV9638" s="10"/>
      <c r="AW9638"/>
    </row>
    <row r="9639" spans="48:49" x14ac:dyDescent="0.35">
      <c r="AV9639" s="10"/>
      <c r="AW9639"/>
    </row>
    <row r="9640" spans="48:49" x14ac:dyDescent="0.35">
      <c r="AV9640" s="10"/>
      <c r="AW9640"/>
    </row>
    <row r="9641" spans="48:49" x14ac:dyDescent="0.35">
      <c r="AV9641" s="10"/>
      <c r="AW9641"/>
    </row>
    <row r="9642" spans="48:49" x14ac:dyDescent="0.35">
      <c r="AV9642" s="10"/>
      <c r="AW9642"/>
    </row>
    <row r="9643" spans="48:49" x14ac:dyDescent="0.35">
      <c r="AV9643" s="10"/>
      <c r="AW9643"/>
    </row>
    <row r="9644" spans="48:49" x14ac:dyDescent="0.35">
      <c r="AV9644" s="10"/>
      <c r="AW9644"/>
    </row>
    <row r="9645" spans="48:49" x14ac:dyDescent="0.35">
      <c r="AV9645" s="10"/>
      <c r="AW9645"/>
    </row>
    <row r="9646" spans="48:49" x14ac:dyDescent="0.35">
      <c r="AV9646" s="10"/>
      <c r="AW9646"/>
    </row>
    <row r="9647" spans="48:49" x14ac:dyDescent="0.35">
      <c r="AV9647" s="10"/>
      <c r="AW9647"/>
    </row>
    <row r="9648" spans="48:49" x14ac:dyDescent="0.35">
      <c r="AV9648" s="10"/>
      <c r="AW9648"/>
    </row>
    <row r="9649" spans="48:49" x14ac:dyDescent="0.35">
      <c r="AV9649" s="10"/>
      <c r="AW9649"/>
    </row>
    <row r="9650" spans="48:49" x14ac:dyDescent="0.35">
      <c r="AV9650" s="10"/>
      <c r="AW9650"/>
    </row>
    <row r="9651" spans="48:49" x14ac:dyDescent="0.35">
      <c r="AV9651" s="10"/>
      <c r="AW9651"/>
    </row>
    <row r="9652" spans="48:49" x14ac:dyDescent="0.35">
      <c r="AV9652" s="10"/>
      <c r="AW9652"/>
    </row>
    <row r="9653" spans="48:49" x14ac:dyDescent="0.35">
      <c r="AV9653" s="10"/>
      <c r="AW9653"/>
    </row>
    <row r="9654" spans="48:49" x14ac:dyDescent="0.35">
      <c r="AV9654" s="10"/>
      <c r="AW9654"/>
    </row>
    <row r="9655" spans="48:49" x14ac:dyDescent="0.35">
      <c r="AV9655" s="10"/>
      <c r="AW9655"/>
    </row>
    <row r="9656" spans="48:49" x14ac:dyDescent="0.35">
      <c r="AV9656" s="10"/>
      <c r="AW9656"/>
    </row>
    <row r="9657" spans="48:49" x14ac:dyDescent="0.35">
      <c r="AV9657" s="10"/>
      <c r="AW9657"/>
    </row>
    <row r="9658" spans="48:49" x14ac:dyDescent="0.35">
      <c r="AV9658" s="10"/>
      <c r="AW9658"/>
    </row>
    <row r="9659" spans="48:49" x14ac:dyDescent="0.35">
      <c r="AV9659" s="10"/>
      <c r="AW9659"/>
    </row>
    <row r="9660" spans="48:49" x14ac:dyDescent="0.35">
      <c r="AV9660" s="10"/>
      <c r="AW9660"/>
    </row>
    <row r="9661" spans="48:49" x14ac:dyDescent="0.35">
      <c r="AV9661" s="10"/>
      <c r="AW9661"/>
    </row>
    <row r="9662" spans="48:49" x14ac:dyDescent="0.35">
      <c r="AV9662" s="10"/>
      <c r="AW9662"/>
    </row>
    <row r="9663" spans="48:49" x14ac:dyDescent="0.35">
      <c r="AV9663" s="10"/>
      <c r="AW9663"/>
    </row>
    <row r="9664" spans="48:49" x14ac:dyDescent="0.35">
      <c r="AV9664" s="10"/>
      <c r="AW9664"/>
    </row>
    <row r="9665" spans="48:49" x14ac:dyDescent="0.35">
      <c r="AV9665" s="10"/>
      <c r="AW9665"/>
    </row>
    <row r="9666" spans="48:49" x14ac:dyDescent="0.35">
      <c r="AV9666" s="10"/>
      <c r="AW9666"/>
    </row>
    <row r="9667" spans="48:49" x14ac:dyDescent="0.35">
      <c r="AV9667" s="10"/>
      <c r="AW9667"/>
    </row>
    <row r="9668" spans="48:49" x14ac:dyDescent="0.35">
      <c r="AV9668" s="10"/>
      <c r="AW9668"/>
    </row>
    <row r="9669" spans="48:49" x14ac:dyDescent="0.35">
      <c r="AV9669" s="10"/>
      <c r="AW9669"/>
    </row>
    <row r="9670" spans="48:49" x14ac:dyDescent="0.35">
      <c r="AV9670" s="10"/>
      <c r="AW9670"/>
    </row>
    <row r="9671" spans="48:49" x14ac:dyDescent="0.35">
      <c r="AV9671" s="10"/>
      <c r="AW9671"/>
    </row>
    <row r="9672" spans="48:49" x14ac:dyDescent="0.35">
      <c r="AV9672" s="10"/>
      <c r="AW9672"/>
    </row>
    <row r="9673" spans="48:49" x14ac:dyDescent="0.35">
      <c r="AV9673" s="10"/>
      <c r="AW9673"/>
    </row>
    <row r="9674" spans="48:49" x14ac:dyDescent="0.35">
      <c r="AV9674" s="10"/>
      <c r="AW9674"/>
    </row>
    <row r="9675" spans="48:49" x14ac:dyDescent="0.35">
      <c r="AV9675" s="10"/>
      <c r="AW9675"/>
    </row>
    <row r="9676" spans="48:49" x14ac:dyDescent="0.35">
      <c r="AV9676" s="10"/>
      <c r="AW9676"/>
    </row>
    <row r="9677" spans="48:49" x14ac:dyDescent="0.35">
      <c r="AV9677" s="10"/>
      <c r="AW9677"/>
    </row>
    <row r="9678" spans="48:49" x14ac:dyDescent="0.35">
      <c r="AV9678" s="10"/>
      <c r="AW9678"/>
    </row>
    <row r="9679" spans="48:49" x14ac:dyDescent="0.35">
      <c r="AV9679" s="10"/>
      <c r="AW9679"/>
    </row>
    <row r="9680" spans="48:49" x14ac:dyDescent="0.35">
      <c r="AV9680" s="10"/>
      <c r="AW9680"/>
    </row>
    <row r="9681" spans="48:49" x14ac:dyDescent="0.35">
      <c r="AV9681" s="10"/>
      <c r="AW9681"/>
    </row>
    <row r="9682" spans="48:49" x14ac:dyDescent="0.35">
      <c r="AV9682" s="10"/>
      <c r="AW9682"/>
    </row>
    <row r="9683" spans="48:49" x14ac:dyDescent="0.35">
      <c r="AV9683" s="10"/>
      <c r="AW9683"/>
    </row>
    <row r="9684" spans="48:49" x14ac:dyDescent="0.35">
      <c r="AV9684" s="10"/>
      <c r="AW9684"/>
    </row>
    <row r="9685" spans="48:49" x14ac:dyDescent="0.35">
      <c r="AV9685" s="10"/>
      <c r="AW9685"/>
    </row>
    <row r="9686" spans="48:49" x14ac:dyDescent="0.35">
      <c r="AV9686" s="10"/>
      <c r="AW9686"/>
    </row>
    <row r="9687" spans="48:49" x14ac:dyDescent="0.35">
      <c r="AV9687" s="10"/>
      <c r="AW9687"/>
    </row>
    <row r="9688" spans="48:49" x14ac:dyDescent="0.35">
      <c r="AV9688" s="10"/>
      <c r="AW9688"/>
    </row>
    <row r="9689" spans="48:49" x14ac:dyDescent="0.35">
      <c r="AV9689" s="10"/>
      <c r="AW9689"/>
    </row>
    <row r="9690" spans="48:49" x14ac:dyDescent="0.35">
      <c r="AV9690" s="10"/>
      <c r="AW9690"/>
    </row>
    <row r="9691" spans="48:49" x14ac:dyDescent="0.35">
      <c r="AV9691" s="10"/>
      <c r="AW9691"/>
    </row>
    <row r="9692" spans="48:49" x14ac:dyDescent="0.35">
      <c r="AV9692" s="10"/>
      <c r="AW9692"/>
    </row>
    <row r="9693" spans="48:49" x14ac:dyDescent="0.35">
      <c r="AV9693" s="10"/>
      <c r="AW9693"/>
    </row>
    <row r="9694" spans="48:49" x14ac:dyDescent="0.35">
      <c r="AV9694" s="10"/>
      <c r="AW9694"/>
    </row>
    <row r="9695" spans="48:49" x14ac:dyDescent="0.35">
      <c r="AV9695" s="10"/>
      <c r="AW9695"/>
    </row>
    <row r="9696" spans="48:49" x14ac:dyDescent="0.35">
      <c r="AV9696" s="10"/>
      <c r="AW9696"/>
    </row>
    <row r="9697" spans="48:49" x14ac:dyDescent="0.35">
      <c r="AV9697" s="10"/>
      <c r="AW9697"/>
    </row>
    <row r="9698" spans="48:49" x14ac:dyDescent="0.35">
      <c r="AV9698" s="10"/>
      <c r="AW9698"/>
    </row>
    <row r="9699" spans="48:49" x14ac:dyDescent="0.35">
      <c r="AV9699" s="10"/>
      <c r="AW9699"/>
    </row>
    <row r="9700" spans="48:49" x14ac:dyDescent="0.35">
      <c r="AV9700" s="10"/>
      <c r="AW9700"/>
    </row>
    <row r="9701" spans="48:49" x14ac:dyDescent="0.35">
      <c r="AV9701" s="10"/>
      <c r="AW9701"/>
    </row>
    <row r="9702" spans="48:49" x14ac:dyDescent="0.35">
      <c r="AV9702" s="10"/>
      <c r="AW9702"/>
    </row>
    <row r="9703" spans="48:49" x14ac:dyDescent="0.35">
      <c r="AV9703" s="10"/>
      <c r="AW9703"/>
    </row>
    <row r="9704" spans="48:49" x14ac:dyDescent="0.35">
      <c r="AV9704" s="10"/>
      <c r="AW9704"/>
    </row>
    <row r="9705" spans="48:49" x14ac:dyDescent="0.35">
      <c r="AV9705" s="10"/>
      <c r="AW9705"/>
    </row>
    <row r="9706" spans="48:49" x14ac:dyDescent="0.35">
      <c r="AV9706" s="10"/>
      <c r="AW9706"/>
    </row>
    <row r="9707" spans="48:49" x14ac:dyDescent="0.35">
      <c r="AV9707" s="10"/>
      <c r="AW9707"/>
    </row>
    <row r="9708" spans="48:49" x14ac:dyDescent="0.35">
      <c r="AV9708" s="10"/>
      <c r="AW9708"/>
    </row>
    <row r="9709" spans="48:49" x14ac:dyDescent="0.35">
      <c r="AV9709" s="10"/>
      <c r="AW9709"/>
    </row>
    <row r="9710" spans="48:49" x14ac:dyDescent="0.35">
      <c r="AV9710" s="10"/>
      <c r="AW9710"/>
    </row>
    <row r="9711" spans="48:49" x14ac:dyDescent="0.35">
      <c r="AV9711" s="10"/>
      <c r="AW9711"/>
    </row>
    <row r="9712" spans="48:49" x14ac:dyDescent="0.35">
      <c r="AV9712" s="10"/>
      <c r="AW9712"/>
    </row>
    <row r="9713" spans="48:49" x14ac:dyDescent="0.35">
      <c r="AV9713" s="10"/>
      <c r="AW9713"/>
    </row>
    <row r="9714" spans="48:49" x14ac:dyDescent="0.35">
      <c r="AV9714" s="10"/>
      <c r="AW9714"/>
    </row>
    <row r="9715" spans="48:49" x14ac:dyDescent="0.35">
      <c r="AV9715" s="10"/>
      <c r="AW9715"/>
    </row>
    <row r="9716" spans="48:49" x14ac:dyDescent="0.35">
      <c r="AV9716" s="10"/>
      <c r="AW9716"/>
    </row>
    <row r="9717" spans="48:49" x14ac:dyDescent="0.35">
      <c r="AV9717" s="10"/>
      <c r="AW9717"/>
    </row>
    <row r="9718" spans="48:49" x14ac:dyDescent="0.35">
      <c r="AV9718" s="10"/>
      <c r="AW9718"/>
    </row>
    <row r="9719" spans="48:49" x14ac:dyDescent="0.35">
      <c r="AV9719" s="10"/>
      <c r="AW9719"/>
    </row>
    <row r="9720" spans="48:49" x14ac:dyDescent="0.35">
      <c r="AV9720" s="10"/>
      <c r="AW9720"/>
    </row>
    <row r="9721" spans="48:49" x14ac:dyDescent="0.35">
      <c r="AV9721" s="10"/>
      <c r="AW9721"/>
    </row>
    <row r="9722" spans="48:49" x14ac:dyDescent="0.35">
      <c r="AV9722" s="10"/>
      <c r="AW9722"/>
    </row>
    <row r="9723" spans="48:49" x14ac:dyDescent="0.35">
      <c r="AV9723" s="10"/>
      <c r="AW9723"/>
    </row>
    <row r="9724" spans="48:49" x14ac:dyDescent="0.35">
      <c r="AV9724" s="10"/>
      <c r="AW9724"/>
    </row>
    <row r="9725" spans="48:49" x14ac:dyDescent="0.35">
      <c r="AV9725" s="10"/>
      <c r="AW9725"/>
    </row>
    <row r="9726" spans="48:49" x14ac:dyDescent="0.35">
      <c r="AV9726" s="10"/>
      <c r="AW9726"/>
    </row>
    <row r="9727" spans="48:49" x14ac:dyDescent="0.35">
      <c r="AV9727" s="10"/>
      <c r="AW9727"/>
    </row>
    <row r="9728" spans="48:49" x14ac:dyDescent="0.35">
      <c r="AV9728" s="10"/>
      <c r="AW9728"/>
    </row>
    <row r="9729" spans="48:49" x14ac:dyDescent="0.35">
      <c r="AV9729" s="10"/>
      <c r="AW9729"/>
    </row>
    <row r="9730" spans="48:49" x14ac:dyDescent="0.35">
      <c r="AV9730" s="10"/>
      <c r="AW9730"/>
    </row>
    <row r="9731" spans="48:49" x14ac:dyDescent="0.35">
      <c r="AV9731" s="10"/>
      <c r="AW9731"/>
    </row>
    <row r="9732" spans="48:49" x14ac:dyDescent="0.35">
      <c r="AV9732" s="10"/>
      <c r="AW9732"/>
    </row>
    <row r="9733" spans="48:49" x14ac:dyDescent="0.35">
      <c r="AV9733" s="10"/>
      <c r="AW9733"/>
    </row>
    <row r="9734" spans="48:49" x14ac:dyDescent="0.35">
      <c r="AV9734" s="10"/>
      <c r="AW9734"/>
    </row>
    <row r="9735" spans="48:49" x14ac:dyDescent="0.35">
      <c r="AV9735" s="10"/>
      <c r="AW9735"/>
    </row>
    <row r="9736" spans="48:49" x14ac:dyDescent="0.35">
      <c r="AV9736" s="10"/>
      <c r="AW9736"/>
    </row>
    <row r="9737" spans="48:49" x14ac:dyDescent="0.35">
      <c r="AV9737" s="10"/>
      <c r="AW9737"/>
    </row>
    <row r="9738" spans="48:49" x14ac:dyDescent="0.35">
      <c r="AV9738" s="10"/>
      <c r="AW9738"/>
    </row>
    <row r="9739" spans="48:49" x14ac:dyDescent="0.35">
      <c r="AV9739" s="10"/>
      <c r="AW9739"/>
    </row>
    <row r="9740" spans="48:49" x14ac:dyDescent="0.35">
      <c r="AV9740" s="10"/>
      <c r="AW9740"/>
    </row>
    <row r="9741" spans="48:49" x14ac:dyDescent="0.35">
      <c r="AV9741" s="10"/>
      <c r="AW9741"/>
    </row>
    <row r="9742" spans="48:49" x14ac:dyDescent="0.35">
      <c r="AV9742" s="10"/>
      <c r="AW9742"/>
    </row>
    <row r="9743" spans="48:49" x14ac:dyDescent="0.35">
      <c r="AV9743" s="10"/>
      <c r="AW9743"/>
    </row>
    <row r="9744" spans="48:49" x14ac:dyDescent="0.35">
      <c r="AV9744" s="10"/>
      <c r="AW9744"/>
    </row>
    <row r="9745" spans="48:49" x14ac:dyDescent="0.35">
      <c r="AV9745" s="10"/>
      <c r="AW9745"/>
    </row>
    <row r="9746" spans="48:49" x14ac:dyDescent="0.35">
      <c r="AV9746" s="10"/>
      <c r="AW9746"/>
    </row>
    <row r="9747" spans="48:49" x14ac:dyDescent="0.35">
      <c r="AV9747" s="10"/>
      <c r="AW9747"/>
    </row>
    <row r="9748" spans="48:49" x14ac:dyDescent="0.35">
      <c r="AV9748" s="10"/>
      <c r="AW9748"/>
    </row>
    <row r="9749" spans="48:49" x14ac:dyDescent="0.35">
      <c r="AV9749" s="10"/>
      <c r="AW9749"/>
    </row>
    <row r="9750" spans="48:49" x14ac:dyDescent="0.35">
      <c r="AV9750" s="10"/>
      <c r="AW9750"/>
    </row>
    <row r="9751" spans="48:49" x14ac:dyDescent="0.35">
      <c r="AV9751" s="10"/>
      <c r="AW9751"/>
    </row>
    <row r="9752" spans="48:49" x14ac:dyDescent="0.35">
      <c r="AV9752" s="10"/>
      <c r="AW9752"/>
    </row>
    <row r="9753" spans="48:49" x14ac:dyDescent="0.35">
      <c r="AV9753" s="10"/>
      <c r="AW9753"/>
    </row>
    <row r="9754" spans="48:49" x14ac:dyDescent="0.35">
      <c r="AV9754" s="10"/>
      <c r="AW9754"/>
    </row>
    <row r="9755" spans="48:49" x14ac:dyDescent="0.35">
      <c r="AV9755" s="10"/>
      <c r="AW9755"/>
    </row>
    <row r="9756" spans="48:49" x14ac:dyDescent="0.35">
      <c r="AV9756" s="10"/>
      <c r="AW9756"/>
    </row>
    <row r="9757" spans="48:49" x14ac:dyDescent="0.35">
      <c r="AV9757" s="10"/>
      <c r="AW9757"/>
    </row>
    <row r="9758" spans="48:49" x14ac:dyDescent="0.35">
      <c r="AV9758" s="10"/>
      <c r="AW9758"/>
    </row>
    <row r="9759" spans="48:49" x14ac:dyDescent="0.35">
      <c r="AV9759" s="10"/>
      <c r="AW9759"/>
    </row>
    <row r="9760" spans="48:49" x14ac:dyDescent="0.35">
      <c r="AV9760" s="10"/>
      <c r="AW9760"/>
    </row>
    <row r="9761" spans="48:49" x14ac:dyDescent="0.35">
      <c r="AV9761" s="10"/>
      <c r="AW9761"/>
    </row>
    <row r="9762" spans="48:49" x14ac:dyDescent="0.35">
      <c r="AV9762" s="10"/>
      <c r="AW9762"/>
    </row>
    <row r="9763" spans="48:49" x14ac:dyDescent="0.35">
      <c r="AV9763" s="10"/>
      <c r="AW9763"/>
    </row>
    <row r="9764" spans="48:49" x14ac:dyDescent="0.35">
      <c r="AV9764" s="10"/>
      <c r="AW9764"/>
    </row>
    <row r="9765" spans="48:49" x14ac:dyDescent="0.35">
      <c r="AV9765" s="10"/>
      <c r="AW9765"/>
    </row>
    <row r="9766" spans="48:49" x14ac:dyDescent="0.35">
      <c r="AV9766" s="10"/>
      <c r="AW9766"/>
    </row>
    <row r="9767" spans="48:49" x14ac:dyDescent="0.35">
      <c r="AV9767" s="10"/>
      <c r="AW9767"/>
    </row>
    <row r="9768" spans="48:49" x14ac:dyDescent="0.35">
      <c r="AV9768" s="10"/>
      <c r="AW9768"/>
    </row>
    <row r="9769" spans="48:49" x14ac:dyDescent="0.35">
      <c r="AV9769" s="10"/>
      <c r="AW9769"/>
    </row>
    <row r="9770" spans="48:49" x14ac:dyDescent="0.35">
      <c r="AV9770" s="10"/>
      <c r="AW9770"/>
    </row>
    <row r="9771" spans="48:49" x14ac:dyDescent="0.35">
      <c r="AV9771" s="10"/>
      <c r="AW9771"/>
    </row>
    <row r="9772" spans="48:49" x14ac:dyDescent="0.35">
      <c r="AV9772" s="10"/>
      <c r="AW9772"/>
    </row>
    <row r="9773" spans="48:49" x14ac:dyDescent="0.35">
      <c r="AV9773" s="10"/>
      <c r="AW9773"/>
    </row>
    <row r="9774" spans="48:49" x14ac:dyDescent="0.35">
      <c r="AV9774" s="10"/>
      <c r="AW9774"/>
    </row>
    <row r="9775" spans="48:49" x14ac:dyDescent="0.35">
      <c r="AV9775" s="10"/>
      <c r="AW9775"/>
    </row>
    <row r="9776" spans="48:49" x14ac:dyDescent="0.35">
      <c r="AV9776" s="10"/>
      <c r="AW9776"/>
    </row>
    <row r="9777" spans="48:49" x14ac:dyDescent="0.35">
      <c r="AV9777" s="10"/>
      <c r="AW9777"/>
    </row>
    <row r="9778" spans="48:49" x14ac:dyDescent="0.35">
      <c r="AV9778" s="10"/>
      <c r="AW9778"/>
    </row>
    <row r="9779" spans="48:49" x14ac:dyDescent="0.35">
      <c r="AV9779" s="10"/>
      <c r="AW9779"/>
    </row>
    <row r="9780" spans="48:49" x14ac:dyDescent="0.35">
      <c r="AV9780" s="10"/>
      <c r="AW9780"/>
    </row>
    <row r="9781" spans="48:49" x14ac:dyDescent="0.35">
      <c r="AV9781" s="10"/>
      <c r="AW9781"/>
    </row>
    <row r="9782" spans="48:49" x14ac:dyDescent="0.35">
      <c r="AV9782" s="10"/>
      <c r="AW9782"/>
    </row>
    <row r="9783" spans="48:49" x14ac:dyDescent="0.35">
      <c r="AV9783" s="10"/>
      <c r="AW9783"/>
    </row>
    <row r="9784" spans="48:49" x14ac:dyDescent="0.35">
      <c r="AV9784" s="10"/>
      <c r="AW9784"/>
    </row>
    <row r="9785" spans="48:49" x14ac:dyDescent="0.35">
      <c r="AV9785" s="10"/>
      <c r="AW9785"/>
    </row>
    <row r="9786" spans="48:49" x14ac:dyDescent="0.35">
      <c r="AV9786" s="10"/>
      <c r="AW9786"/>
    </row>
    <row r="9787" spans="48:49" x14ac:dyDescent="0.35">
      <c r="AV9787" s="10"/>
      <c r="AW9787"/>
    </row>
    <row r="9788" spans="48:49" x14ac:dyDescent="0.35">
      <c r="AV9788" s="10"/>
      <c r="AW9788"/>
    </row>
    <row r="9789" spans="48:49" x14ac:dyDescent="0.35">
      <c r="AV9789" s="10"/>
      <c r="AW9789"/>
    </row>
    <row r="9790" spans="48:49" x14ac:dyDescent="0.35">
      <c r="AV9790" s="10"/>
      <c r="AW9790"/>
    </row>
    <row r="9791" spans="48:49" x14ac:dyDescent="0.35">
      <c r="AV9791" s="10"/>
      <c r="AW9791"/>
    </row>
    <row r="9792" spans="48:49" x14ac:dyDescent="0.35">
      <c r="AV9792" s="10"/>
      <c r="AW9792"/>
    </row>
    <row r="9793" spans="48:49" x14ac:dyDescent="0.35">
      <c r="AV9793" s="10"/>
      <c r="AW9793"/>
    </row>
    <row r="9794" spans="48:49" x14ac:dyDescent="0.35">
      <c r="AV9794" s="10"/>
      <c r="AW9794"/>
    </row>
    <row r="9795" spans="48:49" x14ac:dyDescent="0.35">
      <c r="AV9795" s="10"/>
      <c r="AW9795"/>
    </row>
    <row r="9796" spans="48:49" x14ac:dyDescent="0.35">
      <c r="AV9796" s="10"/>
      <c r="AW9796"/>
    </row>
    <row r="9797" spans="48:49" x14ac:dyDescent="0.35">
      <c r="AV9797" s="10"/>
      <c r="AW9797"/>
    </row>
    <row r="9798" spans="48:49" x14ac:dyDescent="0.35">
      <c r="AV9798" s="10"/>
      <c r="AW9798"/>
    </row>
    <row r="9799" spans="48:49" x14ac:dyDescent="0.35">
      <c r="AV9799" s="10"/>
      <c r="AW9799"/>
    </row>
    <row r="9800" spans="48:49" x14ac:dyDescent="0.35">
      <c r="AV9800" s="10"/>
      <c r="AW9800"/>
    </row>
    <row r="9801" spans="48:49" x14ac:dyDescent="0.35">
      <c r="AV9801" s="10"/>
      <c r="AW9801"/>
    </row>
    <row r="9802" spans="48:49" x14ac:dyDescent="0.35">
      <c r="AV9802" s="10"/>
      <c r="AW9802"/>
    </row>
    <row r="9803" spans="48:49" x14ac:dyDescent="0.35">
      <c r="AV9803" s="10"/>
      <c r="AW9803"/>
    </row>
    <row r="9804" spans="48:49" x14ac:dyDescent="0.35">
      <c r="AV9804" s="10"/>
      <c r="AW9804"/>
    </row>
    <row r="9805" spans="48:49" x14ac:dyDescent="0.35">
      <c r="AV9805" s="10"/>
      <c r="AW9805"/>
    </row>
    <row r="9806" spans="48:49" x14ac:dyDescent="0.35">
      <c r="AV9806" s="10"/>
      <c r="AW9806"/>
    </row>
    <row r="9807" spans="48:49" x14ac:dyDescent="0.35">
      <c r="AV9807" s="10"/>
      <c r="AW9807"/>
    </row>
    <row r="9808" spans="48:49" x14ac:dyDescent="0.35">
      <c r="AV9808" s="10"/>
      <c r="AW9808"/>
    </row>
    <row r="9809" spans="48:49" x14ac:dyDescent="0.35">
      <c r="AV9809" s="10"/>
      <c r="AW9809"/>
    </row>
    <row r="9810" spans="48:49" x14ac:dyDescent="0.35">
      <c r="AV9810" s="10"/>
      <c r="AW9810"/>
    </row>
    <row r="9811" spans="48:49" x14ac:dyDescent="0.35">
      <c r="AV9811" s="10"/>
      <c r="AW9811"/>
    </row>
    <row r="9812" spans="48:49" x14ac:dyDescent="0.35">
      <c r="AV9812" s="10"/>
      <c r="AW9812"/>
    </row>
    <row r="9813" spans="48:49" x14ac:dyDescent="0.35">
      <c r="AV9813" s="10"/>
      <c r="AW9813"/>
    </row>
    <row r="9814" spans="48:49" x14ac:dyDescent="0.35">
      <c r="AV9814" s="10"/>
      <c r="AW9814"/>
    </row>
    <row r="9815" spans="48:49" x14ac:dyDescent="0.35">
      <c r="AV9815" s="10"/>
      <c r="AW9815"/>
    </row>
    <row r="9816" spans="48:49" x14ac:dyDescent="0.35">
      <c r="AV9816" s="10"/>
      <c r="AW9816"/>
    </row>
    <row r="9817" spans="48:49" x14ac:dyDescent="0.35">
      <c r="AV9817" s="10"/>
      <c r="AW9817"/>
    </row>
    <row r="9818" spans="48:49" x14ac:dyDescent="0.35">
      <c r="AV9818" s="10"/>
      <c r="AW9818"/>
    </row>
    <row r="9819" spans="48:49" x14ac:dyDescent="0.35">
      <c r="AV9819" s="10"/>
      <c r="AW9819"/>
    </row>
    <row r="9820" spans="48:49" x14ac:dyDescent="0.35">
      <c r="AV9820" s="10"/>
      <c r="AW9820"/>
    </row>
    <row r="9821" spans="48:49" x14ac:dyDescent="0.35">
      <c r="AV9821" s="10"/>
      <c r="AW9821"/>
    </row>
    <row r="9822" spans="48:49" x14ac:dyDescent="0.35">
      <c r="AV9822" s="10"/>
      <c r="AW9822"/>
    </row>
    <row r="9823" spans="48:49" x14ac:dyDescent="0.35">
      <c r="AV9823" s="10"/>
      <c r="AW9823"/>
    </row>
    <row r="9824" spans="48:49" x14ac:dyDescent="0.35">
      <c r="AV9824" s="10"/>
      <c r="AW9824"/>
    </row>
    <row r="9825" spans="48:49" x14ac:dyDescent="0.35">
      <c r="AV9825" s="10"/>
      <c r="AW9825"/>
    </row>
    <row r="9826" spans="48:49" x14ac:dyDescent="0.35">
      <c r="AV9826" s="10"/>
      <c r="AW9826"/>
    </row>
    <row r="9827" spans="48:49" x14ac:dyDescent="0.35">
      <c r="AV9827" s="10"/>
      <c r="AW9827"/>
    </row>
    <row r="9828" spans="48:49" x14ac:dyDescent="0.35">
      <c r="AV9828" s="10"/>
      <c r="AW9828"/>
    </row>
    <row r="9829" spans="48:49" x14ac:dyDescent="0.35">
      <c r="AV9829" s="10"/>
      <c r="AW9829"/>
    </row>
    <row r="9830" spans="48:49" x14ac:dyDescent="0.35">
      <c r="AV9830" s="10"/>
      <c r="AW9830"/>
    </row>
    <row r="9831" spans="48:49" x14ac:dyDescent="0.35">
      <c r="AV9831" s="10"/>
      <c r="AW9831"/>
    </row>
    <row r="9832" spans="48:49" x14ac:dyDescent="0.35">
      <c r="AV9832" s="10"/>
      <c r="AW9832"/>
    </row>
    <row r="9833" spans="48:49" x14ac:dyDescent="0.35">
      <c r="AV9833" s="10"/>
      <c r="AW9833"/>
    </row>
    <row r="9834" spans="48:49" x14ac:dyDescent="0.35">
      <c r="AV9834" s="10"/>
      <c r="AW9834"/>
    </row>
    <row r="9835" spans="48:49" x14ac:dyDescent="0.35">
      <c r="AV9835" s="10"/>
      <c r="AW9835"/>
    </row>
    <row r="9836" spans="48:49" x14ac:dyDescent="0.35">
      <c r="AV9836" s="10"/>
      <c r="AW9836"/>
    </row>
    <row r="9837" spans="48:49" x14ac:dyDescent="0.35">
      <c r="AV9837" s="10"/>
      <c r="AW9837"/>
    </row>
    <row r="9838" spans="48:49" x14ac:dyDescent="0.35">
      <c r="AV9838" s="10"/>
      <c r="AW9838"/>
    </row>
    <row r="9839" spans="48:49" x14ac:dyDescent="0.35">
      <c r="AV9839" s="10"/>
      <c r="AW9839"/>
    </row>
    <row r="9840" spans="48:49" x14ac:dyDescent="0.35">
      <c r="AV9840" s="10"/>
      <c r="AW9840"/>
    </row>
    <row r="9841" spans="48:49" x14ac:dyDescent="0.35">
      <c r="AV9841" s="10"/>
      <c r="AW9841"/>
    </row>
    <row r="9842" spans="48:49" x14ac:dyDescent="0.35">
      <c r="AV9842" s="10"/>
      <c r="AW9842"/>
    </row>
    <row r="9843" spans="48:49" x14ac:dyDescent="0.35">
      <c r="AV9843" s="10"/>
      <c r="AW9843"/>
    </row>
    <row r="9844" spans="48:49" x14ac:dyDescent="0.35">
      <c r="AV9844" s="10"/>
      <c r="AW9844"/>
    </row>
    <row r="9845" spans="48:49" x14ac:dyDescent="0.35">
      <c r="AV9845" s="10"/>
      <c r="AW9845"/>
    </row>
    <row r="9846" spans="48:49" x14ac:dyDescent="0.35">
      <c r="AV9846" s="10"/>
      <c r="AW9846"/>
    </row>
    <row r="9847" spans="48:49" x14ac:dyDescent="0.35">
      <c r="AV9847" s="10"/>
      <c r="AW9847"/>
    </row>
    <row r="9848" spans="48:49" x14ac:dyDescent="0.35">
      <c r="AV9848" s="10"/>
      <c r="AW9848"/>
    </row>
    <row r="9849" spans="48:49" x14ac:dyDescent="0.35">
      <c r="AV9849" s="10"/>
      <c r="AW9849"/>
    </row>
    <row r="9850" spans="48:49" x14ac:dyDescent="0.35">
      <c r="AV9850" s="10"/>
      <c r="AW9850"/>
    </row>
    <row r="9851" spans="48:49" x14ac:dyDescent="0.35">
      <c r="AV9851" s="10"/>
      <c r="AW9851"/>
    </row>
    <row r="9852" spans="48:49" x14ac:dyDescent="0.35">
      <c r="AV9852" s="10"/>
      <c r="AW9852"/>
    </row>
    <row r="9853" spans="48:49" x14ac:dyDescent="0.35">
      <c r="AV9853" s="10"/>
      <c r="AW9853"/>
    </row>
    <row r="9854" spans="48:49" x14ac:dyDescent="0.35">
      <c r="AV9854" s="10"/>
      <c r="AW9854"/>
    </row>
    <row r="9855" spans="48:49" x14ac:dyDescent="0.35">
      <c r="AV9855" s="10"/>
      <c r="AW9855"/>
    </row>
    <row r="9856" spans="48:49" x14ac:dyDescent="0.35">
      <c r="AV9856" s="10"/>
      <c r="AW9856"/>
    </row>
    <row r="9857" spans="48:49" x14ac:dyDescent="0.35">
      <c r="AV9857" s="10"/>
      <c r="AW9857"/>
    </row>
    <row r="9858" spans="48:49" x14ac:dyDescent="0.35">
      <c r="AV9858" s="10"/>
      <c r="AW9858"/>
    </row>
    <row r="9859" spans="48:49" x14ac:dyDescent="0.35">
      <c r="AV9859" s="10"/>
      <c r="AW9859"/>
    </row>
    <row r="9860" spans="48:49" x14ac:dyDescent="0.35">
      <c r="AV9860" s="10"/>
      <c r="AW9860"/>
    </row>
    <row r="9861" spans="48:49" x14ac:dyDescent="0.35">
      <c r="AV9861" s="10"/>
      <c r="AW9861"/>
    </row>
    <row r="9862" spans="48:49" x14ac:dyDescent="0.35">
      <c r="AV9862" s="10"/>
      <c r="AW9862"/>
    </row>
    <row r="9863" spans="48:49" x14ac:dyDescent="0.35">
      <c r="AV9863" s="10"/>
      <c r="AW9863"/>
    </row>
    <row r="9864" spans="48:49" x14ac:dyDescent="0.35">
      <c r="AV9864" s="10"/>
      <c r="AW9864"/>
    </row>
    <row r="9865" spans="48:49" x14ac:dyDescent="0.35">
      <c r="AV9865" s="10"/>
      <c r="AW9865"/>
    </row>
    <row r="9866" spans="48:49" x14ac:dyDescent="0.35">
      <c r="AV9866" s="10"/>
      <c r="AW9866"/>
    </row>
    <row r="9867" spans="48:49" x14ac:dyDescent="0.35">
      <c r="AV9867" s="10"/>
      <c r="AW9867"/>
    </row>
    <row r="9868" spans="48:49" x14ac:dyDescent="0.35">
      <c r="AV9868" s="10"/>
      <c r="AW9868"/>
    </row>
    <row r="9869" spans="48:49" x14ac:dyDescent="0.35">
      <c r="AV9869" s="10"/>
      <c r="AW9869"/>
    </row>
    <row r="9870" spans="48:49" x14ac:dyDescent="0.35">
      <c r="AV9870" s="10"/>
      <c r="AW9870"/>
    </row>
    <row r="9871" spans="48:49" x14ac:dyDescent="0.35">
      <c r="AV9871" s="10"/>
      <c r="AW9871"/>
    </row>
    <row r="9872" spans="48:49" x14ac:dyDescent="0.35">
      <c r="AV9872" s="10"/>
      <c r="AW9872"/>
    </row>
    <row r="9873" spans="48:49" x14ac:dyDescent="0.35">
      <c r="AV9873" s="10"/>
      <c r="AW9873"/>
    </row>
    <row r="9874" spans="48:49" x14ac:dyDescent="0.35">
      <c r="AV9874" s="10"/>
      <c r="AW9874"/>
    </row>
    <row r="9875" spans="48:49" x14ac:dyDescent="0.35">
      <c r="AV9875" s="10"/>
      <c r="AW9875"/>
    </row>
    <row r="9876" spans="48:49" x14ac:dyDescent="0.35">
      <c r="AV9876" s="10"/>
      <c r="AW9876"/>
    </row>
    <row r="9877" spans="48:49" x14ac:dyDescent="0.35">
      <c r="AV9877" s="10"/>
      <c r="AW9877"/>
    </row>
    <row r="9878" spans="48:49" x14ac:dyDescent="0.35">
      <c r="AV9878" s="10"/>
      <c r="AW9878"/>
    </row>
    <row r="9879" spans="48:49" x14ac:dyDescent="0.35">
      <c r="AV9879" s="10"/>
      <c r="AW9879"/>
    </row>
    <row r="9880" spans="48:49" x14ac:dyDescent="0.35">
      <c r="AV9880" s="10"/>
      <c r="AW9880"/>
    </row>
    <row r="9881" spans="48:49" x14ac:dyDescent="0.35">
      <c r="AV9881" s="10"/>
      <c r="AW9881"/>
    </row>
    <row r="9882" spans="48:49" x14ac:dyDescent="0.35">
      <c r="AV9882" s="10"/>
      <c r="AW9882"/>
    </row>
    <row r="9883" spans="48:49" x14ac:dyDescent="0.35">
      <c r="AV9883" s="10"/>
      <c r="AW9883"/>
    </row>
    <row r="9884" spans="48:49" x14ac:dyDescent="0.35">
      <c r="AV9884" s="10"/>
      <c r="AW9884"/>
    </row>
    <row r="9885" spans="48:49" x14ac:dyDescent="0.35">
      <c r="AV9885" s="10"/>
      <c r="AW9885"/>
    </row>
    <row r="9886" spans="48:49" x14ac:dyDescent="0.35">
      <c r="AV9886" s="10"/>
      <c r="AW9886"/>
    </row>
    <row r="9887" spans="48:49" x14ac:dyDescent="0.35">
      <c r="AV9887" s="10"/>
      <c r="AW9887"/>
    </row>
    <row r="9888" spans="48:49" x14ac:dyDescent="0.35">
      <c r="AV9888" s="10"/>
      <c r="AW9888"/>
    </row>
    <row r="9889" spans="48:49" x14ac:dyDescent="0.35">
      <c r="AV9889" s="10"/>
      <c r="AW9889"/>
    </row>
    <row r="9890" spans="48:49" x14ac:dyDescent="0.35">
      <c r="AV9890" s="10"/>
      <c r="AW9890"/>
    </row>
    <row r="9891" spans="48:49" x14ac:dyDescent="0.35">
      <c r="AV9891" s="10"/>
      <c r="AW9891"/>
    </row>
    <row r="9892" spans="48:49" x14ac:dyDescent="0.35">
      <c r="AV9892" s="10"/>
      <c r="AW9892"/>
    </row>
    <row r="9893" spans="48:49" x14ac:dyDescent="0.35">
      <c r="AV9893" s="10"/>
      <c r="AW9893"/>
    </row>
    <row r="9894" spans="48:49" x14ac:dyDescent="0.35">
      <c r="AV9894" s="10"/>
      <c r="AW9894"/>
    </row>
    <row r="9895" spans="48:49" x14ac:dyDescent="0.35">
      <c r="AV9895" s="10"/>
      <c r="AW9895"/>
    </row>
    <row r="9896" spans="48:49" x14ac:dyDescent="0.35">
      <c r="AV9896" s="10"/>
      <c r="AW9896"/>
    </row>
    <row r="9897" spans="48:49" x14ac:dyDescent="0.35">
      <c r="AV9897" s="10"/>
      <c r="AW9897"/>
    </row>
    <row r="9898" spans="48:49" x14ac:dyDescent="0.35">
      <c r="AV9898" s="10"/>
      <c r="AW9898"/>
    </row>
    <row r="9899" spans="48:49" x14ac:dyDescent="0.35">
      <c r="AV9899" s="10"/>
      <c r="AW9899"/>
    </row>
    <row r="9900" spans="48:49" x14ac:dyDescent="0.35">
      <c r="AV9900" s="10"/>
      <c r="AW9900"/>
    </row>
    <row r="9901" spans="48:49" x14ac:dyDescent="0.35">
      <c r="AV9901" s="10"/>
      <c r="AW9901"/>
    </row>
    <row r="9902" spans="48:49" x14ac:dyDescent="0.35">
      <c r="AV9902" s="10"/>
      <c r="AW9902"/>
    </row>
    <row r="9903" spans="48:49" x14ac:dyDescent="0.35">
      <c r="AV9903" s="10"/>
      <c r="AW9903"/>
    </row>
    <row r="9904" spans="48:49" x14ac:dyDescent="0.35">
      <c r="AV9904" s="10"/>
      <c r="AW9904"/>
    </row>
    <row r="9905" spans="48:49" x14ac:dyDescent="0.35">
      <c r="AV9905" s="10"/>
      <c r="AW9905"/>
    </row>
    <row r="9906" spans="48:49" x14ac:dyDescent="0.35">
      <c r="AV9906" s="10"/>
      <c r="AW9906"/>
    </row>
    <row r="9907" spans="48:49" x14ac:dyDescent="0.35">
      <c r="AV9907" s="10"/>
      <c r="AW9907"/>
    </row>
    <row r="9908" spans="48:49" x14ac:dyDescent="0.35">
      <c r="AV9908" s="10"/>
      <c r="AW9908"/>
    </row>
    <row r="9909" spans="48:49" x14ac:dyDescent="0.35">
      <c r="AV9909" s="10"/>
      <c r="AW9909"/>
    </row>
    <row r="9910" spans="48:49" x14ac:dyDescent="0.35">
      <c r="AV9910" s="10"/>
      <c r="AW9910"/>
    </row>
    <row r="9911" spans="48:49" x14ac:dyDescent="0.35">
      <c r="AV9911" s="10"/>
      <c r="AW9911"/>
    </row>
    <row r="9912" spans="48:49" x14ac:dyDescent="0.35">
      <c r="AV9912" s="10"/>
      <c r="AW9912"/>
    </row>
    <row r="9913" spans="48:49" x14ac:dyDescent="0.35">
      <c r="AV9913" s="10"/>
      <c r="AW9913"/>
    </row>
    <row r="9914" spans="48:49" x14ac:dyDescent="0.35">
      <c r="AV9914" s="10"/>
      <c r="AW9914"/>
    </row>
    <row r="9915" spans="48:49" x14ac:dyDescent="0.35">
      <c r="AV9915" s="10"/>
      <c r="AW9915"/>
    </row>
    <row r="9916" spans="48:49" x14ac:dyDescent="0.35">
      <c r="AV9916" s="10"/>
      <c r="AW9916"/>
    </row>
    <row r="9917" spans="48:49" x14ac:dyDescent="0.35">
      <c r="AV9917" s="10"/>
      <c r="AW9917"/>
    </row>
    <row r="9918" spans="48:49" x14ac:dyDescent="0.35">
      <c r="AV9918" s="10"/>
      <c r="AW9918"/>
    </row>
    <row r="9919" spans="48:49" x14ac:dyDescent="0.35">
      <c r="AV9919" s="10"/>
      <c r="AW9919"/>
    </row>
    <row r="9920" spans="48:49" x14ac:dyDescent="0.35">
      <c r="AV9920" s="10"/>
      <c r="AW9920"/>
    </row>
    <row r="9921" spans="48:49" x14ac:dyDescent="0.35">
      <c r="AV9921" s="10"/>
      <c r="AW9921"/>
    </row>
    <row r="9922" spans="48:49" x14ac:dyDescent="0.35">
      <c r="AV9922" s="10"/>
      <c r="AW9922"/>
    </row>
    <row r="9923" spans="48:49" x14ac:dyDescent="0.35">
      <c r="AV9923" s="10"/>
      <c r="AW9923"/>
    </row>
    <row r="9924" spans="48:49" x14ac:dyDescent="0.35">
      <c r="AV9924" s="10"/>
      <c r="AW9924"/>
    </row>
    <row r="9925" spans="48:49" x14ac:dyDescent="0.35">
      <c r="AV9925" s="10"/>
      <c r="AW9925"/>
    </row>
    <row r="9926" spans="48:49" x14ac:dyDescent="0.35">
      <c r="AV9926" s="10"/>
      <c r="AW9926"/>
    </row>
    <row r="9927" spans="48:49" x14ac:dyDescent="0.35">
      <c r="AV9927" s="10"/>
      <c r="AW9927"/>
    </row>
    <row r="9928" spans="48:49" x14ac:dyDescent="0.35">
      <c r="AV9928" s="10"/>
      <c r="AW9928"/>
    </row>
    <row r="9929" spans="48:49" x14ac:dyDescent="0.35">
      <c r="AV9929" s="10"/>
      <c r="AW9929"/>
    </row>
    <row r="9930" spans="48:49" x14ac:dyDescent="0.35">
      <c r="AV9930" s="10"/>
      <c r="AW9930"/>
    </row>
    <row r="9931" spans="48:49" x14ac:dyDescent="0.35">
      <c r="AV9931" s="10"/>
      <c r="AW9931"/>
    </row>
    <row r="9932" spans="48:49" x14ac:dyDescent="0.35">
      <c r="AV9932" s="10"/>
      <c r="AW9932"/>
    </row>
    <row r="9933" spans="48:49" x14ac:dyDescent="0.35">
      <c r="AV9933" s="10"/>
      <c r="AW9933"/>
    </row>
    <row r="9934" spans="48:49" x14ac:dyDescent="0.35">
      <c r="AV9934" s="10"/>
      <c r="AW9934"/>
    </row>
    <row r="9935" spans="48:49" x14ac:dyDescent="0.35">
      <c r="AV9935" s="10"/>
      <c r="AW9935"/>
    </row>
    <row r="9936" spans="48:49" x14ac:dyDescent="0.35">
      <c r="AV9936" s="10"/>
      <c r="AW9936"/>
    </row>
    <row r="9937" spans="48:49" x14ac:dyDescent="0.35">
      <c r="AV9937" s="10"/>
      <c r="AW9937"/>
    </row>
    <row r="9938" spans="48:49" x14ac:dyDescent="0.35">
      <c r="AV9938" s="10"/>
      <c r="AW9938"/>
    </row>
    <row r="9939" spans="48:49" x14ac:dyDescent="0.35">
      <c r="AV9939" s="10"/>
      <c r="AW9939"/>
    </row>
    <row r="9940" spans="48:49" x14ac:dyDescent="0.35">
      <c r="AV9940" s="10"/>
      <c r="AW9940"/>
    </row>
    <row r="9941" spans="48:49" x14ac:dyDescent="0.35">
      <c r="AV9941" s="10"/>
      <c r="AW9941"/>
    </row>
    <row r="9942" spans="48:49" x14ac:dyDescent="0.35">
      <c r="AV9942" s="10"/>
      <c r="AW9942"/>
    </row>
    <row r="9943" spans="48:49" x14ac:dyDescent="0.35">
      <c r="AV9943" s="10"/>
      <c r="AW9943"/>
    </row>
    <row r="9944" spans="48:49" x14ac:dyDescent="0.35">
      <c r="AV9944" s="10"/>
      <c r="AW9944"/>
    </row>
    <row r="9945" spans="48:49" x14ac:dyDescent="0.35">
      <c r="AV9945" s="10"/>
      <c r="AW9945"/>
    </row>
    <row r="9946" spans="48:49" x14ac:dyDescent="0.35">
      <c r="AV9946" s="10"/>
      <c r="AW9946"/>
    </row>
    <row r="9947" spans="48:49" x14ac:dyDescent="0.35">
      <c r="AV9947" s="10"/>
      <c r="AW9947"/>
    </row>
    <row r="9948" spans="48:49" x14ac:dyDescent="0.35">
      <c r="AV9948" s="10"/>
      <c r="AW9948"/>
    </row>
    <row r="9949" spans="48:49" x14ac:dyDescent="0.35">
      <c r="AV9949" s="10"/>
      <c r="AW9949"/>
    </row>
    <row r="9950" spans="48:49" x14ac:dyDescent="0.35">
      <c r="AV9950" s="10"/>
      <c r="AW9950"/>
    </row>
    <row r="9951" spans="48:49" x14ac:dyDescent="0.35">
      <c r="AV9951" s="10"/>
      <c r="AW9951"/>
    </row>
    <row r="9952" spans="48:49" x14ac:dyDescent="0.35">
      <c r="AV9952" s="10"/>
      <c r="AW9952"/>
    </row>
    <row r="9953" spans="48:49" x14ac:dyDescent="0.35">
      <c r="AV9953" s="10"/>
      <c r="AW9953"/>
    </row>
    <row r="9954" spans="48:49" x14ac:dyDescent="0.35">
      <c r="AV9954" s="10"/>
      <c r="AW9954"/>
    </row>
    <row r="9955" spans="48:49" x14ac:dyDescent="0.35">
      <c r="AV9955" s="10"/>
      <c r="AW9955"/>
    </row>
    <row r="9956" spans="48:49" x14ac:dyDescent="0.35">
      <c r="AV9956" s="10"/>
      <c r="AW9956"/>
    </row>
    <row r="9957" spans="48:49" x14ac:dyDescent="0.35">
      <c r="AV9957" s="10"/>
      <c r="AW9957"/>
    </row>
    <row r="9958" spans="48:49" x14ac:dyDescent="0.35">
      <c r="AV9958" s="10"/>
      <c r="AW9958"/>
    </row>
    <row r="9959" spans="48:49" x14ac:dyDescent="0.35">
      <c r="AV9959" s="10"/>
      <c r="AW9959"/>
    </row>
    <row r="9960" spans="48:49" x14ac:dyDescent="0.35">
      <c r="AV9960" s="10"/>
      <c r="AW9960"/>
    </row>
    <row r="9961" spans="48:49" x14ac:dyDescent="0.35">
      <c r="AV9961" s="10"/>
      <c r="AW9961"/>
    </row>
    <row r="9962" spans="48:49" x14ac:dyDescent="0.35">
      <c r="AV9962" s="10"/>
      <c r="AW9962"/>
    </row>
    <row r="9963" spans="48:49" x14ac:dyDescent="0.35">
      <c r="AV9963" s="10"/>
      <c r="AW9963"/>
    </row>
    <row r="9964" spans="48:49" x14ac:dyDescent="0.35">
      <c r="AV9964" s="10"/>
      <c r="AW9964"/>
    </row>
    <row r="9965" spans="48:49" x14ac:dyDescent="0.35">
      <c r="AV9965" s="10"/>
      <c r="AW9965"/>
    </row>
    <row r="9966" spans="48:49" x14ac:dyDescent="0.35">
      <c r="AV9966" s="10"/>
      <c r="AW9966"/>
    </row>
    <row r="9967" spans="48:49" x14ac:dyDescent="0.35">
      <c r="AV9967" s="10"/>
      <c r="AW9967"/>
    </row>
    <row r="9968" spans="48:49" x14ac:dyDescent="0.35">
      <c r="AV9968" s="10"/>
      <c r="AW9968"/>
    </row>
    <row r="9969" spans="48:49" x14ac:dyDescent="0.35">
      <c r="AV9969" s="10"/>
      <c r="AW9969"/>
    </row>
    <row r="9970" spans="48:49" x14ac:dyDescent="0.35">
      <c r="AV9970" s="10"/>
      <c r="AW9970"/>
    </row>
    <row r="9971" spans="48:49" x14ac:dyDescent="0.35">
      <c r="AV9971" s="10"/>
      <c r="AW9971"/>
    </row>
    <row r="9972" spans="48:49" x14ac:dyDescent="0.35">
      <c r="AV9972" s="10"/>
      <c r="AW9972"/>
    </row>
    <row r="9973" spans="48:49" x14ac:dyDescent="0.35">
      <c r="AV9973" s="10"/>
      <c r="AW9973"/>
    </row>
    <row r="9974" spans="48:49" x14ac:dyDescent="0.35">
      <c r="AV9974" s="10"/>
      <c r="AW9974"/>
    </row>
    <row r="9975" spans="48:49" x14ac:dyDescent="0.35">
      <c r="AV9975" s="10"/>
      <c r="AW9975"/>
    </row>
    <row r="9976" spans="48:49" x14ac:dyDescent="0.35">
      <c r="AV9976" s="10"/>
      <c r="AW9976"/>
    </row>
    <row r="9977" spans="48:49" x14ac:dyDescent="0.35">
      <c r="AV9977" s="10"/>
      <c r="AW9977"/>
    </row>
    <row r="9978" spans="48:49" x14ac:dyDescent="0.35">
      <c r="AV9978" s="10"/>
      <c r="AW9978"/>
    </row>
    <row r="9979" spans="48:49" x14ac:dyDescent="0.35">
      <c r="AV9979" s="10"/>
      <c r="AW9979"/>
    </row>
    <row r="9980" spans="48:49" x14ac:dyDescent="0.35">
      <c r="AV9980" s="10"/>
      <c r="AW9980"/>
    </row>
    <row r="9981" spans="48:49" x14ac:dyDescent="0.35">
      <c r="AV9981" s="10"/>
      <c r="AW9981"/>
    </row>
    <row r="9982" spans="48:49" x14ac:dyDescent="0.35">
      <c r="AV9982" s="10"/>
      <c r="AW9982"/>
    </row>
    <row r="9983" spans="48:49" x14ac:dyDescent="0.35">
      <c r="AV9983" s="10"/>
      <c r="AW9983"/>
    </row>
    <row r="9984" spans="48:49" x14ac:dyDescent="0.35">
      <c r="AV9984" s="10"/>
      <c r="AW9984"/>
    </row>
    <row r="9985" spans="48:49" x14ac:dyDescent="0.35">
      <c r="AV9985" s="10"/>
      <c r="AW9985"/>
    </row>
    <row r="9986" spans="48:49" x14ac:dyDescent="0.35">
      <c r="AV9986" s="10"/>
      <c r="AW9986"/>
    </row>
    <row r="9987" spans="48:49" x14ac:dyDescent="0.35">
      <c r="AV9987" s="10"/>
      <c r="AW9987"/>
    </row>
    <row r="9988" spans="48:49" x14ac:dyDescent="0.35">
      <c r="AV9988" s="10"/>
      <c r="AW9988"/>
    </row>
    <row r="9989" spans="48:49" x14ac:dyDescent="0.35">
      <c r="AV9989" s="10"/>
      <c r="AW9989"/>
    </row>
    <row r="9990" spans="48:49" x14ac:dyDescent="0.35">
      <c r="AV9990" s="10"/>
      <c r="AW9990"/>
    </row>
    <row r="9991" spans="48:49" x14ac:dyDescent="0.35">
      <c r="AV9991" s="10"/>
      <c r="AW9991"/>
    </row>
    <row r="9992" spans="48:49" x14ac:dyDescent="0.35">
      <c r="AV9992" s="10"/>
      <c r="AW9992"/>
    </row>
    <row r="9993" spans="48:49" x14ac:dyDescent="0.35">
      <c r="AV9993" s="10"/>
      <c r="AW9993"/>
    </row>
    <row r="9994" spans="48:49" x14ac:dyDescent="0.35">
      <c r="AV9994" s="10"/>
      <c r="AW9994"/>
    </row>
    <row r="9995" spans="48:49" x14ac:dyDescent="0.35">
      <c r="AV9995" s="10"/>
      <c r="AW9995"/>
    </row>
    <row r="9996" spans="48:49" x14ac:dyDescent="0.35">
      <c r="AV9996" s="10"/>
      <c r="AW9996"/>
    </row>
    <row r="9997" spans="48:49" x14ac:dyDescent="0.35">
      <c r="AV9997" s="10"/>
      <c r="AW9997"/>
    </row>
    <row r="9998" spans="48:49" x14ac:dyDescent="0.35">
      <c r="AV9998" s="10"/>
      <c r="AW9998"/>
    </row>
    <row r="9999" spans="48:49" x14ac:dyDescent="0.35">
      <c r="AV9999" s="10"/>
      <c r="AW9999"/>
    </row>
    <row r="10000" spans="48:49" x14ac:dyDescent="0.35">
      <c r="AV10000" s="10"/>
      <c r="AW10000"/>
    </row>
    <row r="10001" spans="48:49" x14ac:dyDescent="0.35">
      <c r="AV10001" s="10"/>
      <c r="AW10001"/>
    </row>
    <row r="10002" spans="48:49" x14ac:dyDescent="0.35">
      <c r="AV10002" s="10"/>
      <c r="AW10002"/>
    </row>
    <row r="10003" spans="48:49" x14ac:dyDescent="0.35">
      <c r="AV10003" s="10"/>
      <c r="AW10003"/>
    </row>
    <row r="10004" spans="48:49" x14ac:dyDescent="0.35">
      <c r="AV10004" s="10"/>
      <c r="AW10004"/>
    </row>
    <row r="10005" spans="48:49" x14ac:dyDescent="0.35">
      <c r="AV10005" s="10"/>
      <c r="AW10005"/>
    </row>
    <row r="10006" spans="48:49" x14ac:dyDescent="0.35">
      <c r="AV10006" s="10"/>
      <c r="AW10006"/>
    </row>
    <row r="10007" spans="48:49" x14ac:dyDescent="0.35">
      <c r="AV10007" s="10"/>
      <c r="AW10007"/>
    </row>
    <row r="10008" spans="48:49" x14ac:dyDescent="0.35">
      <c r="AV10008" s="10"/>
      <c r="AW10008"/>
    </row>
    <row r="10009" spans="48:49" x14ac:dyDescent="0.35">
      <c r="AV10009" s="10"/>
      <c r="AW10009"/>
    </row>
    <row r="10010" spans="48:49" x14ac:dyDescent="0.35">
      <c r="AV10010" s="10"/>
      <c r="AW10010"/>
    </row>
    <row r="10011" spans="48:49" x14ac:dyDescent="0.35">
      <c r="AV10011" s="10"/>
      <c r="AW10011"/>
    </row>
    <row r="10012" spans="48:49" x14ac:dyDescent="0.35">
      <c r="AV10012" s="10"/>
      <c r="AW10012"/>
    </row>
    <row r="10013" spans="48:49" x14ac:dyDescent="0.35">
      <c r="AV10013" s="10"/>
      <c r="AW10013"/>
    </row>
    <row r="10014" spans="48:49" x14ac:dyDescent="0.35">
      <c r="AV10014" s="10"/>
      <c r="AW10014"/>
    </row>
    <row r="10015" spans="48:49" x14ac:dyDescent="0.35">
      <c r="AV10015" s="10"/>
      <c r="AW10015"/>
    </row>
    <row r="10016" spans="48:49" x14ac:dyDescent="0.35">
      <c r="AV10016" s="10"/>
      <c r="AW10016"/>
    </row>
    <row r="10017" spans="48:49" x14ac:dyDescent="0.35">
      <c r="AV10017" s="10"/>
      <c r="AW10017"/>
    </row>
    <row r="10018" spans="48:49" x14ac:dyDescent="0.35">
      <c r="AV10018" s="10"/>
      <c r="AW10018"/>
    </row>
    <row r="10019" spans="48:49" x14ac:dyDescent="0.35">
      <c r="AV10019" s="10"/>
      <c r="AW10019"/>
    </row>
    <row r="10020" spans="48:49" x14ac:dyDescent="0.35">
      <c r="AV10020" s="10"/>
      <c r="AW10020"/>
    </row>
    <row r="10021" spans="48:49" x14ac:dyDescent="0.35">
      <c r="AV10021" s="10"/>
      <c r="AW10021"/>
    </row>
    <row r="10022" spans="48:49" x14ac:dyDescent="0.35">
      <c r="AV10022" s="10"/>
      <c r="AW10022"/>
    </row>
    <row r="10023" spans="48:49" x14ac:dyDescent="0.35">
      <c r="AV10023" s="10"/>
      <c r="AW10023"/>
    </row>
    <row r="10024" spans="48:49" x14ac:dyDescent="0.35">
      <c r="AV10024" s="10"/>
      <c r="AW10024"/>
    </row>
    <row r="10025" spans="48:49" x14ac:dyDescent="0.35">
      <c r="AV10025" s="10"/>
      <c r="AW10025"/>
    </row>
    <row r="10026" spans="48:49" x14ac:dyDescent="0.35">
      <c r="AV10026" s="10"/>
      <c r="AW10026"/>
    </row>
    <row r="10027" spans="48:49" x14ac:dyDescent="0.35">
      <c r="AV10027" s="10"/>
      <c r="AW10027"/>
    </row>
    <row r="10028" spans="48:49" x14ac:dyDescent="0.35">
      <c r="AV10028" s="10"/>
      <c r="AW10028"/>
    </row>
    <row r="10029" spans="48:49" x14ac:dyDescent="0.35">
      <c r="AV10029" s="10"/>
      <c r="AW10029"/>
    </row>
    <row r="10030" spans="48:49" x14ac:dyDescent="0.35">
      <c r="AV10030" s="10"/>
      <c r="AW10030"/>
    </row>
    <row r="10031" spans="48:49" x14ac:dyDescent="0.35">
      <c r="AV10031" s="10"/>
      <c r="AW10031"/>
    </row>
    <row r="10032" spans="48:49" x14ac:dyDescent="0.35">
      <c r="AV10032" s="10"/>
      <c r="AW10032"/>
    </row>
    <row r="10033" spans="48:49" x14ac:dyDescent="0.35">
      <c r="AV10033" s="10"/>
      <c r="AW10033"/>
    </row>
    <row r="10034" spans="48:49" x14ac:dyDescent="0.35">
      <c r="AV10034" s="10"/>
      <c r="AW10034"/>
    </row>
    <row r="10035" spans="48:49" x14ac:dyDescent="0.35">
      <c r="AV10035" s="10"/>
      <c r="AW10035"/>
    </row>
    <row r="10036" spans="48:49" x14ac:dyDescent="0.35">
      <c r="AV10036" s="10"/>
      <c r="AW10036"/>
    </row>
    <row r="10037" spans="48:49" x14ac:dyDescent="0.35">
      <c r="AV10037" s="10"/>
      <c r="AW10037"/>
    </row>
    <row r="10038" spans="48:49" x14ac:dyDescent="0.35">
      <c r="AV10038" s="10"/>
      <c r="AW10038"/>
    </row>
    <row r="10039" spans="48:49" x14ac:dyDescent="0.35">
      <c r="AV10039" s="10"/>
      <c r="AW10039"/>
    </row>
    <row r="10040" spans="48:49" x14ac:dyDescent="0.35">
      <c r="AV10040" s="10"/>
      <c r="AW10040"/>
    </row>
    <row r="10041" spans="48:49" x14ac:dyDescent="0.35">
      <c r="AV10041" s="10"/>
      <c r="AW10041"/>
    </row>
    <row r="10042" spans="48:49" x14ac:dyDescent="0.35">
      <c r="AV10042" s="10"/>
      <c r="AW10042"/>
    </row>
    <row r="10043" spans="48:49" x14ac:dyDescent="0.35">
      <c r="AV10043" s="10"/>
      <c r="AW10043"/>
    </row>
    <row r="10044" spans="48:49" x14ac:dyDescent="0.35">
      <c r="AV10044" s="10"/>
      <c r="AW10044"/>
    </row>
    <row r="10045" spans="48:49" x14ac:dyDescent="0.35">
      <c r="AV10045" s="10"/>
      <c r="AW10045"/>
    </row>
    <row r="10046" spans="48:49" x14ac:dyDescent="0.35">
      <c r="AV10046" s="10"/>
      <c r="AW10046"/>
    </row>
    <row r="10047" spans="48:49" x14ac:dyDescent="0.35">
      <c r="AV10047" s="10"/>
      <c r="AW10047"/>
    </row>
    <row r="10048" spans="48:49" x14ac:dyDescent="0.35">
      <c r="AV10048" s="10"/>
      <c r="AW10048"/>
    </row>
    <row r="10049" spans="48:49" x14ac:dyDescent="0.35">
      <c r="AV10049" s="10"/>
      <c r="AW10049"/>
    </row>
    <row r="10050" spans="48:49" x14ac:dyDescent="0.35">
      <c r="AV10050" s="10"/>
      <c r="AW10050"/>
    </row>
    <row r="10051" spans="48:49" x14ac:dyDescent="0.35">
      <c r="AV10051" s="10"/>
      <c r="AW10051"/>
    </row>
    <row r="10052" spans="48:49" x14ac:dyDescent="0.35">
      <c r="AV10052" s="10"/>
      <c r="AW10052"/>
    </row>
    <row r="10053" spans="48:49" x14ac:dyDescent="0.35">
      <c r="AV10053" s="10"/>
      <c r="AW10053"/>
    </row>
    <row r="10054" spans="48:49" x14ac:dyDescent="0.35">
      <c r="AV10054" s="10"/>
      <c r="AW10054"/>
    </row>
    <row r="10055" spans="48:49" x14ac:dyDescent="0.35">
      <c r="AV10055" s="10"/>
      <c r="AW10055"/>
    </row>
    <row r="10056" spans="48:49" x14ac:dyDescent="0.35">
      <c r="AV10056" s="10"/>
      <c r="AW10056"/>
    </row>
    <row r="10057" spans="48:49" x14ac:dyDescent="0.35">
      <c r="AV10057" s="10"/>
      <c r="AW10057"/>
    </row>
    <row r="10058" spans="48:49" x14ac:dyDescent="0.35">
      <c r="AV10058" s="10"/>
      <c r="AW10058"/>
    </row>
    <row r="10059" spans="48:49" x14ac:dyDescent="0.35">
      <c r="AV10059" s="10"/>
      <c r="AW10059"/>
    </row>
    <row r="10060" spans="48:49" x14ac:dyDescent="0.35">
      <c r="AV10060" s="10"/>
      <c r="AW10060"/>
    </row>
    <row r="10061" spans="48:49" x14ac:dyDescent="0.35">
      <c r="AV10061" s="10"/>
      <c r="AW10061"/>
    </row>
    <row r="10062" spans="48:49" x14ac:dyDescent="0.35">
      <c r="AV10062" s="10"/>
      <c r="AW10062"/>
    </row>
    <row r="10063" spans="48:49" x14ac:dyDescent="0.35">
      <c r="AV10063" s="10"/>
      <c r="AW10063"/>
    </row>
    <row r="10064" spans="48:49" x14ac:dyDescent="0.35">
      <c r="AV10064" s="10"/>
      <c r="AW10064"/>
    </row>
    <row r="10065" spans="48:49" x14ac:dyDescent="0.35">
      <c r="AV10065" s="10"/>
      <c r="AW10065"/>
    </row>
    <row r="10066" spans="48:49" x14ac:dyDescent="0.35">
      <c r="AV10066" s="10"/>
      <c r="AW10066"/>
    </row>
    <row r="10067" spans="48:49" x14ac:dyDescent="0.35">
      <c r="AV10067" s="10"/>
      <c r="AW10067"/>
    </row>
    <row r="10068" spans="48:49" x14ac:dyDescent="0.35">
      <c r="AV10068" s="10"/>
      <c r="AW10068"/>
    </row>
    <row r="10069" spans="48:49" x14ac:dyDescent="0.35">
      <c r="AV10069" s="10"/>
      <c r="AW10069"/>
    </row>
    <row r="10070" spans="48:49" x14ac:dyDescent="0.35">
      <c r="AV10070" s="10"/>
      <c r="AW10070"/>
    </row>
    <row r="10071" spans="48:49" x14ac:dyDescent="0.35">
      <c r="AV10071" s="10"/>
      <c r="AW10071"/>
    </row>
    <row r="10072" spans="48:49" x14ac:dyDescent="0.35">
      <c r="AV10072" s="10"/>
      <c r="AW10072"/>
    </row>
    <row r="10073" spans="48:49" x14ac:dyDescent="0.35">
      <c r="AV10073" s="10"/>
      <c r="AW10073"/>
    </row>
    <row r="10074" spans="48:49" x14ac:dyDescent="0.35">
      <c r="AV10074" s="10"/>
      <c r="AW10074"/>
    </row>
    <row r="10075" spans="48:49" x14ac:dyDescent="0.35">
      <c r="AV10075" s="10"/>
      <c r="AW10075"/>
    </row>
    <row r="10076" spans="48:49" x14ac:dyDescent="0.35">
      <c r="AV10076" s="10"/>
      <c r="AW10076"/>
    </row>
    <row r="10077" spans="48:49" x14ac:dyDescent="0.35">
      <c r="AV10077" s="10"/>
      <c r="AW10077"/>
    </row>
    <row r="10078" spans="48:49" x14ac:dyDescent="0.35">
      <c r="AV10078" s="10"/>
      <c r="AW10078"/>
    </row>
    <row r="10079" spans="48:49" x14ac:dyDescent="0.35">
      <c r="AV10079" s="10"/>
      <c r="AW10079"/>
    </row>
    <row r="10080" spans="48:49" x14ac:dyDescent="0.35">
      <c r="AV10080" s="10"/>
      <c r="AW10080"/>
    </row>
    <row r="10081" spans="48:49" x14ac:dyDescent="0.35">
      <c r="AV10081" s="10"/>
      <c r="AW10081"/>
    </row>
    <row r="10082" spans="48:49" x14ac:dyDescent="0.35">
      <c r="AV10082" s="10"/>
      <c r="AW10082"/>
    </row>
    <row r="10083" spans="48:49" x14ac:dyDescent="0.35">
      <c r="AV10083" s="10"/>
      <c r="AW10083"/>
    </row>
    <row r="10084" spans="48:49" x14ac:dyDescent="0.35">
      <c r="AV10084" s="10"/>
      <c r="AW10084"/>
    </row>
    <row r="10085" spans="48:49" x14ac:dyDescent="0.35">
      <c r="AV10085" s="10"/>
      <c r="AW10085"/>
    </row>
    <row r="10086" spans="48:49" x14ac:dyDescent="0.35">
      <c r="AV10086" s="10"/>
      <c r="AW10086"/>
    </row>
    <row r="10087" spans="48:49" x14ac:dyDescent="0.35">
      <c r="AV10087" s="10"/>
      <c r="AW10087"/>
    </row>
    <row r="10088" spans="48:49" x14ac:dyDescent="0.35">
      <c r="AV10088" s="10"/>
      <c r="AW10088"/>
    </row>
    <row r="10089" spans="48:49" x14ac:dyDescent="0.35">
      <c r="AV10089" s="10"/>
      <c r="AW10089"/>
    </row>
    <row r="10090" spans="48:49" x14ac:dyDescent="0.35">
      <c r="AV10090" s="10"/>
      <c r="AW10090"/>
    </row>
    <row r="10091" spans="48:49" x14ac:dyDescent="0.35">
      <c r="AV10091" s="10"/>
      <c r="AW10091"/>
    </row>
    <row r="10092" spans="48:49" x14ac:dyDescent="0.35">
      <c r="AV10092" s="10"/>
      <c r="AW10092"/>
    </row>
    <row r="10093" spans="48:49" x14ac:dyDescent="0.35">
      <c r="AV10093" s="10"/>
      <c r="AW10093"/>
    </row>
    <row r="10094" spans="48:49" x14ac:dyDescent="0.35">
      <c r="AV10094" s="10"/>
      <c r="AW10094"/>
    </row>
    <row r="10095" spans="48:49" x14ac:dyDescent="0.35">
      <c r="AV10095" s="10"/>
      <c r="AW10095"/>
    </row>
    <row r="10096" spans="48:49" x14ac:dyDescent="0.35">
      <c r="AV10096" s="10"/>
      <c r="AW10096"/>
    </row>
    <row r="10097" spans="48:49" x14ac:dyDescent="0.35">
      <c r="AV10097" s="10"/>
      <c r="AW10097"/>
    </row>
    <row r="10098" spans="48:49" x14ac:dyDescent="0.35">
      <c r="AV10098" s="10"/>
      <c r="AW10098"/>
    </row>
    <row r="10099" spans="48:49" x14ac:dyDescent="0.35">
      <c r="AV10099" s="10"/>
      <c r="AW10099"/>
    </row>
    <row r="10100" spans="48:49" x14ac:dyDescent="0.35">
      <c r="AV10100" s="10"/>
      <c r="AW10100"/>
    </row>
    <row r="10101" spans="48:49" x14ac:dyDescent="0.35">
      <c r="AV10101" s="10"/>
      <c r="AW10101"/>
    </row>
    <row r="10102" spans="48:49" x14ac:dyDescent="0.35">
      <c r="AV10102" s="10"/>
      <c r="AW10102"/>
    </row>
    <row r="10103" spans="48:49" x14ac:dyDescent="0.35">
      <c r="AV10103" s="10"/>
      <c r="AW10103"/>
    </row>
    <row r="10104" spans="48:49" x14ac:dyDescent="0.35">
      <c r="AV10104" s="10"/>
      <c r="AW10104"/>
    </row>
    <row r="10105" spans="48:49" x14ac:dyDescent="0.35">
      <c r="AV10105" s="10"/>
      <c r="AW10105"/>
    </row>
    <row r="10106" spans="48:49" x14ac:dyDescent="0.35">
      <c r="AV10106" s="10"/>
      <c r="AW10106"/>
    </row>
    <row r="10107" spans="48:49" x14ac:dyDescent="0.35">
      <c r="AV10107" s="10"/>
      <c r="AW10107"/>
    </row>
    <row r="10108" spans="48:49" x14ac:dyDescent="0.35">
      <c r="AV10108" s="10"/>
      <c r="AW10108"/>
    </row>
    <row r="10109" spans="48:49" x14ac:dyDescent="0.35">
      <c r="AV10109" s="10"/>
      <c r="AW10109"/>
    </row>
    <row r="10110" spans="48:49" x14ac:dyDescent="0.35">
      <c r="AV10110" s="10"/>
      <c r="AW10110"/>
    </row>
    <row r="10111" spans="48:49" x14ac:dyDescent="0.35">
      <c r="AV10111" s="10"/>
      <c r="AW10111"/>
    </row>
    <row r="10112" spans="48:49" x14ac:dyDescent="0.35">
      <c r="AV10112" s="10"/>
      <c r="AW10112"/>
    </row>
    <row r="10113" spans="48:49" x14ac:dyDescent="0.35">
      <c r="AV10113" s="10"/>
      <c r="AW10113"/>
    </row>
    <row r="10114" spans="48:49" x14ac:dyDescent="0.35">
      <c r="AV10114" s="10"/>
      <c r="AW10114"/>
    </row>
    <row r="10115" spans="48:49" x14ac:dyDescent="0.35">
      <c r="AV10115" s="10"/>
      <c r="AW10115"/>
    </row>
    <row r="10116" spans="48:49" x14ac:dyDescent="0.35">
      <c r="AV10116" s="10"/>
      <c r="AW10116"/>
    </row>
    <row r="10117" spans="48:49" x14ac:dyDescent="0.35">
      <c r="AV10117" s="10"/>
      <c r="AW10117"/>
    </row>
    <row r="10118" spans="48:49" x14ac:dyDescent="0.35">
      <c r="AV10118" s="10"/>
      <c r="AW10118"/>
    </row>
    <row r="10119" spans="48:49" x14ac:dyDescent="0.35">
      <c r="AV10119" s="10"/>
      <c r="AW10119"/>
    </row>
    <row r="10120" spans="48:49" x14ac:dyDescent="0.35">
      <c r="AV10120" s="10"/>
      <c r="AW10120"/>
    </row>
    <row r="10121" spans="48:49" x14ac:dyDescent="0.35">
      <c r="AV10121" s="10"/>
      <c r="AW10121"/>
    </row>
    <row r="10122" spans="48:49" x14ac:dyDescent="0.35">
      <c r="AV10122" s="10"/>
      <c r="AW10122"/>
    </row>
    <row r="10123" spans="48:49" x14ac:dyDescent="0.35">
      <c r="AV10123" s="10"/>
      <c r="AW10123"/>
    </row>
    <row r="10124" spans="48:49" x14ac:dyDescent="0.35">
      <c r="AV10124" s="10"/>
      <c r="AW10124"/>
    </row>
    <row r="10125" spans="48:49" x14ac:dyDescent="0.35">
      <c r="AV10125" s="10"/>
      <c r="AW10125"/>
    </row>
    <row r="10126" spans="48:49" x14ac:dyDescent="0.35">
      <c r="AV10126" s="10"/>
      <c r="AW10126"/>
    </row>
    <row r="10127" spans="48:49" x14ac:dyDescent="0.35">
      <c r="AV10127" s="10"/>
      <c r="AW10127"/>
    </row>
    <row r="10128" spans="48:49" x14ac:dyDescent="0.35">
      <c r="AV10128" s="10"/>
      <c r="AW10128"/>
    </row>
    <row r="10129" spans="48:49" x14ac:dyDescent="0.35">
      <c r="AV10129" s="10"/>
      <c r="AW10129"/>
    </row>
    <row r="10130" spans="48:49" x14ac:dyDescent="0.35">
      <c r="AV10130" s="10"/>
      <c r="AW10130"/>
    </row>
    <row r="10131" spans="48:49" x14ac:dyDescent="0.35">
      <c r="AV10131" s="10"/>
      <c r="AW10131"/>
    </row>
    <row r="10132" spans="48:49" x14ac:dyDescent="0.35">
      <c r="AV10132" s="10"/>
      <c r="AW10132"/>
    </row>
    <row r="10133" spans="48:49" x14ac:dyDescent="0.35">
      <c r="AV10133" s="10"/>
      <c r="AW10133"/>
    </row>
    <row r="10134" spans="48:49" x14ac:dyDescent="0.35">
      <c r="AV10134" s="10"/>
      <c r="AW10134"/>
    </row>
    <row r="10135" spans="48:49" x14ac:dyDescent="0.35">
      <c r="AV10135" s="10"/>
      <c r="AW10135"/>
    </row>
    <row r="10136" spans="48:49" x14ac:dyDescent="0.35">
      <c r="AV10136" s="10"/>
      <c r="AW10136"/>
    </row>
    <row r="10137" spans="48:49" x14ac:dyDescent="0.35">
      <c r="AV10137" s="10"/>
      <c r="AW10137"/>
    </row>
    <row r="10138" spans="48:49" x14ac:dyDescent="0.35">
      <c r="AV10138" s="10"/>
      <c r="AW10138"/>
    </row>
    <row r="10139" spans="48:49" x14ac:dyDescent="0.35">
      <c r="AV10139" s="10"/>
      <c r="AW10139"/>
    </row>
    <row r="10140" spans="48:49" x14ac:dyDescent="0.35">
      <c r="AV10140" s="10"/>
      <c r="AW10140"/>
    </row>
    <row r="10141" spans="48:49" x14ac:dyDescent="0.35">
      <c r="AV10141" s="10"/>
      <c r="AW10141"/>
    </row>
    <row r="10142" spans="48:49" x14ac:dyDescent="0.35">
      <c r="AV10142" s="10"/>
      <c r="AW10142"/>
    </row>
    <row r="10143" spans="48:49" x14ac:dyDescent="0.35">
      <c r="AV10143" s="10"/>
      <c r="AW10143"/>
    </row>
    <row r="10144" spans="48:49" x14ac:dyDescent="0.35">
      <c r="AV10144" s="10"/>
      <c r="AW10144"/>
    </row>
    <row r="10145" spans="48:49" x14ac:dyDescent="0.35">
      <c r="AV10145" s="10"/>
      <c r="AW10145"/>
    </row>
    <row r="10146" spans="48:49" x14ac:dyDescent="0.35">
      <c r="AV10146" s="10"/>
      <c r="AW10146"/>
    </row>
    <row r="10147" spans="48:49" x14ac:dyDescent="0.35">
      <c r="AV10147" s="10"/>
      <c r="AW10147"/>
    </row>
    <row r="10148" spans="48:49" x14ac:dyDescent="0.35">
      <c r="AV10148" s="10"/>
      <c r="AW10148"/>
    </row>
    <row r="10149" spans="48:49" x14ac:dyDescent="0.35">
      <c r="AV10149" s="10"/>
      <c r="AW10149"/>
    </row>
    <row r="10150" spans="48:49" x14ac:dyDescent="0.35">
      <c r="AV10150" s="10"/>
      <c r="AW10150"/>
    </row>
    <row r="10151" spans="48:49" x14ac:dyDescent="0.35">
      <c r="AV10151" s="10"/>
      <c r="AW10151"/>
    </row>
    <row r="10152" spans="48:49" x14ac:dyDescent="0.35">
      <c r="AV10152" s="10"/>
      <c r="AW10152"/>
    </row>
    <row r="10153" spans="48:49" x14ac:dyDescent="0.35">
      <c r="AV10153" s="10"/>
      <c r="AW10153"/>
    </row>
    <row r="10154" spans="48:49" x14ac:dyDescent="0.35">
      <c r="AV10154" s="10"/>
      <c r="AW10154"/>
    </row>
    <row r="10155" spans="48:49" x14ac:dyDescent="0.35">
      <c r="AV10155" s="10"/>
      <c r="AW10155"/>
    </row>
    <row r="10156" spans="48:49" x14ac:dyDescent="0.35">
      <c r="AV10156" s="10"/>
      <c r="AW10156"/>
    </row>
    <row r="10157" spans="48:49" x14ac:dyDescent="0.35">
      <c r="AV10157" s="10"/>
      <c r="AW10157"/>
    </row>
    <row r="10158" spans="48:49" x14ac:dyDescent="0.35">
      <c r="AV10158" s="10"/>
      <c r="AW10158"/>
    </row>
    <row r="10159" spans="48:49" x14ac:dyDescent="0.35">
      <c r="AV10159" s="10"/>
      <c r="AW10159"/>
    </row>
    <row r="10160" spans="48:49" x14ac:dyDescent="0.35">
      <c r="AV10160" s="10"/>
      <c r="AW10160"/>
    </row>
    <row r="10161" spans="48:49" x14ac:dyDescent="0.35">
      <c r="AV10161" s="10"/>
      <c r="AW10161"/>
    </row>
    <row r="10162" spans="48:49" x14ac:dyDescent="0.35">
      <c r="AV10162" s="10"/>
      <c r="AW10162"/>
    </row>
    <row r="10163" spans="48:49" x14ac:dyDescent="0.35">
      <c r="AV10163" s="10"/>
      <c r="AW10163"/>
    </row>
    <row r="10164" spans="48:49" x14ac:dyDescent="0.35">
      <c r="AV10164" s="10"/>
      <c r="AW10164"/>
    </row>
    <row r="10165" spans="48:49" x14ac:dyDescent="0.35">
      <c r="AV10165" s="10"/>
      <c r="AW10165"/>
    </row>
    <row r="10166" spans="48:49" x14ac:dyDescent="0.35">
      <c r="AV10166" s="10"/>
      <c r="AW10166"/>
    </row>
    <row r="10167" spans="48:49" x14ac:dyDescent="0.35">
      <c r="AV10167" s="10"/>
      <c r="AW10167"/>
    </row>
    <row r="10168" spans="48:49" x14ac:dyDescent="0.35">
      <c r="AV10168" s="10"/>
      <c r="AW10168"/>
    </row>
    <row r="10169" spans="48:49" x14ac:dyDescent="0.35">
      <c r="AV10169" s="10"/>
      <c r="AW10169"/>
    </row>
    <row r="10170" spans="48:49" x14ac:dyDescent="0.35">
      <c r="AV10170" s="10"/>
      <c r="AW10170"/>
    </row>
    <row r="10171" spans="48:49" x14ac:dyDescent="0.35">
      <c r="AV10171" s="10"/>
      <c r="AW10171"/>
    </row>
    <row r="10172" spans="48:49" x14ac:dyDescent="0.35">
      <c r="AV10172" s="10"/>
      <c r="AW10172"/>
    </row>
    <row r="10173" spans="48:49" x14ac:dyDescent="0.35">
      <c r="AV10173" s="10"/>
      <c r="AW10173"/>
    </row>
    <row r="10174" spans="48:49" x14ac:dyDescent="0.35">
      <c r="AV10174" s="10"/>
      <c r="AW10174"/>
    </row>
    <row r="10175" spans="48:49" x14ac:dyDescent="0.35">
      <c r="AV10175" s="10"/>
      <c r="AW10175"/>
    </row>
    <row r="10176" spans="48:49" x14ac:dyDescent="0.35">
      <c r="AV10176" s="10"/>
      <c r="AW10176"/>
    </row>
    <row r="10177" spans="48:49" x14ac:dyDescent="0.35">
      <c r="AV10177" s="10"/>
      <c r="AW10177"/>
    </row>
    <row r="10178" spans="48:49" x14ac:dyDescent="0.35">
      <c r="AV10178" s="10"/>
      <c r="AW10178"/>
    </row>
    <row r="10179" spans="48:49" x14ac:dyDescent="0.35">
      <c r="AV10179" s="10"/>
      <c r="AW10179"/>
    </row>
    <row r="10180" spans="48:49" x14ac:dyDescent="0.35">
      <c r="AV10180" s="10"/>
      <c r="AW10180"/>
    </row>
    <row r="10181" spans="48:49" x14ac:dyDescent="0.35">
      <c r="AV10181" s="10"/>
      <c r="AW10181"/>
    </row>
    <row r="10182" spans="48:49" x14ac:dyDescent="0.35">
      <c r="AV10182" s="10"/>
      <c r="AW10182"/>
    </row>
    <row r="10183" spans="48:49" x14ac:dyDescent="0.35">
      <c r="AV10183" s="10"/>
      <c r="AW10183"/>
    </row>
    <row r="10184" spans="48:49" x14ac:dyDescent="0.35">
      <c r="AV10184" s="10"/>
      <c r="AW10184"/>
    </row>
    <row r="10185" spans="48:49" x14ac:dyDescent="0.35">
      <c r="AV10185" s="10"/>
      <c r="AW10185"/>
    </row>
    <row r="10186" spans="48:49" x14ac:dyDescent="0.35">
      <c r="AV10186" s="10"/>
      <c r="AW10186"/>
    </row>
    <row r="10187" spans="48:49" x14ac:dyDescent="0.35">
      <c r="AV10187" s="10"/>
      <c r="AW10187"/>
    </row>
    <row r="10188" spans="48:49" x14ac:dyDescent="0.35">
      <c r="AV10188" s="10"/>
      <c r="AW10188"/>
    </row>
    <row r="10189" spans="48:49" x14ac:dyDescent="0.35">
      <c r="AV10189" s="10"/>
      <c r="AW10189"/>
    </row>
    <row r="10190" spans="48:49" x14ac:dyDescent="0.35">
      <c r="AV10190" s="10"/>
      <c r="AW10190"/>
    </row>
    <row r="10191" spans="48:49" x14ac:dyDescent="0.35">
      <c r="AV10191" s="10"/>
      <c r="AW10191"/>
    </row>
    <row r="10192" spans="48:49" x14ac:dyDescent="0.35">
      <c r="AV10192" s="10"/>
      <c r="AW10192"/>
    </row>
    <row r="10193" spans="48:49" x14ac:dyDescent="0.35">
      <c r="AV10193" s="10"/>
      <c r="AW10193"/>
    </row>
    <row r="10194" spans="48:49" x14ac:dyDescent="0.35">
      <c r="AV10194" s="10"/>
      <c r="AW10194"/>
    </row>
    <row r="10195" spans="48:49" x14ac:dyDescent="0.35">
      <c r="AV10195" s="10"/>
      <c r="AW10195"/>
    </row>
    <row r="10196" spans="48:49" x14ac:dyDescent="0.35">
      <c r="AV10196" s="10"/>
      <c r="AW10196"/>
    </row>
    <row r="10197" spans="48:49" x14ac:dyDescent="0.35">
      <c r="AV10197" s="10"/>
      <c r="AW10197"/>
    </row>
    <row r="10198" spans="48:49" x14ac:dyDescent="0.35">
      <c r="AV10198" s="10"/>
      <c r="AW10198"/>
    </row>
    <row r="10199" spans="48:49" x14ac:dyDescent="0.35">
      <c r="AV10199" s="10"/>
      <c r="AW10199"/>
    </row>
    <row r="10200" spans="48:49" x14ac:dyDescent="0.35">
      <c r="AV10200" s="10"/>
      <c r="AW10200"/>
    </row>
    <row r="10201" spans="48:49" x14ac:dyDescent="0.35">
      <c r="AV10201" s="10"/>
      <c r="AW10201"/>
    </row>
    <row r="10202" spans="48:49" x14ac:dyDescent="0.35">
      <c r="AV10202" s="10"/>
      <c r="AW10202"/>
    </row>
    <row r="10203" spans="48:49" x14ac:dyDescent="0.35">
      <c r="AV10203" s="10"/>
      <c r="AW10203"/>
    </row>
    <row r="10204" spans="48:49" x14ac:dyDescent="0.35">
      <c r="AV10204" s="10"/>
      <c r="AW10204"/>
    </row>
    <row r="10205" spans="48:49" x14ac:dyDescent="0.35">
      <c r="AV10205" s="10"/>
      <c r="AW10205"/>
    </row>
    <row r="10206" spans="48:49" x14ac:dyDescent="0.35">
      <c r="AV10206" s="10"/>
      <c r="AW10206"/>
    </row>
    <row r="10207" spans="48:49" x14ac:dyDescent="0.35">
      <c r="AV10207" s="10"/>
      <c r="AW10207"/>
    </row>
    <row r="10208" spans="48:49" x14ac:dyDescent="0.35">
      <c r="AV10208" s="10"/>
      <c r="AW10208"/>
    </row>
    <row r="10209" spans="48:49" x14ac:dyDescent="0.35">
      <c r="AV10209" s="10"/>
      <c r="AW10209"/>
    </row>
    <row r="10210" spans="48:49" x14ac:dyDescent="0.35">
      <c r="AV10210" s="10"/>
      <c r="AW10210"/>
    </row>
    <row r="10211" spans="48:49" x14ac:dyDescent="0.35">
      <c r="AV10211" s="10"/>
      <c r="AW10211"/>
    </row>
    <row r="10212" spans="48:49" x14ac:dyDescent="0.35">
      <c r="AV10212" s="10"/>
      <c r="AW10212"/>
    </row>
    <row r="10213" spans="48:49" x14ac:dyDescent="0.35">
      <c r="AV10213" s="10"/>
      <c r="AW10213"/>
    </row>
    <row r="10214" spans="48:49" x14ac:dyDescent="0.35">
      <c r="AV10214" s="10"/>
      <c r="AW10214"/>
    </row>
    <row r="10215" spans="48:49" x14ac:dyDescent="0.35">
      <c r="AV10215" s="10"/>
      <c r="AW10215"/>
    </row>
    <row r="10216" spans="48:49" x14ac:dyDescent="0.35">
      <c r="AV10216" s="10"/>
      <c r="AW10216"/>
    </row>
    <row r="10217" spans="48:49" x14ac:dyDescent="0.35">
      <c r="AV10217" s="10"/>
      <c r="AW10217"/>
    </row>
    <row r="10218" spans="48:49" x14ac:dyDescent="0.35">
      <c r="AV10218" s="10"/>
      <c r="AW10218"/>
    </row>
    <row r="10219" spans="48:49" x14ac:dyDescent="0.35">
      <c r="AV10219" s="10"/>
      <c r="AW10219"/>
    </row>
    <row r="10220" spans="48:49" x14ac:dyDescent="0.35">
      <c r="AV10220" s="10"/>
      <c r="AW10220"/>
    </row>
    <row r="10221" spans="48:49" x14ac:dyDescent="0.35">
      <c r="AV10221" s="10"/>
      <c r="AW10221"/>
    </row>
    <row r="10222" spans="48:49" x14ac:dyDescent="0.35">
      <c r="AV10222" s="10"/>
      <c r="AW10222"/>
    </row>
    <row r="10223" spans="48:49" x14ac:dyDescent="0.35">
      <c r="AV10223" s="10"/>
      <c r="AW10223"/>
    </row>
    <row r="10224" spans="48:49" x14ac:dyDescent="0.35">
      <c r="AV10224" s="10"/>
      <c r="AW10224"/>
    </row>
    <row r="10225" spans="48:49" x14ac:dyDescent="0.35">
      <c r="AV10225" s="10"/>
      <c r="AW10225"/>
    </row>
    <row r="10226" spans="48:49" x14ac:dyDescent="0.35">
      <c r="AV10226" s="10"/>
      <c r="AW10226"/>
    </row>
    <row r="10227" spans="48:49" x14ac:dyDescent="0.35">
      <c r="AV10227" s="10"/>
      <c r="AW10227"/>
    </row>
    <row r="10228" spans="48:49" x14ac:dyDescent="0.35">
      <c r="AV10228" s="10"/>
      <c r="AW10228"/>
    </row>
    <row r="10229" spans="48:49" x14ac:dyDescent="0.35">
      <c r="AV10229" s="10"/>
      <c r="AW10229"/>
    </row>
    <row r="10230" spans="48:49" x14ac:dyDescent="0.35">
      <c r="AV10230" s="10"/>
      <c r="AW10230"/>
    </row>
    <row r="10231" spans="48:49" x14ac:dyDescent="0.35">
      <c r="AV10231" s="10"/>
      <c r="AW10231"/>
    </row>
    <row r="10232" spans="48:49" x14ac:dyDescent="0.35">
      <c r="AV10232" s="10"/>
      <c r="AW10232"/>
    </row>
    <row r="10233" spans="48:49" x14ac:dyDescent="0.35">
      <c r="AV10233" s="10"/>
      <c r="AW10233"/>
    </row>
    <row r="10234" spans="48:49" x14ac:dyDescent="0.35">
      <c r="AV10234" s="10"/>
      <c r="AW10234"/>
    </row>
    <row r="10235" spans="48:49" x14ac:dyDescent="0.35">
      <c r="AV10235" s="10"/>
      <c r="AW10235"/>
    </row>
    <row r="10236" spans="48:49" x14ac:dyDescent="0.35">
      <c r="AV10236" s="10"/>
      <c r="AW10236"/>
    </row>
    <row r="10237" spans="48:49" x14ac:dyDescent="0.35">
      <c r="AV10237" s="10"/>
      <c r="AW10237"/>
    </row>
    <row r="10238" spans="48:49" x14ac:dyDescent="0.35">
      <c r="AV10238" s="10"/>
      <c r="AW10238"/>
    </row>
    <row r="10239" spans="48:49" x14ac:dyDescent="0.35">
      <c r="AV10239" s="10"/>
      <c r="AW10239"/>
    </row>
    <row r="10240" spans="48:49" x14ac:dyDescent="0.35">
      <c r="AV10240" s="10"/>
      <c r="AW10240"/>
    </row>
    <row r="10241" spans="48:49" x14ac:dyDescent="0.35">
      <c r="AV10241" s="10"/>
      <c r="AW10241"/>
    </row>
    <row r="10242" spans="48:49" x14ac:dyDescent="0.35">
      <c r="AV10242" s="10"/>
      <c r="AW10242"/>
    </row>
    <row r="10243" spans="48:49" x14ac:dyDescent="0.35">
      <c r="AV10243" s="10"/>
      <c r="AW10243"/>
    </row>
    <row r="10244" spans="48:49" x14ac:dyDescent="0.35">
      <c r="AV10244" s="10"/>
      <c r="AW10244"/>
    </row>
    <row r="10245" spans="48:49" x14ac:dyDescent="0.35">
      <c r="AV10245" s="10"/>
      <c r="AW10245"/>
    </row>
    <row r="10246" spans="48:49" x14ac:dyDescent="0.35">
      <c r="AV10246" s="10"/>
      <c r="AW10246"/>
    </row>
    <row r="10247" spans="48:49" x14ac:dyDescent="0.35">
      <c r="AV10247" s="10"/>
      <c r="AW10247"/>
    </row>
    <row r="10248" spans="48:49" x14ac:dyDescent="0.35">
      <c r="AV10248" s="10"/>
      <c r="AW10248"/>
    </row>
    <row r="10249" spans="48:49" x14ac:dyDescent="0.35">
      <c r="AV10249" s="10"/>
      <c r="AW10249"/>
    </row>
    <row r="10250" spans="48:49" x14ac:dyDescent="0.35">
      <c r="AV10250" s="10"/>
      <c r="AW10250"/>
    </row>
    <row r="10251" spans="48:49" x14ac:dyDescent="0.35">
      <c r="AV10251" s="10"/>
      <c r="AW10251"/>
    </row>
    <row r="10252" spans="48:49" x14ac:dyDescent="0.35">
      <c r="AV10252" s="10"/>
      <c r="AW10252"/>
    </row>
    <row r="10253" spans="48:49" x14ac:dyDescent="0.35">
      <c r="AV10253" s="10"/>
      <c r="AW10253"/>
    </row>
    <row r="10254" spans="48:49" x14ac:dyDescent="0.35">
      <c r="AV10254" s="10"/>
      <c r="AW10254"/>
    </row>
    <row r="10255" spans="48:49" x14ac:dyDescent="0.35">
      <c r="AV10255" s="10"/>
      <c r="AW10255"/>
    </row>
    <row r="10256" spans="48:49" x14ac:dyDescent="0.35">
      <c r="AV10256" s="10"/>
      <c r="AW10256"/>
    </row>
    <row r="10257" spans="48:49" x14ac:dyDescent="0.35">
      <c r="AV10257" s="10"/>
      <c r="AW10257"/>
    </row>
    <row r="10258" spans="48:49" x14ac:dyDescent="0.35">
      <c r="AV10258" s="10"/>
      <c r="AW10258"/>
    </row>
    <row r="10259" spans="48:49" x14ac:dyDescent="0.35">
      <c r="AV10259" s="10"/>
      <c r="AW10259"/>
    </row>
    <row r="10260" spans="48:49" x14ac:dyDescent="0.35">
      <c r="AV10260" s="10"/>
      <c r="AW10260"/>
    </row>
    <row r="10261" spans="48:49" x14ac:dyDescent="0.35">
      <c r="AV10261" s="10"/>
      <c r="AW10261"/>
    </row>
    <row r="10262" spans="48:49" x14ac:dyDescent="0.35">
      <c r="AV10262" s="10"/>
      <c r="AW10262"/>
    </row>
    <row r="10263" spans="48:49" x14ac:dyDescent="0.35">
      <c r="AV10263" s="10"/>
      <c r="AW10263"/>
    </row>
    <row r="10264" spans="48:49" x14ac:dyDescent="0.35">
      <c r="AV10264" s="10"/>
      <c r="AW10264"/>
    </row>
    <row r="10265" spans="48:49" x14ac:dyDescent="0.35">
      <c r="AV10265" s="10"/>
      <c r="AW10265"/>
    </row>
    <row r="10266" spans="48:49" x14ac:dyDescent="0.35">
      <c r="AV10266" s="10"/>
      <c r="AW10266"/>
    </row>
    <row r="10267" spans="48:49" x14ac:dyDescent="0.35">
      <c r="AV10267" s="10"/>
      <c r="AW10267"/>
    </row>
    <row r="10268" spans="48:49" x14ac:dyDescent="0.35">
      <c r="AV10268" s="10"/>
      <c r="AW10268"/>
    </row>
    <row r="10269" spans="48:49" x14ac:dyDescent="0.35">
      <c r="AV10269" s="10"/>
      <c r="AW10269"/>
    </row>
    <row r="10270" spans="48:49" x14ac:dyDescent="0.35">
      <c r="AV10270" s="10"/>
      <c r="AW10270"/>
    </row>
    <row r="10271" spans="48:49" x14ac:dyDescent="0.35">
      <c r="AV10271" s="10"/>
      <c r="AW10271"/>
    </row>
    <row r="10272" spans="48:49" x14ac:dyDescent="0.35">
      <c r="AV10272" s="10"/>
      <c r="AW10272"/>
    </row>
    <row r="10273" spans="48:49" x14ac:dyDescent="0.35">
      <c r="AV10273" s="10"/>
      <c r="AW10273"/>
    </row>
    <row r="10274" spans="48:49" x14ac:dyDescent="0.35">
      <c r="AV10274" s="10"/>
      <c r="AW10274"/>
    </row>
    <row r="10275" spans="48:49" x14ac:dyDescent="0.35">
      <c r="AV10275" s="10"/>
      <c r="AW10275"/>
    </row>
    <row r="10276" spans="48:49" x14ac:dyDescent="0.35">
      <c r="AV10276" s="10"/>
      <c r="AW10276"/>
    </row>
    <row r="10277" spans="48:49" x14ac:dyDescent="0.35">
      <c r="AV10277" s="10"/>
      <c r="AW10277"/>
    </row>
    <row r="10278" spans="48:49" x14ac:dyDescent="0.35">
      <c r="AV10278" s="10"/>
      <c r="AW10278"/>
    </row>
    <row r="10279" spans="48:49" x14ac:dyDescent="0.35">
      <c r="AV10279" s="10"/>
      <c r="AW10279"/>
    </row>
    <row r="10280" spans="48:49" x14ac:dyDescent="0.35">
      <c r="AV10280" s="10"/>
      <c r="AW10280"/>
    </row>
    <row r="10281" spans="48:49" x14ac:dyDescent="0.35">
      <c r="AV10281" s="10"/>
      <c r="AW10281"/>
    </row>
    <row r="10282" spans="48:49" x14ac:dyDescent="0.35">
      <c r="AV10282" s="10"/>
      <c r="AW10282"/>
    </row>
    <row r="10283" spans="48:49" x14ac:dyDescent="0.35">
      <c r="AV10283" s="10"/>
      <c r="AW10283"/>
    </row>
    <row r="10284" spans="48:49" x14ac:dyDescent="0.35">
      <c r="AV10284" s="10"/>
      <c r="AW10284"/>
    </row>
    <row r="10285" spans="48:49" x14ac:dyDescent="0.35">
      <c r="AV10285" s="10"/>
      <c r="AW10285"/>
    </row>
    <row r="10286" spans="48:49" x14ac:dyDescent="0.35">
      <c r="AV10286" s="10"/>
      <c r="AW10286"/>
    </row>
    <row r="10287" spans="48:49" x14ac:dyDescent="0.35">
      <c r="AV10287" s="10"/>
      <c r="AW10287"/>
    </row>
    <row r="10288" spans="48:49" x14ac:dyDescent="0.35">
      <c r="AV10288" s="10"/>
      <c r="AW10288"/>
    </row>
    <row r="10289" spans="48:49" x14ac:dyDescent="0.35">
      <c r="AV10289" s="10"/>
      <c r="AW10289"/>
    </row>
    <row r="10290" spans="48:49" x14ac:dyDescent="0.35">
      <c r="AV10290" s="10"/>
      <c r="AW10290"/>
    </row>
    <row r="10291" spans="48:49" x14ac:dyDescent="0.35">
      <c r="AV10291" s="10"/>
      <c r="AW10291"/>
    </row>
    <row r="10292" spans="48:49" x14ac:dyDescent="0.35">
      <c r="AV10292" s="10"/>
      <c r="AW10292"/>
    </row>
    <row r="10293" spans="48:49" x14ac:dyDescent="0.35">
      <c r="AV10293" s="10"/>
      <c r="AW10293"/>
    </row>
    <row r="10294" spans="48:49" x14ac:dyDescent="0.35">
      <c r="AV10294" s="10"/>
      <c r="AW10294"/>
    </row>
    <row r="10295" spans="48:49" x14ac:dyDescent="0.35">
      <c r="AV10295" s="10"/>
      <c r="AW10295"/>
    </row>
    <row r="10296" spans="48:49" x14ac:dyDescent="0.35">
      <c r="AV10296" s="10"/>
      <c r="AW10296"/>
    </row>
    <row r="10297" spans="48:49" x14ac:dyDescent="0.35">
      <c r="AV10297" s="10"/>
      <c r="AW10297"/>
    </row>
    <row r="10298" spans="48:49" x14ac:dyDescent="0.35">
      <c r="AV10298" s="10"/>
      <c r="AW10298"/>
    </row>
    <row r="10299" spans="48:49" x14ac:dyDescent="0.35">
      <c r="AV10299" s="10"/>
      <c r="AW10299"/>
    </row>
    <row r="10300" spans="48:49" x14ac:dyDescent="0.35">
      <c r="AV10300" s="10"/>
      <c r="AW10300"/>
    </row>
    <row r="10301" spans="48:49" x14ac:dyDescent="0.35">
      <c r="AV10301" s="10"/>
      <c r="AW10301"/>
    </row>
    <row r="10302" spans="48:49" x14ac:dyDescent="0.35">
      <c r="AV10302" s="10"/>
      <c r="AW10302"/>
    </row>
    <row r="10303" spans="48:49" x14ac:dyDescent="0.35">
      <c r="AV10303" s="10"/>
      <c r="AW10303"/>
    </row>
    <row r="10304" spans="48:49" x14ac:dyDescent="0.35">
      <c r="AV10304" s="10"/>
      <c r="AW10304"/>
    </row>
    <row r="10305" spans="48:49" x14ac:dyDescent="0.35">
      <c r="AV10305" s="10"/>
      <c r="AW10305"/>
    </row>
    <row r="10306" spans="48:49" x14ac:dyDescent="0.35">
      <c r="AV10306" s="10"/>
      <c r="AW10306"/>
    </row>
    <row r="10307" spans="48:49" x14ac:dyDescent="0.35">
      <c r="AV10307" s="10"/>
      <c r="AW10307"/>
    </row>
    <row r="10308" spans="48:49" x14ac:dyDescent="0.35">
      <c r="AV10308" s="10"/>
      <c r="AW10308"/>
    </row>
    <row r="10309" spans="48:49" x14ac:dyDescent="0.35">
      <c r="AV10309" s="10"/>
      <c r="AW10309"/>
    </row>
    <row r="10310" spans="48:49" x14ac:dyDescent="0.35">
      <c r="AV10310" s="10"/>
      <c r="AW10310"/>
    </row>
    <row r="10311" spans="48:49" x14ac:dyDescent="0.35">
      <c r="AV10311" s="10"/>
      <c r="AW10311"/>
    </row>
    <row r="10312" spans="48:49" x14ac:dyDescent="0.35">
      <c r="AV10312" s="10"/>
      <c r="AW10312"/>
    </row>
    <row r="10313" spans="48:49" x14ac:dyDescent="0.35">
      <c r="AV10313" s="10"/>
      <c r="AW10313"/>
    </row>
    <row r="10314" spans="48:49" x14ac:dyDescent="0.35">
      <c r="AV10314" s="10"/>
      <c r="AW10314"/>
    </row>
    <row r="10315" spans="48:49" x14ac:dyDescent="0.35">
      <c r="AV10315" s="10"/>
      <c r="AW10315"/>
    </row>
    <row r="10316" spans="48:49" x14ac:dyDescent="0.35">
      <c r="AV10316" s="10"/>
      <c r="AW10316"/>
    </row>
    <row r="10317" spans="48:49" x14ac:dyDescent="0.35">
      <c r="AV10317" s="10"/>
      <c r="AW10317"/>
    </row>
    <row r="10318" spans="48:49" x14ac:dyDescent="0.35">
      <c r="AV10318" s="10"/>
      <c r="AW10318"/>
    </row>
    <row r="10319" spans="48:49" x14ac:dyDescent="0.35">
      <c r="AV10319" s="10"/>
      <c r="AW10319"/>
    </row>
    <row r="10320" spans="48:49" x14ac:dyDescent="0.35">
      <c r="AV10320" s="10"/>
      <c r="AW10320"/>
    </row>
    <row r="10321" spans="48:49" x14ac:dyDescent="0.35">
      <c r="AV10321" s="10"/>
      <c r="AW10321"/>
    </row>
    <row r="10322" spans="48:49" x14ac:dyDescent="0.35">
      <c r="AV10322" s="10"/>
      <c r="AW10322"/>
    </row>
    <row r="10323" spans="48:49" x14ac:dyDescent="0.35">
      <c r="AV10323" s="10"/>
      <c r="AW10323"/>
    </row>
    <row r="10324" spans="48:49" x14ac:dyDescent="0.35">
      <c r="AV10324" s="10"/>
      <c r="AW10324"/>
    </row>
    <row r="10325" spans="48:49" x14ac:dyDescent="0.35">
      <c r="AV10325" s="10"/>
      <c r="AW10325"/>
    </row>
    <row r="10326" spans="48:49" x14ac:dyDescent="0.35">
      <c r="AV10326" s="10"/>
      <c r="AW10326"/>
    </row>
    <row r="10327" spans="48:49" x14ac:dyDescent="0.35">
      <c r="AV10327" s="10"/>
      <c r="AW10327"/>
    </row>
    <row r="10328" spans="48:49" x14ac:dyDescent="0.35">
      <c r="AV10328" s="10"/>
      <c r="AW10328"/>
    </row>
    <row r="10329" spans="48:49" x14ac:dyDescent="0.35">
      <c r="AV10329" s="10"/>
      <c r="AW10329"/>
    </row>
    <row r="10330" spans="48:49" x14ac:dyDescent="0.35">
      <c r="AV10330" s="10"/>
      <c r="AW10330"/>
    </row>
    <row r="10331" spans="48:49" x14ac:dyDescent="0.35">
      <c r="AV10331" s="10"/>
      <c r="AW10331"/>
    </row>
    <row r="10332" spans="48:49" x14ac:dyDescent="0.35">
      <c r="AV10332" s="10"/>
      <c r="AW10332"/>
    </row>
    <row r="10333" spans="48:49" x14ac:dyDescent="0.35">
      <c r="AV10333" s="10"/>
      <c r="AW10333"/>
    </row>
    <row r="10334" spans="48:49" x14ac:dyDescent="0.35">
      <c r="AV10334" s="10"/>
      <c r="AW10334"/>
    </row>
    <row r="10335" spans="48:49" x14ac:dyDescent="0.35">
      <c r="AV10335" s="10"/>
      <c r="AW10335"/>
    </row>
    <row r="10336" spans="48:49" x14ac:dyDescent="0.35">
      <c r="AV10336" s="10"/>
      <c r="AW10336"/>
    </row>
    <row r="10337" spans="48:49" x14ac:dyDescent="0.35">
      <c r="AV10337" s="10"/>
      <c r="AW10337"/>
    </row>
    <row r="10338" spans="48:49" x14ac:dyDescent="0.35">
      <c r="AV10338" s="10"/>
      <c r="AW10338"/>
    </row>
    <row r="10339" spans="48:49" x14ac:dyDescent="0.35">
      <c r="AV10339" s="10"/>
      <c r="AW10339"/>
    </row>
    <row r="10340" spans="48:49" x14ac:dyDescent="0.35">
      <c r="AV10340" s="10"/>
      <c r="AW10340"/>
    </row>
    <row r="10341" spans="48:49" x14ac:dyDescent="0.35">
      <c r="AV10341" s="10"/>
      <c r="AW10341"/>
    </row>
    <row r="10342" spans="48:49" x14ac:dyDescent="0.35">
      <c r="AV10342" s="10"/>
      <c r="AW10342"/>
    </row>
    <row r="10343" spans="48:49" x14ac:dyDescent="0.35">
      <c r="AV10343" s="10"/>
      <c r="AW10343"/>
    </row>
    <row r="10344" spans="48:49" x14ac:dyDescent="0.35">
      <c r="AV10344" s="10"/>
      <c r="AW10344"/>
    </row>
    <row r="10345" spans="48:49" x14ac:dyDescent="0.35">
      <c r="AV10345" s="10"/>
      <c r="AW10345"/>
    </row>
    <row r="10346" spans="48:49" x14ac:dyDescent="0.35">
      <c r="AV10346" s="10"/>
      <c r="AW10346"/>
    </row>
    <row r="10347" spans="48:49" x14ac:dyDescent="0.35">
      <c r="AV10347" s="10"/>
      <c r="AW10347"/>
    </row>
    <row r="10348" spans="48:49" x14ac:dyDescent="0.35">
      <c r="AV10348" s="10"/>
      <c r="AW10348"/>
    </row>
    <row r="10349" spans="48:49" x14ac:dyDescent="0.35">
      <c r="AV10349" s="10"/>
      <c r="AW10349"/>
    </row>
    <row r="10350" spans="48:49" x14ac:dyDescent="0.35">
      <c r="AV10350" s="10"/>
      <c r="AW10350"/>
    </row>
    <row r="10351" spans="48:49" x14ac:dyDescent="0.35">
      <c r="AV10351" s="10"/>
      <c r="AW10351"/>
    </row>
    <row r="10352" spans="48:49" x14ac:dyDescent="0.35">
      <c r="AV10352" s="10"/>
      <c r="AW10352"/>
    </row>
    <row r="10353" spans="48:49" x14ac:dyDescent="0.35">
      <c r="AV10353" s="10"/>
      <c r="AW10353"/>
    </row>
    <row r="10354" spans="48:49" x14ac:dyDescent="0.35">
      <c r="AV10354" s="10"/>
      <c r="AW10354"/>
    </row>
    <row r="10355" spans="48:49" x14ac:dyDescent="0.35">
      <c r="AV10355" s="10"/>
      <c r="AW10355"/>
    </row>
    <row r="10356" spans="48:49" x14ac:dyDescent="0.35">
      <c r="AV10356" s="10"/>
      <c r="AW10356"/>
    </row>
    <row r="10357" spans="48:49" x14ac:dyDescent="0.35">
      <c r="AV10357" s="10"/>
      <c r="AW10357"/>
    </row>
    <row r="10358" spans="48:49" x14ac:dyDescent="0.35">
      <c r="AV10358" s="10"/>
      <c r="AW10358"/>
    </row>
    <row r="10359" spans="48:49" x14ac:dyDescent="0.35">
      <c r="AV10359" s="10"/>
      <c r="AW10359"/>
    </row>
    <row r="10360" spans="48:49" x14ac:dyDescent="0.35">
      <c r="AV10360" s="10"/>
      <c r="AW10360"/>
    </row>
    <row r="10361" spans="48:49" x14ac:dyDescent="0.35">
      <c r="AV10361" s="10"/>
      <c r="AW10361"/>
    </row>
    <row r="10362" spans="48:49" x14ac:dyDescent="0.35">
      <c r="AV10362" s="10"/>
      <c r="AW10362"/>
    </row>
    <row r="10363" spans="48:49" x14ac:dyDescent="0.35">
      <c r="AV10363" s="10"/>
      <c r="AW10363"/>
    </row>
    <row r="10364" spans="48:49" x14ac:dyDescent="0.35">
      <c r="AV10364" s="10"/>
      <c r="AW10364"/>
    </row>
    <row r="10365" spans="48:49" x14ac:dyDescent="0.35">
      <c r="AV10365" s="10"/>
      <c r="AW10365"/>
    </row>
    <row r="10366" spans="48:49" x14ac:dyDescent="0.35">
      <c r="AV10366" s="10"/>
      <c r="AW10366"/>
    </row>
    <row r="10367" spans="48:49" x14ac:dyDescent="0.35">
      <c r="AV10367" s="10"/>
      <c r="AW10367"/>
    </row>
    <row r="10368" spans="48:49" x14ac:dyDescent="0.35">
      <c r="AV10368" s="10"/>
      <c r="AW10368"/>
    </row>
    <row r="10369" spans="48:49" x14ac:dyDescent="0.35">
      <c r="AV10369" s="10"/>
      <c r="AW10369"/>
    </row>
    <row r="10370" spans="48:49" x14ac:dyDescent="0.35">
      <c r="AV10370" s="10"/>
      <c r="AW10370"/>
    </row>
    <row r="10371" spans="48:49" x14ac:dyDescent="0.35">
      <c r="AV10371" s="10"/>
      <c r="AW10371"/>
    </row>
    <row r="10372" spans="48:49" x14ac:dyDescent="0.35">
      <c r="AV10372" s="10"/>
      <c r="AW10372"/>
    </row>
    <row r="10373" spans="48:49" x14ac:dyDescent="0.35">
      <c r="AV10373" s="10"/>
      <c r="AW10373"/>
    </row>
    <row r="10374" spans="48:49" x14ac:dyDescent="0.35">
      <c r="AV10374" s="10"/>
      <c r="AW10374"/>
    </row>
    <row r="10375" spans="48:49" x14ac:dyDescent="0.35">
      <c r="AV10375" s="10"/>
      <c r="AW10375"/>
    </row>
    <row r="10376" spans="48:49" x14ac:dyDescent="0.35">
      <c r="AV10376" s="10"/>
      <c r="AW10376"/>
    </row>
    <row r="10377" spans="48:49" x14ac:dyDescent="0.35">
      <c r="AV10377" s="10"/>
      <c r="AW10377"/>
    </row>
    <row r="10378" spans="48:49" x14ac:dyDescent="0.35">
      <c r="AV10378" s="10"/>
      <c r="AW10378"/>
    </row>
    <row r="10379" spans="48:49" x14ac:dyDescent="0.35">
      <c r="AV10379" s="10"/>
      <c r="AW10379"/>
    </row>
    <row r="10380" spans="48:49" x14ac:dyDescent="0.35">
      <c r="AV10380" s="10"/>
      <c r="AW10380"/>
    </row>
    <row r="10381" spans="48:49" x14ac:dyDescent="0.35">
      <c r="AV10381" s="10"/>
      <c r="AW10381"/>
    </row>
    <row r="10382" spans="48:49" x14ac:dyDescent="0.35">
      <c r="AV10382" s="10"/>
      <c r="AW10382"/>
    </row>
    <row r="10383" spans="48:49" x14ac:dyDescent="0.35">
      <c r="AV10383" s="10"/>
      <c r="AW10383"/>
    </row>
    <row r="10384" spans="48:49" x14ac:dyDescent="0.35">
      <c r="AV10384" s="10"/>
      <c r="AW10384"/>
    </row>
    <row r="10385" spans="48:49" x14ac:dyDescent="0.35">
      <c r="AV10385" s="10"/>
      <c r="AW10385"/>
    </row>
    <row r="10386" spans="48:49" x14ac:dyDescent="0.35">
      <c r="AV10386" s="10"/>
      <c r="AW10386"/>
    </row>
    <row r="10387" spans="48:49" x14ac:dyDescent="0.35">
      <c r="AV10387" s="10"/>
      <c r="AW10387"/>
    </row>
    <row r="10388" spans="48:49" x14ac:dyDescent="0.35">
      <c r="AV10388" s="10"/>
      <c r="AW10388"/>
    </row>
    <row r="10389" spans="48:49" x14ac:dyDescent="0.35">
      <c r="AV10389" s="10"/>
      <c r="AW10389"/>
    </row>
    <row r="10390" spans="48:49" x14ac:dyDescent="0.35">
      <c r="AV10390" s="10"/>
      <c r="AW10390"/>
    </row>
    <row r="10391" spans="48:49" x14ac:dyDescent="0.35">
      <c r="AV10391" s="10"/>
      <c r="AW10391"/>
    </row>
    <row r="10392" spans="48:49" x14ac:dyDescent="0.35">
      <c r="AV10392" s="10"/>
      <c r="AW10392"/>
    </row>
    <row r="10393" spans="48:49" x14ac:dyDescent="0.35">
      <c r="AV10393" s="10"/>
      <c r="AW10393"/>
    </row>
    <row r="10394" spans="48:49" x14ac:dyDescent="0.35">
      <c r="AV10394" s="10"/>
      <c r="AW10394"/>
    </row>
    <row r="10395" spans="48:49" x14ac:dyDescent="0.35">
      <c r="AV10395" s="10"/>
      <c r="AW10395"/>
    </row>
    <row r="10396" spans="48:49" x14ac:dyDescent="0.35">
      <c r="AV10396" s="10"/>
      <c r="AW10396"/>
    </row>
    <row r="10397" spans="48:49" x14ac:dyDescent="0.35">
      <c r="AV10397" s="10"/>
      <c r="AW10397"/>
    </row>
    <row r="10398" spans="48:49" x14ac:dyDescent="0.35">
      <c r="AV10398" s="10"/>
      <c r="AW10398"/>
    </row>
    <row r="10399" spans="48:49" x14ac:dyDescent="0.35">
      <c r="AV10399" s="10"/>
      <c r="AW10399"/>
    </row>
    <row r="10400" spans="48:49" x14ac:dyDescent="0.35">
      <c r="AV10400" s="10"/>
      <c r="AW10400"/>
    </row>
    <row r="10401" spans="48:49" x14ac:dyDescent="0.35">
      <c r="AV10401" s="10"/>
      <c r="AW10401"/>
    </row>
    <row r="10402" spans="48:49" x14ac:dyDescent="0.35">
      <c r="AV10402" s="10"/>
      <c r="AW10402"/>
    </row>
    <row r="10403" spans="48:49" x14ac:dyDescent="0.35">
      <c r="AV10403" s="10"/>
      <c r="AW10403"/>
    </row>
    <row r="10404" spans="48:49" x14ac:dyDescent="0.35">
      <c r="AV10404" s="10"/>
      <c r="AW10404"/>
    </row>
    <row r="10405" spans="48:49" x14ac:dyDescent="0.35">
      <c r="AV10405" s="10"/>
      <c r="AW10405"/>
    </row>
    <row r="10406" spans="48:49" x14ac:dyDescent="0.35">
      <c r="AV10406" s="10"/>
      <c r="AW10406"/>
    </row>
    <row r="10407" spans="48:49" x14ac:dyDescent="0.35">
      <c r="AV10407" s="10"/>
      <c r="AW10407"/>
    </row>
    <row r="10408" spans="48:49" x14ac:dyDescent="0.35">
      <c r="AV10408" s="10"/>
      <c r="AW10408"/>
    </row>
    <row r="10409" spans="48:49" x14ac:dyDescent="0.35">
      <c r="AV10409" s="10"/>
      <c r="AW10409"/>
    </row>
    <row r="10410" spans="48:49" x14ac:dyDescent="0.35">
      <c r="AV10410" s="10"/>
      <c r="AW10410"/>
    </row>
    <row r="10411" spans="48:49" x14ac:dyDescent="0.35">
      <c r="AV10411" s="10"/>
      <c r="AW10411"/>
    </row>
    <row r="10412" spans="48:49" x14ac:dyDescent="0.35">
      <c r="AV10412" s="10"/>
      <c r="AW10412"/>
    </row>
    <row r="10413" spans="48:49" x14ac:dyDescent="0.35">
      <c r="AV10413" s="10"/>
      <c r="AW10413"/>
    </row>
    <row r="10414" spans="48:49" x14ac:dyDescent="0.35">
      <c r="AV10414" s="10"/>
      <c r="AW10414"/>
    </row>
    <row r="10415" spans="48:49" x14ac:dyDescent="0.35">
      <c r="AV10415" s="10"/>
      <c r="AW10415"/>
    </row>
    <row r="10416" spans="48:49" x14ac:dyDescent="0.35">
      <c r="AV10416" s="10"/>
      <c r="AW10416"/>
    </row>
    <row r="10417" spans="48:49" x14ac:dyDescent="0.35">
      <c r="AV10417" s="10"/>
      <c r="AW10417"/>
    </row>
    <row r="10418" spans="48:49" x14ac:dyDescent="0.35">
      <c r="AV10418" s="10"/>
      <c r="AW10418"/>
    </row>
    <row r="10419" spans="48:49" x14ac:dyDescent="0.35">
      <c r="AV10419" s="10"/>
      <c r="AW10419"/>
    </row>
    <row r="10420" spans="48:49" x14ac:dyDescent="0.35">
      <c r="AV10420" s="10"/>
      <c r="AW10420"/>
    </row>
    <row r="10421" spans="48:49" x14ac:dyDescent="0.35">
      <c r="AV10421" s="10"/>
      <c r="AW10421"/>
    </row>
    <row r="10422" spans="48:49" x14ac:dyDescent="0.35">
      <c r="AV10422" s="10"/>
      <c r="AW10422"/>
    </row>
    <row r="10423" spans="48:49" x14ac:dyDescent="0.35">
      <c r="AV10423" s="10"/>
      <c r="AW10423"/>
    </row>
    <row r="10424" spans="48:49" x14ac:dyDescent="0.35">
      <c r="AV10424" s="10"/>
      <c r="AW10424"/>
    </row>
    <row r="10425" spans="48:49" x14ac:dyDescent="0.35">
      <c r="AV10425" s="10"/>
      <c r="AW10425"/>
    </row>
    <row r="10426" spans="48:49" x14ac:dyDescent="0.35">
      <c r="AV10426" s="10"/>
      <c r="AW10426"/>
    </row>
    <row r="10427" spans="48:49" x14ac:dyDescent="0.35">
      <c r="AV10427" s="10"/>
      <c r="AW10427"/>
    </row>
    <row r="10428" spans="48:49" x14ac:dyDescent="0.35">
      <c r="AV10428" s="10"/>
      <c r="AW10428"/>
    </row>
    <row r="10429" spans="48:49" x14ac:dyDescent="0.35">
      <c r="AV10429" s="10"/>
      <c r="AW10429"/>
    </row>
    <row r="10430" spans="48:49" x14ac:dyDescent="0.35">
      <c r="AV10430" s="10"/>
      <c r="AW10430"/>
    </row>
    <row r="10431" spans="48:49" x14ac:dyDescent="0.35">
      <c r="AV10431" s="10"/>
      <c r="AW10431"/>
    </row>
    <row r="10432" spans="48:49" x14ac:dyDescent="0.35">
      <c r="AV10432" s="10"/>
      <c r="AW10432"/>
    </row>
    <row r="10433" spans="48:49" x14ac:dyDescent="0.35">
      <c r="AV10433" s="10"/>
      <c r="AW10433"/>
    </row>
    <row r="10434" spans="48:49" x14ac:dyDescent="0.35">
      <c r="AV10434" s="10"/>
      <c r="AW10434"/>
    </row>
    <row r="10435" spans="48:49" x14ac:dyDescent="0.35">
      <c r="AV10435" s="10"/>
      <c r="AW10435"/>
    </row>
    <row r="10436" spans="48:49" x14ac:dyDescent="0.35">
      <c r="AV10436" s="10"/>
      <c r="AW10436"/>
    </row>
    <row r="10437" spans="48:49" x14ac:dyDescent="0.35">
      <c r="AV10437" s="10"/>
      <c r="AW10437"/>
    </row>
    <row r="10438" spans="48:49" x14ac:dyDescent="0.35">
      <c r="AV10438" s="10"/>
      <c r="AW10438"/>
    </row>
    <row r="10439" spans="48:49" x14ac:dyDescent="0.35">
      <c r="AV10439" s="10"/>
      <c r="AW10439"/>
    </row>
    <row r="10440" spans="48:49" x14ac:dyDescent="0.35">
      <c r="AV10440" s="10"/>
      <c r="AW10440"/>
    </row>
    <row r="10441" spans="48:49" x14ac:dyDescent="0.35">
      <c r="AV10441" s="10"/>
      <c r="AW10441"/>
    </row>
    <row r="10442" spans="48:49" x14ac:dyDescent="0.35">
      <c r="AV10442" s="10"/>
      <c r="AW10442"/>
    </row>
    <row r="10443" spans="48:49" x14ac:dyDescent="0.35">
      <c r="AV10443" s="10"/>
      <c r="AW10443"/>
    </row>
    <row r="10444" spans="48:49" x14ac:dyDescent="0.35">
      <c r="AV10444" s="10"/>
      <c r="AW10444"/>
    </row>
    <row r="10445" spans="48:49" x14ac:dyDescent="0.35">
      <c r="AV10445" s="10"/>
      <c r="AW10445"/>
    </row>
    <row r="10446" spans="48:49" x14ac:dyDescent="0.35">
      <c r="AV10446" s="10"/>
      <c r="AW10446"/>
    </row>
    <row r="10447" spans="48:49" x14ac:dyDescent="0.35">
      <c r="AV10447" s="10"/>
      <c r="AW10447"/>
    </row>
    <row r="10448" spans="48:49" x14ac:dyDescent="0.35">
      <c r="AV10448" s="10"/>
      <c r="AW10448"/>
    </row>
    <row r="10449" spans="48:49" x14ac:dyDescent="0.35">
      <c r="AV10449" s="10"/>
      <c r="AW10449"/>
    </row>
    <row r="10450" spans="48:49" x14ac:dyDescent="0.35">
      <c r="AV10450" s="10"/>
      <c r="AW10450"/>
    </row>
    <row r="10451" spans="48:49" x14ac:dyDescent="0.35">
      <c r="AV10451" s="10"/>
      <c r="AW10451"/>
    </row>
    <row r="10452" spans="48:49" x14ac:dyDescent="0.35">
      <c r="AV10452" s="10"/>
      <c r="AW10452"/>
    </row>
    <row r="10453" spans="48:49" x14ac:dyDescent="0.35">
      <c r="AV10453" s="10"/>
      <c r="AW10453"/>
    </row>
    <row r="10454" spans="48:49" x14ac:dyDescent="0.35">
      <c r="AV10454" s="10"/>
      <c r="AW10454"/>
    </row>
    <row r="10455" spans="48:49" x14ac:dyDescent="0.35">
      <c r="AV10455" s="10"/>
      <c r="AW10455"/>
    </row>
    <row r="10456" spans="48:49" x14ac:dyDescent="0.35">
      <c r="AV10456" s="10"/>
      <c r="AW10456"/>
    </row>
    <row r="10457" spans="48:49" x14ac:dyDescent="0.35">
      <c r="AV10457" s="10"/>
      <c r="AW10457"/>
    </row>
    <row r="10458" spans="48:49" x14ac:dyDescent="0.35">
      <c r="AV10458" s="10"/>
      <c r="AW10458"/>
    </row>
    <row r="10459" spans="48:49" x14ac:dyDescent="0.35">
      <c r="AV10459" s="10"/>
      <c r="AW10459"/>
    </row>
    <row r="10460" spans="48:49" x14ac:dyDescent="0.35">
      <c r="AV10460" s="10"/>
      <c r="AW10460"/>
    </row>
    <row r="10461" spans="48:49" x14ac:dyDescent="0.35">
      <c r="AV10461" s="10"/>
      <c r="AW10461"/>
    </row>
    <row r="10462" spans="48:49" x14ac:dyDescent="0.35">
      <c r="AV10462" s="10"/>
      <c r="AW10462"/>
    </row>
    <row r="10463" spans="48:49" x14ac:dyDescent="0.35">
      <c r="AV10463" s="10"/>
      <c r="AW10463"/>
    </row>
    <row r="10464" spans="48:49" x14ac:dyDescent="0.35">
      <c r="AV10464" s="10"/>
      <c r="AW10464"/>
    </row>
    <row r="10465" spans="48:49" x14ac:dyDescent="0.35">
      <c r="AV10465" s="10"/>
      <c r="AW10465"/>
    </row>
    <row r="10466" spans="48:49" x14ac:dyDescent="0.35">
      <c r="AV10466" s="10"/>
      <c r="AW10466"/>
    </row>
    <row r="10467" spans="48:49" x14ac:dyDescent="0.35">
      <c r="AV10467" s="10"/>
      <c r="AW10467"/>
    </row>
    <row r="10468" spans="48:49" x14ac:dyDescent="0.35">
      <c r="AV10468" s="10"/>
      <c r="AW10468"/>
    </row>
    <row r="10469" spans="48:49" x14ac:dyDescent="0.35">
      <c r="AV10469" s="10"/>
      <c r="AW10469"/>
    </row>
    <row r="10470" spans="48:49" x14ac:dyDescent="0.35">
      <c r="AV10470" s="10"/>
      <c r="AW10470"/>
    </row>
    <row r="10471" spans="48:49" x14ac:dyDescent="0.35">
      <c r="AV10471" s="10"/>
      <c r="AW10471"/>
    </row>
    <row r="10472" spans="48:49" x14ac:dyDescent="0.35">
      <c r="AV10472" s="10"/>
      <c r="AW10472"/>
    </row>
    <row r="10473" spans="48:49" x14ac:dyDescent="0.35">
      <c r="AV10473" s="10"/>
      <c r="AW10473"/>
    </row>
    <row r="10474" spans="48:49" x14ac:dyDescent="0.35">
      <c r="AV10474" s="10"/>
      <c r="AW10474"/>
    </row>
    <row r="10475" spans="48:49" x14ac:dyDescent="0.35">
      <c r="AV10475" s="10"/>
      <c r="AW10475"/>
    </row>
    <row r="10476" spans="48:49" x14ac:dyDescent="0.35">
      <c r="AV10476" s="10"/>
      <c r="AW10476"/>
    </row>
    <row r="10477" spans="48:49" x14ac:dyDescent="0.35">
      <c r="AV10477" s="10"/>
      <c r="AW10477"/>
    </row>
    <row r="10478" spans="48:49" x14ac:dyDescent="0.35">
      <c r="AV10478" s="10"/>
      <c r="AW10478"/>
    </row>
    <row r="10479" spans="48:49" x14ac:dyDescent="0.35">
      <c r="AV10479" s="10"/>
      <c r="AW10479"/>
    </row>
    <row r="10480" spans="48:49" x14ac:dyDescent="0.35">
      <c r="AV10480" s="10"/>
      <c r="AW10480"/>
    </row>
    <row r="10481" spans="48:49" x14ac:dyDescent="0.35">
      <c r="AV10481" s="10"/>
      <c r="AW10481"/>
    </row>
    <row r="10482" spans="48:49" x14ac:dyDescent="0.35">
      <c r="AV10482" s="10"/>
      <c r="AW10482"/>
    </row>
    <row r="10483" spans="48:49" x14ac:dyDescent="0.35">
      <c r="AV10483" s="10"/>
      <c r="AW10483"/>
    </row>
    <row r="10484" spans="48:49" x14ac:dyDescent="0.35">
      <c r="AV10484" s="10"/>
      <c r="AW10484"/>
    </row>
    <row r="10485" spans="48:49" x14ac:dyDescent="0.35">
      <c r="AV10485" s="10"/>
      <c r="AW10485"/>
    </row>
    <row r="10486" spans="48:49" x14ac:dyDescent="0.35">
      <c r="AV10486" s="10"/>
      <c r="AW10486"/>
    </row>
    <row r="10487" spans="48:49" x14ac:dyDescent="0.35">
      <c r="AV10487" s="10"/>
      <c r="AW10487"/>
    </row>
    <row r="10488" spans="48:49" x14ac:dyDescent="0.35">
      <c r="AV10488" s="10"/>
      <c r="AW10488"/>
    </row>
    <row r="10489" spans="48:49" x14ac:dyDescent="0.35">
      <c r="AV10489" s="10"/>
      <c r="AW10489"/>
    </row>
    <row r="10490" spans="48:49" x14ac:dyDescent="0.35">
      <c r="AV10490" s="10"/>
      <c r="AW10490"/>
    </row>
    <row r="10491" spans="48:49" x14ac:dyDescent="0.35">
      <c r="AV10491" s="10"/>
      <c r="AW10491"/>
    </row>
    <row r="10492" spans="48:49" x14ac:dyDescent="0.35">
      <c r="AV10492" s="10"/>
      <c r="AW10492"/>
    </row>
    <row r="10493" spans="48:49" x14ac:dyDescent="0.35">
      <c r="AV10493" s="10"/>
      <c r="AW10493"/>
    </row>
    <row r="10494" spans="48:49" x14ac:dyDescent="0.35">
      <c r="AV10494" s="10"/>
      <c r="AW10494"/>
    </row>
    <row r="10495" spans="48:49" x14ac:dyDescent="0.35">
      <c r="AV10495" s="10"/>
      <c r="AW10495"/>
    </row>
    <row r="10496" spans="48:49" x14ac:dyDescent="0.35">
      <c r="AV10496" s="10"/>
      <c r="AW10496"/>
    </row>
    <row r="10497" spans="48:49" x14ac:dyDescent="0.35">
      <c r="AV10497" s="10"/>
      <c r="AW10497"/>
    </row>
    <row r="10498" spans="48:49" x14ac:dyDescent="0.35">
      <c r="AV10498" s="10"/>
      <c r="AW10498"/>
    </row>
    <row r="10499" spans="48:49" x14ac:dyDescent="0.35">
      <c r="AV10499" s="10"/>
      <c r="AW10499"/>
    </row>
    <row r="10500" spans="48:49" x14ac:dyDescent="0.35">
      <c r="AV10500" s="10"/>
      <c r="AW10500"/>
    </row>
    <row r="10501" spans="48:49" x14ac:dyDescent="0.35">
      <c r="AV10501" s="10"/>
      <c r="AW10501"/>
    </row>
    <row r="10502" spans="48:49" x14ac:dyDescent="0.35">
      <c r="AV10502" s="10"/>
      <c r="AW10502"/>
    </row>
    <row r="10503" spans="48:49" x14ac:dyDescent="0.35">
      <c r="AV10503" s="10"/>
      <c r="AW10503"/>
    </row>
    <row r="10504" spans="48:49" x14ac:dyDescent="0.35">
      <c r="AV10504" s="10"/>
      <c r="AW10504"/>
    </row>
    <row r="10505" spans="48:49" x14ac:dyDescent="0.35">
      <c r="AV10505" s="10"/>
      <c r="AW10505"/>
    </row>
    <row r="10506" spans="48:49" x14ac:dyDescent="0.35">
      <c r="AV10506" s="10"/>
      <c r="AW10506"/>
    </row>
    <row r="10507" spans="48:49" x14ac:dyDescent="0.35">
      <c r="AV10507" s="10"/>
      <c r="AW10507"/>
    </row>
    <row r="10508" spans="48:49" x14ac:dyDescent="0.35">
      <c r="AV10508" s="10"/>
      <c r="AW10508"/>
    </row>
    <row r="10509" spans="48:49" x14ac:dyDescent="0.35">
      <c r="AV10509" s="10"/>
      <c r="AW10509"/>
    </row>
    <row r="10510" spans="48:49" x14ac:dyDescent="0.35">
      <c r="AV10510" s="10"/>
      <c r="AW10510"/>
    </row>
    <row r="10511" spans="48:49" x14ac:dyDescent="0.35">
      <c r="AV10511" s="10"/>
      <c r="AW10511"/>
    </row>
    <row r="10512" spans="48:49" x14ac:dyDescent="0.35">
      <c r="AV10512" s="10"/>
      <c r="AW10512"/>
    </row>
    <row r="10513" spans="48:49" x14ac:dyDescent="0.35">
      <c r="AV10513" s="10"/>
      <c r="AW10513"/>
    </row>
    <row r="10514" spans="48:49" x14ac:dyDescent="0.35">
      <c r="AV10514" s="10"/>
      <c r="AW10514"/>
    </row>
    <row r="10515" spans="48:49" x14ac:dyDescent="0.35">
      <c r="AV10515" s="10"/>
      <c r="AW10515"/>
    </row>
    <row r="10516" spans="48:49" x14ac:dyDescent="0.35">
      <c r="AV10516" s="10"/>
      <c r="AW10516"/>
    </row>
    <row r="10517" spans="48:49" x14ac:dyDescent="0.35">
      <c r="AV10517" s="10"/>
      <c r="AW10517"/>
    </row>
    <row r="10518" spans="48:49" x14ac:dyDescent="0.35">
      <c r="AV10518" s="10"/>
      <c r="AW10518"/>
    </row>
    <row r="10519" spans="48:49" x14ac:dyDescent="0.35">
      <c r="AV10519" s="10"/>
      <c r="AW10519"/>
    </row>
    <row r="10520" spans="48:49" x14ac:dyDescent="0.35">
      <c r="AV10520" s="10"/>
      <c r="AW10520"/>
    </row>
    <row r="10521" spans="48:49" x14ac:dyDescent="0.35">
      <c r="AV10521" s="10"/>
      <c r="AW10521"/>
    </row>
    <row r="10522" spans="48:49" x14ac:dyDescent="0.35">
      <c r="AV10522" s="10"/>
      <c r="AW10522"/>
    </row>
    <row r="10523" spans="48:49" x14ac:dyDescent="0.35">
      <c r="AV10523" s="10"/>
      <c r="AW10523"/>
    </row>
    <row r="10524" spans="48:49" x14ac:dyDescent="0.35">
      <c r="AV10524" s="10"/>
      <c r="AW10524"/>
    </row>
    <row r="10525" spans="48:49" x14ac:dyDescent="0.35">
      <c r="AV10525" s="10"/>
      <c r="AW10525"/>
    </row>
    <row r="10526" spans="48:49" x14ac:dyDescent="0.35">
      <c r="AV10526" s="10"/>
      <c r="AW10526"/>
    </row>
    <row r="10527" spans="48:49" x14ac:dyDescent="0.35">
      <c r="AV10527" s="10"/>
      <c r="AW10527"/>
    </row>
    <row r="10528" spans="48:49" x14ac:dyDescent="0.35">
      <c r="AV10528" s="10"/>
      <c r="AW10528"/>
    </row>
    <row r="10529" spans="48:49" x14ac:dyDescent="0.35">
      <c r="AV10529" s="10"/>
      <c r="AW10529"/>
    </row>
    <row r="10530" spans="48:49" x14ac:dyDescent="0.35">
      <c r="AV10530" s="10"/>
      <c r="AW10530"/>
    </row>
    <row r="10531" spans="48:49" x14ac:dyDescent="0.35">
      <c r="AV10531" s="10"/>
      <c r="AW10531"/>
    </row>
    <row r="10532" spans="48:49" x14ac:dyDescent="0.35">
      <c r="AV10532" s="10"/>
      <c r="AW10532"/>
    </row>
    <row r="10533" spans="48:49" x14ac:dyDescent="0.35">
      <c r="AV10533" s="10"/>
      <c r="AW10533"/>
    </row>
    <row r="10534" spans="48:49" x14ac:dyDescent="0.35">
      <c r="AV10534" s="10"/>
      <c r="AW10534"/>
    </row>
    <row r="10535" spans="48:49" x14ac:dyDescent="0.35">
      <c r="AV10535" s="10"/>
      <c r="AW10535"/>
    </row>
    <row r="10536" spans="48:49" x14ac:dyDescent="0.35">
      <c r="AV10536" s="10"/>
      <c r="AW10536"/>
    </row>
    <row r="10537" spans="48:49" x14ac:dyDescent="0.35">
      <c r="AV10537" s="10"/>
      <c r="AW10537"/>
    </row>
    <row r="10538" spans="48:49" x14ac:dyDescent="0.35">
      <c r="AV10538" s="10"/>
      <c r="AW10538"/>
    </row>
    <row r="10539" spans="48:49" x14ac:dyDescent="0.35">
      <c r="AV10539" s="10"/>
      <c r="AW10539"/>
    </row>
    <row r="10540" spans="48:49" x14ac:dyDescent="0.35">
      <c r="AV10540" s="10"/>
      <c r="AW10540"/>
    </row>
    <row r="10541" spans="48:49" x14ac:dyDescent="0.35">
      <c r="AV10541" s="10"/>
      <c r="AW10541"/>
    </row>
    <row r="10542" spans="48:49" x14ac:dyDescent="0.35">
      <c r="AV10542" s="10"/>
      <c r="AW10542"/>
    </row>
    <row r="10543" spans="48:49" x14ac:dyDescent="0.35">
      <c r="AV10543" s="10"/>
      <c r="AW10543"/>
    </row>
    <row r="10544" spans="48:49" x14ac:dyDescent="0.35">
      <c r="AV10544" s="10"/>
      <c r="AW10544"/>
    </row>
    <row r="10545" spans="48:49" x14ac:dyDescent="0.35">
      <c r="AV10545" s="10"/>
      <c r="AW10545"/>
    </row>
    <row r="10546" spans="48:49" x14ac:dyDescent="0.35">
      <c r="AV10546" s="10"/>
      <c r="AW10546"/>
    </row>
    <row r="10547" spans="48:49" x14ac:dyDescent="0.35">
      <c r="AV10547" s="10"/>
      <c r="AW10547"/>
    </row>
    <row r="10548" spans="48:49" x14ac:dyDescent="0.35">
      <c r="AV10548" s="10"/>
      <c r="AW10548"/>
    </row>
    <row r="10549" spans="48:49" x14ac:dyDescent="0.35">
      <c r="AV10549" s="10"/>
      <c r="AW10549"/>
    </row>
    <row r="10550" spans="48:49" x14ac:dyDescent="0.35">
      <c r="AV10550" s="10"/>
      <c r="AW10550"/>
    </row>
    <row r="10551" spans="48:49" x14ac:dyDescent="0.35">
      <c r="AV10551" s="10"/>
      <c r="AW10551"/>
    </row>
    <row r="10552" spans="48:49" x14ac:dyDescent="0.35">
      <c r="AV10552" s="10"/>
      <c r="AW10552"/>
    </row>
    <row r="10553" spans="48:49" x14ac:dyDescent="0.35">
      <c r="AV10553" s="10"/>
      <c r="AW10553"/>
    </row>
    <row r="10554" spans="48:49" x14ac:dyDescent="0.35">
      <c r="AV10554" s="10"/>
      <c r="AW10554"/>
    </row>
    <row r="10555" spans="48:49" x14ac:dyDescent="0.35">
      <c r="AV10555" s="10"/>
      <c r="AW10555"/>
    </row>
    <row r="10556" spans="48:49" x14ac:dyDescent="0.35">
      <c r="AV10556" s="10"/>
      <c r="AW10556"/>
    </row>
    <row r="10557" spans="48:49" x14ac:dyDescent="0.35">
      <c r="AV10557" s="10"/>
      <c r="AW10557"/>
    </row>
    <row r="10558" spans="48:49" x14ac:dyDescent="0.35">
      <c r="AV10558" s="10"/>
      <c r="AW10558"/>
    </row>
    <row r="10559" spans="48:49" x14ac:dyDescent="0.35">
      <c r="AV10559" s="10"/>
      <c r="AW10559"/>
    </row>
    <row r="10560" spans="48:49" x14ac:dyDescent="0.35">
      <c r="AV10560" s="10"/>
      <c r="AW10560"/>
    </row>
    <row r="10561" spans="48:49" x14ac:dyDescent="0.35">
      <c r="AV10561" s="10"/>
      <c r="AW10561"/>
    </row>
    <row r="10562" spans="48:49" x14ac:dyDescent="0.35">
      <c r="AV10562" s="10"/>
      <c r="AW10562"/>
    </row>
    <row r="10563" spans="48:49" x14ac:dyDescent="0.35">
      <c r="AV10563" s="10"/>
      <c r="AW10563"/>
    </row>
    <row r="10564" spans="48:49" x14ac:dyDescent="0.35">
      <c r="AV10564" s="10"/>
      <c r="AW10564"/>
    </row>
    <row r="10565" spans="48:49" x14ac:dyDescent="0.35">
      <c r="AV10565" s="10"/>
      <c r="AW10565"/>
    </row>
    <row r="10566" spans="48:49" x14ac:dyDescent="0.35">
      <c r="AV10566" s="10"/>
      <c r="AW10566"/>
    </row>
    <row r="10567" spans="48:49" x14ac:dyDescent="0.35">
      <c r="AV10567" s="10"/>
      <c r="AW10567"/>
    </row>
    <row r="10568" spans="48:49" x14ac:dyDescent="0.35">
      <c r="AV10568" s="10"/>
      <c r="AW10568"/>
    </row>
    <row r="10569" spans="48:49" x14ac:dyDescent="0.35">
      <c r="AV10569" s="10"/>
      <c r="AW10569"/>
    </row>
    <row r="10570" spans="48:49" x14ac:dyDescent="0.35">
      <c r="AV10570" s="10"/>
      <c r="AW10570"/>
    </row>
    <row r="10571" spans="48:49" x14ac:dyDescent="0.35">
      <c r="AV10571" s="10"/>
      <c r="AW10571"/>
    </row>
    <row r="10572" spans="48:49" x14ac:dyDescent="0.35">
      <c r="AV10572" s="10"/>
      <c r="AW10572"/>
    </row>
    <row r="10573" spans="48:49" x14ac:dyDescent="0.35">
      <c r="AV10573" s="10"/>
      <c r="AW10573"/>
    </row>
    <row r="10574" spans="48:49" x14ac:dyDescent="0.35">
      <c r="AV10574" s="10"/>
      <c r="AW10574"/>
    </row>
    <row r="10575" spans="48:49" x14ac:dyDescent="0.35">
      <c r="AV10575" s="10"/>
      <c r="AW10575"/>
    </row>
    <row r="10576" spans="48:49" x14ac:dyDescent="0.35">
      <c r="AV10576" s="10"/>
      <c r="AW10576"/>
    </row>
    <row r="10577" spans="48:49" x14ac:dyDescent="0.35">
      <c r="AV10577" s="10"/>
      <c r="AW10577"/>
    </row>
    <row r="10578" spans="48:49" x14ac:dyDescent="0.35">
      <c r="AV10578" s="10"/>
      <c r="AW10578"/>
    </row>
    <row r="10579" spans="48:49" x14ac:dyDescent="0.35">
      <c r="AV10579" s="10"/>
      <c r="AW10579"/>
    </row>
    <row r="10580" spans="48:49" x14ac:dyDescent="0.35">
      <c r="AV10580" s="10"/>
      <c r="AW10580"/>
    </row>
    <row r="10581" spans="48:49" x14ac:dyDescent="0.35">
      <c r="AV10581" s="10"/>
      <c r="AW10581"/>
    </row>
    <row r="10582" spans="48:49" x14ac:dyDescent="0.35">
      <c r="AV10582" s="10"/>
      <c r="AW10582"/>
    </row>
    <row r="10583" spans="48:49" x14ac:dyDescent="0.35">
      <c r="AV10583" s="10"/>
      <c r="AW10583"/>
    </row>
    <row r="10584" spans="48:49" x14ac:dyDescent="0.35">
      <c r="AV10584" s="10"/>
      <c r="AW10584"/>
    </row>
    <row r="10585" spans="48:49" x14ac:dyDescent="0.35">
      <c r="AV10585" s="10"/>
      <c r="AW10585"/>
    </row>
    <row r="10586" spans="48:49" x14ac:dyDescent="0.35">
      <c r="AV10586" s="10"/>
      <c r="AW10586"/>
    </row>
    <row r="10587" spans="48:49" x14ac:dyDescent="0.35">
      <c r="AV10587" s="10"/>
      <c r="AW10587"/>
    </row>
    <row r="10588" spans="48:49" x14ac:dyDescent="0.35">
      <c r="AV10588" s="10"/>
      <c r="AW10588"/>
    </row>
    <row r="10589" spans="48:49" x14ac:dyDescent="0.35">
      <c r="AV10589" s="10"/>
      <c r="AW10589"/>
    </row>
    <row r="10590" spans="48:49" x14ac:dyDescent="0.35">
      <c r="AV10590" s="10"/>
      <c r="AW10590"/>
    </row>
    <row r="10591" spans="48:49" x14ac:dyDescent="0.35">
      <c r="AV10591" s="10"/>
      <c r="AW10591"/>
    </row>
    <row r="10592" spans="48:49" x14ac:dyDescent="0.35">
      <c r="AV10592" s="10"/>
      <c r="AW10592"/>
    </row>
    <row r="10593" spans="48:49" x14ac:dyDescent="0.35">
      <c r="AV10593" s="10"/>
      <c r="AW10593"/>
    </row>
    <row r="10594" spans="48:49" x14ac:dyDescent="0.35">
      <c r="AV10594" s="10"/>
      <c r="AW10594"/>
    </row>
    <row r="10595" spans="48:49" x14ac:dyDescent="0.35">
      <c r="AV10595" s="10"/>
      <c r="AW10595"/>
    </row>
    <row r="10596" spans="48:49" x14ac:dyDescent="0.35">
      <c r="AV10596" s="10"/>
      <c r="AW10596"/>
    </row>
    <row r="10597" spans="48:49" x14ac:dyDescent="0.35">
      <c r="AV10597" s="10"/>
      <c r="AW10597"/>
    </row>
    <row r="10598" spans="48:49" x14ac:dyDescent="0.35">
      <c r="AV10598" s="10"/>
      <c r="AW10598"/>
    </row>
    <row r="10599" spans="48:49" x14ac:dyDescent="0.35">
      <c r="AV10599" s="10"/>
      <c r="AW10599"/>
    </row>
    <row r="10600" spans="48:49" x14ac:dyDescent="0.35">
      <c r="AV10600" s="10"/>
      <c r="AW10600"/>
    </row>
    <row r="10601" spans="48:49" x14ac:dyDescent="0.35">
      <c r="AV10601" s="10"/>
      <c r="AW10601"/>
    </row>
    <row r="10602" spans="48:49" x14ac:dyDescent="0.35">
      <c r="AV10602" s="10"/>
      <c r="AW10602"/>
    </row>
    <row r="10603" spans="48:49" x14ac:dyDescent="0.35">
      <c r="AV10603" s="10"/>
      <c r="AW10603"/>
    </row>
    <row r="10604" spans="48:49" x14ac:dyDescent="0.35">
      <c r="AV10604" s="10"/>
      <c r="AW10604"/>
    </row>
    <row r="10605" spans="48:49" x14ac:dyDescent="0.35">
      <c r="AV10605" s="10"/>
      <c r="AW10605"/>
    </row>
    <row r="10606" spans="48:49" x14ac:dyDescent="0.35">
      <c r="AV10606" s="10"/>
      <c r="AW10606"/>
    </row>
    <row r="10607" spans="48:49" x14ac:dyDescent="0.35">
      <c r="AV10607" s="10"/>
      <c r="AW10607"/>
    </row>
    <row r="10608" spans="48:49" x14ac:dyDescent="0.35">
      <c r="AV10608" s="10"/>
      <c r="AW10608"/>
    </row>
    <row r="10609" spans="48:49" x14ac:dyDescent="0.35">
      <c r="AV10609" s="10"/>
      <c r="AW10609"/>
    </row>
    <row r="10610" spans="48:49" x14ac:dyDescent="0.35">
      <c r="AV10610" s="10"/>
      <c r="AW10610"/>
    </row>
    <row r="10611" spans="48:49" x14ac:dyDescent="0.35">
      <c r="AV10611" s="10"/>
      <c r="AW10611"/>
    </row>
    <row r="10612" spans="48:49" x14ac:dyDescent="0.35">
      <c r="AV10612" s="10"/>
      <c r="AW10612"/>
    </row>
    <row r="10613" spans="48:49" x14ac:dyDescent="0.35">
      <c r="AV10613" s="10"/>
      <c r="AW10613"/>
    </row>
    <row r="10614" spans="48:49" x14ac:dyDescent="0.35">
      <c r="AV10614" s="10"/>
      <c r="AW10614"/>
    </row>
    <row r="10615" spans="48:49" x14ac:dyDescent="0.35">
      <c r="AV10615" s="10"/>
      <c r="AW10615"/>
    </row>
    <row r="10616" spans="48:49" x14ac:dyDescent="0.35">
      <c r="AV10616" s="10"/>
      <c r="AW10616"/>
    </row>
    <row r="10617" spans="48:49" x14ac:dyDescent="0.35">
      <c r="AV10617" s="10"/>
      <c r="AW10617"/>
    </row>
    <row r="10618" spans="48:49" x14ac:dyDescent="0.35">
      <c r="AV10618" s="10"/>
      <c r="AW10618"/>
    </row>
    <row r="10619" spans="48:49" x14ac:dyDescent="0.35">
      <c r="AV10619" s="10"/>
      <c r="AW10619"/>
    </row>
    <row r="10620" spans="48:49" x14ac:dyDescent="0.35">
      <c r="AV10620" s="10"/>
      <c r="AW10620"/>
    </row>
    <row r="10621" spans="48:49" x14ac:dyDescent="0.35">
      <c r="AV10621" s="10"/>
      <c r="AW10621"/>
    </row>
    <row r="10622" spans="48:49" x14ac:dyDescent="0.35">
      <c r="AV10622" s="10"/>
      <c r="AW10622"/>
    </row>
    <row r="10623" spans="48:49" x14ac:dyDescent="0.35">
      <c r="AV10623" s="10"/>
      <c r="AW10623"/>
    </row>
    <row r="10624" spans="48:49" x14ac:dyDescent="0.35">
      <c r="AV10624" s="10"/>
      <c r="AW10624"/>
    </row>
    <row r="10625" spans="48:49" x14ac:dyDescent="0.35">
      <c r="AV10625" s="10"/>
      <c r="AW10625"/>
    </row>
    <row r="10626" spans="48:49" x14ac:dyDescent="0.35">
      <c r="AV10626" s="10"/>
      <c r="AW10626"/>
    </row>
    <row r="10627" spans="48:49" x14ac:dyDescent="0.35">
      <c r="AV10627" s="10"/>
      <c r="AW10627"/>
    </row>
    <row r="10628" spans="48:49" x14ac:dyDescent="0.35">
      <c r="AV10628" s="10"/>
      <c r="AW10628"/>
    </row>
    <row r="10629" spans="48:49" x14ac:dyDescent="0.35">
      <c r="AV10629" s="10"/>
      <c r="AW10629"/>
    </row>
    <row r="10630" spans="48:49" x14ac:dyDescent="0.35">
      <c r="AV10630" s="10"/>
      <c r="AW10630"/>
    </row>
    <row r="10631" spans="48:49" x14ac:dyDescent="0.35">
      <c r="AV10631" s="10"/>
      <c r="AW10631"/>
    </row>
    <row r="10632" spans="48:49" x14ac:dyDescent="0.35">
      <c r="AV10632" s="10"/>
      <c r="AW10632"/>
    </row>
    <row r="10633" spans="48:49" x14ac:dyDescent="0.35">
      <c r="AV10633" s="10"/>
      <c r="AW10633"/>
    </row>
    <row r="10634" spans="48:49" x14ac:dyDescent="0.35">
      <c r="AV10634" s="10"/>
      <c r="AW10634"/>
    </row>
    <row r="10635" spans="48:49" x14ac:dyDescent="0.35">
      <c r="AV10635" s="10"/>
      <c r="AW10635"/>
    </row>
    <row r="10636" spans="48:49" x14ac:dyDescent="0.35">
      <c r="AV10636" s="10"/>
      <c r="AW10636"/>
    </row>
    <row r="10637" spans="48:49" x14ac:dyDescent="0.35">
      <c r="AV10637" s="10"/>
      <c r="AW10637"/>
    </row>
    <row r="10638" spans="48:49" x14ac:dyDescent="0.35">
      <c r="AV10638" s="10"/>
      <c r="AW10638"/>
    </row>
    <row r="10639" spans="48:49" x14ac:dyDescent="0.35">
      <c r="AV10639" s="10"/>
      <c r="AW10639"/>
    </row>
    <row r="10640" spans="48:49" x14ac:dyDescent="0.35">
      <c r="AV10640" s="10"/>
      <c r="AW10640"/>
    </row>
    <row r="10641" spans="48:49" x14ac:dyDescent="0.35">
      <c r="AV10641" s="10"/>
      <c r="AW10641"/>
    </row>
    <row r="10642" spans="48:49" x14ac:dyDescent="0.35">
      <c r="AV10642" s="10"/>
      <c r="AW10642"/>
    </row>
    <row r="10643" spans="48:49" x14ac:dyDescent="0.35">
      <c r="AV10643" s="10"/>
      <c r="AW10643"/>
    </row>
    <row r="10644" spans="48:49" x14ac:dyDescent="0.35">
      <c r="AV10644" s="10"/>
      <c r="AW10644"/>
    </row>
    <row r="10645" spans="48:49" x14ac:dyDescent="0.35">
      <c r="AV10645" s="10"/>
      <c r="AW10645"/>
    </row>
    <row r="10646" spans="48:49" x14ac:dyDescent="0.35">
      <c r="AV10646" s="10"/>
      <c r="AW10646"/>
    </row>
    <row r="10647" spans="48:49" x14ac:dyDescent="0.35">
      <c r="AV10647" s="10"/>
      <c r="AW10647"/>
    </row>
    <row r="10648" spans="48:49" x14ac:dyDescent="0.35">
      <c r="AV10648" s="10"/>
      <c r="AW10648"/>
    </row>
    <row r="10649" spans="48:49" x14ac:dyDescent="0.35">
      <c r="AV10649" s="10"/>
      <c r="AW10649"/>
    </row>
    <row r="10650" spans="48:49" x14ac:dyDescent="0.35">
      <c r="AV10650" s="10"/>
      <c r="AW10650"/>
    </row>
    <row r="10651" spans="48:49" x14ac:dyDescent="0.35">
      <c r="AV10651" s="10"/>
      <c r="AW10651"/>
    </row>
    <row r="10652" spans="48:49" x14ac:dyDescent="0.35">
      <c r="AV10652" s="10"/>
      <c r="AW10652"/>
    </row>
    <row r="10653" spans="48:49" x14ac:dyDescent="0.35">
      <c r="AV10653" s="10"/>
      <c r="AW10653"/>
    </row>
    <row r="10654" spans="48:49" x14ac:dyDescent="0.35">
      <c r="AV10654" s="10"/>
      <c r="AW10654"/>
    </row>
    <row r="10655" spans="48:49" x14ac:dyDescent="0.35">
      <c r="AV10655" s="10"/>
      <c r="AW10655"/>
    </row>
    <row r="10656" spans="48:49" x14ac:dyDescent="0.35">
      <c r="AV10656" s="10"/>
      <c r="AW10656"/>
    </row>
    <row r="10657" spans="48:49" x14ac:dyDescent="0.35">
      <c r="AV10657" s="10"/>
      <c r="AW10657"/>
    </row>
    <row r="10658" spans="48:49" x14ac:dyDescent="0.35">
      <c r="AV10658" s="10"/>
      <c r="AW10658"/>
    </row>
    <row r="10659" spans="48:49" x14ac:dyDescent="0.35">
      <c r="AV10659" s="10"/>
      <c r="AW10659"/>
    </row>
    <row r="10660" spans="48:49" x14ac:dyDescent="0.35">
      <c r="AV10660" s="10"/>
      <c r="AW10660"/>
    </row>
    <row r="10661" spans="48:49" x14ac:dyDescent="0.35">
      <c r="AV10661" s="10"/>
      <c r="AW10661"/>
    </row>
    <row r="10662" spans="48:49" x14ac:dyDescent="0.35">
      <c r="AV10662" s="10"/>
      <c r="AW10662"/>
    </row>
    <row r="10663" spans="48:49" x14ac:dyDescent="0.35">
      <c r="AV10663" s="10"/>
      <c r="AW10663"/>
    </row>
    <row r="10664" spans="48:49" x14ac:dyDescent="0.35">
      <c r="AV10664" s="10"/>
      <c r="AW10664"/>
    </row>
    <row r="10665" spans="48:49" x14ac:dyDescent="0.35">
      <c r="AV10665" s="10"/>
      <c r="AW10665"/>
    </row>
    <row r="10666" spans="48:49" x14ac:dyDescent="0.35">
      <c r="AV10666" s="10"/>
      <c r="AW10666"/>
    </row>
    <row r="10667" spans="48:49" x14ac:dyDescent="0.35">
      <c r="AV10667" s="10"/>
      <c r="AW10667"/>
    </row>
    <row r="10668" spans="48:49" x14ac:dyDescent="0.35">
      <c r="AV10668" s="10"/>
      <c r="AW10668"/>
    </row>
    <row r="10669" spans="48:49" x14ac:dyDescent="0.35">
      <c r="AV10669" s="10"/>
      <c r="AW10669"/>
    </row>
    <row r="10670" spans="48:49" x14ac:dyDescent="0.35">
      <c r="AV10670" s="10"/>
      <c r="AW10670"/>
    </row>
    <row r="10671" spans="48:49" x14ac:dyDescent="0.35">
      <c r="AV10671" s="10"/>
      <c r="AW10671"/>
    </row>
    <row r="10672" spans="48:49" x14ac:dyDescent="0.35">
      <c r="AV10672" s="10"/>
      <c r="AW10672"/>
    </row>
    <row r="10673" spans="48:49" x14ac:dyDescent="0.35">
      <c r="AV10673" s="10"/>
      <c r="AW10673"/>
    </row>
    <row r="10674" spans="48:49" x14ac:dyDescent="0.35">
      <c r="AV10674" s="10"/>
      <c r="AW10674"/>
    </row>
    <row r="10675" spans="48:49" x14ac:dyDescent="0.35">
      <c r="AV10675" s="10"/>
      <c r="AW10675"/>
    </row>
    <row r="10676" spans="48:49" x14ac:dyDescent="0.35">
      <c r="AV10676" s="10"/>
      <c r="AW10676"/>
    </row>
    <row r="10677" spans="48:49" x14ac:dyDescent="0.35">
      <c r="AV10677" s="10"/>
      <c r="AW10677"/>
    </row>
    <row r="10678" spans="48:49" x14ac:dyDescent="0.35">
      <c r="AV10678" s="10"/>
      <c r="AW10678"/>
    </row>
    <row r="10679" spans="48:49" x14ac:dyDescent="0.35">
      <c r="AV10679" s="10"/>
      <c r="AW10679"/>
    </row>
    <row r="10680" spans="48:49" x14ac:dyDescent="0.35">
      <c r="AV10680" s="10"/>
      <c r="AW10680"/>
    </row>
    <row r="10681" spans="48:49" x14ac:dyDescent="0.35">
      <c r="AV10681" s="10"/>
      <c r="AW10681"/>
    </row>
    <row r="10682" spans="48:49" x14ac:dyDescent="0.35">
      <c r="AV10682" s="10"/>
      <c r="AW10682"/>
    </row>
    <row r="10683" spans="48:49" x14ac:dyDescent="0.35">
      <c r="AV10683" s="10"/>
      <c r="AW10683"/>
    </row>
    <row r="10684" spans="48:49" x14ac:dyDescent="0.35">
      <c r="AV10684" s="10"/>
      <c r="AW10684"/>
    </row>
    <row r="10685" spans="48:49" x14ac:dyDescent="0.35">
      <c r="AV10685" s="10"/>
      <c r="AW10685"/>
    </row>
    <row r="10686" spans="48:49" x14ac:dyDescent="0.35">
      <c r="AV10686" s="10"/>
      <c r="AW10686"/>
    </row>
    <row r="10687" spans="48:49" x14ac:dyDescent="0.35">
      <c r="AV10687" s="10"/>
      <c r="AW10687"/>
    </row>
    <row r="10688" spans="48:49" x14ac:dyDescent="0.35">
      <c r="AV10688" s="10"/>
      <c r="AW10688"/>
    </row>
    <row r="10689" spans="48:49" x14ac:dyDescent="0.35">
      <c r="AV10689" s="10"/>
      <c r="AW10689"/>
    </row>
    <row r="10690" spans="48:49" x14ac:dyDescent="0.35">
      <c r="AV10690" s="10"/>
      <c r="AW10690"/>
    </row>
    <row r="10691" spans="48:49" x14ac:dyDescent="0.35">
      <c r="AV10691" s="10"/>
      <c r="AW10691"/>
    </row>
    <row r="10692" spans="48:49" x14ac:dyDescent="0.35">
      <c r="AV10692" s="10"/>
      <c r="AW10692"/>
    </row>
    <row r="10693" spans="48:49" x14ac:dyDescent="0.35">
      <c r="AV10693" s="10"/>
      <c r="AW10693"/>
    </row>
    <row r="10694" spans="48:49" x14ac:dyDescent="0.35">
      <c r="AV10694" s="10"/>
      <c r="AW10694"/>
    </row>
    <row r="10695" spans="48:49" x14ac:dyDescent="0.35">
      <c r="AV10695" s="10"/>
      <c r="AW10695"/>
    </row>
    <row r="10696" spans="48:49" x14ac:dyDescent="0.35">
      <c r="AV10696" s="10"/>
      <c r="AW10696"/>
    </row>
    <row r="10697" spans="48:49" x14ac:dyDescent="0.35">
      <c r="AV10697" s="10"/>
      <c r="AW10697"/>
    </row>
    <row r="10698" spans="48:49" x14ac:dyDescent="0.35">
      <c r="AV10698" s="10"/>
      <c r="AW10698"/>
    </row>
    <row r="10699" spans="48:49" x14ac:dyDescent="0.35">
      <c r="AV10699" s="10"/>
      <c r="AW10699"/>
    </row>
    <row r="10700" spans="48:49" x14ac:dyDescent="0.35">
      <c r="AV10700" s="10"/>
      <c r="AW10700"/>
    </row>
    <row r="10701" spans="48:49" x14ac:dyDescent="0.35">
      <c r="AV10701" s="10"/>
      <c r="AW10701"/>
    </row>
    <row r="10702" spans="48:49" x14ac:dyDescent="0.35">
      <c r="AV10702" s="10"/>
      <c r="AW10702"/>
    </row>
    <row r="10703" spans="48:49" x14ac:dyDescent="0.35">
      <c r="AV10703" s="10"/>
      <c r="AW10703"/>
    </row>
    <row r="10704" spans="48:49" x14ac:dyDescent="0.35">
      <c r="AV10704" s="10"/>
      <c r="AW10704"/>
    </row>
    <row r="10705" spans="48:49" x14ac:dyDescent="0.35">
      <c r="AV10705" s="10"/>
      <c r="AW10705"/>
    </row>
    <row r="10706" spans="48:49" x14ac:dyDescent="0.35">
      <c r="AV10706" s="10"/>
      <c r="AW10706"/>
    </row>
    <row r="10707" spans="48:49" x14ac:dyDescent="0.35">
      <c r="AV10707" s="10"/>
      <c r="AW10707"/>
    </row>
    <row r="10708" spans="48:49" x14ac:dyDescent="0.35">
      <c r="AV10708" s="10"/>
      <c r="AW10708"/>
    </row>
    <row r="10709" spans="48:49" x14ac:dyDescent="0.35">
      <c r="AV10709" s="10"/>
      <c r="AW10709"/>
    </row>
    <row r="10710" spans="48:49" x14ac:dyDescent="0.35">
      <c r="AV10710" s="10"/>
      <c r="AW10710"/>
    </row>
    <row r="10711" spans="48:49" x14ac:dyDescent="0.35">
      <c r="AV10711" s="10"/>
      <c r="AW10711"/>
    </row>
    <row r="10712" spans="48:49" x14ac:dyDescent="0.35">
      <c r="AV10712" s="10"/>
      <c r="AW10712"/>
    </row>
    <row r="10713" spans="48:49" x14ac:dyDescent="0.35">
      <c r="AV10713" s="10"/>
      <c r="AW10713"/>
    </row>
    <row r="10714" spans="48:49" x14ac:dyDescent="0.35">
      <c r="AV10714" s="10"/>
      <c r="AW10714"/>
    </row>
    <row r="10715" spans="48:49" x14ac:dyDescent="0.35">
      <c r="AV10715" s="10"/>
      <c r="AW10715"/>
    </row>
    <row r="10716" spans="48:49" x14ac:dyDescent="0.35">
      <c r="AV10716" s="10"/>
      <c r="AW10716"/>
    </row>
    <row r="10717" spans="48:49" x14ac:dyDescent="0.35">
      <c r="AV10717" s="10"/>
      <c r="AW10717"/>
    </row>
    <row r="10718" spans="48:49" x14ac:dyDescent="0.35">
      <c r="AV10718" s="10"/>
      <c r="AW10718"/>
    </row>
    <row r="10719" spans="48:49" x14ac:dyDescent="0.35">
      <c r="AV10719" s="10"/>
      <c r="AW10719"/>
    </row>
    <row r="10720" spans="48:49" x14ac:dyDescent="0.35">
      <c r="AV10720" s="10"/>
      <c r="AW10720"/>
    </row>
    <row r="10721" spans="48:49" x14ac:dyDescent="0.35">
      <c r="AV10721" s="10"/>
      <c r="AW10721"/>
    </row>
    <row r="10722" spans="48:49" x14ac:dyDescent="0.35">
      <c r="AV10722" s="10"/>
      <c r="AW10722"/>
    </row>
    <row r="10723" spans="48:49" x14ac:dyDescent="0.35">
      <c r="AV10723" s="10"/>
      <c r="AW10723"/>
    </row>
    <row r="10724" spans="48:49" x14ac:dyDescent="0.35">
      <c r="AV10724" s="10"/>
      <c r="AW10724"/>
    </row>
    <row r="10725" spans="48:49" x14ac:dyDescent="0.35">
      <c r="AV10725" s="10"/>
      <c r="AW10725"/>
    </row>
    <row r="10726" spans="48:49" x14ac:dyDescent="0.35">
      <c r="AV10726" s="10"/>
      <c r="AW10726"/>
    </row>
    <row r="10727" spans="48:49" x14ac:dyDescent="0.35">
      <c r="AV10727" s="10"/>
      <c r="AW10727"/>
    </row>
    <row r="10728" spans="48:49" x14ac:dyDescent="0.35">
      <c r="AV10728" s="10"/>
      <c r="AW10728"/>
    </row>
    <row r="10729" spans="48:49" x14ac:dyDescent="0.35">
      <c r="AV10729" s="10"/>
      <c r="AW10729"/>
    </row>
    <row r="10730" spans="48:49" x14ac:dyDescent="0.35">
      <c r="AV10730" s="10"/>
      <c r="AW10730"/>
    </row>
    <row r="10731" spans="48:49" x14ac:dyDescent="0.35">
      <c r="AV10731" s="10"/>
      <c r="AW10731"/>
    </row>
    <row r="10732" spans="48:49" x14ac:dyDescent="0.35">
      <c r="AV10732" s="10"/>
      <c r="AW10732"/>
    </row>
    <row r="10733" spans="48:49" x14ac:dyDescent="0.35">
      <c r="AV10733" s="10"/>
      <c r="AW10733"/>
    </row>
    <row r="10734" spans="48:49" x14ac:dyDescent="0.35">
      <c r="AV10734" s="10"/>
      <c r="AW10734"/>
    </row>
    <row r="10735" spans="48:49" x14ac:dyDescent="0.35">
      <c r="AV10735" s="10"/>
      <c r="AW10735"/>
    </row>
    <row r="10736" spans="48:49" x14ac:dyDescent="0.35">
      <c r="AV10736" s="10"/>
      <c r="AW10736"/>
    </row>
    <row r="10737" spans="48:49" x14ac:dyDescent="0.35">
      <c r="AV10737" s="10"/>
      <c r="AW10737"/>
    </row>
    <row r="10738" spans="48:49" x14ac:dyDescent="0.35">
      <c r="AV10738" s="10"/>
      <c r="AW10738"/>
    </row>
    <row r="10739" spans="48:49" x14ac:dyDescent="0.35">
      <c r="AV10739" s="10"/>
      <c r="AW10739"/>
    </row>
    <row r="10740" spans="48:49" x14ac:dyDescent="0.35">
      <c r="AV10740" s="10"/>
      <c r="AW10740"/>
    </row>
    <row r="10741" spans="48:49" x14ac:dyDescent="0.35">
      <c r="AV10741" s="10"/>
      <c r="AW10741"/>
    </row>
    <row r="10742" spans="48:49" x14ac:dyDescent="0.35">
      <c r="AV10742" s="10"/>
      <c r="AW10742"/>
    </row>
    <row r="10743" spans="48:49" x14ac:dyDescent="0.35">
      <c r="AV10743" s="10"/>
      <c r="AW10743"/>
    </row>
    <row r="10744" spans="48:49" x14ac:dyDescent="0.35">
      <c r="AV10744" s="10"/>
      <c r="AW10744"/>
    </row>
    <row r="10745" spans="48:49" x14ac:dyDescent="0.35">
      <c r="AV10745" s="10"/>
      <c r="AW10745"/>
    </row>
    <row r="10746" spans="48:49" x14ac:dyDescent="0.35">
      <c r="AV10746" s="10"/>
      <c r="AW10746"/>
    </row>
    <row r="10747" spans="48:49" x14ac:dyDescent="0.35">
      <c r="AV10747" s="10"/>
      <c r="AW10747"/>
    </row>
    <row r="10748" spans="48:49" x14ac:dyDescent="0.35">
      <c r="AV10748" s="10"/>
      <c r="AW10748"/>
    </row>
    <row r="10749" spans="48:49" x14ac:dyDescent="0.35">
      <c r="AV10749" s="10"/>
      <c r="AW10749"/>
    </row>
    <row r="10750" spans="48:49" x14ac:dyDescent="0.35">
      <c r="AV10750" s="10"/>
      <c r="AW10750"/>
    </row>
    <row r="10751" spans="48:49" x14ac:dyDescent="0.35">
      <c r="AV10751" s="10"/>
      <c r="AW10751"/>
    </row>
    <row r="10752" spans="48:49" x14ac:dyDescent="0.35">
      <c r="AV10752" s="10"/>
      <c r="AW10752"/>
    </row>
    <row r="10753" spans="48:49" x14ac:dyDescent="0.35">
      <c r="AV10753" s="10"/>
      <c r="AW10753"/>
    </row>
    <row r="10754" spans="48:49" x14ac:dyDescent="0.35">
      <c r="AV10754" s="10"/>
      <c r="AW10754"/>
    </row>
    <row r="10755" spans="48:49" x14ac:dyDescent="0.35">
      <c r="AV10755" s="10"/>
      <c r="AW10755"/>
    </row>
    <row r="10756" spans="48:49" x14ac:dyDescent="0.35">
      <c r="AV10756" s="10"/>
      <c r="AW10756"/>
    </row>
    <row r="10757" spans="48:49" x14ac:dyDescent="0.35">
      <c r="AV10757" s="10"/>
      <c r="AW10757"/>
    </row>
    <row r="10758" spans="48:49" x14ac:dyDescent="0.35">
      <c r="AV10758" s="10"/>
      <c r="AW10758"/>
    </row>
    <row r="10759" spans="48:49" x14ac:dyDescent="0.35">
      <c r="AV10759" s="10"/>
      <c r="AW10759"/>
    </row>
    <row r="10760" spans="48:49" x14ac:dyDescent="0.35">
      <c r="AV10760" s="10"/>
      <c r="AW10760"/>
    </row>
    <row r="10761" spans="48:49" x14ac:dyDescent="0.35">
      <c r="AV10761" s="10"/>
      <c r="AW10761"/>
    </row>
    <row r="10762" spans="48:49" x14ac:dyDescent="0.35">
      <c r="AV10762" s="10"/>
      <c r="AW10762"/>
    </row>
    <row r="10763" spans="48:49" x14ac:dyDescent="0.35">
      <c r="AV10763" s="10"/>
      <c r="AW10763"/>
    </row>
    <row r="10764" spans="48:49" x14ac:dyDescent="0.35">
      <c r="AV10764" s="10"/>
      <c r="AW10764"/>
    </row>
    <row r="10765" spans="48:49" x14ac:dyDescent="0.35">
      <c r="AV10765" s="10"/>
      <c r="AW10765"/>
    </row>
    <row r="10766" spans="48:49" x14ac:dyDescent="0.35">
      <c r="AV10766" s="10"/>
      <c r="AW10766"/>
    </row>
    <row r="10767" spans="48:49" x14ac:dyDescent="0.35">
      <c r="AV10767" s="10"/>
      <c r="AW10767"/>
    </row>
    <row r="10768" spans="48:49" x14ac:dyDescent="0.35">
      <c r="AV10768" s="10"/>
      <c r="AW10768"/>
    </row>
    <row r="10769" spans="48:49" x14ac:dyDescent="0.35">
      <c r="AV10769" s="10"/>
      <c r="AW10769"/>
    </row>
    <row r="10770" spans="48:49" x14ac:dyDescent="0.35">
      <c r="AV10770" s="10"/>
      <c r="AW10770"/>
    </row>
    <row r="10771" spans="48:49" x14ac:dyDescent="0.35">
      <c r="AV10771" s="10"/>
      <c r="AW10771"/>
    </row>
    <row r="10772" spans="48:49" x14ac:dyDescent="0.35">
      <c r="AV10772" s="10"/>
      <c r="AW10772"/>
    </row>
    <row r="10773" spans="48:49" x14ac:dyDescent="0.35">
      <c r="AV10773" s="10"/>
      <c r="AW10773"/>
    </row>
    <row r="10774" spans="48:49" x14ac:dyDescent="0.35">
      <c r="AV10774" s="10"/>
      <c r="AW10774"/>
    </row>
    <row r="10775" spans="48:49" x14ac:dyDescent="0.35">
      <c r="AV10775" s="10"/>
      <c r="AW10775"/>
    </row>
    <row r="10776" spans="48:49" x14ac:dyDescent="0.35">
      <c r="AV10776" s="10"/>
      <c r="AW10776"/>
    </row>
    <row r="10777" spans="48:49" x14ac:dyDescent="0.35">
      <c r="AV10777" s="10"/>
      <c r="AW10777"/>
    </row>
    <row r="10778" spans="48:49" x14ac:dyDescent="0.35">
      <c r="AV10778" s="10"/>
      <c r="AW10778"/>
    </row>
    <row r="10779" spans="48:49" x14ac:dyDescent="0.35">
      <c r="AV10779" s="10"/>
      <c r="AW10779"/>
    </row>
    <row r="10780" spans="48:49" x14ac:dyDescent="0.35">
      <c r="AV10780" s="10"/>
      <c r="AW10780"/>
    </row>
    <row r="10781" spans="48:49" x14ac:dyDescent="0.35">
      <c r="AV10781" s="10"/>
      <c r="AW10781"/>
    </row>
    <row r="10782" spans="48:49" x14ac:dyDescent="0.35">
      <c r="AV10782" s="10"/>
      <c r="AW10782"/>
    </row>
    <row r="10783" spans="48:49" x14ac:dyDescent="0.35">
      <c r="AV10783" s="10"/>
      <c r="AW10783"/>
    </row>
    <row r="10784" spans="48:49" x14ac:dyDescent="0.35">
      <c r="AV10784" s="10"/>
      <c r="AW10784"/>
    </row>
    <row r="10785" spans="48:49" x14ac:dyDescent="0.35">
      <c r="AV10785" s="10"/>
      <c r="AW10785"/>
    </row>
    <row r="10786" spans="48:49" x14ac:dyDescent="0.35">
      <c r="AV10786" s="10"/>
      <c r="AW10786"/>
    </row>
    <row r="10787" spans="48:49" x14ac:dyDescent="0.35">
      <c r="AV10787" s="10"/>
      <c r="AW10787"/>
    </row>
    <row r="10788" spans="48:49" x14ac:dyDescent="0.35">
      <c r="AV10788" s="10"/>
      <c r="AW10788"/>
    </row>
    <row r="10789" spans="48:49" x14ac:dyDescent="0.35">
      <c r="AV10789" s="10"/>
      <c r="AW10789"/>
    </row>
    <row r="10790" spans="48:49" x14ac:dyDescent="0.35">
      <c r="AV10790" s="10"/>
      <c r="AW10790"/>
    </row>
    <row r="10791" spans="48:49" x14ac:dyDescent="0.35">
      <c r="AV10791" s="10"/>
      <c r="AW10791"/>
    </row>
    <row r="10792" spans="48:49" x14ac:dyDescent="0.35">
      <c r="AV10792" s="10"/>
      <c r="AW10792"/>
    </row>
    <row r="10793" spans="48:49" x14ac:dyDescent="0.35">
      <c r="AV10793" s="10"/>
      <c r="AW10793"/>
    </row>
    <row r="10794" spans="48:49" x14ac:dyDescent="0.35">
      <c r="AV10794" s="10"/>
      <c r="AW10794"/>
    </row>
    <row r="10795" spans="48:49" x14ac:dyDescent="0.35">
      <c r="AV10795" s="10"/>
      <c r="AW10795"/>
    </row>
    <row r="10796" spans="48:49" x14ac:dyDescent="0.35">
      <c r="AV10796" s="10"/>
      <c r="AW10796"/>
    </row>
    <row r="10797" spans="48:49" x14ac:dyDescent="0.35">
      <c r="AV10797" s="10"/>
      <c r="AW10797"/>
    </row>
    <row r="10798" spans="48:49" x14ac:dyDescent="0.35">
      <c r="AV10798" s="10"/>
      <c r="AW10798"/>
    </row>
    <row r="10799" spans="48:49" x14ac:dyDescent="0.35">
      <c r="AV10799" s="10"/>
      <c r="AW10799"/>
    </row>
    <row r="10800" spans="48:49" x14ac:dyDescent="0.35">
      <c r="AV10800" s="10"/>
      <c r="AW10800"/>
    </row>
    <row r="10801" spans="48:49" x14ac:dyDescent="0.35">
      <c r="AV10801" s="10"/>
      <c r="AW10801"/>
    </row>
    <row r="10802" spans="48:49" x14ac:dyDescent="0.35">
      <c r="AV10802" s="10"/>
      <c r="AW10802"/>
    </row>
    <row r="10803" spans="48:49" x14ac:dyDescent="0.35">
      <c r="AV10803" s="10"/>
      <c r="AW10803"/>
    </row>
    <row r="10804" spans="48:49" x14ac:dyDescent="0.35">
      <c r="AV10804" s="10"/>
      <c r="AW10804"/>
    </row>
    <row r="10805" spans="48:49" x14ac:dyDescent="0.35">
      <c r="AV10805" s="10"/>
      <c r="AW10805"/>
    </row>
    <row r="10806" spans="48:49" x14ac:dyDescent="0.35">
      <c r="AV10806" s="10"/>
      <c r="AW10806"/>
    </row>
    <row r="10807" spans="48:49" x14ac:dyDescent="0.35">
      <c r="AV10807" s="10"/>
      <c r="AW10807"/>
    </row>
    <row r="10808" spans="48:49" x14ac:dyDescent="0.35">
      <c r="AV10808" s="10"/>
      <c r="AW10808"/>
    </row>
    <row r="10809" spans="48:49" x14ac:dyDescent="0.35">
      <c r="AV10809" s="10"/>
      <c r="AW10809"/>
    </row>
    <row r="10810" spans="48:49" x14ac:dyDescent="0.35">
      <c r="AV10810" s="10"/>
      <c r="AW10810"/>
    </row>
    <row r="10811" spans="48:49" x14ac:dyDescent="0.35">
      <c r="AV10811" s="10"/>
      <c r="AW10811"/>
    </row>
    <row r="10812" spans="48:49" x14ac:dyDescent="0.35">
      <c r="AV10812" s="10"/>
      <c r="AW10812"/>
    </row>
    <row r="10813" spans="48:49" x14ac:dyDescent="0.35">
      <c r="AV10813" s="10"/>
      <c r="AW10813"/>
    </row>
    <row r="10814" spans="48:49" x14ac:dyDescent="0.35">
      <c r="AV10814" s="10"/>
      <c r="AW10814"/>
    </row>
    <row r="10815" spans="48:49" x14ac:dyDescent="0.35">
      <c r="AV10815" s="10"/>
      <c r="AW10815"/>
    </row>
    <row r="10816" spans="48:49" x14ac:dyDescent="0.35">
      <c r="AV10816" s="10"/>
      <c r="AW10816"/>
    </row>
    <row r="10817" spans="48:49" x14ac:dyDescent="0.35">
      <c r="AV10817" s="10"/>
      <c r="AW10817"/>
    </row>
    <row r="10818" spans="48:49" x14ac:dyDescent="0.35">
      <c r="AV10818" s="10"/>
      <c r="AW10818"/>
    </row>
    <row r="10819" spans="48:49" x14ac:dyDescent="0.35">
      <c r="AV10819" s="10"/>
      <c r="AW10819"/>
    </row>
    <row r="10820" spans="48:49" x14ac:dyDescent="0.35">
      <c r="AV10820" s="10"/>
      <c r="AW10820"/>
    </row>
    <row r="10821" spans="48:49" x14ac:dyDescent="0.35">
      <c r="AV10821" s="10"/>
      <c r="AW10821"/>
    </row>
    <row r="10822" spans="48:49" x14ac:dyDescent="0.35">
      <c r="AV10822" s="10"/>
      <c r="AW10822"/>
    </row>
    <row r="10823" spans="48:49" x14ac:dyDescent="0.35">
      <c r="AV10823" s="10"/>
      <c r="AW10823"/>
    </row>
    <row r="10824" spans="48:49" x14ac:dyDescent="0.35">
      <c r="AV10824" s="10"/>
      <c r="AW10824"/>
    </row>
    <row r="10825" spans="48:49" x14ac:dyDescent="0.35">
      <c r="AV10825" s="10"/>
      <c r="AW10825"/>
    </row>
    <row r="10826" spans="48:49" x14ac:dyDescent="0.35">
      <c r="AV10826" s="10"/>
      <c r="AW10826"/>
    </row>
    <row r="10827" spans="48:49" x14ac:dyDescent="0.35">
      <c r="AV10827" s="10"/>
      <c r="AW10827"/>
    </row>
    <row r="10828" spans="48:49" x14ac:dyDescent="0.35">
      <c r="AV10828" s="10"/>
      <c r="AW10828"/>
    </row>
    <row r="10829" spans="48:49" x14ac:dyDescent="0.35">
      <c r="AV10829" s="10"/>
      <c r="AW10829"/>
    </row>
    <row r="10830" spans="48:49" x14ac:dyDescent="0.35">
      <c r="AV10830" s="10"/>
      <c r="AW10830"/>
    </row>
    <row r="10831" spans="48:49" x14ac:dyDescent="0.35">
      <c r="AV10831" s="10"/>
      <c r="AW10831"/>
    </row>
    <row r="10832" spans="48:49" x14ac:dyDescent="0.35">
      <c r="AV10832" s="10"/>
      <c r="AW10832"/>
    </row>
    <row r="10833" spans="48:49" x14ac:dyDescent="0.35">
      <c r="AV10833" s="10"/>
      <c r="AW10833"/>
    </row>
    <row r="10834" spans="48:49" x14ac:dyDescent="0.35">
      <c r="AV10834" s="10"/>
      <c r="AW10834"/>
    </row>
    <row r="10835" spans="48:49" x14ac:dyDescent="0.35">
      <c r="AV10835" s="10"/>
      <c r="AW10835"/>
    </row>
    <row r="10836" spans="48:49" x14ac:dyDescent="0.35">
      <c r="AV10836" s="10"/>
      <c r="AW10836"/>
    </row>
    <row r="10837" spans="48:49" x14ac:dyDescent="0.35">
      <c r="AV10837" s="10"/>
      <c r="AW10837"/>
    </row>
    <row r="10838" spans="48:49" x14ac:dyDescent="0.35">
      <c r="AV10838" s="10"/>
      <c r="AW10838"/>
    </row>
    <row r="10839" spans="48:49" x14ac:dyDescent="0.35">
      <c r="AV10839" s="10"/>
      <c r="AW10839"/>
    </row>
    <row r="10840" spans="48:49" x14ac:dyDescent="0.35">
      <c r="AV10840" s="10"/>
      <c r="AW10840"/>
    </row>
    <row r="10841" spans="48:49" x14ac:dyDescent="0.35">
      <c r="AV10841" s="10"/>
      <c r="AW10841"/>
    </row>
    <row r="10842" spans="48:49" x14ac:dyDescent="0.35">
      <c r="AV10842" s="10"/>
      <c r="AW10842"/>
    </row>
    <row r="10843" spans="48:49" x14ac:dyDescent="0.35">
      <c r="AV10843" s="10"/>
      <c r="AW10843"/>
    </row>
    <row r="10844" spans="48:49" x14ac:dyDescent="0.35">
      <c r="AV10844" s="10"/>
      <c r="AW10844"/>
    </row>
    <row r="10845" spans="48:49" x14ac:dyDescent="0.35">
      <c r="AV10845" s="10"/>
      <c r="AW10845"/>
    </row>
    <row r="10846" spans="48:49" x14ac:dyDescent="0.35">
      <c r="AV10846" s="10"/>
      <c r="AW10846"/>
    </row>
    <row r="10847" spans="48:49" x14ac:dyDescent="0.35">
      <c r="AV10847" s="10"/>
      <c r="AW10847"/>
    </row>
    <row r="10848" spans="48:49" x14ac:dyDescent="0.35">
      <c r="AV10848" s="10"/>
      <c r="AW10848"/>
    </row>
    <row r="10849" spans="48:49" x14ac:dyDescent="0.35">
      <c r="AV10849" s="10"/>
      <c r="AW10849"/>
    </row>
    <row r="10850" spans="48:49" x14ac:dyDescent="0.35">
      <c r="AV10850" s="10"/>
      <c r="AW10850"/>
    </row>
    <row r="10851" spans="48:49" x14ac:dyDescent="0.35">
      <c r="AV10851" s="10"/>
      <c r="AW10851"/>
    </row>
    <row r="10852" spans="48:49" x14ac:dyDescent="0.35">
      <c r="AV10852" s="10"/>
      <c r="AW10852"/>
    </row>
    <row r="10853" spans="48:49" x14ac:dyDescent="0.35">
      <c r="AV10853" s="10"/>
      <c r="AW10853"/>
    </row>
    <row r="10854" spans="48:49" x14ac:dyDescent="0.35">
      <c r="AV10854" s="10"/>
      <c r="AW10854"/>
    </row>
    <row r="10855" spans="48:49" x14ac:dyDescent="0.35">
      <c r="AV10855" s="10"/>
      <c r="AW10855"/>
    </row>
    <row r="10856" spans="48:49" x14ac:dyDescent="0.35">
      <c r="AV10856" s="10"/>
      <c r="AW10856"/>
    </row>
    <row r="10857" spans="48:49" x14ac:dyDescent="0.35">
      <c r="AV10857" s="10"/>
      <c r="AW10857"/>
    </row>
    <row r="10858" spans="48:49" x14ac:dyDescent="0.35">
      <c r="AV10858" s="10"/>
      <c r="AW10858"/>
    </row>
    <row r="10859" spans="48:49" x14ac:dyDescent="0.35">
      <c r="AV10859" s="10"/>
      <c r="AW10859"/>
    </row>
    <row r="10860" spans="48:49" x14ac:dyDescent="0.35">
      <c r="AV10860" s="10"/>
      <c r="AW10860"/>
    </row>
    <row r="10861" spans="48:49" x14ac:dyDescent="0.35">
      <c r="AV10861" s="10"/>
      <c r="AW10861"/>
    </row>
    <row r="10862" spans="48:49" x14ac:dyDescent="0.35">
      <c r="AV10862" s="10"/>
      <c r="AW10862"/>
    </row>
    <row r="10863" spans="48:49" x14ac:dyDescent="0.35">
      <c r="AV10863" s="10"/>
      <c r="AW10863"/>
    </row>
    <row r="10864" spans="48:49" x14ac:dyDescent="0.35">
      <c r="AV10864" s="10"/>
      <c r="AW10864"/>
    </row>
    <row r="10865" spans="48:49" x14ac:dyDescent="0.35">
      <c r="AV10865" s="10"/>
      <c r="AW10865"/>
    </row>
    <row r="10866" spans="48:49" x14ac:dyDescent="0.35">
      <c r="AV10866" s="10"/>
      <c r="AW10866"/>
    </row>
    <row r="10867" spans="48:49" x14ac:dyDescent="0.35">
      <c r="AV10867" s="10"/>
      <c r="AW10867"/>
    </row>
    <row r="10868" spans="48:49" x14ac:dyDescent="0.35">
      <c r="AV10868" s="10"/>
      <c r="AW10868"/>
    </row>
    <row r="10869" spans="48:49" x14ac:dyDescent="0.35">
      <c r="AV10869" s="10"/>
      <c r="AW10869"/>
    </row>
    <row r="10870" spans="48:49" x14ac:dyDescent="0.35">
      <c r="AV10870" s="10"/>
      <c r="AW10870"/>
    </row>
    <row r="10871" spans="48:49" x14ac:dyDescent="0.35">
      <c r="AV10871" s="10"/>
      <c r="AW10871"/>
    </row>
    <row r="10872" spans="48:49" x14ac:dyDescent="0.35">
      <c r="AV10872" s="10"/>
      <c r="AW10872"/>
    </row>
    <row r="10873" spans="48:49" x14ac:dyDescent="0.35">
      <c r="AV10873" s="10"/>
      <c r="AW10873"/>
    </row>
    <row r="10874" spans="48:49" x14ac:dyDescent="0.35">
      <c r="AV10874" s="10"/>
      <c r="AW10874"/>
    </row>
    <row r="10875" spans="48:49" x14ac:dyDescent="0.35">
      <c r="AV10875" s="10"/>
      <c r="AW10875"/>
    </row>
    <row r="10876" spans="48:49" x14ac:dyDescent="0.35">
      <c r="AV10876" s="10"/>
      <c r="AW10876"/>
    </row>
    <row r="10877" spans="48:49" x14ac:dyDescent="0.35">
      <c r="AV10877" s="10"/>
      <c r="AW10877"/>
    </row>
    <row r="10878" spans="48:49" x14ac:dyDescent="0.35">
      <c r="AV10878" s="10"/>
      <c r="AW10878"/>
    </row>
    <row r="10879" spans="48:49" x14ac:dyDescent="0.35">
      <c r="AV10879" s="10"/>
      <c r="AW10879"/>
    </row>
    <row r="10880" spans="48:49" x14ac:dyDescent="0.35">
      <c r="AV10880" s="10"/>
      <c r="AW10880"/>
    </row>
    <row r="10881" spans="48:49" x14ac:dyDescent="0.35">
      <c r="AV10881" s="10"/>
      <c r="AW10881"/>
    </row>
    <row r="10882" spans="48:49" x14ac:dyDescent="0.35">
      <c r="AV10882" s="10"/>
      <c r="AW10882"/>
    </row>
    <row r="10883" spans="48:49" x14ac:dyDescent="0.35">
      <c r="AV10883" s="10"/>
      <c r="AW10883"/>
    </row>
    <row r="10884" spans="48:49" x14ac:dyDescent="0.35">
      <c r="AV10884" s="10"/>
      <c r="AW10884"/>
    </row>
    <row r="10885" spans="48:49" x14ac:dyDescent="0.35">
      <c r="AV10885" s="10"/>
      <c r="AW10885"/>
    </row>
    <row r="10886" spans="48:49" x14ac:dyDescent="0.35">
      <c r="AV10886" s="10"/>
      <c r="AW10886"/>
    </row>
    <row r="10887" spans="48:49" x14ac:dyDescent="0.35">
      <c r="AV10887" s="10"/>
      <c r="AW10887"/>
    </row>
    <row r="10888" spans="48:49" x14ac:dyDescent="0.35">
      <c r="AV10888" s="10"/>
      <c r="AW10888"/>
    </row>
    <row r="10889" spans="48:49" x14ac:dyDescent="0.35">
      <c r="AV10889" s="10"/>
      <c r="AW10889"/>
    </row>
    <row r="10890" spans="48:49" x14ac:dyDescent="0.35">
      <c r="AV10890" s="10"/>
      <c r="AW10890"/>
    </row>
    <row r="10891" spans="48:49" x14ac:dyDescent="0.35">
      <c r="AV10891" s="10"/>
      <c r="AW10891"/>
    </row>
    <row r="10892" spans="48:49" x14ac:dyDescent="0.35">
      <c r="AV10892" s="10"/>
      <c r="AW10892"/>
    </row>
    <row r="10893" spans="48:49" x14ac:dyDescent="0.35">
      <c r="AV10893" s="10"/>
      <c r="AW10893"/>
    </row>
    <row r="10894" spans="48:49" x14ac:dyDescent="0.35">
      <c r="AV10894" s="10"/>
      <c r="AW10894"/>
    </row>
    <row r="10895" spans="48:49" x14ac:dyDescent="0.35">
      <c r="AV10895" s="10"/>
      <c r="AW10895"/>
    </row>
    <row r="10896" spans="48:49" x14ac:dyDescent="0.35">
      <c r="AV10896" s="10"/>
      <c r="AW10896"/>
    </row>
    <row r="10897" spans="48:49" x14ac:dyDescent="0.35">
      <c r="AV10897" s="10"/>
      <c r="AW10897"/>
    </row>
    <row r="10898" spans="48:49" x14ac:dyDescent="0.35">
      <c r="AV10898" s="10"/>
      <c r="AW10898"/>
    </row>
    <row r="10899" spans="48:49" x14ac:dyDescent="0.35">
      <c r="AV10899" s="10"/>
      <c r="AW10899"/>
    </row>
    <row r="10900" spans="48:49" x14ac:dyDescent="0.35">
      <c r="AV10900" s="10"/>
      <c r="AW10900"/>
    </row>
    <row r="10901" spans="48:49" x14ac:dyDescent="0.35">
      <c r="AV10901" s="10"/>
      <c r="AW10901"/>
    </row>
    <row r="10902" spans="48:49" x14ac:dyDescent="0.35">
      <c r="AV10902" s="10"/>
      <c r="AW10902"/>
    </row>
    <row r="10903" spans="48:49" x14ac:dyDescent="0.35">
      <c r="AV10903" s="10"/>
      <c r="AW10903"/>
    </row>
    <row r="10904" spans="48:49" x14ac:dyDescent="0.35">
      <c r="AV10904" s="10"/>
      <c r="AW10904"/>
    </row>
    <row r="10905" spans="48:49" x14ac:dyDescent="0.35">
      <c r="AV10905" s="10"/>
      <c r="AW10905"/>
    </row>
    <row r="10906" spans="48:49" x14ac:dyDescent="0.35">
      <c r="AV10906" s="10"/>
      <c r="AW10906"/>
    </row>
    <row r="10907" spans="48:49" x14ac:dyDescent="0.35">
      <c r="AV10907" s="10"/>
      <c r="AW10907"/>
    </row>
    <row r="10908" spans="48:49" x14ac:dyDescent="0.35">
      <c r="AV10908" s="10"/>
      <c r="AW10908"/>
    </row>
    <row r="10909" spans="48:49" x14ac:dyDescent="0.35">
      <c r="AV10909" s="10"/>
      <c r="AW10909"/>
    </row>
    <row r="10910" spans="48:49" x14ac:dyDescent="0.35">
      <c r="AV10910" s="10"/>
      <c r="AW10910"/>
    </row>
    <row r="10911" spans="48:49" x14ac:dyDescent="0.35">
      <c r="AV10911" s="10"/>
      <c r="AW10911"/>
    </row>
    <row r="10912" spans="48:49" x14ac:dyDescent="0.35">
      <c r="AV10912" s="10"/>
      <c r="AW10912"/>
    </row>
    <row r="10913" spans="48:49" x14ac:dyDescent="0.35">
      <c r="AV10913" s="10"/>
      <c r="AW10913"/>
    </row>
    <row r="10914" spans="48:49" x14ac:dyDescent="0.35">
      <c r="AV10914" s="10"/>
      <c r="AW10914"/>
    </row>
    <row r="10915" spans="48:49" x14ac:dyDescent="0.35">
      <c r="AV10915" s="10"/>
      <c r="AW10915"/>
    </row>
    <row r="10916" spans="48:49" x14ac:dyDescent="0.35">
      <c r="AV10916" s="10"/>
      <c r="AW10916"/>
    </row>
    <row r="10917" spans="48:49" x14ac:dyDescent="0.35">
      <c r="AV10917" s="10"/>
      <c r="AW10917"/>
    </row>
    <row r="10918" spans="48:49" x14ac:dyDescent="0.35">
      <c r="AV10918" s="10"/>
      <c r="AW10918"/>
    </row>
    <row r="10919" spans="48:49" x14ac:dyDescent="0.35">
      <c r="AV10919" s="10"/>
      <c r="AW10919"/>
    </row>
    <row r="10920" spans="48:49" x14ac:dyDescent="0.35">
      <c r="AV10920" s="10"/>
      <c r="AW10920"/>
    </row>
    <row r="10921" spans="48:49" x14ac:dyDescent="0.35">
      <c r="AV10921" s="10"/>
      <c r="AW10921"/>
    </row>
    <row r="10922" spans="48:49" x14ac:dyDescent="0.35">
      <c r="AV10922" s="10"/>
      <c r="AW10922"/>
    </row>
    <row r="10923" spans="48:49" x14ac:dyDescent="0.35">
      <c r="AV10923" s="10"/>
      <c r="AW10923"/>
    </row>
    <row r="10924" spans="48:49" x14ac:dyDescent="0.35">
      <c r="AV10924" s="10"/>
      <c r="AW10924"/>
    </row>
    <row r="10925" spans="48:49" x14ac:dyDescent="0.35">
      <c r="AV10925" s="10"/>
      <c r="AW10925"/>
    </row>
    <row r="10926" spans="48:49" x14ac:dyDescent="0.35">
      <c r="AV10926" s="10"/>
      <c r="AW10926"/>
    </row>
    <row r="10927" spans="48:49" x14ac:dyDescent="0.35">
      <c r="AV10927" s="10"/>
      <c r="AW10927"/>
    </row>
    <row r="10928" spans="48:49" x14ac:dyDescent="0.35">
      <c r="AV10928" s="10"/>
      <c r="AW10928"/>
    </row>
    <row r="10929" spans="48:49" x14ac:dyDescent="0.35">
      <c r="AV10929" s="10"/>
      <c r="AW10929"/>
    </row>
    <row r="10930" spans="48:49" x14ac:dyDescent="0.35">
      <c r="AV10930" s="10"/>
      <c r="AW10930"/>
    </row>
    <row r="10931" spans="48:49" x14ac:dyDescent="0.35">
      <c r="AV10931" s="10"/>
      <c r="AW10931"/>
    </row>
    <row r="10932" spans="48:49" x14ac:dyDescent="0.35">
      <c r="AV10932" s="10"/>
      <c r="AW10932"/>
    </row>
    <row r="10933" spans="48:49" x14ac:dyDescent="0.35">
      <c r="AV10933" s="10"/>
      <c r="AW10933"/>
    </row>
    <row r="10934" spans="48:49" x14ac:dyDescent="0.35">
      <c r="AV10934" s="10"/>
      <c r="AW10934"/>
    </row>
    <row r="10935" spans="48:49" x14ac:dyDescent="0.35">
      <c r="AV10935" s="10"/>
      <c r="AW10935"/>
    </row>
    <row r="10936" spans="48:49" x14ac:dyDescent="0.35">
      <c r="AV10936" s="10"/>
      <c r="AW10936"/>
    </row>
    <row r="10937" spans="48:49" x14ac:dyDescent="0.35">
      <c r="AV10937" s="10"/>
      <c r="AW10937"/>
    </row>
    <row r="10938" spans="48:49" x14ac:dyDescent="0.35">
      <c r="AV10938" s="10"/>
      <c r="AW10938"/>
    </row>
    <row r="10939" spans="48:49" x14ac:dyDescent="0.35">
      <c r="AV10939" s="10"/>
      <c r="AW10939"/>
    </row>
    <row r="10940" spans="48:49" x14ac:dyDescent="0.35">
      <c r="AV10940" s="10"/>
      <c r="AW10940"/>
    </row>
    <row r="10941" spans="48:49" x14ac:dyDescent="0.35">
      <c r="AV10941" s="10"/>
      <c r="AW10941"/>
    </row>
    <row r="10942" spans="48:49" x14ac:dyDescent="0.35">
      <c r="AV10942" s="10"/>
      <c r="AW10942"/>
    </row>
    <row r="10943" spans="48:49" x14ac:dyDescent="0.35">
      <c r="AV10943" s="10"/>
      <c r="AW10943"/>
    </row>
    <row r="10944" spans="48:49" x14ac:dyDescent="0.35">
      <c r="AV10944" s="10"/>
      <c r="AW10944"/>
    </row>
    <row r="10945" spans="48:49" x14ac:dyDescent="0.35">
      <c r="AV10945" s="10"/>
      <c r="AW10945"/>
    </row>
    <row r="10946" spans="48:49" x14ac:dyDescent="0.35">
      <c r="AV10946" s="10"/>
      <c r="AW10946"/>
    </row>
    <row r="10947" spans="48:49" x14ac:dyDescent="0.35">
      <c r="AV10947" s="10"/>
      <c r="AW10947"/>
    </row>
    <row r="10948" spans="48:49" x14ac:dyDescent="0.35">
      <c r="AV10948" s="10"/>
      <c r="AW10948"/>
    </row>
    <row r="10949" spans="48:49" x14ac:dyDescent="0.35">
      <c r="AV10949" s="10"/>
      <c r="AW10949"/>
    </row>
    <row r="10950" spans="48:49" x14ac:dyDescent="0.35">
      <c r="AV10950" s="10"/>
      <c r="AW10950"/>
    </row>
    <row r="10951" spans="48:49" x14ac:dyDescent="0.35">
      <c r="AV10951" s="10"/>
      <c r="AW10951"/>
    </row>
    <row r="10952" spans="48:49" x14ac:dyDescent="0.35">
      <c r="AV10952" s="10"/>
      <c r="AW10952"/>
    </row>
    <row r="10953" spans="48:49" x14ac:dyDescent="0.35">
      <c r="AV10953" s="10"/>
      <c r="AW10953"/>
    </row>
    <row r="10954" spans="48:49" x14ac:dyDescent="0.35">
      <c r="AV10954" s="10"/>
      <c r="AW10954"/>
    </row>
    <row r="10955" spans="48:49" x14ac:dyDescent="0.35">
      <c r="AV10955" s="10"/>
      <c r="AW10955"/>
    </row>
    <row r="10956" spans="48:49" x14ac:dyDescent="0.35">
      <c r="AV10956" s="10"/>
      <c r="AW10956"/>
    </row>
    <row r="10957" spans="48:49" x14ac:dyDescent="0.35">
      <c r="AV10957" s="10"/>
      <c r="AW10957"/>
    </row>
    <row r="10958" spans="48:49" x14ac:dyDescent="0.35">
      <c r="AV10958" s="10"/>
      <c r="AW10958"/>
    </row>
    <row r="10959" spans="48:49" x14ac:dyDescent="0.35">
      <c r="AV10959" s="10"/>
      <c r="AW10959"/>
    </row>
    <row r="10960" spans="48:49" x14ac:dyDescent="0.35">
      <c r="AV10960" s="10"/>
      <c r="AW10960"/>
    </row>
    <row r="10961" spans="48:49" x14ac:dyDescent="0.35">
      <c r="AV10961" s="10"/>
      <c r="AW10961"/>
    </row>
    <row r="10962" spans="48:49" x14ac:dyDescent="0.35">
      <c r="AV10962" s="10"/>
      <c r="AW10962"/>
    </row>
    <row r="10963" spans="48:49" x14ac:dyDescent="0.35">
      <c r="AV10963" s="10"/>
      <c r="AW10963"/>
    </row>
    <row r="10964" spans="48:49" x14ac:dyDescent="0.35">
      <c r="AV10964" s="10"/>
      <c r="AW10964"/>
    </row>
    <row r="10965" spans="48:49" x14ac:dyDescent="0.35">
      <c r="AV10965" s="10"/>
      <c r="AW10965"/>
    </row>
    <row r="10966" spans="48:49" x14ac:dyDescent="0.35">
      <c r="AV10966" s="10"/>
      <c r="AW10966"/>
    </row>
    <row r="10967" spans="48:49" x14ac:dyDescent="0.35">
      <c r="AV10967" s="10"/>
      <c r="AW10967"/>
    </row>
    <row r="10968" spans="48:49" x14ac:dyDescent="0.35">
      <c r="AV10968" s="10"/>
      <c r="AW10968"/>
    </row>
    <row r="10969" spans="48:49" x14ac:dyDescent="0.35">
      <c r="AV10969" s="10"/>
      <c r="AW10969"/>
    </row>
    <row r="10970" spans="48:49" x14ac:dyDescent="0.35">
      <c r="AV10970" s="10"/>
      <c r="AW10970"/>
    </row>
    <row r="10971" spans="48:49" x14ac:dyDescent="0.35">
      <c r="AV10971" s="10"/>
      <c r="AW10971"/>
    </row>
    <row r="10972" spans="48:49" x14ac:dyDescent="0.35">
      <c r="AV10972" s="10"/>
      <c r="AW10972"/>
    </row>
    <row r="10973" spans="48:49" x14ac:dyDescent="0.35">
      <c r="AV10973" s="10"/>
      <c r="AW10973"/>
    </row>
    <row r="10974" spans="48:49" x14ac:dyDescent="0.35">
      <c r="AV10974" s="10"/>
      <c r="AW10974"/>
    </row>
    <row r="10975" spans="48:49" x14ac:dyDescent="0.35">
      <c r="AV10975" s="10"/>
      <c r="AW10975"/>
    </row>
    <row r="10976" spans="48:49" x14ac:dyDescent="0.35">
      <c r="AV10976" s="10"/>
      <c r="AW10976"/>
    </row>
    <row r="10977" spans="48:49" x14ac:dyDescent="0.35">
      <c r="AV10977" s="10"/>
      <c r="AW10977"/>
    </row>
    <row r="10978" spans="48:49" x14ac:dyDescent="0.35">
      <c r="AV10978" s="10"/>
      <c r="AW10978"/>
    </row>
    <row r="10979" spans="48:49" x14ac:dyDescent="0.35">
      <c r="AV10979" s="10"/>
      <c r="AW10979"/>
    </row>
    <row r="10980" spans="48:49" x14ac:dyDescent="0.35">
      <c r="AV10980" s="10"/>
      <c r="AW10980"/>
    </row>
    <row r="10981" spans="48:49" x14ac:dyDescent="0.35">
      <c r="AV10981" s="10"/>
      <c r="AW10981"/>
    </row>
    <row r="10982" spans="48:49" x14ac:dyDescent="0.35">
      <c r="AV10982" s="10"/>
      <c r="AW10982"/>
    </row>
    <row r="10983" spans="48:49" x14ac:dyDescent="0.35">
      <c r="AV10983" s="10"/>
      <c r="AW10983"/>
    </row>
    <row r="10984" spans="48:49" x14ac:dyDescent="0.35">
      <c r="AV10984" s="10"/>
      <c r="AW10984"/>
    </row>
    <row r="10985" spans="48:49" x14ac:dyDescent="0.35">
      <c r="AV10985" s="10"/>
      <c r="AW10985"/>
    </row>
    <row r="10986" spans="48:49" x14ac:dyDescent="0.35">
      <c r="AV10986" s="10"/>
      <c r="AW10986"/>
    </row>
    <row r="10987" spans="48:49" x14ac:dyDescent="0.35">
      <c r="AV10987" s="10"/>
      <c r="AW10987"/>
    </row>
    <row r="10988" spans="48:49" x14ac:dyDescent="0.35">
      <c r="AV10988" s="10"/>
      <c r="AW10988"/>
    </row>
    <row r="10989" spans="48:49" x14ac:dyDescent="0.35">
      <c r="AV10989" s="10"/>
      <c r="AW10989"/>
    </row>
    <row r="10990" spans="48:49" x14ac:dyDescent="0.35">
      <c r="AV10990" s="10"/>
      <c r="AW10990"/>
    </row>
    <row r="10991" spans="48:49" x14ac:dyDescent="0.35">
      <c r="AV10991" s="10"/>
      <c r="AW10991"/>
    </row>
    <row r="10992" spans="48:49" x14ac:dyDescent="0.35">
      <c r="AV10992" s="10"/>
      <c r="AW10992"/>
    </row>
    <row r="10993" spans="48:49" x14ac:dyDescent="0.35">
      <c r="AV10993" s="10"/>
      <c r="AW10993"/>
    </row>
    <row r="10994" spans="48:49" x14ac:dyDescent="0.35">
      <c r="AV10994" s="10"/>
      <c r="AW10994"/>
    </row>
    <row r="10995" spans="48:49" x14ac:dyDescent="0.35">
      <c r="AV10995" s="10"/>
      <c r="AW10995"/>
    </row>
    <row r="10996" spans="48:49" x14ac:dyDescent="0.35">
      <c r="AV10996" s="10"/>
      <c r="AW10996"/>
    </row>
    <row r="10997" spans="48:49" x14ac:dyDescent="0.35">
      <c r="AV10997" s="10"/>
      <c r="AW10997"/>
    </row>
    <row r="10998" spans="48:49" x14ac:dyDescent="0.35">
      <c r="AV10998" s="10"/>
      <c r="AW10998"/>
    </row>
    <row r="10999" spans="48:49" x14ac:dyDescent="0.35">
      <c r="AV10999" s="10"/>
      <c r="AW10999"/>
    </row>
    <row r="11000" spans="48:49" x14ac:dyDescent="0.35">
      <c r="AV11000" s="10"/>
      <c r="AW11000"/>
    </row>
    <row r="11001" spans="48:49" x14ac:dyDescent="0.35">
      <c r="AV11001" s="10"/>
      <c r="AW11001"/>
    </row>
    <row r="11002" spans="48:49" x14ac:dyDescent="0.35">
      <c r="AV11002" s="10"/>
      <c r="AW11002"/>
    </row>
    <row r="11003" spans="48:49" x14ac:dyDescent="0.35">
      <c r="AV11003" s="10"/>
      <c r="AW11003"/>
    </row>
    <row r="11004" spans="48:49" x14ac:dyDescent="0.35">
      <c r="AV11004" s="10"/>
      <c r="AW11004"/>
    </row>
    <row r="11005" spans="48:49" x14ac:dyDescent="0.35">
      <c r="AV11005" s="10"/>
      <c r="AW11005"/>
    </row>
    <row r="11006" spans="48:49" x14ac:dyDescent="0.35">
      <c r="AV11006" s="10"/>
      <c r="AW11006"/>
    </row>
    <row r="11007" spans="48:49" x14ac:dyDescent="0.35">
      <c r="AV11007" s="10"/>
      <c r="AW11007"/>
    </row>
    <row r="11008" spans="48:49" x14ac:dyDescent="0.35">
      <c r="AV11008" s="10"/>
      <c r="AW11008"/>
    </row>
    <row r="11009" spans="48:49" x14ac:dyDescent="0.35">
      <c r="AV11009" s="10"/>
      <c r="AW11009"/>
    </row>
    <row r="11010" spans="48:49" x14ac:dyDescent="0.35">
      <c r="AV11010" s="10"/>
      <c r="AW11010"/>
    </row>
    <row r="11011" spans="48:49" x14ac:dyDescent="0.35">
      <c r="AV11011" s="10"/>
      <c r="AW11011"/>
    </row>
    <row r="11012" spans="48:49" x14ac:dyDescent="0.35">
      <c r="AV11012" s="10"/>
      <c r="AW11012"/>
    </row>
    <row r="11013" spans="48:49" x14ac:dyDescent="0.35">
      <c r="AV11013" s="10"/>
      <c r="AW11013"/>
    </row>
    <row r="11014" spans="48:49" x14ac:dyDescent="0.35">
      <c r="AV11014" s="10"/>
      <c r="AW11014"/>
    </row>
    <row r="11015" spans="48:49" x14ac:dyDescent="0.35">
      <c r="AV11015" s="10"/>
      <c r="AW11015"/>
    </row>
    <row r="11016" spans="48:49" x14ac:dyDescent="0.35">
      <c r="AV11016" s="10"/>
      <c r="AW11016"/>
    </row>
    <row r="11017" spans="48:49" x14ac:dyDescent="0.35">
      <c r="AV11017" s="10"/>
      <c r="AW11017"/>
    </row>
    <row r="11018" spans="48:49" x14ac:dyDescent="0.35">
      <c r="AV11018" s="10"/>
      <c r="AW11018"/>
    </row>
    <row r="11019" spans="48:49" x14ac:dyDescent="0.35">
      <c r="AV11019" s="10"/>
      <c r="AW11019"/>
    </row>
    <row r="11020" spans="48:49" x14ac:dyDescent="0.35">
      <c r="AV11020" s="10"/>
      <c r="AW11020"/>
    </row>
    <row r="11021" spans="48:49" x14ac:dyDescent="0.35">
      <c r="AV11021" s="10"/>
      <c r="AW11021"/>
    </row>
    <row r="11022" spans="48:49" x14ac:dyDescent="0.35">
      <c r="AV11022" s="10"/>
      <c r="AW11022"/>
    </row>
    <row r="11023" spans="48:49" x14ac:dyDescent="0.35">
      <c r="AV11023" s="10"/>
      <c r="AW11023"/>
    </row>
    <row r="11024" spans="48:49" x14ac:dyDescent="0.35">
      <c r="AV11024" s="10"/>
      <c r="AW11024"/>
    </row>
    <row r="11025" spans="48:49" x14ac:dyDescent="0.35">
      <c r="AV11025" s="10"/>
      <c r="AW11025"/>
    </row>
    <row r="11026" spans="48:49" x14ac:dyDescent="0.35">
      <c r="AV11026" s="10"/>
      <c r="AW11026"/>
    </row>
    <row r="11027" spans="48:49" x14ac:dyDescent="0.35">
      <c r="AV11027" s="10"/>
      <c r="AW11027"/>
    </row>
    <row r="11028" spans="48:49" x14ac:dyDescent="0.35">
      <c r="AV11028" s="10"/>
      <c r="AW11028"/>
    </row>
    <row r="11029" spans="48:49" x14ac:dyDescent="0.35">
      <c r="AV11029" s="10"/>
      <c r="AW11029"/>
    </row>
    <row r="11030" spans="48:49" x14ac:dyDescent="0.35">
      <c r="AV11030" s="10"/>
      <c r="AW11030"/>
    </row>
    <row r="11031" spans="48:49" x14ac:dyDescent="0.35">
      <c r="AV11031" s="10"/>
      <c r="AW11031"/>
    </row>
    <row r="11032" spans="48:49" x14ac:dyDescent="0.35">
      <c r="AV11032" s="10"/>
      <c r="AW11032"/>
    </row>
    <row r="11033" spans="48:49" x14ac:dyDescent="0.35">
      <c r="AV11033" s="10"/>
      <c r="AW11033"/>
    </row>
    <row r="11034" spans="48:49" x14ac:dyDescent="0.35">
      <c r="AV11034" s="10"/>
      <c r="AW11034"/>
    </row>
    <row r="11035" spans="48:49" x14ac:dyDescent="0.35">
      <c r="AV11035" s="10"/>
      <c r="AW11035"/>
    </row>
    <row r="11036" spans="48:49" x14ac:dyDescent="0.35">
      <c r="AV11036" s="10"/>
      <c r="AW11036"/>
    </row>
    <row r="11037" spans="48:49" x14ac:dyDescent="0.35">
      <c r="AV11037" s="10"/>
      <c r="AW11037"/>
    </row>
    <row r="11038" spans="48:49" x14ac:dyDescent="0.35">
      <c r="AV11038" s="10"/>
      <c r="AW11038"/>
    </row>
    <row r="11039" spans="48:49" x14ac:dyDescent="0.35">
      <c r="AV11039" s="10"/>
      <c r="AW11039"/>
    </row>
    <row r="11040" spans="48:49" x14ac:dyDescent="0.35">
      <c r="AV11040" s="10"/>
      <c r="AW11040"/>
    </row>
    <row r="11041" spans="48:49" x14ac:dyDescent="0.35">
      <c r="AV11041" s="10"/>
      <c r="AW11041"/>
    </row>
    <row r="11042" spans="48:49" x14ac:dyDescent="0.35">
      <c r="AV11042" s="10"/>
      <c r="AW11042"/>
    </row>
    <row r="11043" spans="48:49" x14ac:dyDescent="0.35">
      <c r="AV11043" s="10"/>
      <c r="AW11043"/>
    </row>
    <row r="11044" spans="48:49" x14ac:dyDescent="0.35">
      <c r="AV11044" s="10"/>
      <c r="AW11044"/>
    </row>
    <row r="11045" spans="48:49" x14ac:dyDescent="0.35">
      <c r="AV11045" s="10"/>
      <c r="AW11045"/>
    </row>
    <row r="11046" spans="48:49" x14ac:dyDescent="0.35">
      <c r="AV11046" s="10"/>
      <c r="AW11046"/>
    </row>
    <row r="11047" spans="48:49" x14ac:dyDescent="0.35">
      <c r="AV11047" s="10"/>
      <c r="AW11047"/>
    </row>
    <row r="11048" spans="48:49" x14ac:dyDescent="0.35">
      <c r="AV11048" s="10"/>
      <c r="AW11048"/>
    </row>
    <row r="11049" spans="48:49" x14ac:dyDescent="0.35">
      <c r="AV11049" s="10"/>
      <c r="AW11049"/>
    </row>
    <row r="11050" spans="48:49" x14ac:dyDescent="0.35">
      <c r="AV11050" s="10"/>
      <c r="AW11050"/>
    </row>
    <row r="11051" spans="48:49" x14ac:dyDescent="0.35">
      <c r="AV11051" s="10"/>
      <c r="AW11051"/>
    </row>
    <row r="11052" spans="48:49" x14ac:dyDescent="0.35">
      <c r="AV11052" s="10"/>
      <c r="AW11052"/>
    </row>
    <row r="11053" spans="48:49" x14ac:dyDescent="0.35">
      <c r="AV11053" s="10"/>
      <c r="AW11053"/>
    </row>
    <row r="11054" spans="48:49" x14ac:dyDescent="0.35">
      <c r="AV11054" s="10"/>
      <c r="AW11054"/>
    </row>
    <row r="11055" spans="48:49" x14ac:dyDescent="0.35">
      <c r="AV11055" s="10"/>
      <c r="AW11055"/>
    </row>
    <row r="11056" spans="48:49" x14ac:dyDescent="0.35">
      <c r="AV11056" s="10"/>
      <c r="AW11056"/>
    </row>
    <row r="11057" spans="48:49" x14ac:dyDescent="0.35">
      <c r="AV11057" s="10"/>
      <c r="AW11057"/>
    </row>
    <row r="11058" spans="48:49" x14ac:dyDescent="0.35">
      <c r="AV11058" s="10"/>
      <c r="AW11058"/>
    </row>
    <row r="11059" spans="48:49" x14ac:dyDescent="0.35">
      <c r="AV11059" s="10"/>
      <c r="AW11059"/>
    </row>
    <row r="11060" spans="48:49" x14ac:dyDescent="0.35">
      <c r="AV11060" s="10"/>
      <c r="AW11060"/>
    </row>
    <row r="11061" spans="48:49" x14ac:dyDescent="0.35">
      <c r="AV11061" s="10"/>
      <c r="AW11061"/>
    </row>
    <row r="11062" spans="48:49" x14ac:dyDescent="0.35">
      <c r="AV11062" s="10"/>
      <c r="AW11062"/>
    </row>
    <row r="11063" spans="48:49" x14ac:dyDescent="0.35">
      <c r="AV11063" s="10"/>
      <c r="AW11063"/>
    </row>
    <row r="11064" spans="48:49" x14ac:dyDescent="0.35">
      <c r="AV11064" s="10"/>
      <c r="AW11064"/>
    </row>
    <row r="11065" spans="48:49" x14ac:dyDescent="0.35">
      <c r="AV11065" s="10"/>
      <c r="AW11065"/>
    </row>
    <row r="11066" spans="48:49" x14ac:dyDescent="0.35">
      <c r="AV11066" s="10"/>
      <c r="AW11066"/>
    </row>
    <row r="11067" spans="48:49" x14ac:dyDescent="0.35">
      <c r="AV11067" s="10"/>
      <c r="AW11067"/>
    </row>
    <row r="11068" spans="48:49" x14ac:dyDescent="0.35">
      <c r="AV11068" s="10"/>
      <c r="AW11068"/>
    </row>
    <row r="11069" spans="48:49" x14ac:dyDescent="0.35">
      <c r="AV11069" s="10"/>
      <c r="AW11069"/>
    </row>
    <row r="11070" spans="48:49" x14ac:dyDescent="0.35">
      <c r="AV11070" s="10"/>
      <c r="AW11070"/>
    </row>
    <row r="11071" spans="48:49" x14ac:dyDescent="0.35">
      <c r="AV11071" s="10"/>
      <c r="AW11071"/>
    </row>
    <row r="11072" spans="48:49" x14ac:dyDescent="0.35">
      <c r="AV11072" s="10"/>
      <c r="AW11072"/>
    </row>
    <row r="11073" spans="48:49" x14ac:dyDescent="0.35">
      <c r="AV11073" s="10"/>
      <c r="AW11073"/>
    </row>
    <row r="11074" spans="48:49" x14ac:dyDescent="0.35">
      <c r="AV11074" s="10"/>
      <c r="AW11074"/>
    </row>
    <row r="11075" spans="48:49" x14ac:dyDescent="0.35">
      <c r="AV11075" s="10"/>
      <c r="AW11075"/>
    </row>
    <row r="11076" spans="48:49" x14ac:dyDescent="0.35">
      <c r="AV11076" s="10"/>
      <c r="AW11076"/>
    </row>
    <row r="11077" spans="48:49" x14ac:dyDescent="0.35">
      <c r="AV11077" s="10"/>
      <c r="AW11077"/>
    </row>
    <row r="11078" spans="48:49" x14ac:dyDescent="0.35">
      <c r="AV11078" s="10"/>
      <c r="AW11078"/>
    </row>
    <row r="11079" spans="48:49" x14ac:dyDescent="0.35">
      <c r="AV11079" s="10"/>
      <c r="AW11079"/>
    </row>
    <row r="11080" spans="48:49" x14ac:dyDescent="0.35">
      <c r="AV11080" s="10"/>
      <c r="AW11080"/>
    </row>
    <row r="11081" spans="48:49" x14ac:dyDescent="0.35">
      <c r="AV11081" s="10"/>
      <c r="AW11081"/>
    </row>
    <row r="11082" spans="48:49" x14ac:dyDescent="0.35">
      <c r="AV11082" s="10"/>
      <c r="AW11082"/>
    </row>
    <row r="11083" spans="48:49" x14ac:dyDescent="0.35">
      <c r="AV11083" s="10"/>
      <c r="AW11083"/>
    </row>
    <row r="11084" spans="48:49" x14ac:dyDescent="0.35">
      <c r="AV11084" s="10"/>
      <c r="AW11084"/>
    </row>
    <row r="11085" spans="48:49" x14ac:dyDescent="0.35">
      <c r="AV11085" s="10"/>
      <c r="AW11085"/>
    </row>
    <row r="11086" spans="48:49" x14ac:dyDescent="0.35">
      <c r="AV11086" s="10"/>
      <c r="AW11086"/>
    </row>
    <row r="11087" spans="48:49" x14ac:dyDescent="0.35">
      <c r="AV11087" s="10"/>
      <c r="AW11087"/>
    </row>
    <row r="11088" spans="48:49" x14ac:dyDescent="0.35">
      <c r="AV11088" s="10"/>
      <c r="AW11088"/>
    </row>
    <row r="11089" spans="48:49" x14ac:dyDescent="0.35">
      <c r="AV11089" s="10"/>
      <c r="AW11089"/>
    </row>
    <row r="11090" spans="48:49" x14ac:dyDescent="0.35">
      <c r="AV11090" s="10"/>
      <c r="AW11090"/>
    </row>
    <row r="11091" spans="48:49" x14ac:dyDescent="0.35">
      <c r="AV11091" s="10"/>
      <c r="AW11091"/>
    </row>
    <row r="11092" spans="48:49" x14ac:dyDescent="0.35">
      <c r="AV11092" s="10"/>
      <c r="AW11092"/>
    </row>
    <row r="11093" spans="48:49" x14ac:dyDescent="0.35">
      <c r="AV11093" s="10"/>
      <c r="AW11093"/>
    </row>
    <row r="11094" spans="48:49" x14ac:dyDescent="0.35">
      <c r="AV11094" s="10"/>
      <c r="AW11094"/>
    </row>
    <row r="11095" spans="48:49" x14ac:dyDescent="0.35">
      <c r="AV11095" s="10"/>
      <c r="AW11095"/>
    </row>
    <row r="11096" spans="48:49" x14ac:dyDescent="0.35">
      <c r="AV11096" s="10"/>
      <c r="AW11096"/>
    </row>
    <row r="11097" spans="48:49" x14ac:dyDescent="0.35">
      <c r="AV11097" s="10"/>
      <c r="AW11097"/>
    </row>
    <row r="11098" spans="48:49" x14ac:dyDescent="0.35">
      <c r="AV11098" s="10"/>
      <c r="AW11098"/>
    </row>
    <row r="11099" spans="48:49" x14ac:dyDescent="0.35">
      <c r="AV11099" s="10"/>
      <c r="AW11099"/>
    </row>
    <row r="11100" spans="48:49" x14ac:dyDescent="0.35">
      <c r="AV11100" s="10"/>
      <c r="AW11100"/>
    </row>
    <row r="11101" spans="48:49" x14ac:dyDescent="0.35">
      <c r="AV11101" s="10"/>
      <c r="AW11101"/>
    </row>
    <row r="11102" spans="48:49" x14ac:dyDescent="0.35">
      <c r="AV11102" s="10"/>
      <c r="AW11102"/>
    </row>
    <row r="11103" spans="48:49" x14ac:dyDescent="0.35">
      <c r="AV11103" s="10"/>
      <c r="AW11103"/>
    </row>
    <row r="11104" spans="48:49" x14ac:dyDescent="0.35">
      <c r="AV11104" s="10"/>
      <c r="AW11104"/>
    </row>
    <row r="11105" spans="48:49" x14ac:dyDescent="0.35">
      <c r="AV11105" s="10"/>
      <c r="AW11105"/>
    </row>
    <row r="11106" spans="48:49" x14ac:dyDescent="0.35">
      <c r="AV11106" s="10"/>
      <c r="AW11106"/>
    </row>
    <row r="11107" spans="48:49" x14ac:dyDescent="0.35">
      <c r="AV11107" s="10"/>
      <c r="AW11107"/>
    </row>
    <row r="11108" spans="48:49" x14ac:dyDescent="0.35">
      <c r="AV11108" s="10"/>
      <c r="AW11108"/>
    </row>
    <row r="11109" spans="48:49" x14ac:dyDescent="0.35">
      <c r="AV11109" s="10"/>
      <c r="AW11109"/>
    </row>
    <row r="11110" spans="48:49" x14ac:dyDescent="0.35">
      <c r="AV11110" s="10"/>
      <c r="AW11110"/>
    </row>
    <row r="11111" spans="48:49" x14ac:dyDescent="0.35">
      <c r="AV11111" s="10"/>
      <c r="AW11111"/>
    </row>
    <row r="11112" spans="48:49" x14ac:dyDescent="0.35">
      <c r="AV11112" s="10"/>
      <c r="AW11112"/>
    </row>
    <row r="11113" spans="48:49" x14ac:dyDescent="0.35">
      <c r="AV11113" s="10"/>
      <c r="AW11113"/>
    </row>
    <row r="11114" spans="48:49" x14ac:dyDescent="0.35">
      <c r="AV11114" s="10"/>
      <c r="AW11114"/>
    </row>
    <row r="11115" spans="48:49" x14ac:dyDescent="0.35">
      <c r="AV11115" s="10"/>
      <c r="AW11115"/>
    </row>
    <row r="11116" spans="48:49" x14ac:dyDescent="0.35">
      <c r="AV11116" s="10"/>
      <c r="AW11116"/>
    </row>
    <row r="11117" spans="48:49" x14ac:dyDescent="0.35">
      <c r="AV11117" s="10"/>
      <c r="AW11117"/>
    </row>
    <row r="11118" spans="48:49" x14ac:dyDescent="0.35">
      <c r="AV11118" s="10"/>
      <c r="AW11118"/>
    </row>
    <row r="11119" spans="48:49" x14ac:dyDescent="0.35">
      <c r="AV11119" s="10"/>
      <c r="AW11119"/>
    </row>
    <row r="11120" spans="48:49" x14ac:dyDescent="0.35">
      <c r="AV11120" s="10"/>
      <c r="AW11120"/>
    </row>
    <row r="11121" spans="48:49" x14ac:dyDescent="0.35">
      <c r="AV11121" s="10"/>
      <c r="AW11121"/>
    </row>
    <row r="11122" spans="48:49" x14ac:dyDescent="0.35">
      <c r="AV11122" s="10"/>
      <c r="AW11122"/>
    </row>
    <row r="11123" spans="48:49" x14ac:dyDescent="0.35">
      <c r="AV11123" s="10"/>
      <c r="AW11123"/>
    </row>
    <row r="11124" spans="48:49" x14ac:dyDescent="0.35">
      <c r="AV11124" s="10"/>
      <c r="AW11124"/>
    </row>
    <row r="11125" spans="48:49" x14ac:dyDescent="0.35">
      <c r="AV11125" s="10"/>
      <c r="AW11125"/>
    </row>
    <row r="11126" spans="48:49" x14ac:dyDescent="0.35">
      <c r="AV11126" s="10"/>
      <c r="AW11126"/>
    </row>
    <row r="11127" spans="48:49" x14ac:dyDescent="0.35">
      <c r="AV11127" s="10"/>
      <c r="AW11127"/>
    </row>
    <row r="11128" spans="48:49" x14ac:dyDescent="0.35">
      <c r="AV11128" s="10"/>
      <c r="AW11128"/>
    </row>
    <row r="11129" spans="48:49" x14ac:dyDescent="0.35">
      <c r="AV11129" s="10"/>
      <c r="AW11129"/>
    </row>
    <row r="11130" spans="48:49" x14ac:dyDescent="0.35">
      <c r="AV11130" s="10"/>
      <c r="AW11130"/>
    </row>
    <row r="11131" spans="48:49" x14ac:dyDescent="0.35">
      <c r="AV11131" s="10"/>
      <c r="AW11131"/>
    </row>
    <row r="11132" spans="48:49" x14ac:dyDescent="0.35">
      <c r="AV11132" s="10"/>
      <c r="AW11132"/>
    </row>
    <row r="11133" spans="48:49" x14ac:dyDescent="0.35">
      <c r="AV11133" s="10"/>
      <c r="AW11133"/>
    </row>
    <row r="11134" spans="48:49" x14ac:dyDescent="0.35">
      <c r="AV11134" s="10"/>
      <c r="AW11134"/>
    </row>
    <row r="11135" spans="48:49" x14ac:dyDescent="0.35">
      <c r="AV11135" s="10"/>
      <c r="AW11135"/>
    </row>
    <row r="11136" spans="48:49" x14ac:dyDescent="0.35">
      <c r="AV11136" s="10"/>
      <c r="AW11136"/>
    </row>
    <row r="11137" spans="48:49" x14ac:dyDescent="0.35">
      <c r="AV11137" s="10"/>
      <c r="AW11137"/>
    </row>
    <row r="11138" spans="48:49" x14ac:dyDescent="0.35">
      <c r="AV11138" s="10"/>
      <c r="AW11138"/>
    </row>
    <row r="11139" spans="48:49" x14ac:dyDescent="0.35">
      <c r="AV11139" s="10"/>
      <c r="AW11139"/>
    </row>
    <row r="11140" spans="48:49" x14ac:dyDescent="0.35">
      <c r="AV11140" s="10"/>
      <c r="AW11140"/>
    </row>
    <row r="11141" spans="48:49" x14ac:dyDescent="0.35">
      <c r="AV11141" s="10"/>
      <c r="AW11141"/>
    </row>
    <row r="11142" spans="48:49" x14ac:dyDescent="0.35">
      <c r="AV11142" s="10"/>
      <c r="AW11142"/>
    </row>
    <row r="11143" spans="48:49" x14ac:dyDescent="0.35">
      <c r="AV11143" s="10"/>
      <c r="AW11143"/>
    </row>
    <row r="11144" spans="48:49" x14ac:dyDescent="0.35">
      <c r="AV11144" s="10"/>
      <c r="AW11144"/>
    </row>
    <row r="11145" spans="48:49" x14ac:dyDescent="0.35">
      <c r="AV11145" s="10"/>
      <c r="AW11145"/>
    </row>
    <row r="11146" spans="48:49" x14ac:dyDescent="0.35">
      <c r="AV11146" s="10"/>
      <c r="AW11146"/>
    </row>
    <row r="11147" spans="48:49" x14ac:dyDescent="0.35">
      <c r="AV11147" s="10"/>
      <c r="AW11147"/>
    </row>
    <row r="11148" spans="48:49" x14ac:dyDescent="0.35">
      <c r="AV11148" s="10"/>
      <c r="AW11148"/>
    </row>
    <row r="11149" spans="48:49" x14ac:dyDescent="0.35">
      <c r="AV11149" s="10"/>
      <c r="AW11149"/>
    </row>
    <row r="11150" spans="48:49" x14ac:dyDescent="0.35">
      <c r="AV11150" s="10"/>
      <c r="AW11150"/>
    </row>
    <row r="11151" spans="48:49" x14ac:dyDescent="0.35">
      <c r="AV11151" s="10"/>
      <c r="AW11151"/>
    </row>
    <row r="11152" spans="48:49" x14ac:dyDescent="0.35">
      <c r="AV11152" s="10"/>
      <c r="AW11152"/>
    </row>
    <row r="11153" spans="48:49" x14ac:dyDescent="0.35">
      <c r="AV11153" s="10"/>
      <c r="AW11153"/>
    </row>
    <row r="11154" spans="48:49" x14ac:dyDescent="0.35">
      <c r="AV11154" s="10"/>
      <c r="AW11154"/>
    </row>
    <row r="11155" spans="48:49" x14ac:dyDescent="0.35">
      <c r="AV11155" s="10"/>
      <c r="AW11155"/>
    </row>
    <row r="11156" spans="48:49" x14ac:dyDescent="0.35">
      <c r="AV11156" s="10"/>
      <c r="AW11156"/>
    </row>
    <row r="11157" spans="48:49" x14ac:dyDescent="0.35">
      <c r="AV11157" s="10"/>
      <c r="AW11157"/>
    </row>
    <row r="11158" spans="48:49" x14ac:dyDescent="0.35">
      <c r="AV11158" s="10"/>
      <c r="AW11158"/>
    </row>
    <row r="11159" spans="48:49" x14ac:dyDescent="0.35">
      <c r="AV11159" s="10"/>
      <c r="AW11159"/>
    </row>
    <row r="11160" spans="48:49" x14ac:dyDescent="0.35">
      <c r="AV11160" s="10"/>
      <c r="AW11160"/>
    </row>
    <row r="11161" spans="48:49" x14ac:dyDescent="0.35">
      <c r="AV11161" s="10"/>
      <c r="AW11161"/>
    </row>
    <row r="11162" spans="48:49" x14ac:dyDescent="0.35">
      <c r="AV11162" s="10"/>
      <c r="AW11162"/>
    </row>
    <row r="11163" spans="48:49" x14ac:dyDescent="0.35">
      <c r="AV11163" s="10"/>
      <c r="AW11163"/>
    </row>
    <row r="11164" spans="48:49" x14ac:dyDescent="0.35">
      <c r="AV11164" s="10"/>
      <c r="AW11164"/>
    </row>
    <row r="11165" spans="48:49" x14ac:dyDescent="0.35">
      <c r="AV11165" s="10"/>
      <c r="AW11165"/>
    </row>
    <row r="11166" spans="48:49" x14ac:dyDescent="0.35">
      <c r="AV11166" s="10"/>
      <c r="AW11166"/>
    </row>
    <row r="11167" spans="48:49" x14ac:dyDescent="0.35">
      <c r="AV11167" s="10"/>
      <c r="AW11167"/>
    </row>
    <row r="11168" spans="48:49" x14ac:dyDescent="0.35">
      <c r="AV11168" s="10"/>
      <c r="AW11168"/>
    </row>
    <row r="11169" spans="48:49" x14ac:dyDescent="0.35">
      <c r="AV11169" s="10"/>
      <c r="AW11169"/>
    </row>
    <row r="11170" spans="48:49" x14ac:dyDescent="0.35">
      <c r="AV11170" s="10"/>
      <c r="AW11170"/>
    </row>
    <row r="11171" spans="48:49" x14ac:dyDescent="0.35">
      <c r="AV11171" s="10"/>
      <c r="AW11171"/>
    </row>
    <row r="11172" spans="48:49" x14ac:dyDescent="0.35">
      <c r="AV11172" s="10"/>
      <c r="AW11172"/>
    </row>
    <row r="11173" spans="48:49" x14ac:dyDescent="0.35">
      <c r="AV11173" s="10"/>
      <c r="AW11173"/>
    </row>
    <row r="11174" spans="48:49" x14ac:dyDescent="0.35">
      <c r="AV11174" s="10"/>
      <c r="AW11174"/>
    </row>
    <row r="11175" spans="48:49" x14ac:dyDescent="0.35">
      <c r="AV11175" s="10"/>
      <c r="AW11175"/>
    </row>
    <row r="11176" spans="48:49" x14ac:dyDescent="0.35">
      <c r="AV11176" s="10"/>
      <c r="AW11176"/>
    </row>
    <row r="11177" spans="48:49" x14ac:dyDescent="0.35">
      <c r="AV11177" s="10"/>
      <c r="AW11177"/>
    </row>
    <row r="11178" spans="48:49" x14ac:dyDescent="0.35">
      <c r="AV11178" s="10"/>
      <c r="AW11178"/>
    </row>
    <row r="11179" spans="48:49" x14ac:dyDescent="0.35">
      <c r="AV11179" s="10"/>
      <c r="AW11179"/>
    </row>
    <row r="11180" spans="48:49" x14ac:dyDescent="0.35">
      <c r="AV11180" s="10"/>
      <c r="AW11180"/>
    </row>
    <row r="11181" spans="48:49" x14ac:dyDescent="0.35">
      <c r="AV11181" s="10"/>
      <c r="AW11181"/>
    </row>
    <row r="11182" spans="48:49" x14ac:dyDescent="0.35">
      <c r="AV11182" s="10"/>
      <c r="AW11182"/>
    </row>
    <row r="11183" spans="48:49" x14ac:dyDescent="0.35">
      <c r="AV11183" s="10"/>
      <c r="AW11183"/>
    </row>
    <row r="11184" spans="48:49" x14ac:dyDescent="0.35">
      <c r="AV11184" s="10"/>
      <c r="AW11184"/>
    </row>
    <row r="11185" spans="48:49" x14ac:dyDescent="0.35">
      <c r="AV11185" s="10"/>
      <c r="AW11185"/>
    </row>
    <row r="11186" spans="48:49" x14ac:dyDescent="0.35">
      <c r="AV11186" s="10"/>
      <c r="AW11186"/>
    </row>
    <row r="11187" spans="48:49" x14ac:dyDescent="0.35">
      <c r="AV11187" s="10"/>
      <c r="AW11187"/>
    </row>
    <row r="11188" spans="48:49" x14ac:dyDescent="0.35">
      <c r="AV11188" s="10"/>
      <c r="AW11188"/>
    </row>
    <row r="11189" spans="48:49" x14ac:dyDescent="0.35">
      <c r="AV11189" s="10"/>
      <c r="AW11189"/>
    </row>
    <row r="11190" spans="48:49" x14ac:dyDescent="0.35">
      <c r="AV11190" s="10"/>
      <c r="AW11190"/>
    </row>
    <row r="11191" spans="48:49" x14ac:dyDescent="0.35">
      <c r="AV11191" s="10"/>
      <c r="AW11191"/>
    </row>
    <row r="11192" spans="48:49" x14ac:dyDescent="0.35">
      <c r="AV11192" s="10"/>
      <c r="AW11192"/>
    </row>
    <row r="11193" spans="48:49" x14ac:dyDescent="0.35">
      <c r="AV11193" s="10"/>
      <c r="AW11193"/>
    </row>
    <row r="11194" spans="48:49" x14ac:dyDescent="0.35">
      <c r="AV11194" s="10"/>
      <c r="AW11194"/>
    </row>
    <row r="11195" spans="48:49" x14ac:dyDescent="0.35">
      <c r="AV11195" s="10"/>
      <c r="AW11195"/>
    </row>
    <row r="11196" spans="48:49" x14ac:dyDescent="0.35">
      <c r="AV11196" s="10"/>
      <c r="AW11196"/>
    </row>
    <row r="11197" spans="48:49" x14ac:dyDescent="0.35">
      <c r="AV11197" s="10"/>
      <c r="AW11197"/>
    </row>
    <row r="11198" spans="48:49" x14ac:dyDescent="0.35">
      <c r="AV11198" s="10"/>
      <c r="AW11198"/>
    </row>
    <row r="11199" spans="48:49" x14ac:dyDescent="0.35">
      <c r="AV11199" s="10"/>
      <c r="AW11199"/>
    </row>
    <row r="11200" spans="48:49" x14ac:dyDescent="0.35">
      <c r="AV11200" s="10"/>
      <c r="AW11200"/>
    </row>
    <row r="11201" spans="48:49" x14ac:dyDescent="0.35">
      <c r="AV11201" s="10"/>
      <c r="AW11201"/>
    </row>
    <row r="11202" spans="48:49" x14ac:dyDescent="0.35">
      <c r="AV11202" s="10"/>
      <c r="AW11202"/>
    </row>
    <row r="11203" spans="48:49" x14ac:dyDescent="0.35">
      <c r="AV11203" s="10"/>
      <c r="AW11203"/>
    </row>
    <row r="11204" spans="48:49" x14ac:dyDescent="0.35">
      <c r="AV11204" s="10"/>
      <c r="AW11204"/>
    </row>
    <row r="11205" spans="48:49" x14ac:dyDescent="0.35">
      <c r="AV11205" s="10"/>
      <c r="AW11205"/>
    </row>
    <row r="11206" spans="48:49" x14ac:dyDescent="0.35">
      <c r="AV11206" s="10"/>
      <c r="AW11206"/>
    </row>
    <row r="11207" spans="48:49" x14ac:dyDescent="0.35">
      <c r="AV11207" s="10"/>
      <c r="AW11207"/>
    </row>
    <row r="11208" spans="48:49" x14ac:dyDescent="0.35">
      <c r="AV11208" s="10"/>
      <c r="AW11208"/>
    </row>
    <row r="11209" spans="48:49" x14ac:dyDescent="0.35">
      <c r="AV11209" s="10"/>
      <c r="AW11209"/>
    </row>
    <row r="11210" spans="48:49" x14ac:dyDescent="0.35">
      <c r="AV11210" s="10"/>
      <c r="AW11210"/>
    </row>
    <row r="11211" spans="48:49" x14ac:dyDescent="0.35">
      <c r="AV11211" s="10"/>
      <c r="AW11211"/>
    </row>
    <row r="11212" spans="48:49" x14ac:dyDescent="0.35">
      <c r="AV11212" s="10"/>
      <c r="AW11212"/>
    </row>
    <row r="11213" spans="48:49" x14ac:dyDescent="0.35">
      <c r="AV11213" s="10"/>
      <c r="AW11213"/>
    </row>
    <row r="11214" spans="48:49" x14ac:dyDescent="0.35">
      <c r="AV11214" s="10"/>
      <c r="AW11214"/>
    </row>
    <row r="11215" spans="48:49" x14ac:dyDescent="0.35">
      <c r="AV11215" s="10"/>
      <c r="AW11215"/>
    </row>
    <row r="11216" spans="48:49" x14ac:dyDescent="0.35">
      <c r="AV11216" s="10"/>
      <c r="AW11216"/>
    </row>
    <row r="11217" spans="48:49" x14ac:dyDescent="0.35">
      <c r="AV11217" s="10"/>
      <c r="AW11217"/>
    </row>
    <row r="11218" spans="48:49" x14ac:dyDescent="0.35">
      <c r="AV11218" s="10"/>
      <c r="AW11218"/>
    </row>
    <row r="11219" spans="48:49" x14ac:dyDescent="0.35">
      <c r="AV11219" s="10"/>
      <c r="AW11219"/>
    </row>
    <row r="11220" spans="48:49" x14ac:dyDescent="0.35">
      <c r="AV11220" s="10"/>
      <c r="AW11220"/>
    </row>
    <row r="11221" spans="48:49" x14ac:dyDescent="0.35">
      <c r="AV11221" s="10"/>
      <c r="AW11221"/>
    </row>
    <row r="11222" spans="48:49" x14ac:dyDescent="0.35">
      <c r="AV11222" s="10"/>
      <c r="AW11222"/>
    </row>
    <row r="11223" spans="48:49" x14ac:dyDescent="0.35">
      <c r="AV11223" s="10"/>
      <c r="AW11223"/>
    </row>
    <row r="11224" spans="48:49" x14ac:dyDescent="0.35">
      <c r="AV11224" s="10"/>
      <c r="AW11224"/>
    </row>
    <row r="11225" spans="48:49" x14ac:dyDescent="0.35">
      <c r="AV11225" s="10"/>
      <c r="AW11225"/>
    </row>
    <row r="11226" spans="48:49" x14ac:dyDescent="0.35">
      <c r="AV11226" s="10"/>
      <c r="AW11226"/>
    </row>
    <row r="11227" spans="48:49" x14ac:dyDescent="0.35">
      <c r="AV11227" s="10"/>
      <c r="AW11227"/>
    </row>
    <row r="11228" spans="48:49" x14ac:dyDescent="0.35">
      <c r="AV11228" s="10"/>
      <c r="AW11228"/>
    </row>
    <row r="11229" spans="48:49" x14ac:dyDescent="0.35">
      <c r="AV11229" s="10"/>
      <c r="AW11229"/>
    </row>
    <row r="11230" spans="48:49" x14ac:dyDescent="0.35">
      <c r="AV11230" s="10"/>
      <c r="AW11230"/>
    </row>
    <row r="11231" spans="48:49" x14ac:dyDescent="0.35">
      <c r="AV11231" s="10"/>
      <c r="AW11231"/>
    </row>
    <row r="11232" spans="48:49" x14ac:dyDescent="0.35">
      <c r="AV11232" s="10"/>
      <c r="AW11232"/>
    </row>
    <row r="11233" spans="48:49" x14ac:dyDescent="0.35">
      <c r="AV11233" s="10"/>
      <c r="AW11233"/>
    </row>
    <row r="11234" spans="48:49" x14ac:dyDescent="0.35">
      <c r="AV11234" s="10"/>
      <c r="AW11234"/>
    </row>
    <row r="11235" spans="48:49" x14ac:dyDescent="0.35">
      <c r="AV11235" s="10"/>
      <c r="AW11235"/>
    </row>
    <row r="11236" spans="48:49" x14ac:dyDescent="0.35">
      <c r="AV11236" s="10"/>
      <c r="AW11236"/>
    </row>
    <row r="11237" spans="48:49" x14ac:dyDescent="0.35">
      <c r="AV11237" s="10"/>
      <c r="AW11237"/>
    </row>
    <row r="11238" spans="48:49" x14ac:dyDescent="0.35">
      <c r="AV11238" s="10"/>
      <c r="AW11238"/>
    </row>
    <row r="11239" spans="48:49" x14ac:dyDescent="0.35">
      <c r="AV11239" s="10"/>
      <c r="AW11239"/>
    </row>
    <row r="11240" spans="48:49" x14ac:dyDescent="0.35">
      <c r="AV11240" s="10"/>
      <c r="AW11240"/>
    </row>
    <row r="11241" spans="48:49" x14ac:dyDescent="0.35">
      <c r="AV11241" s="10"/>
      <c r="AW11241"/>
    </row>
    <row r="11242" spans="48:49" x14ac:dyDescent="0.35">
      <c r="AV11242" s="10"/>
      <c r="AW11242"/>
    </row>
    <row r="11243" spans="48:49" x14ac:dyDescent="0.35">
      <c r="AV11243" s="10"/>
      <c r="AW11243"/>
    </row>
    <row r="11244" spans="48:49" x14ac:dyDescent="0.35">
      <c r="AV11244" s="10"/>
      <c r="AW11244"/>
    </row>
    <row r="11245" spans="48:49" x14ac:dyDescent="0.35">
      <c r="AV11245" s="10"/>
      <c r="AW11245"/>
    </row>
    <row r="11246" spans="48:49" x14ac:dyDescent="0.35">
      <c r="AV11246" s="10"/>
      <c r="AW11246"/>
    </row>
    <row r="11247" spans="48:49" x14ac:dyDescent="0.35">
      <c r="AV11247" s="10"/>
      <c r="AW11247"/>
    </row>
    <row r="11248" spans="48:49" x14ac:dyDescent="0.35">
      <c r="AV11248" s="10"/>
      <c r="AW11248"/>
    </row>
    <row r="11249" spans="48:49" x14ac:dyDescent="0.35">
      <c r="AV11249" s="10"/>
      <c r="AW11249"/>
    </row>
    <row r="11250" spans="48:49" x14ac:dyDescent="0.35">
      <c r="AV11250" s="10"/>
      <c r="AW11250"/>
    </row>
    <row r="11251" spans="48:49" x14ac:dyDescent="0.35">
      <c r="AV11251" s="10"/>
      <c r="AW11251"/>
    </row>
    <row r="11252" spans="48:49" x14ac:dyDescent="0.35">
      <c r="AV11252" s="10"/>
      <c r="AW11252"/>
    </row>
    <row r="11253" spans="48:49" x14ac:dyDescent="0.35">
      <c r="AV11253" s="10"/>
      <c r="AW11253"/>
    </row>
    <row r="11254" spans="48:49" x14ac:dyDescent="0.35">
      <c r="AV11254" s="10"/>
      <c r="AW11254"/>
    </row>
    <row r="11255" spans="48:49" x14ac:dyDescent="0.35">
      <c r="AV11255" s="10"/>
      <c r="AW11255"/>
    </row>
    <row r="11256" spans="48:49" x14ac:dyDescent="0.35">
      <c r="AV11256" s="10"/>
      <c r="AW11256"/>
    </row>
    <row r="11257" spans="48:49" x14ac:dyDescent="0.35">
      <c r="AV11257" s="10"/>
      <c r="AW11257"/>
    </row>
    <row r="11258" spans="48:49" x14ac:dyDescent="0.35">
      <c r="AV11258" s="10"/>
      <c r="AW11258"/>
    </row>
    <row r="11259" spans="48:49" x14ac:dyDescent="0.35">
      <c r="AV11259" s="10"/>
      <c r="AW11259"/>
    </row>
    <row r="11260" spans="48:49" x14ac:dyDescent="0.35">
      <c r="AV11260" s="10"/>
      <c r="AW11260"/>
    </row>
    <row r="11261" spans="48:49" x14ac:dyDescent="0.35">
      <c r="AV11261" s="10"/>
      <c r="AW11261"/>
    </row>
    <row r="11262" spans="48:49" x14ac:dyDescent="0.35">
      <c r="AV11262" s="10"/>
      <c r="AW11262"/>
    </row>
    <row r="11263" spans="48:49" x14ac:dyDescent="0.35">
      <c r="AV11263" s="10"/>
      <c r="AW11263"/>
    </row>
    <row r="11264" spans="48:49" x14ac:dyDescent="0.35">
      <c r="AV11264" s="10"/>
      <c r="AW11264"/>
    </row>
    <row r="11265" spans="48:49" x14ac:dyDescent="0.35">
      <c r="AV11265" s="10"/>
      <c r="AW11265"/>
    </row>
    <row r="11266" spans="48:49" x14ac:dyDescent="0.35">
      <c r="AV11266" s="10"/>
      <c r="AW11266"/>
    </row>
    <row r="11267" spans="48:49" x14ac:dyDescent="0.35">
      <c r="AV11267" s="10"/>
      <c r="AW11267"/>
    </row>
    <row r="11268" spans="48:49" x14ac:dyDescent="0.35">
      <c r="AV11268" s="10"/>
      <c r="AW11268"/>
    </row>
    <row r="11269" spans="48:49" x14ac:dyDescent="0.35">
      <c r="AV11269" s="10"/>
      <c r="AW11269"/>
    </row>
    <row r="11270" spans="48:49" x14ac:dyDescent="0.35">
      <c r="AV11270" s="10"/>
      <c r="AW11270"/>
    </row>
    <row r="11271" spans="48:49" x14ac:dyDescent="0.35">
      <c r="AV11271" s="10"/>
      <c r="AW11271"/>
    </row>
    <row r="11272" spans="48:49" x14ac:dyDescent="0.35">
      <c r="AV11272" s="10"/>
      <c r="AW11272"/>
    </row>
    <row r="11273" spans="48:49" x14ac:dyDescent="0.35">
      <c r="AV11273" s="10"/>
      <c r="AW11273"/>
    </row>
    <row r="11274" spans="48:49" x14ac:dyDescent="0.35">
      <c r="AV11274" s="10"/>
      <c r="AW11274"/>
    </row>
    <row r="11275" spans="48:49" x14ac:dyDescent="0.35">
      <c r="AV11275" s="10"/>
      <c r="AW11275"/>
    </row>
    <row r="11276" spans="48:49" x14ac:dyDescent="0.35">
      <c r="AV11276" s="10"/>
      <c r="AW11276"/>
    </row>
    <row r="11277" spans="48:49" x14ac:dyDescent="0.35">
      <c r="AV11277" s="10"/>
      <c r="AW11277"/>
    </row>
    <row r="11278" spans="48:49" x14ac:dyDescent="0.35">
      <c r="AV11278" s="10"/>
      <c r="AW11278"/>
    </row>
    <row r="11279" spans="48:49" x14ac:dyDescent="0.35">
      <c r="AV11279" s="10"/>
      <c r="AW11279"/>
    </row>
    <row r="11280" spans="48:49" x14ac:dyDescent="0.35">
      <c r="AV11280" s="10"/>
      <c r="AW11280"/>
    </row>
    <row r="11281" spans="48:49" x14ac:dyDescent="0.35">
      <c r="AV11281" s="10"/>
      <c r="AW11281"/>
    </row>
    <row r="11282" spans="48:49" x14ac:dyDescent="0.35">
      <c r="AV11282" s="10"/>
      <c r="AW11282"/>
    </row>
    <row r="11283" spans="48:49" x14ac:dyDescent="0.35">
      <c r="AV11283" s="10"/>
      <c r="AW11283"/>
    </row>
    <row r="11284" spans="48:49" x14ac:dyDescent="0.35">
      <c r="AV11284" s="10"/>
      <c r="AW11284"/>
    </row>
    <row r="11285" spans="48:49" x14ac:dyDescent="0.35">
      <c r="AV11285" s="10"/>
      <c r="AW11285"/>
    </row>
    <row r="11286" spans="48:49" x14ac:dyDescent="0.35">
      <c r="AV11286" s="10"/>
      <c r="AW11286"/>
    </row>
    <row r="11287" spans="48:49" x14ac:dyDescent="0.35">
      <c r="AV11287" s="10"/>
      <c r="AW11287"/>
    </row>
    <row r="11288" spans="48:49" x14ac:dyDescent="0.35">
      <c r="AV11288" s="10"/>
      <c r="AW11288"/>
    </row>
    <row r="11289" spans="48:49" x14ac:dyDescent="0.35">
      <c r="AV11289" s="10"/>
      <c r="AW11289"/>
    </row>
    <row r="11290" spans="48:49" x14ac:dyDescent="0.35">
      <c r="AV11290" s="10"/>
      <c r="AW11290"/>
    </row>
    <row r="11291" spans="48:49" x14ac:dyDescent="0.35">
      <c r="AV11291" s="10"/>
      <c r="AW11291"/>
    </row>
    <row r="11292" spans="48:49" x14ac:dyDescent="0.35">
      <c r="AV11292" s="10"/>
      <c r="AW11292"/>
    </row>
    <row r="11293" spans="48:49" x14ac:dyDescent="0.35">
      <c r="AV11293" s="10"/>
      <c r="AW11293"/>
    </row>
    <row r="11294" spans="48:49" x14ac:dyDescent="0.35">
      <c r="AV11294" s="10"/>
      <c r="AW11294"/>
    </row>
    <row r="11295" spans="48:49" x14ac:dyDescent="0.35">
      <c r="AV11295" s="10"/>
      <c r="AW11295"/>
    </row>
    <row r="11296" spans="48:49" x14ac:dyDescent="0.35">
      <c r="AV11296" s="10"/>
      <c r="AW11296"/>
    </row>
    <row r="11297" spans="48:49" x14ac:dyDescent="0.35">
      <c r="AV11297" s="10"/>
      <c r="AW11297"/>
    </row>
    <row r="11298" spans="48:49" x14ac:dyDescent="0.35">
      <c r="AV11298" s="10"/>
      <c r="AW11298"/>
    </row>
    <row r="11299" spans="48:49" x14ac:dyDescent="0.35">
      <c r="AV11299" s="10"/>
      <c r="AW11299"/>
    </row>
    <row r="11300" spans="48:49" x14ac:dyDescent="0.35">
      <c r="AV11300" s="10"/>
      <c r="AW11300"/>
    </row>
    <row r="11301" spans="48:49" x14ac:dyDescent="0.35">
      <c r="AV11301" s="10"/>
      <c r="AW11301"/>
    </row>
    <row r="11302" spans="48:49" x14ac:dyDescent="0.35">
      <c r="AV11302" s="10"/>
      <c r="AW11302"/>
    </row>
    <row r="11303" spans="48:49" x14ac:dyDescent="0.35">
      <c r="AV11303" s="10"/>
      <c r="AW11303"/>
    </row>
    <row r="11304" spans="48:49" x14ac:dyDescent="0.35">
      <c r="AV11304" s="10"/>
      <c r="AW11304"/>
    </row>
    <row r="11305" spans="48:49" x14ac:dyDescent="0.35">
      <c r="AV11305" s="10"/>
      <c r="AW11305"/>
    </row>
    <row r="11306" spans="48:49" x14ac:dyDescent="0.35">
      <c r="AV11306" s="10"/>
      <c r="AW11306"/>
    </row>
    <row r="11307" spans="48:49" x14ac:dyDescent="0.35">
      <c r="AV11307" s="10"/>
      <c r="AW11307"/>
    </row>
    <row r="11308" spans="48:49" x14ac:dyDescent="0.35">
      <c r="AV11308" s="10"/>
      <c r="AW11308"/>
    </row>
    <row r="11309" spans="48:49" x14ac:dyDescent="0.35">
      <c r="AV11309" s="10"/>
      <c r="AW11309"/>
    </row>
    <row r="11310" spans="48:49" x14ac:dyDescent="0.35">
      <c r="AV11310" s="10"/>
      <c r="AW11310"/>
    </row>
    <row r="11311" spans="48:49" x14ac:dyDescent="0.35">
      <c r="AV11311" s="10"/>
      <c r="AW11311"/>
    </row>
    <row r="11312" spans="48:49" x14ac:dyDescent="0.35">
      <c r="AV11312" s="10"/>
      <c r="AW11312"/>
    </row>
    <row r="11313" spans="48:49" x14ac:dyDescent="0.35">
      <c r="AV11313" s="10"/>
      <c r="AW11313"/>
    </row>
    <row r="11314" spans="48:49" x14ac:dyDescent="0.35">
      <c r="AV11314" s="10"/>
      <c r="AW11314"/>
    </row>
    <row r="11315" spans="48:49" x14ac:dyDescent="0.35">
      <c r="AV11315" s="10"/>
      <c r="AW11315"/>
    </row>
    <row r="11316" spans="48:49" x14ac:dyDescent="0.35">
      <c r="AV11316" s="10"/>
      <c r="AW11316"/>
    </row>
    <row r="11317" spans="48:49" x14ac:dyDescent="0.35">
      <c r="AV11317" s="10"/>
      <c r="AW11317"/>
    </row>
    <row r="11318" spans="48:49" x14ac:dyDescent="0.35">
      <c r="AV11318" s="10"/>
      <c r="AW11318"/>
    </row>
    <row r="11319" spans="48:49" x14ac:dyDescent="0.35">
      <c r="AV11319" s="10"/>
      <c r="AW11319"/>
    </row>
    <row r="11320" spans="48:49" x14ac:dyDescent="0.35">
      <c r="AV11320" s="10"/>
      <c r="AW11320"/>
    </row>
    <row r="11321" spans="48:49" x14ac:dyDescent="0.35">
      <c r="AV11321" s="10"/>
      <c r="AW11321"/>
    </row>
    <row r="11322" spans="48:49" x14ac:dyDescent="0.35">
      <c r="AV11322" s="10"/>
      <c r="AW11322"/>
    </row>
    <row r="11323" spans="48:49" x14ac:dyDescent="0.35">
      <c r="AV11323" s="10"/>
      <c r="AW11323"/>
    </row>
    <row r="11324" spans="48:49" x14ac:dyDescent="0.35">
      <c r="AV11324" s="10"/>
      <c r="AW11324"/>
    </row>
    <row r="11325" spans="48:49" x14ac:dyDescent="0.35">
      <c r="AV11325" s="10"/>
      <c r="AW11325"/>
    </row>
    <row r="11326" spans="48:49" x14ac:dyDescent="0.35">
      <c r="AV11326" s="10"/>
      <c r="AW11326"/>
    </row>
    <row r="11327" spans="48:49" x14ac:dyDescent="0.35">
      <c r="AV11327" s="10"/>
      <c r="AW11327"/>
    </row>
    <row r="11328" spans="48:49" x14ac:dyDescent="0.35">
      <c r="AV11328" s="10"/>
      <c r="AW11328"/>
    </row>
    <row r="11329" spans="48:49" x14ac:dyDescent="0.35">
      <c r="AV11329" s="10"/>
      <c r="AW11329"/>
    </row>
    <row r="11330" spans="48:49" x14ac:dyDescent="0.35">
      <c r="AV11330" s="10"/>
      <c r="AW11330"/>
    </row>
    <row r="11331" spans="48:49" x14ac:dyDescent="0.35">
      <c r="AV11331" s="10"/>
      <c r="AW11331"/>
    </row>
    <row r="11332" spans="48:49" x14ac:dyDescent="0.35">
      <c r="AV11332" s="10"/>
      <c r="AW11332"/>
    </row>
    <row r="11333" spans="48:49" x14ac:dyDescent="0.35">
      <c r="AV11333" s="10"/>
      <c r="AW11333"/>
    </row>
    <row r="11334" spans="48:49" x14ac:dyDescent="0.35">
      <c r="AV11334" s="10"/>
      <c r="AW11334"/>
    </row>
    <row r="11335" spans="48:49" x14ac:dyDescent="0.35">
      <c r="AV11335" s="10"/>
      <c r="AW11335"/>
    </row>
    <row r="11336" spans="48:49" x14ac:dyDescent="0.35">
      <c r="AV11336" s="10"/>
      <c r="AW11336"/>
    </row>
    <row r="11337" spans="48:49" x14ac:dyDescent="0.35">
      <c r="AV11337" s="10"/>
      <c r="AW11337"/>
    </row>
    <row r="11338" spans="48:49" x14ac:dyDescent="0.35">
      <c r="AV11338" s="10"/>
      <c r="AW11338"/>
    </row>
    <row r="11339" spans="48:49" x14ac:dyDescent="0.35">
      <c r="AV11339" s="10"/>
      <c r="AW11339"/>
    </row>
    <row r="11340" spans="48:49" x14ac:dyDescent="0.35">
      <c r="AV11340" s="10"/>
      <c r="AW11340"/>
    </row>
    <row r="11341" spans="48:49" x14ac:dyDescent="0.35">
      <c r="AV11341" s="10"/>
      <c r="AW11341"/>
    </row>
    <row r="11342" spans="48:49" x14ac:dyDescent="0.35">
      <c r="AV11342" s="10"/>
      <c r="AW11342"/>
    </row>
    <row r="11343" spans="48:49" x14ac:dyDescent="0.35">
      <c r="AV11343" s="10"/>
      <c r="AW11343"/>
    </row>
    <row r="11344" spans="48:49" x14ac:dyDescent="0.35">
      <c r="AV11344" s="10"/>
      <c r="AW11344"/>
    </row>
    <row r="11345" spans="48:49" x14ac:dyDescent="0.35">
      <c r="AV11345" s="10"/>
      <c r="AW11345"/>
    </row>
    <row r="11346" spans="48:49" x14ac:dyDescent="0.35">
      <c r="AV11346" s="10"/>
      <c r="AW11346"/>
    </row>
    <row r="11347" spans="48:49" x14ac:dyDescent="0.35">
      <c r="AV11347" s="10"/>
      <c r="AW11347"/>
    </row>
    <row r="11348" spans="48:49" x14ac:dyDescent="0.35">
      <c r="AV11348" s="10"/>
      <c r="AW11348"/>
    </row>
    <row r="11349" spans="48:49" x14ac:dyDescent="0.35">
      <c r="AV11349" s="10"/>
      <c r="AW11349"/>
    </row>
    <row r="11350" spans="48:49" x14ac:dyDescent="0.35">
      <c r="AV11350" s="10"/>
      <c r="AW11350"/>
    </row>
    <row r="11351" spans="48:49" x14ac:dyDescent="0.35">
      <c r="AV11351" s="10"/>
      <c r="AW11351"/>
    </row>
    <row r="11352" spans="48:49" x14ac:dyDescent="0.35">
      <c r="AV11352" s="10"/>
      <c r="AW11352"/>
    </row>
    <row r="11353" spans="48:49" x14ac:dyDescent="0.35">
      <c r="AV11353" s="10"/>
      <c r="AW11353"/>
    </row>
    <row r="11354" spans="48:49" x14ac:dyDescent="0.35">
      <c r="AV11354" s="10"/>
      <c r="AW11354"/>
    </row>
    <row r="11355" spans="48:49" x14ac:dyDescent="0.35">
      <c r="AV11355" s="10"/>
      <c r="AW11355"/>
    </row>
    <row r="11356" spans="48:49" x14ac:dyDescent="0.35">
      <c r="AV11356" s="10"/>
      <c r="AW11356"/>
    </row>
    <row r="11357" spans="48:49" x14ac:dyDescent="0.35">
      <c r="AV11357" s="10"/>
      <c r="AW11357"/>
    </row>
    <row r="11358" spans="48:49" x14ac:dyDescent="0.35">
      <c r="AV11358" s="10"/>
      <c r="AW11358"/>
    </row>
    <row r="11359" spans="48:49" x14ac:dyDescent="0.35">
      <c r="AV11359" s="10"/>
      <c r="AW11359"/>
    </row>
    <row r="11360" spans="48:49" x14ac:dyDescent="0.35">
      <c r="AV11360" s="10"/>
      <c r="AW11360"/>
    </row>
    <row r="11361" spans="48:49" x14ac:dyDescent="0.35">
      <c r="AV11361" s="10"/>
      <c r="AW11361"/>
    </row>
    <row r="11362" spans="48:49" x14ac:dyDescent="0.35">
      <c r="AV11362" s="10"/>
      <c r="AW11362"/>
    </row>
    <row r="11363" spans="48:49" x14ac:dyDescent="0.35">
      <c r="AV11363" s="10"/>
      <c r="AW11363"/>
    </row>
    <row r="11364" spans="48:49" x14ac:dyDescent="0.35">
      <c r="AV11364" s="10"/>
      <c r="AW11364"/>
    </row>
    <row r="11365" spans="48:49" x14ac:dyDescent="0.35">
      <c r="AV11365" s="10"/>
      <c r="AW11365"/>
    </row>
    <row r="11366" spans="48:49" x14ac:dyDescent="0.35">
      <c r="AV11366" s="10"/>
      <c r="AW11366"/>
    </row>
    <row r="11367" spans="48:49" x14ac:dyDescent="0.35">
      <c r="AV11367" s="10"/>
      <c r="AW11367"/>
    </row>
    <row r="11368" spans="48:49" x14ac:dyDescent="0.35">
      <c r="AV11368" s="10"/>
      <c r="AW11368"/>
    </row>
    <row r="11369" spans="48:49" x14ac:dyDescent="0.35">
      <c r="AV11369" s="10"/>
      <c r="AW11369"/>
    </row>
    <row r="11370" spans="48:49" x14ac:dyDescent="0.35">
      <c r="AV11370" s="10"/>
      <c r="AW11370"/>
    </row>
    <row r="11371" spans="48:49" x14ac:dyDescent="0.35">
      <c r="AV11371" s="10"/>
      <c r="AW11371"/>
    </row>
    <row r="11372" spans="48:49" x14ac:dyDescent="0.35">
      <c r="AV11372" s="10"/>
      <c r="AW11372"/>
    </row>
    <row r="11373" spans="48:49" x14ac:dyDescent="0.35">
      <c r="AV11373" s="10"/>
      <c r="AW11373"/>
    </row>
    <row r="11374" spans="48:49" x14ac:dyDescent="0.35">
      <c r="AV11374" s="10"/>
      <c r="AW11374"/>
    </row>
    <row r="11375" spans="48:49" x14ac:dyDescent="0.35">
      <c r="AV11375" s="10"/>
      <c r="AW11375"/>
    </row>
    <row r="11376" spans="48:49" x14ac:dyDescent="0.35">
      <c r="AV11376" s="10"/>
      <c r="AW11376"/>
    </row>
    <row r="11377" spans="48:49" x14ac:dyDescent="0.35">
      <c r="AV11377" s="10"/>
      <c r="AW11377"/>
    </row>
    <row r="11378" spans="48:49" x14ac:dyDescent="0.35">
      <c r="AV11378" s="10"/>
      <c r="AW11378"/>
    </row>
    <row r="11379" spans="48:49" x14ac:dyDescent="0.35">
      <c r="AV11379" s="10"/>
      <c r="AW11379"/>
    </row>
    <row r="11380" spans="48:49" x14ac:dyDescent="0.35">
      <c r="AV11380" s="10"/>
      <c r="AW11380"/>
    </row>
    <row r="11381" spans="48:49" x14ac:dyDescent="0.35">
      <c r="AV11381" s="10"/>
      <c r="AW11381"/>
    </row>
    <row r="11382" spans="48:49" x14ac:dyDescent="0.35">
      <c r="AV11382" s="10"/>
      <c r="AW11382"/>
    </row>
    <row r="11383" spans="48:49" x14ac:dyDescent="0.35">
      <c r="AV11383" s="10"/>
      <c r="AW11383"/>
    </row>
    <row r="11384" spans="48:49" x14ac:dyDescent="0.35">
      <c r="AV11384" s="10"/>
      <c r="AW11384"/>
    </row>
    <row r="11385" spans="48:49" x14ac:dyDescent="0.35">
      <c r="AV11385" s="10"/>
      <c r="AW11385"/>
    </row>
    <row r="11386" spans="48:49" x14ac:dyDescent="0.35">
      <c r="AV11386" s="10"/>
      <c r="AW11386"/>
    </row>
    <row r="11387" spans="48:49" x14ac:dyDescent="0.35">
      <c r="AV11387" s="10"/>
      <c r="AW11387"/>
    </row>
    <row r="11388" spans="48:49" x14ac:dyDescent="0.35">
      <c r="AV11388" s="10"/>
      <c r="AW11388"/>
    </row>
    <row r="11389" spans="48:49" x14ac:dyDescent="0.35">
      <c r="AV11389" s="10"/>
      <c r="AW11389"/>
    </row>
    <row r="11390" spans="48:49" x14ac:dyDescent="0.35">
      <c r="AV11390" s="10"/>
      <c r="AW11390"/>
    </row>
    <row r="11391" spans="48:49" x14ac:dyDescent="0.35">
      <c r="AV11391" s="10"/>
      <c r="AW11391"/>
    </row>
    <row r="11392" spans="48:49" x14ac:dyDescent="0.35">
      <c r="AV11392" s="10"/>
      <c r="AW11392"/>
    </row>
    <row r="11393" spans="48:49" x14ac:dyDescent="0.35">
      <c r="AV11393" s="10"/>
      <c r="AW11393"/>
    </row>
    <row r="11394" spans="48:49" x14ac:dyDescent="0.35">
      <c r="AV11394" s="10"/>
      <c r="AW11394"/>
    </row>
    <row r="11395" spans="48:49" x14ac:dyDescent="0.35">
      <c r="AV11395" s="10"/>
      <c r="AW11395"/>
    </row>
    <row r="11396" spans="48:49" x14ac:dyDescent="0.35">
      <c r="AV11396" s="10"/>
      <c r="AW11396"/>
    </row>
    <row r="11397" spans="48:49" x14ac:dyDescent="0.35">
      <c r="AV11397" s="10"/>
      <c r="AW11397"/>
    </row>
    <row r="11398" spans="48:49" x14ac:dyDescent="0.35">
      <c r="AV11398" s="10"/>
      <c r="AW11398"/>
    </row>
    <row r="11399" spans="48:49" x14ac:dyDescent="0.35">
      <c r="AV11399" s="10"/>
      <c r="AW11399"/>
    </row>
    <row r="11400" spans="48:49" x14ac:dyDescent="0.35">
      <c r="AV11400" s="10"/>
      <c r="AW11400"/>
    </row>
    <row r="11401" spans="48:49" x14ac:dyDescent="0.35">
      <c r="AV11401" s="10"/>
      <c r="AW11401"/>
    </row>
    <row r="11402" spans="48:49" x14ac:dyDescent="0.35">
      <c r="AV11402" s="10"/>
      <c r="AW11402"/>
    </row>
    <row r="11403" spans="48:49" x14ac:dyDescent="0.35">
      <c r="AV11403" s="10"/>
      <c r="AW11403"/>
    </row>
    <row r="11404" spans="48:49" x14ac:dyDescent="0.35">
      <c r="AV11404" s="10"/>
      <c r="AW11404"/>
    </row>
    <row r="11405" spans="48:49" x14ac:dyDescent="0.35">
      <c r="AV11405" s="10"/>
      <c r="AW11405"/>
    </row>
    <row r="11406" spans="48:49" x14ac:dyDescent="0.35">
      <c r="AV11406" s="10"/>
      <c r="AW11406"/>
    </row>
    <row r="11407" spans="48:49" x14ac:dyDescent="0.35">
      <c r="AV11407" s="10"/>
      <c r="AW11407"/>
    </row>
    <row r="11408" spans="48:49" x14ac:dyDescent="0.35">
      <c r="AV11408" s="10"/>
      <c r="AW11408"/>
    </row>
    <row r="11409" spans="48:49" x14ac:dyDescent="0.35">
      <c r="AV11409" s="10"/>
      <c r="AW11409"/>
    </row>
    <row r="11410" spans="48:49" x14ac:dyDescent="0.35">
      <c r="AV11410" s="10"/>
      <c r="AW11410"/>
    </row>
    <row r="11411" spans="48:49" x14ac:dyDescent="0.35">
      <c r="AV11411" s="10"/>
      <c r="AW11411"/>
    </row>
    <row r="11412" spans="48:49" x14ac:dyDescent="0.35">
      <c r="AV11412" s="10"/>
      <c r="AW11412"/>
    </row>
    <row r="11413" spans="48:49" x14ac:dyDescent="0.35">
      <c r="AV11413" s="10"/>
      <c r="AW11413"/>
    </row>
    <row r="11414" spans="48:49" x14ac:dyDescent="0.35">
      <c r="AV11414" s="10"/>
      <c r="AW11414"/>
    </row>
    <row r="11415" spans="48:49" x14ac:dyDescent="0.35">
      <c r="AV11415" s="10"/>
      <c r="AW11415"/>
    </row>
    <row r="11416" spans="48:49" x14ac:dyDescent="0.35">
      <c r="AV11416" s="10"/>
      <c r="AW11416"/>
    </row>
    <row r="11417" spans="48:49" x14ac:dyDescent="0.35">
      <c r="AV11417" s="10"/>
      <c r="AW11417"/>
    </row>
    <row r="11418" spans="48:49" x14ac:dyDescent="0.35">
      <c r="AV11418" s="10"/>
      <c r="AW11418"/>
    </row>
    <row r="11419" spans="48:49" x14ac:dyDescent="0.35">
      <c r="AV11419" s="10"/>
      <c r="AW11419"/>
    </row>
    <row r="11420" spans="48:49" x14ac:dyDescent="0.35">
      <c r="AV11420" s="10"/>
      <c r="AW11420"/>
    </row>
    <row r="11421" spans="48:49" x14ac:dyDescent="0.35">
      <c r="AV11421" s="10"/>
      <c r="AW11421"/>
    </row>
    <row r="11422" spans="48:49" x14ac:dyDescent="0.35">
      <c r="AV11422" s="10"/>
      <c r="AW11422"/>
    </row>
    <row r="11423" spans="48:49" x14ac:dyDescent="0.35">
      <c r="AV11423" s="10"/>
      <c r="AW11423"/>
    </row>
    <row r="11424" spans="48:49" x14ac:dyDescent="0.35">
      <c r="AV11424" s="10"/>
      <c r="AW11424"/>
    </row>
    <row r="11425" spans="48:49" x14ac:dyDescent="0.35">
      <c r="AV11425" s="10"/>
      <c r="AW11425"/>
    </row>
    <row r="11426" spans="48:49" x14ac:dyDescent="0.35">
      <c r="AV11426" s="10"/>
      <c r="AW11426"/>
    </row>
    <row r="11427" spans="48:49" x14ac:dyDescent="0.35">
      <c r="AV11427" s="10"/>
      <c r="AW11427"/>
    </row>
    <row r="11428" spans="48:49" x14ac:dyDescent="0.35">
      <c r="AV11428" s="10"/>
      <c r="AW11428"/>
    </row>
    <row r="11429" spans="48:49" x14ac:dyDescent="0.35">
      <c r="AV11429" s="10"/>
      <c r="AW11429"/>
    </row>
    <row r="11430" spans="48:49" x14ac:dyDescent="0.35">
      <c r="AV11430" s="10"/>
      <c r="AW11430"/>
    </row>
    <row r="11431" spans="48:49" x14ac:dyDescent="0.35">
      <c r="AV11431" s="10"/>
      <c r="AW11431"/>
    </row>
    <row r="11432" spans="48:49" x14ac:dyDescent="0.35">
      <c r="AV11432" s="10"/>
      <c r="AW11432"/>
    </row>
    <row r="11433" spans="48:49" x14ac:dyDescent="0.35">
      <c r="AV11433" s="10"/>
      <c r="AW11433"/>
    </row>
    <row r="11434" spans="48:49" x14ac:dyDescent="0.35">
      <c r="AV11434" s="10"/>
      <c r="AW11434"/>
    </row>
    <row r="11435" spans="48:49" x14ac:dyDescent="0.35">
      <c r="AV11435" s="10"/>
      <c r="AW11435"/>
    </row>
    <row r="11436" spans="48:49" x14ac:dyDescent="0.35">
      <c r="AV11436" s="10"/>
      <c r="AW11436"/>
    </row>
    <row r="11437" spans="48:49" x14ac:dyDescent="0.35">
      <c r="AV11437" s="10"/>
      <c r="AW11437"/>
    </row>
    <row r="11438" spans="48:49" x14ac:dyDescent="0.35">
      <c r="AV11438" s="10"/>
      <c r="AW11438"/>
    </row>
    <row r="11439" spans="48:49" x14ac:dyDescent="0.35">
      <c r="AV11439" s="10"/>
      <c r="AW11439"/>
    </row>
    <row r="11440" spans="48:49" x14ac:dyDescent="0.35">
      <c r="AV11440" s="10"/>
      <c r="AW11440"/>
    </row>
    <row r="11441" spans="48:49" x14ac:dyDescent="0.35">
      <c r="AV11441" s="10"/>
      <c r="AW11441"/>
    </row>
    <row r="11442" spans="48:49" x14ac:dyDescent="0.35">
      <c r="AV11442" s="10"/>
      <c r="AW11442"/>
    </row>
    <row r="11443" spans="48:49" x14ac:dyDescent="0.35">
      <c r="AV11443" s="10"/>
      <c r="AW11443"/>
    </row>
    <row r="11444" spans="48:49" x14ac:dyDescent="0.35">
      <c r="AV11444" s="10"/>
      <c r="AW11444"/>
    </row>
    <row r="11445" spans="48:49" x14ac:dyDescent="0.35">
      <c r="AV11445" s="10"/>
      <c r="AW11445"/>
    </row>
    <row r="11446" spans="48:49" x14ac:dyDescent="0.35">
      <c r="AV11446" s="10"/>
      <c r="AW11446"/>
    </row>
    <row r="11447" spans="48:49" x14ac:dyDescent="0.35">
      <c r="AV11447" s="10"/>
      <c r="AW11447"/>
    </row>
    <row r="11448" spans="48:49" x14ac:dyDescent="0.35">
      <c r="AV11448" s="10"/>
      <c r="AW11448"/>
    </row>
    <row r="11449" spans="48:49" x14ac:dyDescent="0.35">
      <c r="AV11449" s="10"/>
      <c r="AW11449"/>
    </row>
    <row r="11450" spans="48:49" x14ac:dyDescent="0.35">
      <c r="AV11450" s="10"/>
      <c r="AW11450"/>
    </row>
    <row r="11451" spans="48:49" x14ac:dyDescent="0.35">
      <c r="AV11451" s="10"/>
      <c r="AW11451"/>
    </row>
    <row r="11452" spans="48:49" x14ac:dyDescent="0.35">
      <c r="AV11452" s="10"/>
      <c r="AW11452"/>
    </row>
    <row r="11453" spans="48:49" x14ac:dyDescent="0.35">
      <c r="AV11453" s="10"/>
      <c r="AW11453"/>
    </row>
    <row r="11454" spans="48:49" x14ac:dyDescent="0.35">
      <c r="AV11454" s="10"/>
      <c r="AW11454"/>
    </row>
    <row r="11455" spans="48:49" x14ac:dyDescent="0.35">
      <c r="AV11455" s="10"/>
      <c r="AW11455"/>
    </row>
    <row r="11456" spans="48:49" x14ac:dyDescent="0.35">
      <c r="AV11456" s="10"/>
      <c r="AW11456"/>
    </row>
    <row r="11457" spans="48:49" x14ac:dyDescent="0.35">
      <c r="AV11457" s="10"/>
      <c r="AW11457"/>
    </row>
    <row r="11458" spans="48:49" x14ac:dyDescent="0.35">
      <c r="AV11458" s="10"/>
      <c r="AW11458"/>
    </row>
    <row r="11459" spans="48:49" x14ac:dyDescent="0.35">
      <c r="AV11459" s="10"/>
      <c r="AW11459"/>
    </row>
    <row r="11460" spans="48:49" x14ac:dyDescent="0.35">
      <c r="AV11460" s="10"/>
      <c r="AW11460"/>
    </row>
    <row r="11461" spans="48:49" x14ac:dyDescent="0.35">
      <c r="AV11461" s="10"/>
      <c r="AW11461"/>
    </row>
    <row r="11462" spans="48:49" x14ac:dyDescent="0.35">
      <c r="AV11462" s="10"/>
      <c r="AW11462"/>
    </row>
    <row r="11463" spans="48:49" x14ac:dyDescent="0.35">
      <c r="AV11463" s="10"/>
      <c r="AW11463"/>
    </row>
    <row r="11464" spans="48:49" x14ac:dyDescent="0.35">
      <c r="AV11464" s="10"/>
      <c r="AW11464"/>
    </row>
    <row r="11465" spans="48:49" x14ac:dyDescent="0.35">
      <c r="AV11465" s="10"/>
      <c r="AW11465"/>
    </row>
    <row r="11466" spans="48:49" x14ac:dyDescent="0.35">
      <c r="AV11466" s="10"/>
      <c r="AW11466"/>
    </row>
    <row r="11467" spans="48:49" x14ac:dyDescent="0.35">
      <c r="AV11467" s="10"/>
      <c r="AW11467"/>
    </row>
    <row r="11468" spans="48:49" x14ac:dyDescent="0.35">
      <c r="AV11468" s="10"/>
      <c r="AW11468"/>
    </row>
    <row r="11469" spans="48:49" x14ac:dyDescent="0.35">
      <c r="AV11469" s="10"/>
      <c r="AW11469"/>
    </row>
    <row r="11470" spans="48:49" x14ac:dyDescent="0.35">
      <c r="AV11470" s="10"/>
      <c r="AW11470"/>
    </row>
    <row r="11471" spans="48:49" x14ac:dyDescent="0.35">
      <c r="AV11471" s="10"/>
      <c r="AW11471"/>
    </row>
    <row r="11472" spans="48:49" x14ac:dyDescent="0.35">
      <c r="AV11472" s="10"/>
      <c r="AW11472"/>
    </row>
    <row r="11473" spans="48:49" x14ac:dyDescent="0.35">
      <c r="AV11473" s="10"/>
      <c r="AW11473"/>
    </row>
    <row r="11474" spans="48:49" x14ac:dyDescent="0.35">
      <c r="AV11474" s="10"/>
      <c r="AW11474"/>
    </row>
    <row r="11475" spans="48:49" x14ac:dyDescent="0.35">
      <c r="AV11475" s="10"/>
      <c r="AW11475"/>
    </row>
    <row r="11476" spans="48:49" x14ac:dyDescent="0.35">
      <c r="AV11476" s="10"/>
      <c r="AW11476"/>
    </row>
    <row r="11477" spans="48:49" x14ac:dyDescent="0.35">
      <c r="AV11477" s="10"/>
      <c r="AW11477"/>
    </row>
    <row r="11478" spans="48:49" x14ac:dyDescent="0.35">
      <c r="AV11478" s="10"/>
      <c r="AW11478"/>
    </row>
    <row r="11479" spans="48:49" x14ac:dyDescent="0.35">
      <c r="AV11479" s="10"/>
      <c r="AW11479"/>
    </row>
    <row r="11480" spans="48:49" x14ac:dyDescent="0.35">
      <c r="AV11480" s="10"/>
      <c r="AW11480"/>
    </row>
    <row r="11481" spans="48:49" x14ac:dyDescent="0.35">
      <c r="AV11481" s="10"/>
      <c r="AW11481"/>
    </row>
    <row r="11482" spans="48:49" x14ac:dyDescent="0.35">
      <c r="AV11482" s="10"/>
      <c r="AW11482"/>
    </row>
    <row r="11483" spans="48:49" x14ac:dyDescent="0.35">
      <c r="AV11483" s="10"/>
      <c r="AW11483"/>
    </row>
    <row r="11484" spans="48:49" x14ac:dyDescent="0.35">
      <c r="AV11484" s="10"/>
      <c r="AW11484"/>
    </row>
    <row r="11485" spans="48:49" x14ac:dyDescent="0.35">
      <c r="AV11485" s="10"/>
      <c r="AW11485"/>
    </row>
    <row r="11486" spans="48:49" x14ac:dyDescent="0.35">
      <c r="AV11486" s="10"/>
      <c r="AW11486"/>
    </row>
    <row r="11487" spans="48:49" x14ac:dyDescent="0.35">
      <c r="AV11487" s="10"/>
      <c r="AW11487"/>
    </row>
    <row r="11488" spans="48:49" x14ac:dyDescent="0.35">
      <c r="AV11488" s="10"/>
      <c r="AW11488"/>
    </row>
    <row r="11489" spans="48:49" x14ac:dyDescent="0.35">
      <c r="AV11489" s="10"/>
      <c r="AW11489"/>
    </row>
    <row r="11490" spans="48:49" x14ac:dyDescent="0.35">
      <c r="AV11490" s="10"/>
      <c r="AW11490"/>
    </row>
    <row r="11491" spans="48:49" x14ac:dyDescent="0.35">
      <c r="AV11491" s="10"/>
      <c r="AW11491"/>
    </row>
    <row r="11492" spans="48:49" x14ac:dyDescent="0.35">
      <c r="AV11492" s="10"/>
      <c r="AW11492"/>
    </row>
    <row r="11493" spans="48:49" x14ac:dyDescent="0.35">
      <c r="AV11493" s="10"/>
      <c r="AW11493"/>
    </row>
    <row r="11494" spans="48:49" x14ac:dyDescent="0.35">
      <c r="AV11494" s="10"/>
      <c r="AW11494"/>
    </row>
    <row r="11495" spans="48:49" x14ac:dyDescent="0.35">
      <c r="AV11495" s="10"/>
      <c r="AW11495"/>
    </row>
    <row r="11496" spans="48:49" x14ac:dyDescent="0.35">
      <c r="AV11496" s="10"/>
      <c r="AW11496"/>
    </row>
    <row r="11497" spans="48:49" x14ac:dyDescent="0.35">
      <c r="AV11497" s="10"/>
      <c r="AW11497"/>
    </row>
    <row r="11498" spans="48:49" x14ac:dyDescent="0.35">
      <c r="AV11498" s="10"/>
      <c r="AW11498"/>
    </row>
    <row r="11499" spans="48:49" x14ac:dyDescent="0.35">
      <c r="AV11499" s="10"/>
      <c r="AW11499"/>
    </row>
    <row r="11500" spans="48:49" x14ac:dyDescent="0.35">
      <c r="AV11500" s="10"/>
      <c r="AW11500"/>
    </row>
    <row r="11501" spans="48:49" x14ac:dyDescent="0.35">
      <c r="AV11501" s="10"/>
      <c r="AW11501"/>
    </row>
    <row r="11502" spans="48:49" x14ac:dyDescent="0.35">
      <c r="AV11502" s="10"/>
      <c r="AW11502"/>
    </row>
    <row r="11503" spans="48:49" x14ac:dyDescent="0.35">
      <c r="AV11503" s="10"/>
      <c r="AW11503"/>
    </row>
    <row r="11504" spans="48:49" x14ac:dyDescent="0.35">
      <c r="AV11504" s="10"/>
      <c r="AW11504"/>
    </row>
    <row r="11505" spans="48:49" x14ac:dyDescent="0.35">
      <c r="AV11505" s="10"/>
      <c r="AW11505"/>
    </row>
    <row r="11506" spans="48:49" x14ac:dyDescent="0.35">
      <c r="AV11506" s="10"/>
      <c r="AW11506"/>
    </row>
    <row r="11507" spans="48:49" x14ac:dyDescent="0.35">
      <c r="AV11507" s="10"/>
      <c r="AW11507"/>
    </row>
    <row r="11508" spans="48:49" x14ac:dyDescent="0.35">
      <c r="AV11508" s="10"/>
      <c r="AW11508"/>
    </row>
    <row r="11509" spans="48:49" x14ac:dyDescent="0.35">
      <c r="AV11509" s="10"/>
      <c r="AW11509"/>
    </row>
    <row r="11510" spans="48:49" x14ac:dyDescent="0.35">
      <c r="AV11510" s="10"/>
      <c r="AW11510"/>
    </row>
    <row r="11511" spans="48:49" x14ac:dyDescent="0.35">
      <c r="AV11511" s="10"/>
      <c r="AW11511"/>
    </row>
    <row r="11512" spans="48:49" x14ac:dyDescent="0.35">
      <c r="AV11512" s="10"/>
      <c r="AW11512"/>
    </row>
    <row r="11513" spans="48:49" x14ac:dyDescent="0.35">
      <c r="AV11513" s="10"/>
      <c r="AW11513"/>
    </row>
    <row r="11514" spans="48:49" x14ac:dyDescent="0.35">
      <c r="AV11514" s="10"/>
      <c r="AW11514"/>
    </row>
    <row r="11515" spans="48:49" x14ac:dyDescent="0.35">
      <c r="AV11515" s="10"/>
      <c r="AW11515"/>
    </row>
    <row r="11516" spans="48:49" x14ac:dyDescent="0.35">
      <c r="AV11516" s="10"/>
      <c r="AW11516"/>
    </row>
    <row r="11517" spans="48:49" x14ac:dyDescent="0.35">
      <c r="AV11517" s="10"/>
      <c r="AW11517"/>
    </row>
    <row r="11518" spans="48:49" x14ac:dyDescent="0.35">
      <c r="AV11518" s="10"/>
      <c r="AW11518"/>
    </row>
    <row r="11519" spans="48:49" x14ac:dyDescent="0.35">
      <c r="AV11519" s="10"/>
      <c r="AW11519"/>
    </row>
    <row r="11520" spans="48:49" x14ac:dyDescent="0.35">
      <c r="AV11520" s="10"/>
      <c r="AW11520"/>
    </row>
    <row r="11521" spans="48:49" x14ac:dyDescent="0.35">
      <c r="AV11521" s="10"/>
      <c r="AW11521"/>
    </row>
    <row r="11522" spans="48:49" x14ac:dyDescent="0.35">
      <c r="AV11522" s="10"/>
      <c r="AW11522"/>
    </row>
    <row r="11523" spans="48:49" x14ac:dyDescent="0.35">
      <c r="AV11523" s="10"/>
      <c r="AW11523"/>
    </row>
    <row r="11524" spans="48:49" x14ac:dyDescent="0.35">
      <c r="AV11524" s="10"/>
      <c r="AW11524"/>
    </row>
    <row r="11525" spans="48:49" x14ac:dyDescent="0.35">
      <c r="AV11525" s="10"/>
      <c r="AW11525"/>
    </row>
    <row r="11526" spans="48:49" x14ac:dyDescent="0.35">
      <c r="AV11526" s="10"/>
      <c r="AW11526"/>
    </row>
    <row r="11527" spans="48:49" x14ac:dyDescent="0.35">
      <c r="AV11527" s="10"/>
      <c r="AW11527"/>
    </row>
    <row r="11528" spans="48:49" x14ac:dyDescent="0.35">
      <c r="AV11528" s="10"/>
      <c r="AW11528"/>
    </row>
    <row r="11529" spans="48:49" x14ac:dyDescent="0.35">
      <c r="AV11529" s="10"/>
      <c r="AW11529"/>
    </row>
    <row r="11530" spans="48:49" x14ac:dyDescent="0.35">
      <c r="AV11530" s="10"/>
      <c r="AW11530"/>
    </row>
    <row r="11531" spans="48:49" x14ac:dyDescent="0.35">
      <c r="AV11531" s="10"/>
      <c r="AW11531"/>
    </row>
    <row r="11532" spans="48:49" x14ac:dyDescent="0.35">
      <c r="AV11532" s="10"/>
      <c r="AW11532"/>
    </row>
    <row r="11533" spans="48:49" x14ac:dyDescent="0.35">
      <c r="AV11533" s="10"/>
      <c r="AW11533"/>
    </row>
    <row r="11534" spans="48:49" x14ac:dyDescent="0.35">
      <c r="AV11534" s="10"/>
      <c r="AW11534"/>
    </row>
    <row r="11535" spans="48:49" x14ac:dyDescent="0.35">
      <c r="AV11535" s="10"/>
      <c r="AW11535"/>
    </row>
    <row r="11536" spans="48:49" x14ac:dyDescent="0.35">
      <c r="AV11536" s="10"/>
      <c r="AW11536"/>
    </row>
    <row r="11537" spans="48:49" x14ac:dyDescent="0.35">
      <c r="AV11537" s="10"/>
      <c r="AW11537"/>
    </row>
    <row r="11538" spans="48:49" x14ac:dyDescent="0.35">
      <c r="AV11538" s="10"/>
      <c r="AW11538"/>
    </row>
    <row r="11539" spans="48:49" x14ac:dyDescent="0.35">
      <c r="AV11539" s="10"/>
      <c r="AW11539"/>
    </row>
    <row r="11540" spans="48:49" x14ac:dyDescent="0.35">
      <c r="AV11540" s="10"/>
      <c r="AW11540"/>
    </row>
    <row r="11541" spans="48:49" x14ac:dyDescent="0.35">
      <c r="AV11541" s="10"/>
      <c r="AW11541"/>
    </row>
    <row r="11542" spans="48:49" x14ac:dyDescent="0.35">
      <c r="AV11542" s="10"/>
      <c r="AW11542"/>
    </row>
    <row r="11543" spans="48:49" x14ac:dyDescent="0.35">
      <c r="AV11543" s="10"/>
      <c r="AW11543"/>
    </row>
    <row r="11544" spans="48:49" x14ac:dyDescent="0.35">
      <c r="AV11544" s="10"/>
      <c r="AW11544"/>
    </row>
    <row r="11545" spans="48:49" x14ac:dyDescent="0.35">
      <c r="AV11545" s="10"/>
      <c r="AW11545"/>
    </row>
    <row r="11546" spans="48:49" x14ac:dyDescent="0.35">
      <c r="AV11546" s="10"/>
      <c r="AW11546"/>
    </row>
    <row r="11547" spans="48:49" x14ac:dyDescent="0.35">
      <c r="AV11547" s="10"/>
      <c r="AW11547"/>
    </row>
    <row r="11548" spans="48:49" x14ac:dyDescent="0.35">
      <c r="AV11548" s="10"/>
      <c r="AW11548"/>
    </row>
    <row r="11549" spans="48:49" x14ac:dyDescent="0.35">
      <c r="AV11549" s="10"/>
      <c r="AW11549"/>
    </row>
    <row r="11550" spans="48:49" x14ac:dyDescent="0.35">
      <c r="AV11550" s="10"/>
      <c r="AW11550"/>
    </row>
    <row r="11551" spans="48:49" x14ac:dyDescent="0.35">
      <c r="AV11551" s="10"/>
      <c r="AW11551"/>
    </row>
    <row r="11552" spans="48:49" x14ac:dyDescent="0.35">
      <c r="AV11552" s="10"/>
      <c r="AW11552"/>
    </row>
    <row r="11553" spans="48:49" x14ac:dyDescent="0.35">
      <c r="AV11553" s="10"/>
      <c r="AW11553"/>
    </row>
    <row r="11554" spans="48:49" x14ac:dyDescent="0.35">
      <c r="AV11554" s="10"/>
      <c r="AW11554"/>
    </row>
    <row r="11555" spans="48:49" x14ac:dyDescent="0.35">
      <c r="AV11555" s="10"/>
      <c r="AW11555"/>
    </row>
    <row r="11556" spans="48:49" x14ac:dyDescent="0.35">
      <c r="AV11556" s="10"/>
      <c r="AW11556"/>
    </row>
    <row r="11557" spans="48:49" x14ac:dyDescent="0.35">
      <c r="AV11557" s="10"/>
      <c r="AW11557"/>
    </row>
    <row r="11558" spans="48:49" x14ac:dyDescent="0.35">
      <c r="AV11558" s="10"/>
      <c r="AW11558"/>
    </row>
    <row r="11559" spans="48:49" x14ac:dyDescent="0.35">
      <c r="AV11559" s="10"/>
      <c r="AW11559"/>
    </row>
    <row r="11560" spans="48:49" x14ac:dyDescent="0.35">
      <c r="AV11560" s="10"/>
      <c r="AW11560"/>
    </row>
    <row r="11561" spans="48:49" x14ac:dyDescent="0.35">
      <c r="AV11561" s="10"/>
      <c r="AW11561"/>
    </row>
    <row r="11562" spans="48:49" x14ac:dyDescent="0.35">
      <c r="AV11562" s="10"/>
      <c r="AW11562"/>
    </row>
    <row r="11563" spans="48:49" x14ac:dyDescent="0.35">
      <c r="AV11563" s="10"/>
      <c r="AW11563"/>
    </row>
    <row r="11564" spans="48:49" x14ac:dyDescent="0.35">
      <c r="AV11564" s="10"/>
      <c r="AW11564"/>
    </row>
    <row r="11565" spans="48:49" x14ac:dyDescent="0.35">
      <c r="AV11565" s="10"/>
      <c r="AW11565"/>
    </row>
    <row r="11566" spans="48:49" x14ac:dyDescent="0.35">
      <c r="AV11566" s="10"/>
      <c r="AW11566"/>
    </row>
    <row r="11567" spans="48:49" x14ac:dyDescent="0.35">
      <c r="AV11567" s="10"/>
      <c r="AW11567"/>
    </row>
    <row r="11568" spans="48:49" x14ac:dyDescent="0.35">
      <c r="AV11568" s="10"/>
      <c r="AW11568"/>
    </row>
    <row r="11569" spans="48:49" x14ac:dyDescent="0.35">
      <c r="AV11569" s="10"/>
      <c r="AW11569"/>
    </row>
    <row r="11570" spans="48:49" x14ac:dyDescent="0.35">
      <c r="AV11570" s="10"/>
      <c r="AW11570"/>
    </row>
    <row r="11571" spans="48:49" x14ac:dyDescent="0.35">
      <c r="AV11571" s="10"/>
      <c r="AW11571"/>
    </row>
    <row r="11572" spans="48:49" x14ac:dyDescent="0.35">
      <c r="AV11572" s="10"/>
      <c r="AW11572"/>
    </row>
    <row r="11573" spans="48:49" x14ac:dyDescent="0.35">
      <c r="AV11573" s="10"/>
      <c r="AW11573"/>
    </row>
    <row r="11574" spans="48:49" x14ac:dyDescent="0.35">
      <c r="AV11574" s="10"/>
      <c r="AW11574"/>
    </row>
    <row r="11575" spans="48:49" x14ac:dyDescent="0.35">
      <c r="AV11575" s="10"/>
      <c r="AW11575"/>
    </row>
    <row r="11576" spans="48:49" x14ac:dyDescent="0.35">
      <c r="AV11576" s="10"/>
      <c r="AW11576"/>
    </row>
    <row r="11577" spans="48:49" x14ac:dyDescent="0.35">
      <c r="AV11577" s="10"/>
      <c r="AW11577"/>
    </row>
    <row r="11578" spans="48:49" x14ac:dyDescent="0.35">
      <c r="AV11578" s="10"/>
      <c r="AW11578"/>
    </row>
    <row r="11579" spans="48:49" x14ac:dyDescent="0.35">
      <c r="AV11579" s="10"/>
      <c r="AW11579"/>
    </row>
    <row r="11580" spans="48:49" x14ac:dyDescent="0.35">
      <c r="AV11580" s="10"/>
      <c r="AW11580"/>
    </row>
    <row r="11581" spans="48:49" x14ac:dyDescent="0.35">
      <c r="AV11581" s="10"/>
      <c r="AW11581"/>
    </row>
    <row r="11582" spans="48:49" x14ac:dyDescent="0.35">
      <c r="AV11582" s="10"/>
      <c r="AW11582"/>
    </row>
    <row r="11583" spans="48:49" x14ac:dyDescent="0.35">
      <c r="AV11583" s="10"/>
      <c r="AW11583"/>
    </row>
    <row r="11584" spans="48:49" x14ac:dyDescent="0.35">
      <c r="AV11584" s="10"/>
      <c r="AW11584"/>
    </row>
    <row r="11585" spans="48:49" x14ac:dyDescent="0.35">
      <c r="AV11585" s="10"/>
      <c r="AW11585"/>
    </row>
    <row r="11586" spans="48:49" x14ac:dyDescent="0.35">
      <c r="AV11586" s="10"/>
      <c r="AW11586"/>
    </row>
    <row r="11587" spans="48:49" x14ac:dyDescent="0.35">
      <c r="AV11587" s="10"/>
      <c r="AW11587"/>
    </row>
    <row r="11588" spans="48:49" x14ac:dyDescent="0.35">
      <c r="AV11588" s="10"/>
      <c r="AW11588"/>
    </row>
    <row r="11589" spans="48:49" x14ac:dyDescent="0.35">
      <c r="AV11589" s="10"/>
      <c r="AW11589"/>
    </row>
    <row r="11590" spans="48:49" x14ac:dyDescent="0.35">
      <c r="AV11590" s="10"/>
      <c r="AW11590"/>
    </row>
    <row r="11591" spans="48:49" x14ac:dyDescent="0.35">
      <c r="AV11591" s="10"/>
      <c r="AW11591"/>
    </row>
    <row r="11592" spans="48:49" x14ac:dyDescent="0.35">
      <c r="AV11592" s="10"/>
      <c r="AW11592"/>
    </row>
    <row r="11593" spans="48:49" x14ac:dyDescent="0.35">
      <c r="AV11593" s="10"/>
      <c r="AW11593"/>
    </row>
    <row r="11594" spans="48:49" x14ac:dyDescent="0.35">
      <c r="AV11594" s="10"/>
      <c r="AW11594"/>
    </row>
    <row r="11595" spans="48:49" x14ac:dyDescent="0.35">
      <c r="AV11595" s="10"/>
      <c r="AW11595"/>
    </row>
    <row r="11596" spans="48:49" x14ac:dyDescent="0.35">
      <c r="AV11596" s="10"/>
      <c r="AW11596"/>
    </row>
    <row r="11597" spans="48:49" x14ac:dyDescent="0.35">
      <c r="AV11597" s="10"/>
      <c r="AW11597"/>
    </row>
    <row r="11598" spans="48:49" x14ac:dyDescent="0.35">
      <c r="AV11598" s="10"/>
      <c r="AW11598"/>
    </row>
    <row r="11599" spans="48:49" x14ac:dyDescent="0.35">
      <c r="AV11599" s="10"/>
      <c r="AW11599"/>
    </row>
    <row r="11600" spans="48:49" x14ac:dyDescent="0.35">
      <c r="AV11600" s="10"/>
      <c r="AW11600"/>
    </row>
    <row r="11601" spans="48:49" x14ac:dyDescent="0.35">
      <c r="AV11601" s="10"/>
      <c r="AW11601"/>
    </row>
    <row r="11602" spans="48:49" x14ac:dyDescent="0.35">
      <c r="AV11602" s="10"/>
      <c r="AW11602"/>
    </row>
    <row r="11603" spans="48:49" x14ac:dyDescent="0.35">
      <c r="AV11603" s="10"/>
      <c r="AW11603"/>
    </row>
    <row r="11604" spans="48:49" x14ac:dyDescent="0.35">
      <c r="AV11604" s="10"/>
      <c r="AW11604"/>
    </row>
    <row r="11605" spans="48:49" x14ac:dyDescent="0.35">
      <c r="AV11605" s="10"/>
      <c r="AW11605"/>
    </row>
    <row r="11606" spans="48:49" x14ac:dyDescent="0.35">
      <c r="AV11606" s="10"/>
      <c r="AW11606"/>
    </row>
    <row r="11607" spans="48:49" x14ac:dyDescent="0.35">
      <c r="AV11607" s="10"/>
      <c r="AW11607"/>
    </row>
    <row r="11608" spans="48:49" x14ac:dyDescent="0.35">
      <c r="AV11608" s="10"/>
      <c r="AW11608"/>
    </row>
    <row r="11609" spans="48:49" x14ac:dyDescent="0.35">
      <c r="AV11609" s="10"/>
      <c r="AW11609"/>
    </row>
    <row r="11610" spans="48:49" x14ac:dyDescent="0.35">
      <c r="AV11610" s="10"/>
      <c r="AW11610"/>
    </row>
    <row r="11611" spans="48:49" x14ac:dyDescent="0.35">
      <c r="AV11611" s="10"/>
      <c r="AW11611"/>
    </row>
    <row r="11612" spans="48:49" x14ac:dyDescent="0.35">
      <c r="AV11612" s="10"/>
      <c r="AW11612"/>
    </row>
    <row r="11613" spans="48:49" x14ac:dyDescent="0.35">
      <c r="AV11613" s="10"/>
      <c r="AW11613"/>
    </row>
    <row r="11614" spans="48:49" x14ac:dyDescent="0.35">
      <c r="AV11614" s="10"/>
      <c r="AW11614"/>
    </row>
    <row r="11615" spans="48:49" x14ac:dyDescent="0.35">
      <c r="AV11615" s="10"/>
      <c r="AW11615"/>
    </row>
    <row r="11616" spans="48:49" x14ac:dyDescent="0.35">
      <c r="AV11616" s="10"/>
      <c r="AW11616"/>
    </row>
    <row r="11617" spans="48:49" x14ac:dyDescent="0.35">
      <c r="AV11617" s="10"/>
      <c r="AW11617"/>
    </row>
    <row r="11618" spans="48:49" x14ac:dyDescent="0.35">
      <c r="AV11618" s="10"/>
      <c r="AW11618"/>
    </row>
    <row r="11619" spans="48:49" x14ac:dyDescent="0.35">
      <c r="AV11619" s="10"/>
      <c r="AW11619"/>
    </row>
    <row r="11620" spans="48:49" x14ac:dyDescent="0.35">
      <c r="AV11620" s="10"/>
      <c r="AW11620"/>
    </row>
    <row r="11621" spans="48:49" x14ac:dyDescent="0.35">
      <c r="AV11621" s="10"/>
      <c r="AW11621"/>
    </row>
    <row r="11622" spans="48:49" x14ac:dyDescent="0.35">
      <c r="AV11622" s="10"/>
      <c r="AW11622"/>
    </row>
    <row r="11623" spans="48:49" x14ac:dyDescent="0.35">
      <c r="AV11623" s="10"/>
      <c r="AW11623"/>
    </row>
    <row r="11624" spans="48:49" x14ac:dyDescent="0.35">
      <c r="AV11624" s="10"/>
      <c r="AW11624"/>
    </row>
    <row r="11625" spans="48:49" x14ac:dyDescent="0.35">
      <c r="AV11625" s="10"/>
      <c r="AW11625"/>
    </row>
    <row r="11626" spans="48:49" x14ac:dyDescent="0.35">
      <c r="AV11626" s="10"/>
      <c r="AW11626"/>
    </row>
    <row r="11627" spans="48:49" x14ac:dyDescent="0.35">
      <c r="AV11627" s="10"/>
      <c r="AW11627"/>
    </row>
    <row r="11628" spans="48:49" x14ac:dyDescent="0.35">
      <c r="AV11628" s="10"/>
      <c r="AW11628"/>
    </row>
    <row r="11629" spans="48:49" x14ac:dyDescent="0.35">
      <c r="AV11629" s="10"/>
      <c r="AW11629"/>
    </row>
    <row r="11630" spans="48:49" x14ac:dyDescent="0.35">
      <c r="AV11630" s="10"/>
      <c r="AW11630"/>
    </row>
    <row r="11631" spans="48:49" x14ac:dyDescent="0.35">
      <c r="AV11631" s="10"/>
      <c r="AW11631"/>
    </row>
    <row r="11632" spans="48:49" x14ac:dyDescent="0.35">
      <c r="AV11632" s="10"/>
      <c r="AW11632"/>
    </row>
    <row r="11633" spans="48:49" x14ac:dyDescent="0.35">
      <c r="AV11633" s="10"/>
      <c r="AW11633"/>
    </row>
    <row r="11634" spans="48:49" x14ac:dyDescent="0.35">
      <c r="AV11634" s="10"/>
      <c r="AW11634"/>
    </row>
    <row r="11635" spans="48:49" x14ac:dyDescent="0.35">
      <c r="AV11635" s="10"/>
      <c r="AW11635"/>
    </row>
    <row r="11636" spans="48:49" x14ac:dyDescent="0.35">
      <c r="AV11636" s="10"/>
      <c r="AW11636"/>
    </row>
    <row r="11637" spans="48:49" x14ac:dyDescent="0.35">
      <c r="AV11637" s="10"/>
      <c r="AW11637"/>
    </row>
    <row r="11638" spans="48:49" x14ac:dyDescent="0.35">
      <c r="AV11638" s="10"/>
      <c r="AW11638"/>
    </row>
    <row r="11639" spans="48:49" x14ac:dyDescent="0.35">
      <c r="AV11639" s="10"/>
      <c r="AW11639"/>
    </row>
    <row r="11640" spans="48:49" x14ac:dyDescent="0.35">
      <c r="AV11640" s="10"/>
      <c r="AW11640"/>
    </row>
    <row r="11641" spans="48:49" x14ac:dyDescent="0.35">
      <c r="AV11641" s="10"/>
      <c r="AW11641"/>
    </row>
    <row r="11642" spans="48:49" x14ac:dyDescent="0.35">
      <c r="AV11642" s="10"/>
      <c r="AW11642"/>
    </row>
    <row r="11643" spans="48:49" x14ac:dyDescent="0.35">
      <c r="AV11643" s="10"/>
      <c r="AW11643"/>
    </row>
    <row r="11644" spans="48:49" x14ac:dyDescent="0.35">
      <c r="AV11644" s="10"/>
      <c r="AW11644"/>
    </row>
    <row r="11645" spans="48:49" x14ac:dyDescent="0.35">
      <c r="AV11645" s="10"/>
      <c r="AW11645"/>
    </row>
    <row r="11646" spans="48:49" x14ac:dyDescent="0.35">
      <c r="AV11646" s="10"/>
      <c r="AW11646"/>
    </row>
    <row r="11647" spans="48:49" x14ac:dyDescent="0.35">
      <c r="AV11647" s="10"/>
      <c r="AW11647"/>
    </row>
    <row r="11648" spans="48:49" x14ac:dyDescent="0.35">
      <c r="AV11648" s="10"/>
      <c r="AW11648"/>
    </row>
    <row r="11649" spans="48:49" x14ac:dyDescent="0.35">
      <c r="AV11649" s="10"/>
      <c r="AW11649"/>
    </row>
    <row r="11650" spans="48:49" x14ac:dyDescent="0.35">
      <c r="AV11650" s="10"/>
      <c r="AW11650"/>
    </row>
    <row r="11651" spans="48:49" x14ac:dyDescent="0.35">
      <c r="AV11651" s="10"/>
      <c r="AW11651"/>
    </row>
    <row r="11652" spans="48:49" x14ac:dyDescent="0.35">
      <c r="AV11652" s="10"/>
      <c r="AW11652"/>
    </row>
    <row r="11653" spans="48:49" x14ac:dyDescent="0.35">
      <c r="AV11653" s="10"/>
      <c r="AW11653"/>
    </row>
    <row r="11654" spans="48:49" x14ac:dyDescent="0.35">
      <c r="AV11654" s="10"/>
      <c r="AW11654"/>
    </row>
    <row r="11655" spans="48:49" x14ac:dyDescent="0.35">
      <c r="AV11655" s="10"/>
      <c r="AW11655"/>
    </row>
    <row r="11656" spans="48:49" x14ac:dyDescent="0.35">
      <c r="AV11656" s="10"/>
      <c r="AW11656"/>
    </row>
    <row r="11657" spans="48:49" x14ac:dyDescent="0.35">
      <c r="AV11657" s="10"/>
      <c r="AW11657"/>
    </row>
    <row r="11658" spans="48:49" x14ac:dyDescent="0.35">
      <c r="AV11658" s="10"/>
      <c r="AW11658"/>
    </row>
    <row r="11659" spans="48:49" x14ac:dyDescent="0.35">
      <c r="AV11659" s="10"/>
      <c r="AW11659"/>
    </row>
    <row r="11660" spans="48:49" x14ac:dyDescent="0.35">
      <c r="AV11660" s="10"/>
      <c r="AW11660"/>
    </row>
    <row r="11661" spans="48:49" x14ac:dyDescent="0.35">
      <c r="AV11661" s="10"/>
      <c r="AW11661"/>
    </row>
    <row r="11662" spans="48:49" x14ac:dyDescent="0.35">
      <c r="AV11662" s="10"/>
      <c r="AW11662"/>
    </row>
    <row r="11663" spans="48:49" x14ac:dyDescent="0.35">
      <c r="AV11663" s="10"/>
      <c r="AW11663"/>
    </row>
    <row r="11664" spans="48:49" x14ac:dyDescent="0.35">
      <c r="AV11664" s="10"/>
      <c r="AW11664"/>
    </row>
    <row r="11665" spans="48:49" x14ac:dyDescent="0.35">
      <c r="AV11665" s="10"/>
      <c r="AW11665"/>
    </row>
    <row r="11666" spans="48:49" x14ac:dyDescent="0.35">
      <c r="AV11666" s="10"/>
      <c r="AW11666"/>
    </row>
    <row r="11667" spans="48:49" x14ac:dyDescent="0.35">
      <c r="AV11667" s="10"/>
      <c r="AW11667"/>
    </row>
    <row r="11668" spans="48:49" x14ac:dyDescent="0.35">
      <c r="AV11668" s="10"/>
      <c r="AW11668"/>
    </row>
    <row r="11669" spans="48:49" x14ac:dyDescent="0.35">
      <c r="AV11669" s="10"/>
      <c r="AW11669"/>
    </row>
    <row r="11670" spans="48:49" x14ac:dyDescent="0.35">
      <c r="AV11670" s="10"/>
      <c r="AW11670"/>
    </row>
    <row r="11671" spans="48:49" x14ac:dyDescent="0.35">
      <c r="AV11671" s="10"/>
      <c r="AW11671"/>
    </row>
    <row r="11672" spans="48:49" x14ac:dyDescent="0.35">
      <c r="AV11672" s="10"/>
      <c r="AW11672"/>
    </row>
    <row r="11673" spans="48:49" x14ac:dyDescent="0.35">
      <c r="AV11673" s="10"/>
      <c r="AW11673"/>
    </row>
    <row r="11674" spans="48:49" x14ac:dyDescent="0.35">
      <c r="AV11674" s="10"/>
      <c r="AW11674"/>
    </row>
    <row r="11675" spans="48:49" x14ac:dyDescent="0.35">
      <c r="AV11675" s="10"/>
      <c r="AW11675"/>
    </row>
    <row r="11676" spans="48:49" x14ac:dyDescent="0.35">
      <c r="AV11676" s="10"/>
      <c r="AW11676"/>
    </row>
    <row r="11677" spans="48:49" x14ac:dyDescent="0.35">
      <c r="AV11677" s="10"/>
      <c r="AW11677"/>
    </row>
    <row r="11678" spans="48:49" x14ac:dyDescent="0.35">
      <c r="AV11678" s="10"/>
      <c r="AW11678"/>
    </row>
    <row r="11679" spans="48:49" x14ac:dyDescent="0.35">
      <c r="AV11679" s="10"/>
      <c r="AW11679"/>
    </row>
    <row r="11680" spans="48:49" x14ac:dyDescent="0.35">
      <c r="AV11680" s="10"/>
      <c r="AW11680"/>
    </row>
    <row r="11681" spans="48:49" x14ac:dyDescent="0.35">
      <c r="AV11681" s="10"/>
      <c r="AW11681"/>
    </row>
    <row r="11682" spans="48:49" x14ac:dyDescent="0.35">
      <c r="AV11682" s="10"/>
      <c r="AW11682"/>
    </row>
    <row r="11683" spans="48:49" x14ac:dyDescent="0.35">
      <c r="AV11683" s="10"/>
      <c r="AW11683"/>
    </row>
    <row r="11684" spans="48:49" x14ac:dyDescent="0.35">
      <c r="AV11684" s="10"/>
      <c r="AW11684"/>
    </row>
    <row r="11685" spans="48:49" x14ac:dyDescent="0.35">
      <c r="AV11685" s="10"/>
      <c r="AW11685"/>
    </row>
    <row r="11686" spans="48:49" x14ac:dyDescent="0.35">
      <c r="AV11686" s="10"/>
      <c r="AW11686"/>
    </row>
    <row r="11687" spans="48:49" x14ac:dyDescent="0.35">
      <c r="AV11687" s="10"/>
      <c r="AW11687"/>
    </row>
    <row r="11688" spans="48:49" x14ac:dyDescent="0.35">
      <c r="AV11688" s="10"/>
      <c r="AW11688"/>
    </row>
    <row r="11689" spans="48:49" x14ac:dyDescent="0.35">
      <c r="AV11689" s="10"/>
      <c r="AW11689"/>
    </row>
    <row r="11690" spans="48:49" x14ac:dyDescent="0.35">
      <c r="AV11690" s="10"/>
      <c r="AW11690"/>
    </row>
    <row r="11691" spans="48:49" x14ac:dyDescent="0.35">
      <c r="AV11691" s="10"/>
      <c r="AW11691"/>
    </row>
    <row r="11692" spans="48:49" x14ac:dyDescent="0.35">
      <c r="AV11692" s="10"/>
      <c r="AW11692"/>
    </row>
    <row r="11693" spans="48:49" x14ac:dyDescent="0.35">
      <c r="AV11693" s="10"/>
      <c r="AW11693"/>
    </row>
    <row r="11694" spans="48:49" x14ac:dyDescent="0.35">
      <c r="AV11694" s="10"/>
      <c r="AW11694"/>
    </row>
    <row r="11695" spans="48:49" x14ac:dyDescent="0.35">
      <c r="AV11695" s="10"/>
      <c r="AW11695"/>
    </row>
    <row r="11696" spans="48:49" x14ac:dyDescent="0.35">
      <c r="AV11696" s="10"/>
      <c r="AW11696"/>
    </row>
    <row r="11697" spans="48:49" x14ac:dyDescent="0.35">
      <c r="AV11697" s="10"/>
      <c r="AW11697"/>
    </row>
    <row r="11698" spans="48:49" x14ac:dyDescent="0.35">
      <c r="AV11698" s="10"/>
      <c r="AW11698"/>
    </row>
    <row r="11699" spans="48:49" x14ac:dyDescent="0.35">
      <c r="AV11699" s="10"/>
      <c r="AW11699"/>
    </row>
    <row r="11700" spans="48:49" x14ac:dyDescent="0.35">
      <c r="AV11700" s="10"/>
      <c r="AW11700"/>
    </row>
    <row r="11701" spans="48:49" x14ac:dyDescent="0.35">
      <c r="AV11701" s="10"/>
      <c r="AW11701"/>
    </row>
    <row r="11702" spans="48:49" x14ac:dyDescent="0.35">
      <c r="AV11702" s="10"/>
      <c r="AW11702"/>
    </row>
    <row r="11703" spans="48:49" x14ac:dyDescent="0.35">
      <c r="AV11703" s="10"/>
      <c r="AW11703"/>
    </row>
    <row r="11704" spans="48:49" x14ac:dyDescent="0.35">
      <c r="AV11704" s="10"/>
      <c r="AW11704"/>
    </row>
    <row r="11705" spans="48:49" x14ac:dyDescent="0.35">
      <c r="AV11705" s="10"/>
      <c r="AW11705"/>
    </row>
    <row r="11706" spans="48:49" x14ac:dyDescent="0.35">
      <c r="AV11706" s="10"/>
      <c r="AW11706"/>
    </row>
    <row r="11707" spans="48:49" x14ac:dyDescent="0.35">
      <c r="AV11707" s="10"/>
      <c r="AW11707"/>
    </row>
    <row r="11708" spans="48:49" x14ac:dyDescent="0.35">
      <c r="AV11708" s="10"/>
      <c r="AW11708"/>
    </row>
    <row r="11709" spans="48:49" x14ac:dyDescent="0.35">
      <c r="AV11709" s="10"/>
      <c r="AW11709"/>
    </row>
    <row r="11710" spans="48:49" x14ac:dyDescent="0.35">
      <c r="AV11710" s="10"/>
      <c r="AW11710"/>
    </row>
    <row r="11711" spans="48:49" x14ac:dyDescent="0.35">
      <c r="AV11711" s="10"/>
      <c r="AW11711"/>
    </row>
    <row r="11712" spans="48:49" x14ac:dyDescent="0.35">
      <c r="AV11712" s="10"/>
      <c r="AW11712"/>
    </row>
    <row r="11713" spans="48:49" x14ac:dyDescent="0.35">
      <c r="AV11713" s="10"/>
      <c r="AW11713"/>
    </row>
    <row r="11714" spans="48:49" x14ac:dyDescent="0.35">
      <c r="AV11714" s="10"/>
      <c r="AW11714"/>
    </row>
    <row r="11715" spans="48:49" x14ac:dyDescent="0.35">
      <c r="AV11715" s="10"/>
      <c r="AW11715"/>
    </row>
    <row r="11716" spans="48:49" x14ac:dyDescent="0.35">
      <c r="AV11716" s="10"/>
      <c r="AW11716"/>
    </row>
    <row r="11717" spans="48:49" x14ac:dyDescent="0.35">
      <c r="AV11717" s="10"/>
      <c r="AW11717"/>
    </row>
    <row r="11718" spans="48:49" x14ac:dyDescent="0.35">
      <c r="AV11718" s="10"/>
      <c r="AW11718"/>
    </row>
    <row r="11719" spans="48:49" x14ac:dyDescent="0.35">
      <c r="AV11719" s="10"/>
      <c r="AW11719"/>
    </row>
    <row r="11720" spans="48:49" x14ac:dyDescent="0.35">
      <c r="AV11720" s="10"/>
      <c r="AW11720"/>
    </row>
    <row r="11721" spans="48:49" x14ac:dyDescent="0.35">
      <c r="AV11721" s="10"/>
      <c r="AW11721"/>
    </row>
    <row r="11722" spans="48:49" x14ac:dyDescent="0.35">
      <c r="AV11722" s="10"/>
      <c r="AW11722"/>
    </row>
    <row r="11723" spans="48:49" x14ac:dyDescent="0.35">
      <c r="AV11723" s="10"/>
      <c r="AW11723"/>
    </row>
    <row r="11724" spans="48:49" x14ac:dyDescent="0.35">
      <c r="AV11724" s="10"/>
      <c r="AW11724"/>
    </row>
    <row r="11725" spans="48:49" x14ac:dyDescent="0.35">
      <c r="AV11725" s="10"/>
      <c r="AW11725"/>
    </row>
    <row r="11726" spans="48:49" x14ac:dyDescent="0.35">
      <c r="AV11726" s="10"/>
      <c r="AW11726"/>
    </row>
    <row r="11727" spans="48:49" x14ac:dyDescent="0.35">
      <c r="AV11727" s="10"/>
      <c r="AW11727"/>
    </row>
    <row r="11728" spans="48:49" x14ac:dyDescent="0.35">
      <c r="AV11728" s="10"/>
      <c r="AW11728"/>
    </row>
    <row r="11729" spans="48:49" x14ac:dyDescent="0.35">
      <c r="AV11729" s="10"/>
      <c r="AW11729"/>
    </row>
    <row r="11730" spans="48:49" x14ac:dyDescent="0.35">
      <c r="AV11730" s="10"/>
      <c r="AW11730"/>
    </row>
    <row r="11731" spans="48:49" x14ac:dyDescent="0.35">
      <c r="AV11731" s="10"/>
      <c r="AW11731"/>
    </row>
    <row r="11732" spans="48:49" x14ac:dyDescent="0.35">
      <c r="AV11732" s="10"/>
      <c r="AW11732"/>
    </row>
    <row r="11733" spans="48:49" x14ac:dyDescent="0.35">
      <c r="AV11733" s="10"/>
      <c r="AW11733"/>
    </row>
    <row r="11734" spans="48:49" x14ac:dyDescent="0.35">
      <c r="AV11734" s="10"/>
      <c r="AW11734"/>
    </row>
    <row r="11735" spans="48:49" x14ac:dyDescent="0.35">
      <c r="AV11735" s="10"/>
      <c r="AW11735"/>
    </row>
    <row r="11736" spans="48:49" x14ac:dyDescent="0.35">
      <c r="AV11736" s="10"/>
      <c r="AW11736"/>
    </row>
    <row r="11737" spans="48:49" x14ac:dyDescent="0.35">
      <c r="AV11737" s="10"/>
      <c r="AW11737"/>
    </row>
    <row r="11738" spans="48:49" x14ac:dyDescent="0.35">
      <c r="AV11738" s="10"/>
      <c r="AW11738"/>
    </row>
    <row r="11739" spans="48:49" x14ac:dyDescent="0.35">
      <c r="AV11739" s="10"/>
      <c r="AW11739"/>
    </row>
    <row r="11740" spans="48:49" x14ac:dyDescent="0.35">
      <c r="AV11740" s="10"/>
      <c r="AW11740"/>
    </row>
    <row r="11741" spans="48:49" x14ac:dyDescent="0.35">
      <c r="AV11741" s="10"/>
      <c r="AW11741"/>
    </row>
    <row r="11742" spans="48:49" x14ac:dyDescent="0.35">
      <c r="AV11742" s="10"/>
      <c r="AW11742"/>
    </row>
    <row r="11743" spans="48:49" x14ac:dyDescent="0.35">
      <c r="AV11743" s="10"/>
      <c r="AW11743"/>
    </row>
    <row r="11744" spans="48:49" x14ac:dyDescent="0.35">
      <c r="AV11744" s="10"/>
      <c r="AW11744"/>
    </row>
    <row r="11745" spans="48:49" x14ac:dyDescent="0.35">
      <c r="AV11745" s="10"/>
      <c r="AW11745"/>
    </row>
    <row r="11746" spans="48:49" x14ac:dyDescent="0.35">
      <c r="AV11746" s="10"/>
      <c r="AW11746"/>
    </row>
    <row r="11747" spans="48:49" x14ac:dyDescent="0.35">
      <c r="AV11747" s="10"/>
      <c r="AW11747"/>
    </row>
    <row r="11748" spans="48:49" x14ac:dyDescent="0.35">
      <c r="AV11748" s="10"/>
      <c r="AW11748"/>
    </row>
    <row r="11749" spans="48:49" x14ac:dyDescent="0.35">
      <c r="AV11749" s="10"/>
      <c r="AW11749"/>
    </row>
    <row r="11750" spans="48:49" x14ac:dyDescent="0.35">
      <c r="AV11750" s="10"/>
      <c r="AW11750"/>
    </row>
    <row r="11751" spans="48:49" x14ac:dyDescent="0.35">
      <c r="AV11751" s="10"/>
      <c r="AW11751"/>
    </row>
    <row r="11752" spans="48:49" x14ac:dyDescent="0.35">
      <c r="AV11752" s="10"/>
      <c r="AW11752"/>
    </row>
    <row r="11753" spans="48:49" x14ac:dyDescent="0.35">
      <c r="AV11753" s="10"/>
      <c r="AW11753"/>
    </row>
    <row r="11754" spans="48:49" x14ac:dyDescent="0.35">
      <c r="AV11754" s="10"/>
      <c r="AW11754"/>
    </row>
    <row r="11755" spans="48:49" x14ac:dyDescent="0.35">
      <c r="AV11755" s="10"/>
      <c r="AW11755"/>
    </row>
    <row r="11756" spans="48:49" x14ac:dyDescent="0.35">
      <c r="AV11756" s="10"/>
      <c r="AW11756"/>
    </row>
    <row r="11757" spans="48:49" x14ac:dyDescent="0.35">
      <c r="AV11757" s="10"/>
      <c r="AW11757"/>
    </row>
    <row r="11758" spans="48:49" x14ac:dyDescent="0.35">
      <c r="AV11758" s="10"/>
      <c r="AW11758"/>
    </row>
    <row r="11759" spans="48:49" x14ac:dyDescent="0.35">
      <c r="AV11759" s="10"/>
      <c r="AW11759"/>
    </row>
    <row r="11760" spans="48:49" x14ac:dyDescent="0.35">
      <c r="AV11760" s="10"/>
      <c r="AW11760"/>
    </row>
    <row r="11761" spans="48:49" x14ac:dyDescent="0.35">
      <c r="AV11761" s="10"/>
      <c r="AW11761"/>
    </row>
    <row r="11762" spans="48:49" x14ac:dyDescent="0.35">
      <c r="AV11762" s="10"/>
      <c r="AW11762"/>
    </row>
    <row r="11763" spans="48:49" x14ac:dyDescent="0.35">
      <c r="AV11763" s="10"/>
      <c r="AW11763"/>
    </row>
    <row r="11764" spans="48:49" x14ac:dyDescent="0.35">
      <c r="AV11764" s="10"/>
      <c r="AW11764"/>
    </row>
    <row r="11765" spans="48:49" x14ac:dyDescent="0.35">
      <c r="AV11765" s="10"/>
      <c r="AW11765"/>
    </row>
    <row r="11766" spans="48:49" x14ac:dyDescent="0.35">
      <c r="AV11766" s="10"/>
      <c r="AW11766"/>
    </row>
    <row r="11767" spans="48:49" x14ac:dyDescent="0.35">
      <c r="AV11767" s="10"/>
      <c r="AW11767"/>
    </row>
    <row r="11768" spans="48:49" x14ac:dyDescent="0.35">
      <c r="AV11768" s="10"/>
      <c r="AW11768"/>
    </row>
    <row r="11769" spans="48:49" x14ac:dyDescent="0.35">
      <c r="AV11769" s="10"/>
      <c r="AW11769"/>
    </row>
    <row r="11770" spans="48:49" x14ac:dyDescent="0.35">
      <c r="AV11770" s="10"/>
      <c r="AW11770"/>
    </row>
    <row r="11771" spans="48:49" x14ac:dyDescent="0.35">
      <c r="AV11771" s="10"/>
      <c r="AW11771"/>
    </row>
    <row r="11772" spans="48:49" x14ac:dyDescent="0.35">
      <c r="AV11772" s="10"/>
      <c r="AW11772"/>
    </row>
    <row r="11773" spans="48:49" x14ac:dyDescent="0.35">
      <c r="AV11773" s="10"/>
      <c r="AW11773"/>
    </row>
    <row r="11774" spans="48:49" x14ac:dyDescent="0.35">
      <c r="AV11774" s="10"/>
      <c r="AW11774"/>
    </row>
    <row r="11775" spans="48:49" x14ac:dyDescent="0.35">
      <c r="AV11775" s="10"/>
      <c r="AW11775"/>
    </row>
    <row r="11776" spans="48:49" x14ac:dyDescent="0.35">
      <c r="AV11776" s="10"/>
      <c r="AW11776"/>
    </row>
    <row r="11777" spans="48:49" x14ac:dyDescent="0.35">
      <c r="AV11777" s="10"/>
      <c r="AW11777"/>
    </row>
    <row r="11778" spans="48:49" x14ac:dyDescent="0.35">
      <c r="AV11778" s="10"/>
      <c r="AW11778"/>
    </row>
    <row r="11779" spans="48:49" x14ac:dyDescent="0.35">
      <c r="AV11779" s="10"/>
      <c r="AW11779"/>
    </row>
    <row r="11780" spans="48:49" x14ac:dyDescent="0.35">
      <c r="AV11780" s="10"/>
      <c r="AW11780"/>
    </row>
    <row r="11781" spans="48:49" x14ac:dyDescent="0.35">
      <c r="AV11781" s="10"/>
      <c r="AW11781"/>
    </row>
    <row r="11782" spans="48:49" x14ac:dyDescent="0.35">
      <c r="AV11782" s="10"/>
      <c r="AW11782"/>
    </row>
    <row r="11783" spans="48:49" x14ac:dyDescent="0.35">
      <c r="AV11783" s="10"/>
      <c r="AW11783"/>
    </row>
    <row r="11784" spans="48:49" x14ac:dyDescent="0.35">
      <c r="AV11784" s="10"/>
      <c r="AW11784"/>
    </row>
    <row r="11785" spans="48:49" x14ac:dyDescent="0.35">
      <c r="AV11785" s="10"/>
      <c r="AW11785"/>
    </row>
    <row r="11786" spans="48:49" x14ac:dyDescent="0.35">
      <c r="AV11786" s="10"/>
      <c r="AW11786"/>
    </row>
    <row r="11787" spans="48:49" x14ac:dyDescent="0.35">
      <c r="AV11787" s="10"/>
      <c r="AW11787"/>
    </row>
    <row r="11788" spans="48:49" x14ac:dyDescent="0.35">
      <c r="AV11788" s="10"/>
      <c r="AW11788"/>
    </row>
    <row r="11789" spans="48:49" x14ac:dyDescent="0.35">
      <c r="AV11789" s="10"/>
      <c r="AW11789"/>
    </row>
    <row r="11790" spans="48:49" x14ac:dyDescent="0.35">
      <c r="AV11790" s="10"/>
      <c r="AW11790"/>
    </row>
    <row r="11791" spans="48:49" x14ac:dyDescent="0.35">
      <c r="AV11791" s="10"/>
      <c r="AW11791"/>
    </row>
    <row r="11792" spans="48:49" x14ac:dyDescent="0.35">
      <c r="AV11792" s="10"/>
      <c r="AW11792"/>
    </row>
    <row r="11793" spans="48:49" x14ac:dyDescent="0.35">
      <c r="AV11793" s="10"/>
      <c r="AW11793"/>
    </row>
    <row r="11794" spans="48:49" x14ac:dyDescent="0.35">
      <c r="AV11794" s="10"/>
      <c r="AW11794"/>
    </row>
    <row r="11795" spans="48:49" x14ac:dyDescent="0.35">
      <c r="AV11795" s="10"/>
      <c r="AW11795"/>
    </row>
    <row r="11796" spans="48:49" x14ac:dyDescent="0.35">
      <c r="AV11796" s="10"/>
      <c r="AW11796"/>
    </row>
    <row r="11797" spans="48:49" x14ac:dyDescent="0.35">
      <c r="AV11797" s="10"/>
      <c r="AW11797"/>
    </row>
    <row r="11798" spans="48:49" x14ac:dyDescent="0.35">
      <c r="AV11798" s="10"/>
      <c r="AW11798"/>
    </row>
    <row r="11799" spans="48:49" x14ac:dyDescent="0.35">
      <c r="AV11799" s="10"/>
      <c r="AW11799"/>
    </row>
    <row r="11800" spans="48:49" x14ac:dyDescent="0.35">
      <c r="AV11800" s="10"/>
      <c r="AW11800"/>
    </row>
    <row r="11801" spans="48:49" x14ac:dyDescent="0.35">
      <c r="AV11801" s="10"/>
      <c r="AW11801"/>
    </row>
    <row r="11802" spans="48:49" x14ac:dyDescent="0.35">
      <c r="AV11802" s="10"/>
      <c r="AW11802"/>
    </row>
    <row r="11803" spans="48:49" x14ac:dyDescent="0.35">
      <c r="AV11803" s="10"/>
      <c r="AW11803"/>
    </row>
    <row r="11804" spans="48:49" x14ac:dyDescent="0.35">
      <c r="AV11804" s="10"/>
      <c r="AW11804"/>
    </row>
    <row r="11805" spans="48:49" x14ac:dyDescent="0.35">
      <c r="AV11805" s="10"/>
      <c r="AW11805"/>
    </row>
    <row r="11806" spans="48:49" x14ac:dyDescent="0.35">
      <c r="AV11806" s="10"/>
      <c r="AW11806"/>
    </row>
    <row r="11807" spans="48:49" x14ac:dyDescent="0.35">
      <c r="AV11807" s="10"/>
      <c r="AW11807"/>
    </row>
    <row r="11808" spans="48:49" x14ac:dyDescent="0.35">
      <c r="AV11808" s="10"/>
      <c r="AW11808"/>
    </row>
    <row r="11809" spans="48:49" x14ac:dyDescent="0.35">
      <c r="AV11809" s="10"/>
      <c r="AW11809"/>
    </row>
    <row r="11810" spans="48:49" x14ac:dyDescent="0.35">
      <c r="AV11810" s="10"/>
      <c r="AW11810"/>
    </row>
    <row r="11811" spans="48:49" x14ac:dyDescent="0.35">
      <c r="AV11811" s="10"/>
      <c r="AW11811"/>
    </row>
    <row r="11812" spans="48:49" x14ac:dyDescent="0.35">
      <c r="AV11812" s="10"/>
      <c r="AW11812"/>
    </row>
    <row r="11813" spans="48:49" x14ac:dyDescent="0.35">
      <c r="AV11813" s="10"/>
      <c r="AW11813"/>
    </row>
    <row r="11814" spans="48:49" x14ac:dyDescent="0.35">
      <c r="AV11814" s="10"/>
      <c r="AW11814"/>
    </row>
    <row r="11815" spans="48:49" x14ac:dyDescent="0.35">
      <c r="AV11815" s="10"/>
      <c r="AW11815"/>
    </row>
    <row r="11816" spans="48:49" x14ac:dyDescent="0.35">
      <c r="AV11816" s="10"/>
      <c r="AW11816"/>
    </row>
    <row r="11817" spans="48:49" x14ac:dyDescent="0.35">
      <c r="AV11817" s="10"/>
      <c r="AW11817"/>
    </row>
    <row r="11818" spans="48:49" x14ac:dyDescent="0.35">
      <c r="AV11818" s="10"/>
      <c r="AW11818"/>
    </row>
    <row r="11819" spans="48:49" x14ac:dyDescent="0.35">
      <c r="AV11819" s="10"/>
      <c r="AW11819"/>
    </row>
    <row r="11820" spans="48:49" x14ac:dyDescent="0.35">
      <c r="AV11820" s="10"/>
      <c r="AW11820"/>
    </row>
    <row r="11821" spans="48:49" x14ac:dyDescent="0.35">
      <c r="AV11821" s="10"/>
      <c r="AW11821"/>
    </row>
    <row r="11822" spans="48:49" x14ac:dyDescent="0.35">
      <c r="AV11822" s="10"/>
      <c r="AW11822"/>
    </row>
    <row r="11823" spans="48:49" x14ac:dyDescent="0.35">
      <c r="AV11823" s="10"/>
      <c r="AW11823"/>
    </row>
    <row r="11824" spans="48:49" x14ac:dyDescent="0.35">
      <c r="AV11824" s="10"/>
      <c r="AW11824"/>
    </row>
    <row r="11825" spans="48:49" x14ac:dyDescent="0.35">
      <c r="AV11825" s="10"/>
      <c r="AW11825"/>
    </row>
    <row r="11826" spans="48:49" x14ac:dyDescent="0.35">
      <c r="AV11826" s="10"/>
      <c r="AW11826"/>
    </row>
    <row r="11827" spans="48:49" x14ac:dyDescent="0.35">
      <c r="AV11827" s="10"/>
      <c r="AW11827"/>
    </row>
    <row r="11828" spans="48:49" x14ac:dyDescent="0.35">
      <c r="AV11828" s="10"/>
      <c r="AW11828"/>
    </row>
    <row r="11829" spans="48:49" x14ac:dyDescent="0.35">
      <c r="AV11829" s="10"/>
      <c r="AW11829"/>
    </row>
    <row r="11830" spans="48:49" x14ac:dyDescent="0.35">
      <c r="AV11830" s="10"/>
      <c r="AW11830"/>
    </row>
    <row r="11831" spans="48:49" x14ac:dyDescent="0.35">
      <c r="AV11831" s="10"/>
      <c r="AW11831"/>
    </row>
    <row r="11832" spans="48:49" x14ac:dyDescent="0.35">
      <c r="AV11832" s="10"/>
      <c r="AW11832"/>
    </row>
    <row r="11833" spans="48:49" x14ac:dyDescent="0.35">
      <c r="AV11833" s="10"/>
      <c r="AW11833"/>
    </row>
    <row r="11834" spans="48:49" x14ac:dyDescent="0.35">
      <c r="AV11834" s="10"/>
      <c r="AW11834"/>
    </row>
    <row r="11835" spans="48:49" x14ac:dyDescent="0.35">
      <c r="AV11835" s="10"/>
      <c r="AW11835"/>
    </row>
    <row r="11836" spans="48:49" x14ac:dyDescent="0.35">
      <c r="AV11836" s="10"/>
      <c r="AW11836"/>
    </row>
    <row r="11837" spans="48:49" x14ac:dyDescent="0.35">
      <c r="AV11837" s="10"/>
      <c r="AW11837"/>
    </row>
    <row r="11838" spans="48:49" x14ac:dyDescent="0.35">
      <c r="AV11838" s="10"/>
      <c r="AW11838"/>
    </row>
    <row r="11839" spans="48:49" x14ac:dyDescent="0.35">
      <c r="AV11839" s="10"/>
      <c r="AW11839"/>
    </row>
    <row r="11840" spans="48:49" x14ac:dyDescent="0.35">
      <c r="AV11840" s="10"/>
      <c r="AW11840"/>
    </row>
    <row r="11841" spans="48:49" x14ac:dyDescent="0.35">
      <c r="AV11841" s="10"/>
      <c r="AW11841"/>
    </row>
    <row r="11842" spans="48:49" x14ac:dyDescent="0.35">
      <c r="AV11842" s="10"/>
      <c r="AW11842"/>
    </row>
    <row r="11843" spans="48:49" x14ac:dyDescent="0.35">
      <c r="AV11843" s="10"/>
      <c r="AW11843"/>
    </row>
    <row r="11844" spans="48:49" x14ac:dyDescent="0.35">
      <c r="AV11844" s="10"/>
      <c r="AW11844"/>
    </row>
    <row r="11845" spans="48:49" x14ac:dyDescent="0.35">
      <c r="AV11845" s="10"/>
      <c r="AW11845"/>
    </row>
    <row r="11846" spans="48:49" x14ac:dyDescent="0.35">
      <c r="AV11846" s="10"/>
      <c r="AW11846"/>
    </row>
    <row r="11847" spans="48:49" x14ac:dyDescent="0.35">
      <c r="AV11847" s="10"/>
      <c r="AW11847"/>
    </row>
    <row r="11848" spans="48:49" x14ac:dyDescent="0.35">
      <c r="AV11848" s="10"/>
      <c r="AW11848"/>
    </row>
    <row r="11849" spans="48:49" x14ac:dyDescent="0.35">
      <c r="AV11849" s="10"/>
      <c r="AW11849"/>
    </row>
    <row r="11850" spans="48:49" x14ac:dyDescent="0.35">
      <c r="AV11850" s="10"/>
      <c r="AW11850"/>
    </row>
    <row r="11851" spans="48:49" x14ac:dyDescent="0.35">
      <c r="AV11851" s="10"/>
      <c r="AW11851"/>
    </row>
    <row r="11852" spans="48:49" x14ac:dyDescent="0.35">
      <c r="AV11852" s="10"/>
      <c r="AW11852"/>
    </row>
    <row r="11853" spans="48:49" x14ac:dyDescent="0.35">
      <c r="AV11853" s="10"/>
      <c r="AW11853"/>
    </row>
    <row r="11854" spans="48:49" x14ac:dyDescent="0.35">
      <c r="AV11854" s="10"/>
      <c r="AW11854"/>
    </row>
    <row r="11855" spans="48:49" x14ac:dyDescent="0.35">
      <c r="AV11855" s="10"/>
      <c r="AW11855"/>
    </row>
    <row r="11856" spans="48:49" x14ac:dyDescent="0.35">
      <c r="AV11856" s="10"/>
      <c r="AW11856"/>
    </row>
    <row r="11857" spans="48:49" x14ac:dyDescent="0.35">
      <c r="AV11857" s="10"/>
      <c r="AW11857"/>
    </row>
    <row r="11858" spans="48:49" x14ac:dyDescent="0.35">
      <c r="AV11858" s="10"/>
      <c r="AW11858"/>
    </row>
    <row r="11859" spans="48:49" x14ac:dyDescent="0.35">
      <c r="AV11859" s="10"/>
      <c r="AW11859"/>
    </row>
    <row r="11860" spans="48:49" x14ac:dyDescent="0.35">
      <c r="AV11860" s="10"/>
      <c r="AW11860"/>
    </row>
    <row r="11861" spans="48:49" x14ac:dyDescent="0.35">
      <c r="AV11861" s="10"/>
      <c r="AW11861"/>
    </row>
    <row r="11862" spans="48:49" x14ac:dyDescent="0.35">
      <c r="AV11862" s="10"/>
      <c r="AW11862"/>
    </row>
    <row r="11863" spans="48:49" x14ac:dyDescent="0.35">
      <c r="AV11863" s="10"/>
      <c r="AW11863"/>
    </row>
    <row r="11864" spans="48:49" x14ac:dyDescent="0.35">
      <c r="AV11864" s="10"/>
      <c r="AW11864"/>
    </row>
    <row r="11865" spans="48:49" x14ac:dyDescent="0.35">
      <c r="AV11865" s="10"/>
      <c r="AW11865"/>
    </row>
    <row r="11866" spans="48:49" x14ac:dyDescent="0.35">
      <c r="AV11866" s="10"/>
      <c r="AW11866"/>
    </row>
    <row r="11867" spans="48:49" x14ac:dyDescent="0.35">
      <c r="AV11867" s="10"/>
      <c r="AW11867"/>
    </row>
    <row r="11868" spans="48:49" x14ac:dyDescent="0.35">
      <c r="AV11868" s="10"/>
      <c r="AW11868"/>
    </row>
    <row r="11869" spans="48:49" x14ac:dyDescent="0.35">
      <c r="AV11869" s="10"/>
      <c r="AW11869"/>
    </row>
    <row r="11870" spans="48:49" x14ac:dyDescent="0.35">
      <c r="AV11870" s="10"/>
      <c r="AW11870"/>
    </row>
    <row r="11871" spans="48:49" x14ac:dyDescent="0.35">
      <c r="AV11871" s="10"/>
      <c r="AW11871"/>
    </row>
    <row r="11872" spans="48:49" x14ac:dyDescent="0.35">
      <c r="AV11872" s="10"/>
      <c r="AW11872"/>
    </row>
    <row r="11873" spans="48:49" x14ac:dyDescent="0.35">
      <c r="AV11873" s="10"/>
      <c r="AW11873"/>
    </row>
    <row r="11874" spans="48:49" x14ac:dyDescent="0.35">
      <c r="AV11874" s="10"/>
      <c r="AW11874"/>
    </row>
    <row r="11875" spans="48:49" x14ac:dyDescent="0.35">
      <c r="AV11875" s="10"/>
      <c r="AW11875"/>
    </row>
    <row r="11876" spans="48:49" x14ac:dyDescent="0.35">
      <c r="AV11876" s="10"/>
      <c r="AW11876"/>
    </row>
    <row r="11877" spans="48:49" x14ac:dyDescent="0.35">
      <c r="AV11877" s="10"/>
      <c r="AW11877"/>
    </row>
    <row r="11878" spans="48:49" x14ac:dyDescent="0.35">
      <c r="AV11878" s="10"/>
      <c r="AW11878"/>
    </row>
    <row r="11879" spans="48:49" x14ac:dyDescent="0.35">
      <c r="AV11879" s="10"/>
      <c r="AW11879"/>
    </row>
    <row r="11880" spans="48:49" x14ac:dyDescent="0.35">
      <c r="AV11880" s="10"/>
      <c r="AW11880"/>
    </row>
    <row r="11881" spans="48:49" x14ac:dyDescent="0.35">
      <c r="AV11881" s="10"/>
      <c r="AW11881"/>
    </row>
    <row r="11882" spans="48:49" x14ac:dyDescent="0.35">
      <c r="AV11882" s="10"/>
      <c r="AW11882"/>
    </row>
    <row r="11883" spans="48:49" x14ac:dyDescent="0.35">
      <c r="AV11883" s="10"/>
      <c r="AW11883"/>
    </row>
    <row r="11884" spans="48:49" x14ac:dyDescent="0.35">
      <c r="AV11884" s="10"/>
      <c r="AW11884"/>
    </row>
    <row r="11885" spans="48:49" x14ac:dyDescent="0.35">
      <c r="AV11885" s="10"/>
      <c r="AW11885"/>
    </row>
    <row r="11886" spans="48:49" x14ac:dyDescent="0.35">
      <c r="AV11886" s="10"/>
      <c r="AW11886"/>
    </row>
    <row r="11887" spans="48:49" x14ac:dyDescent="0.35">
      <c r="AV11887" s="10"/>
      <c r="AW11887"/>
    </row>
    <row r="11888" spans="48:49" x14ac:dyDescent="0.35">
      <c r="AV11888" s="10"/>
      <c r="AW11888"/>
    </row>
    <row r="11889" spans="48:49" x14ac:dyDescent="0.35">
      <c r="AV11889" s="10"/>
      <c r="AW11889"/>
    </row>
    <row r="11890" spans="48:49" x14ac:dyDescent="0.35">
      <c r="AV11890" s="10"/>
      <c r="AW11890"/>
    </row>
    <row r="11891" spans="48:49" x14ac:dyDescent="0.35">
      <c r="AV11891" s="10"/>
      <c r="AW11891"/>
    </row>
    <row r="11892" spans="48:49" x14ac:dyDescent="0.35">
      <c r="AV11892" s="10"/>
      <c r="AW11892"/>
    </row>
    <row r="11893" spans="48:49" x14ac:dyDescent="0.35">
      <c r="AV11893" s="10"/>
      <c r="AW11893"/>
    </row>
    <row r="11894" spans="48:49" x14ac:dyDescent="0.35">
      <c r="AV11894" s="10"/>
      <c r="AW11894"/>
    </row>
    <row r="11895" spans="48:49" x14ac:dyDescent="0.35">
      <c r="AV11895" s="10"/>
      <c r="AW11895"/>
    </row>
    <row r="11896" spans="48:49" x14ac:dyDescent="0.35">
      <c r="AV11896" s="10"/>
      <c r="AW11896"/>
    </row>
    <row r="11897" spans="48:49" x14ac:dyDescent="0.35">
      <c r="AV11897" s="10"/>
      <c r="AW11897"/>
    </row>
    <row r="11898" spans="48:49" x14ac:dyDescent="0.35">
      <c r="AV11898" s="10"/>
      <c r="AW11898"/>
    </row>
    <row r="11899" spans="48:49" x14ac:dyDescent="0.35">
      <c r="AV11899" s="10"/>
      <c r="AW11899"/>
    </row>
    <row r="11900" spans="48:49" x14ac:dyDescent="0.35">
      <c r="AV11900" s="10"/>
      <c r="AW11900"/>
    </row>
    <row r="11901" spans="48:49" x14ac:dyDescent="0.35">
      <c r="AV11901" s="10"/>
      <c r="AW11901"/>
    </row>
    <row r="11902" spans="48:49" x14ac:dyDescent="0.35">
      <c r="AV11902" s="10"/>
      <c r="AW11902"/>
    </row>
    <row r="11903" spans="48:49" x14ac:dyDescent="0.35">
      <c r="AV11903" s="10"/>
      <c r="AW11903"/>
    </row>
    <row r="11904" spans="48:49" x14ac:dyDescent="0.35">
      <c r="AV11904" s="10"/>
      <c r="AW11904"/>
    </row>
    <row r="11905" spans="48:49" x14ac:dyDescent="0.35">
      <c r="AV11905" s="10"/>
      <c r="AW11905"/>
    </row>
    <row r="11906" spans="48:49" x14ac:dyDescent="0.35">
      <c r="AV11906" s="10"/>
      <c r="AW11906"/>
    </row>
    <row r="11907" spans="48:49" x14ac:dyDescent="0.35">
      <c r="AV11907" s="10"/>
      <c r="AW11907"/>
    </row>
    <row r="11908" spans="48:49" x14ac:dyDescent="0.35">
      <c r="AV11908" s="10"/>
      <c r="AW11908"/>
    </row>
    <row r="11909" spans="48:49" x14ac:dyDescent="0.35">
      <c r="AV11909" s="10"/>
      <c r="AW11909"/>
    </row>
    <row r="11910" spans="48:49" x14ac:dyDescent="0.35">
      <c r="AV11910" s="10"/>
      <c r="AW11910"/>
    </row>
    <row r="11911" spans="48:49" x14ac:dyDescent="0.35">
      <c r="AV11911" s="10"/>
      <c r="AW11911"/>
    </row>
    <row r="11912" spans="48:49" x14ac:dyDescent="0.35">
      <c r="AV11912" s="10"/>
      <c r="AW11912"/>
    </row>
    <row r="11913" spans="48:49" x14ac:dyDescent="0.35">
      <c r="AV11913" s="10"/>
      <c r="AW11913"/>
    </row>
    <row r="11914" spans="48:49" x14ac:dyDescent="0.35">
      <c r="AV11914" s="10"/>
      <c r="AW11914"/>
    </row>
    <row r="11915" spans="48:49" x14ac:dyDescent="0.35">
      <c r="AV11915" s="10"/>
      <c r="AW11915"/>
    </row>
    <row r="11916" spans="48:49" x14ac:dyDescent="0.35">
      <c r="AV11916" s="10"/>
      <c r="AW11916"/>
    </row>
    <row r="11917" spans="48:49" x14ac:dyDescent="0.35">
      <c r="AV11917" s="10"/>
      <c r="AW11917"/>
    </row>
    <row r="11918" spans="48:49" x14ac:dyDescent="0.35">
      <c r="AV11918" s="10"/>
      <c r="AW11918"/>
    </row>
    <row r="11919" spans="48:49" x14ac:dyDescent="0.35">
      <c r="AV11919" s="10"/>
      <c r="AW11919"/>
    </row>
    <row r="11920" spans="48:49" x14ac:dyDescent="0.35">
      <c r="AV11920" s="10"/>
      <c r="AW11920"/>
    </row>
    <row r="11921" spans="48:49" x14ac:dyDescent="0.35">
      <c r="AV11921" s="10"/>
      <c r="AW11921"/>
    </row>
    <row r="11922" spans="48:49" x14ac:dyDescent="0.35">
      <c r="AV11922" s="10"/>
      <c r="AW11922"/>
    </row>
    <row r="11923" spans="48:49" x14ac:dyDescent="0.35">
      <c r="AV11923" s="10"/>
      <c r="AW11923"/>
    </row>
    <row r="11924" spans="48:49" x14ac:dyDescent="0.35">
      <c r="AV11924" s="10"/>
      <c r="AW11924"/>
    </row>
    <row r="11925" spans="48:49" x14ac:dyDescent="0.35">
      <c r="AV11925" s="10"/>
      <c r="AW11925"/>
    </row>
    <row r="11926" spans="48:49" x14ac:dyDescent="0.35">
      <c r="AV11926" s="10"/>
      <c r="AW11926"/>
    </row>
    <row r="11927" spans="48:49" x14ac:dyDescent="0.35">
      <c r="AV11927" s="10"/>
      <c r="AW11927"/>
    </row>
    <row r="11928" spans="48:49" x14ac:dyDescent="0.35">
      <c r="AV11928" s="10"/>
      <c r="AW11928"/>
    </row>
    <row r="11929" spans="48:49" x14ac:dyDescent="0.35">
      <c r="AV11929" s="10"/>
      <c r="AW11929"/>
    </row>
    <row r="11930" spans="48:49" x14ac:dyDescent="0.35">
      <c r="AV11930" s="10"/>
      <c r="AW11930"/>
    </row>
    <row r="11931" spans="48:49" x14ac:dyDescent="0.35">
      <c r="AV11931" s="10"/>
      <c r="AW11931"/>
    </row>
    <row r="11932" spans="48:49" x14ac:dyDescent="0.35">
      <c r="AV11932" s="10"/>
      <c r="AW11932"/>
    </row>
    <row r="11933" spans="48:49" x14ac:dyDescent="0.35">
      <c r="AV11933" s="10"/>
      <c r="AW11933"/>
    </row>
    <row r="11934" spans="48:49" x14ac:dyDescent="0.35">
      <c r="AV11934" s="10"/>
      <c r="AW11934"/>
    </row>
    <row r="11935" spans="48:49" x14ac:dyDescent="0.35">
      <c r="AV11935" s="10"/>
      <c r="AW11935"/>
    </row>
    <row r="11936" spans="48:49" x14ac:dyDescent="0.35">
      <c r="AV11936" s="10"/>
      <c r="AW11936"/>
    </row>
    <row r="11937" spans="48:49" x14ac:dyDescent="0.35">
      <c r="AV11937" s="10"/>
      <c r="AW11937"/>
    </row>
    <row r="11938" spans="48:49" x14ac:dyDescent="0.35">
      <c r="AV11938" s="10"/>
      <c r="AW11938"/>
    </row>
    <row r="11939" spans="48:49" x14ac:dyDescent="0.35">
      <c r="AV11939" s="10"/>
      <c r="AW11939"/>
    </row>
    <row r="11940" spans="48:49" x14ac:dyDescent="0.35">
      <c r="AV11940" s="10"/>
      <c r="AW11940"/>
    </row>
    <row r="11941" spans="48:49" x14ac:dyDescent="0.35">
      <c r="AV11941" s="10"/>
      <c r="AW11941"/>
    </row>
    <row r="11942" spans="48:49" x14ac:dyDescent="0.35">
      <c r="AV11942" s="10"/>
      <c r="AW11942"/>
    </row>
    <row r="11943" spans="48:49" x14ac:dyDescent="0.35">
      <c r="AV11943" s="10"/>
      <c r="AW11943"/>
    </row>
    <row r="11944" spans="48:49" x14ac:dyDescent="0.35">
      <c r="AV11944" s="10"/>
      <c r="AW11944"/>
    </row>
    <row r="11945" spans="48:49" x14ac:dyDescent="0.35">
      <c r="AV11945" s="10"/>
      <c r="AW11945"/>
    </row>
    <row r="11946" spans="48:49" x14ac:dyDescent="0.35">
      <c r="AV11946" s="10"/>
      <c r="AW11946"/>
    </row>
    <row r="11947" spans="48:49" x14ac:dyDescent="0.35">
      <c r="AV11947" s="10"/>
      <c r="AW11947"/>
    </row>
    <row r="11948" spans="48:49" x14ac:dyDescent="0.35">
      <c r="AV11948" s="10"/>
      <c r="AW11948"/>
    </row>
    <row r="11949" spans="48:49" x14ac:dyDescent="0.35">
      <c r="AV11949" s="10"/>
      <c r="AW11949"/>
    </row>
    <row r="11950" spans="48:49" x14ac:dyDescent="0.35">
      <c r="AV11950" s="10"/>
      <c r="AW11950"/>
    </row>
    <row r="11951" spans="48:49" x14ac:dyDescent="0.35">
      <c r="AV11951" s="10"/>
      <c r="AW11951"/>
    </row>
    <row r="11952" spans="48:49" x14ac:dyDescent="0.35">
      <c r="AV11952" s="10"/>
      <c r="AW11952"/>
    </row>
    <row r="11953" spans="48:49" x14ac:dyDescent="0.35">
      <c r="AV11953" s="10"/>
      <c r="AW11953"/>
    </row>
    <row r="11954" spans="48:49" x14ac:dyDescent="0.35">
      <c r="AV11954" s="10"/>
      <c r="AW11954"/>
    </row>
    <row r="11955" spans="48:49" x14ac:dyDescent="0.35">
      <c r="AV11955" s="10"/>
      <c r="AW11955"/>
    </row>
    <row r="11956" spans="48:49" x14ac:dyDescent="0.35">
      <c r="AV11956" s="10"/>
      <c r="AW11956"/>
    </row>
    <row r="11957" spans="48:49" x14ac:dyDescent="0.35">
      <c r="AV11957" s="10"/>
      <c r="AW11957"/>
    </row>
    <row r="11958" spans="48:49" x14ac:dyDescent="0.35">
      <c r="AV11958" s="10"/>
      <c r="AW11958"/>
    </row>
    <row r="11959" spans="48:49" x14ac:dyDescent="0.35">
      <c r="AV11959" s="10"/>
      <c r="AW11959"/>
    </row>
    <row r="11960" spans="48:49" x14ac:dyDescent="0.35">
      <c r="AV11960" s="10"/>
      <c r="AW11960"/>
    </row>
    <row r="11961" spans="48:49" x14ac:dyDescent="0.35">
      <c r="AV11961" s="10"/>
      <c r="AW11961"/>
    </row>
    <row r="11962" spans="48:49" x14ac:dyDescent="0.35">
      <c r="AV11962" s="10"/>
      <c r="AW11962"/>
    </row>
    <row r="11963" spans="48:49" x14ac:dyDescent="0.35">
      <c r="AV11963" s="10"/>
      <c r="AW11963"/>
    </row>
    <row r="11964" spans="48:49" x14ac:dyDescent="0.35">
      <c r="AV11964" s="10"/>
      <c r="AW11964"/>
    </row>
    <row r="11965" spans="48:49" x14ac:dyDescent="0.35">
      <c r="AV11965" s="10"/>
      <c r="AW11965"/>
    </row>
    <row r="11966" spans="48:49" x14ac:dyDescent="0.35">
      <c r="AV11966" s="10"/>
      <c r="AW11966"/>
    </row>
    <row r="11967" spans="48:49" x14ac:dyDescent="0.35">
      <c r="AV11967" s="10"/>
      <c r="AW11967"/>
    </row>
    <row r="11968" spans="48:49" x14ac:dyDescent="0.35">
      <c r="AV11968" s="10"/>
      <c r="AW11968"/>
    </row>
    <row r="11969" spans="48:49" x14ac:dyDescent="0.35">
      <c r="AV11969" s="10"/>
      <c r="AW11969"/>
    </row>
    <row r="11970" spans="48:49" x14ac:dyDescent="0.35">
      <c r="AV11970" s="10"/>
      <c r="AW11970"/>
    </row>
    <row r="11971" spans="48:49" x14ac:dyDescent="0.35">
      <c r="AV11971" s="10"/>
      <c r="AW11971"/>
    </row>
    <row r="11972" spans="48:49" x14ac:dyDescent="0.35">
      <c r="AV11972" s="10"/>
      <c r="AW11972"/>
    </row>
    <row r="11973" spans="48:49" x14ac:dyDescent="0.35">
      <c r="AV11973" s="10"/>
      <c r="AW11973"/>
    </row>
    <row r="11974" spans="48:49" x14ac:dyDescent="0.35">
      <c r="AV11974" s="10"/>
      <c r="AW11974"/>
    </row>
    <row r="11975" spans="48:49" x14ac:dyDescent="0.35">
      <c r="AV11975" s="10"/>
      <c r="AW11975"/>
    </row>
    <row r="11976" spans="48:49" x14ac:dyDescent="0.35">
      <c r="AV11976" s="10"/>
      <c r="AW11976"/>
    </row>
    <row r="11977" spans="48:49" x14ac:dyDescent="0.35">
      <c r="AV11977" s="10"/>
      <c r="AW11977"/>
    </row>
    <row r="11978" spans="48:49" x14ac:dyDescent="0.35">
      <c r="AV11978" s="10"/>
      <c r="AW11978"/>
    </row>
    <row r="11979" spans="48:49" x14ac:dyDescent="0.35">
      <c r="AV11979" s="10"/>
      <c r="AW11979"/>
    </row>
    <row r="11980" spans="48:49" x14ac:dyDescent="0.35">
      <c r="AV11980" s="10"/>
      <c r="AW11980"/>
    </row>
    <row r="11981" spans="48:49" x14ac:dyDescent="0.35">
      <c r="AV11981" s="10"/>
      <c r="AW11981"/>
    </row>
    <row r="11982" spans="48:49" x14ac:dyDescent="0.35">
      <c r="AV11982" s="10"/>
      <c r="AW11982"/>
    </row>
    <row r="11983" spans="48:49" x14ac:dyDescent="0.35">
      <c r="AV11983" s="10"/>
      <c r="AW11983"/>
    </row>
    <row r="11984" spans="48:49" x14ac:dyDescent="0.35">
      <c r="AV11984" s="10"/>
      <c r="AW11984"/>
    </row>
    <row r="11985" spans="48:49" x14ac:dyDescent="0.35">
      <c r="AV11985" s="10"/>
      <c r="AW11985"/>
    </row>
    <row r="11986" spans="48:49" x14ac:dyDescent="0.35">
      <c r="AV11986" s="10"/>
      <c r="AW11986"/>
    </row>
    <row r="11987" spans="48:49" x14ac:dyDescent="0.35">
      <c r="AV11987" s="10"/>
      <c r="AW11987"/>
    </row>
    <row r="11988" spans="48:49" x14ac:dyDescent="0.35">
      <c r="AV11988" s="10"/>
      <c r="AW11988"/>
    </row>
    <row r="11989" spans="48:49" x14ac:dyDescent="0.35">
      <c r="AV11989" s="10"/>
      <c r="AW11989"/>
    </row>
    <row r="11990" spans="48:49" x14ac:dyDescent="0.35">
      <c r="AV11990" s="10"/>
      <c r="AW11990"/>
    </row>
    <row r="11991" spans="48:49" x14ac:dyDescent="0.35">
      <c r="AV11991" s="10"/>
      <c r="AW11991"/>
    </row>
    <row r="11992" spans="48:49" x14ac:dyDescent="0.35">
      <c r="AV11992" s="10"/>
      <c r="AW11992"/>
    </row>
    <row r="11993" spans="48:49" x14ac:dyDescent="0.35">
      <c r="AV11993" s="10"/>
      <c r="AW11993"/>
    </row>
    <row r="11994" spans="48:49" x14ac:dyDescent="0.35">
      <c r="AV11994" s="10"/>
      <c r="AW11994"/>
    </row>
    <row r="11995" spans="48:49" x14ac:dyDescent="0.35">
      <c r="AV11995" s="10"/>
      <c r="AW11995"/>
    </row>
    <row r="11996" spans="48:49" x14ac:dyDescent="0.35">
      <c r="AV11996" s="10"/>
      <c r="AW11996"/>
    </row>
    <row r="11997" spans="48:49" x14ac:dyDescent="0.35">
      <c r="AV11997" s="10"/>
      <c r="AW11997"/>
    </row>
    <row r="11998" spans="48:49" x14ac:dyDescent="0.35">
      <c r="AV11998" s="10"/>
      <c r="AW11998"/>
    </row>
    <row r="11999" spans="48:49" x14ac:dyDescent="0.35">
      <c r="AV11999" s="10"/>
      <c r="AW11999"/>
    </row>
    <row r="12000" spans="48:49" x14ac:dyDescent="0.35">
      <c r="AV12000" s="10"/>
      <c r="AW12000"/>
    </row>
    <row r="12001" spans="48:49" x14ac:dyDescent="0.35">
      <c r="AV12001" s="10"/>
      <c r="AW12001"/>
    </row>
    <row r="12002" spans="48:49" x14ac:dyDescent="0.35">
      <c r="AV12002" s="10"/>
      <c r="AW12002"/>
    </row>
    <row r="12003" spans="48:49" x14ac:dyDescent="0.35">
      <c r="AV12003" s="10"/>
      <c r="AW12003"/>
    </row>
    <row r="12004" spans="48:49" x14ac:dyDescent="0.35">
      <c r="AV12004" s="10"/>
      <c r="AW12004"/>
    </row>
    <row r="12005" spans="48:49" x14ac:dyDescent="0.35">
      <c r="AV12005" s="10"/>
      <c r="AW12005"/>
    </row>
    <row r="12006" spans="48:49" x14ac:dyDescent="0.35">
      <c r="AV12006" s="10"/>
      <c r="AW12006"/>
    </row>
    <row r="12007" spans="48:49" x14ac:dyDescent="0.35">
      <c r="AV12007" s="10"/>
      <c r="AW12007"/>
    </row>
    <row r="12008" spans="48:49" x14ac:dyDescent="0.35">
      <c r="AV12008" s="10"/>
      <c r="AW12008"/>
    </row>
    <row r="12009" spans="48:49" x14ac:dyDescent="0.35">
      <c r="AV12009" s="10"/>
      <c r="AW12009"/>
    </row>
    <row r="12010" spans="48:49" x14ac:dyDescent="0.35">
      <c r="AV12010" s="10"/>
      <c r="AW12010"/>
    </row>
    <row r="12011" spans="48:49" x14ac:dyDescent="0.35">
      <c r="AV12011" s="10"/>
      <c r="AW12011"/>
    </row>
    <row r="12012" spans="48:49" x14ac:dyDescent="0.35">
      <c r="AV12012" s="10"/>
      <c r="AW12012"/>
    </row>
    <row r="12013" spans="48:49" x14ac:dyDescent="0.35">
      <c r="AV12013" s="10"/>
      <c r="AW12013"/>
    </row>
    <row r="12014" spans="48:49" x14ac:dyDescent="0.35">
      <c r="AV12014" s="10"/>
      <c r="AW12014"/>
    </row>
    <row r="12015" spans="48:49" x14ac:dyDescent="0.35">
      <c r="AV12015" s="10"/>
      <c r="AW12015"/>
    </row>
    <row r="12016" spans="48:49" x14ac:dyDescent="0.35">
      <c r="AV12016" s="10"/>
      <c r="AW12016"/>
    </row>
    <row r="12017" spans="48:49" x14ac:dyDescent="0.35">
      <c r="AV12017" s="10"/>
      <c r="AW12017"/>
    </row>
    <row r="12018" spans="48:49" x14ac:dyDescent="0.35">
      <c r="AV12018" s="10"/>
      <c r="AW12018"/>
    </row>
    <row r="12019" spans="48:49" x14ac:dyDescent="0.35">
      <c r="AV12019" s="10"/>
      <c r="AW12019"/>
    </row>
    <row r="12020" spans="48:49" x14ac:dyDescent="0.35">
      <c r="AV12020" s="10"/>
      <c r="AW12020"/>
    </row>
    <row r="12021" spans="48:49" x14ac:dyDescent="0.35">
      <c r="AV12021" s="10"/>
      <c r="AW12021"/>
    </row>
    <row r="12022" spans="48:49" x14ac:dyDescent="0.35">
      <c r="AV12022" s="10"/>
      <c r="AW12022"/>
    </row>
    <row r="12023" spans="48:49" x14ac:dyDescent="0.35">
      <c r="AV12023" s="10"/>
      <c r="AW12023"/>
    </row>
    <row r="12024" spans="48:49" x14ac:dyDescent="0.35">
      <c r="AV12024" s="10"/>
      <c r="AW12024"/>
    </row>
    <row r="12025" spans="48:49" x14ac:dyDescent="0.35">
      <c r="AV12025" s="10"/>
      <c r="AW12025"/>
    </row>
    <row r="12026" spans="48:49" x14ac:dyDescent="0.35">
      <c r="AV12026" s="10"/>
      <c r="AW12026"/>
    </row>
    <row r="12027" spans="48:49" x14ac:dyDescent="0.35">
      <c r="AV12027" s="10"/>
      <c r="AW12027"/>
    </row>
    <row r="12028" spans="48:49" x14ac:dyDescent="0.35">
      <c r="AV12028" s="10"/>
      <c r="AW12028"/>
    </row>
    <row r="12029" spans="48:49" x14ac:dyDescent="0.35">
      <c r="AV12029" s="10"/>
      <c r="AW12029"/>
    </row>
    <row r="12030" spans="48:49" x14ac:dyDescent="0.35">
      <c r="AV12030" s="10"/>
      <c r="AW12030"/>
    </row>
    <row r="12031" spans="48:49" x14ac:dyDescent="0.35">
      <c r="AV12031" s="10"/>
      <c r="AW12031"/>
    </row>
    <row r="12032" spans="48:49" x14ac:dyDescent="0.35">
      <c r="AV12032" s="10"/>
      <c r="AW12032"/>
    </row>
    <row r="12033" spans="48:49" x14ac:dyDescent="0.35">
      <c r="AV12033" s="10"/>
      <c r="AW12033"/>
    </row>
    <row r="12034" spans="48:49" x14ac:dyDescent="0.35">
      <c r="AV12034" s="10"/>
      <c r="AW12034"/>
    </row>
    <row r="12035" spans="48:49" x14ac:dyDescent="0.35">
      <c r="AV12035" s="10"/>
      <c r="AW12035"/>
    </row>
    <row r="12036" spans="48:49" x14ac:dyDescent="0.35">
      <c r="AV12036" s="10"/>
      <c r="AW12036"/>
    </row>
    <row r="12037" spans="48:49" x14ac:dyDescent="0.35">
      <c r="AV12037" s="10"/>
      <c r="AW12037"/>
    </row>
    <row r="12038" spans="48:49" x14ac:dyDescent="0.35">
      <c r="AV12038" s="10"/>
      <c r="AW12038"/>
    </row>
    <row r="12039" spans="48:49" x14ac:dyDescent="0.35">
      <c r="AV12039" s="10"/>
      <c r="AW12039"/>
    </row>
    <row r="12040" spans="48:49" x14ac:dyDescent="0.35">
      <c r="AV12040" s="10"/>
      <c r="AW12040"/>
    </row>
    <row r="12041" spans="48:49" x14ac:dyDescent="0.35">
      <c r="AV12041" s="10"/>
      <c r="AW12041"/>
    </row>
    <row r="12042" spans="48:49" x14ac:dyDescent="0.35">
      <c r="AV12042" s="10"/>
      <c r="AW12042"/>
    </row>
    <row r="12043" spans="48:49" x14ac:dyDescent="0.35">
      <c r="AV12043" s="10"/>
      <c r="AW12043"/>
    </row>
    <row r="12044" spans="48:49" x14ac:dyDescent="0.35">
      <c r="AV12044" s="10"/>
      <c r="AW12044"/>
    </row>
    <row r="12045" spans="48:49" x14ac:dyDescent="0.35">
      <c r="AV12045" s="10"/>
      <c r="AW12045"/>
    </row>
    <row r="12046" spans="48:49" x14ac:dyDescent="0.35">
      <c r="AV12046" s="10"/>
      <c r="AW12046"/>
    </row>
    <row r="12047" spans="48:49" x14ac:dyDescent="0.35">
      <c r="AV12047" s="10"/>
      <c r="AW12047"/>
    </row>
    <row r="12048" spans="48:49" x14ac:dyDescent="0.35">
      <c r="AV12048" s="10"/>
      <c r="AW12048"/>
    </row>
    <row r="12049" spans="48:49" x14ac:dyDescent="0.35">
      <c r="AV12049" s="10"/>
      <c r="AW12049"/>
    </row>
    <row r="12050" spans="48:49" x14ac:dyDescent="0.35">
      <c r="AV12050" s="10"/>
      <c r="AW12050"/>
    </row>
    <row r="12051" spans="48:49" x14ac:dyDescent="0.35">
      <c r="AV12051" s="10"/>
      <c r="AW12051"/>
    </row>
    <row r="12052" spans="48:49" x14ac:dyDescent="0.35">
      <c r="AV12052" s="10"/>
      <c r="AW12052"/>
    </row>
    <row r="12053" spans="48:49" x14ac:dyDescent="0.35">
      <c r="AV12053" s="10"/>
      <c r="AW12053"/>
    </row>
    <row r="12054" spans="48:49" x14ac:dyDescent="0.35">
      <c r="AV12054" s="10"/>
      <c r="AW12054"/>
    </row>
    <row r="12055" spans="48:49" x14ac:dyDescent="0.35">
      <c r="AV12055" s="10"/>
      <c r="AW12055"/>
    </row>
    <row r="12056" spans="48:49" x14ac:dyDescent="0.35">
      <c r="AV12056" s="10"/>
      <c r="AW12056"/>
    </row>
    <row r="12057" spans="48:49" x14ac:dyDescent="0.35">
      <c r="AV12057" s="10"/>
      <c r="AW12057"/>
    </row>
    <row r="12058" spans="48:49" x14ac:dyDescent="0.35">
      <c r="AV12058" s="10"/>
      <c r="AW12058"/>
    </row>
    <row r="12059" spans="48:49" x14ac:dyDescent="0.35">
      <c r="AV12059" s="10"/>
      <c r="AW12059"/>
    </row>
    <row r="12060" spans="48:49" x14ac:dyDescent="0.35">
      <c r="AV12060" s="10"/>
      <c r="AW12060"/>
    </row>
    <row r="12061" spans="48:49" x14ac:dyDescent="0.35">
      <c r="AV12061" s="10"/>
      <c r="AW12061"/>
    </row>
    <row r="12062" spans="48:49" x14ac:dyDescent="0.35">
      <c r="AV12062" s="10"/>
      <c r="AW12062"/>
    </row>
    <row r="12063" spans="48:49" x14ac:dyDescent="0.35">
      <c r="AV12063" s="10"/>
      <c r="AW12063"/>
    </row>
    <row r="12064" spans="48:49" x14ac:dyDescent="0.35">
      <c r="AV12064" s="10"/>
      <c r="AW12064"/>
    </row>
    <row r="12065" spans="48:49" x14ac:dyDescent="0.35">
      <c r="AV12065" s="10"/>
      <c r="AW12065"/>
    </row>
    <row r="12066" spans="48:49" x14ac:dyDescent="0.35">
      <c r="AV12066" s="10"/>
      <c r="AW12066"/>
    </row>
    <row r="12067" spans="48:49" x14ac:dyDescent="0.35">
      <c r="AV12067" s="10"/>
      <c r="AW12067"/>
    </row>
    <row r="12068" spans="48:49" x14ac:dyDescent="0.35">
      <c r="AV12068" s="10"/>
      <c r="AW12068"/>
    </row>
    <row r="12069" spans="48:49" x14ac:dyDescent="0.35">
      <c r="AV12069" s="10"/>
      <c r="AW12069"/>
    </row>
    <row r="12070" spans="48:49" x14ac:dyDescent="0.35">
      <c r="AV12070" s="10"/>
      <c r="AW12070"/>
    </row>
    <row r="12071" spans="48:49" x14ac:dyDescent="0.35">
      <c r="AV12071" s="10"/>
      <c r="AW12071"/>
    </row>
    <row r="12072" spans="48:49" x14ac:dyDescent="0.35">
      <c r="AV12072" s="10"/>
      <c r="AW12072"/>
    </row>
    <row r="12073" spans="48:49" x14ac:dyDescent="0.35">
      <c r="AV12073" s="10"/>
      <c r="AW12073"/>
    </row>
    <row r="12074" spans="48:49" x14ac:dyDescent="0.35">
      <c r="AV12074" s="10"/>
      <c r="AW12074"/>
    </row>
    <row r="12075" spans="48:49" x14ac:dyDescent="0.35">
      <c r="AV12075" s="10"/>
      <c r="AW12075"/>
    </row>
    <row r="12076" spans="48:49" x14ac:dyDescent="0.35">
      <c r="AV12076" s="10"/>
      <c r="AW12076"/>
    </row>
    <row r="12077" spans="48:49" x14ac:dyDescent="0.35">
      <c r="AV12077" s="10"/>
      <c r="AW12077"/>
    </row>
    <row r="12078" spans="48:49" x14ac:dyDescent="0.35">
      <c r="AV12078" s="10"/>
      <c r="AW12078"/>
    </row>
    <row r="12079" spans="48:49" x14ac:dyDescent="0.35">
      <c r="AV12079" s="10"/>
      <c r="AW12079"/>
    </row>
    <row r="12080" spans="48:49" x14ac:dyDescent="0.35">
      <c r="AV12080" s="10"/>
      <c r="AW12080"/>
    </row>
    <row r="12081" spans="48:49" x14ac:dyDescent="0.35">
      <c r="AV12081" s="10"/>
      <c r="AW12081"/>
    </row>
    <row r="12082" spans="48:49" x14ac:dyDescent="0.35">
      <c r="AV12082" s="10"/>
      <c r="AW12082"/>
    </row>
    <row r="12083" spans="48:49" x14ac:dyDescent="0.35">
      <c r="AV12083" s="10"/>
      <c r="AW12083"/>
    </row>
    <row r="12084" spans="48:49" x14ac:dyDescent="0.35">
      <c r="AV12084" s="10"/>
      <c r="AW12084"/>
    </row>
    <row r="12085" spans="48:49" x14ac:dyDescent="0.35">
      <c r="AV12085" s="10"/>
      <c r="AW12085"/>
    </row>
    <row r="12086" spans="48:49" x14ac:dyDescent="0.35">
      <c r="AV12086" s="10"/>
      <c r="AW12086"/>
    </row>
    <row r="12087" spans="48:49" x14ac:dyDescent="0.35">
      <c r="AV12087" s="10"/>
      <c r="AW12087"/>
    </row>
    <row r="12088" spans="48:49" x14ac:dyDescent="0.35">
      <c r="AV12088" s="10"/>
      <c r="AW12088"/>
    </row>
    <row r="12089" spans="48:49" x14ac:dyDescent="0.35">
      <c r="AV12089" s="10"/>
      <c r="AW12089"/>
    </row>
    <row r="12090" spans="48:49" x14ac:dyDescent="0.35">
      <c r="AV12090" s="10"/>
      <c r="AW12090"/>
    </row>
    <row r="12091" spans="48:49" x14ac:dyDescent="0.35">
      <c r="AV12091" s="10"/>
      <c r="AW12091"/>
    </row>
    <row r="12092" spans="48:49" x14ac:dyDescent="0.35">
      <c r="AV12092" s="10"/>
      <c r="AW12092"/>
    </row>
    <row r="12093" spans="48:49" x14ac:dyDescent="0.35">
      <c r="AV12093" s="10"/>
      <c r="AW12093"/>
    </row>
    <row r="12094" spans="48:49" x14ac:dyDescent="0.35">
      <c r="AV12094" s="10"/>
      <c r="AW12094"/>
    </row>
    <row r="12095" spans="48:49" x14ac:dyDescent="0.35">
      <c r="AV12095" s="10"/>
      <c r="AW12095"/>
    </row>
    <row r="12096" spans="48:49" x14ac:dyDescent="0.35">
      <c r="AV12096" s="10"/>
      <c r="AW12096"/>
    </row>
    <row r="12097" spans="48:49" x14ac:dyDescent="0.35">
      <c r="AV12097" s="10"/>
      <c r="AW12097"/>
    </row>
    <row r="12098" spans="48:49" x14ac:dyDescent="0.35">
      <c r="AV12098" s="10"/>
      <c r="AW12098"/>
    </row>
    <row r="12099" spans="48:49" x14ac:dyDescent="0.35">
      <c r="AV12099" s="10"/>
      <c r="AW12099"/>
    </row>
    <row r="12100" spans="48:49" x14ac:dyDescent="0.35">
      <c r="AV12100" s="10"/>
      <c r="AW12100"/>
    </row>
    <row r="12101" spans="48:49" x14ac:dyDescent="0.35">
      <c r="AV12101" s="10"/>
      <c r="AW12101"/>
    </row>
    <row r="12102" spans="48:49" x14ac:dyDescent="0.35">
      <c r="AV12102" s="10"/>
      <c r="AW12102"/>
    </row>
    <row r="12103" spans="48:49" x14ac:dyDescent="0.35">
      <c r="AV12103" s="10"/>
      <c r="AW12103"/>
    </row>
    <row r="12104" spans="48:49" x14ac:dyDescent="0.35">
      <c r="AV12104" s="10"/>
      <c r="AW12104"/>
    </row>
    <row r="12105" spans="48:49" x14ac:dyDescent="0.35">
      <c r="AV12105" s="10"/>
      <c r="AW12105"/>
    </row>
    <row r="12106" spans="48:49" x14ac:dyDescent="0.35">
      <c r="AV12106" s="10"/>
      <c r="AW12106"/>
    </row>
    <row r="12107" spans="48:49" x14ac:dyDescent="0.35">
      <c r="AV12107" s="10"/>
      <c r="AW12107"/>
    </row>
    <row r="12108" spans="48:49" x14ac:dyDescent="0.35">
      <c r="AV12108" s="10"/>
      <c r="AW12108"/>
    </row>
    <row r="12109" spans="48:49" x14ac:dyDescent="0.35">
      <c r="AV12109" s="10"/>
      <c r="AW12109"/>
    </row>
    <row r="12110" spans="48:49" x14ac:dyDescent="0.35">
      <c r="AV12110" s="10"/>
      <c r="AW12110"/>
    </row>
    <row r="12111" spans="48:49" x14ac:dyDescent="0.35">
      <c r="AV12111" s="10"/>
      <c r="AW12111"/>
    </row>
    <row r="12112" spans="48:49" x14ac:dyDescent="0.35">
      <c r="AV12112" s="10"/>
      <c r="AW12112"/>
    </row>
    <row r="12113" spans="48:49" x14ac:dyDescent="0.35">
      <c r="AV12113" s="10"/>
      <c r="AW12113"/>
    </row>
    <row r="12114" spans="48:49" x14ac:dyDescent="0.35">
      <c r="AV12114" s="10"/>
      <c r="AW12114"/>
    </row>
    <row r="12115" spans="48:49" x14ac:dyDescent="0.35">
      <c r="AV12115" s="10"/>
      <c r="AW12115"/>
    </row>
    <row r="12116" spans="48:49" x14ac:dyDescent="0.35">
      <c r="AV12116" s="10"/>
      <c r="AW12116"/>
    </row>
    <row r="12117" spans="48:49" x14ac:dyDescent="0.35">
      <c r="AV12117" s="10"/>
      <c r="AW12117"/>
    </row>
    <row r="12118" spans="48:49" x14ac:dyDescent="0.35">
      <c r="AV12118" s="10"/>
      <c r="AW12118"/>
    </row>
    <row r="12119" spans="48:49" x14ac:dyDescent="0.35">
      <c r="AV12119" s="10"/>
      <c r="AW12119"/>
    </row>
    <row r="12120" spans="48:49" x14ac:dyDescent="0.35">
      <c r="AV12120" s="10"/>
      <c r="AW12120"/>
    </row>
    <row r="12121" spans="48:49" x14ac:dyDescent="0.35">
      <c r="AV12121" s="10"/>
      <c r="AW12121"/>
    </row>
    <row r="12122" spans="48:49" x14ac:dyDescent="0.35">
      <c r="AV12122" s="10"/>
      <c r="AW12122"/>
    </row>
    <row r="12123" spans="48:49" x14ac:dyDescent="0.35">
      <c r="AV12123" s="10"/>
      <c r="AW12123"/>
    </row>
    <row r="12124" spans="48:49" x14ac:dyDescent="0.35">
      <c r="AV12124" s="10"/>
      <c r="AW12124"/>
    </row>
    <row r="12125" spans="48:49" x14ac:dyDescent="0.35">
      <c r="AV12125" s="10"/>
      <c r="AW12125"/>
    </row>
    <row r="12126" spans="48:49" x14ac:dyDescent="0.35">
      <c r="AV12126" s="10"/>
      <c r="AW12126"/>
    </row>
    <row r="12127" spans="48:49" x14ac:dyDescent="0.35">
      <c r="AV12127" s="10"/>
      <c r="AW12127"/>
    </row>
    <row r="12128" spans="48:49" x14ac:dyDescent="0.35">
      <c r="AV12128" s="10"/>
      <c r="AW12128"/>
    </row>
    <row r="12129" spans="48:49" x14ac:dyDescent="0.35">
      <c r="AV12129" s="10"/>
      <c r="AW12129"/>
    </row>
    <row r="12130" spans="48:49" x14ac:dyDescent="0.35">
      <c r="AV12130" s="10"/>
      <c r="AW12130"/>
    </row>
    <row r="12131" spans="48:49" x14ac:dyDescent="0.35">
      <c r="AV12131" s="10"/>
      <c r="AW12131"/>
    </row>
    <row r="12132" spans="48:49" x14ac:dyDescent="0.35">
      <c r="AV12132" s="10"/>
      <c r="AW12132"/>
    </row>
    <row r="12133" spans="48:49" x14ac:dyDescent="0.35">
      <c r="AV12133" s="10"/>
      <c r="AW12133"/>
    </row>
    <row r="12134" spans="48:49" x14ac:dyDescent="0.35">
      <c r="AV12134" s="10"/>
      <c r="AW12134"/>
    </row>
    <row r="12135" spans="48:49" x14ac:dyDescent="0.35">
      <c r="AV12135" s="10"/>
      <c r="AW12135"/>
    </row>
    <row r="12136" spans="48:49" x14ac:dyDescent="0.35">
      <c r="AV12136" s="10"/>
      <c r="AW12136"/>
    </row>
    <row r="12137" spans="48:49" x14ac:dyDescent="0.35">
      <c r="AV12137" s="10"/>
      <c r="AW12137"/>
    </row>
    <row r="12138" spans="48:49" x14ac:dyDescent="0.35">
      <c r="AV12138" s="10"/>
      <c r="AW12138"/>
    </row>
    <row r="12139" spans="48:49" x14ac:dyDescent="0.35">
      <c r="AV12139" s="10"/>
      <c r="AW12139"/>
    </row>
    <row r="12140" spans="48:49" x14ac:dyDescent="0.35">
      <c r="AV12140" s="10"/>
      <c r="AW12140"/>
    </row>
    <row r="12141" spans="48:49" x14ac:dyDescent="0.35">
      <c r="AV12141" s="10"/>
      <c r="AW12141"/>
    </row>
    <row r="12142" spans="48:49" x14ac:dyDescent="0.35">
      <c r="AV12142" s="10"/>
      <c r="AW12142"/>
    </row>
    <row r="12143" spans="48:49" x14ac:dyDescent="0.35">
      <c r="AV12143" s="10"/>
      <c r="AW12143"/>
    </row>
    <row r="12144" spans="48:49" x14ac:dyDescent="0.35">
      <c r="AV12144" s="10"/>
      <c r="AW12144"/>
    </row>
    <row r="12145" spans="48:49" x14ac:dyDescent="0.35">
      <c r="AV12145" s="10"/>
      <c r="AW12145"/>
    </row>
    <row r="12146" spans="48:49" x14ac:dyDescent="0.35">
      <c r="AV12146" s="10"/>
      <c r="AW12146"/>
    </row>
    <row r="12147" spans="48:49" x14ac:dyDescent="0.35">
      <c r="AV12147" s="10"/>
      <c r="AW12147"/>
    </row>
    <row r="12148" spans="48:49" x14ac:dyDescent="0.35">
      <c r="AV12148" s="10"/>
      <c r="AW12148"/>
    </row>
    <row r="12149" spans="48:49" x14ac:dyDescent="0.35">
      <c r="AV12149" s="10"/>
      <c r="AW12149"/>
    </row>
    <row r="12150" spans="48:49" x14ac:dyDescent="0.35">
      <c r="AV12150" s="10"/>
      <c r="AW12150"/>
    </row>
    <row r="12151" spans="48:49" x14ac:dyDescent="0.35">
      <c r="AV12151" s="10"/>
      <c r="AW12151"/>
    </row>
    <row r="12152" spans="48:49" x14ac:dyDescent="0.35">
      <c r="AV12152" s="10"/>
      <c r="AW12152"/>
    </row>
    <row r="12153" spans="48:49" x14ac:dyDescent="0.35">
      <c r="AV12153" s="10"/>
      <c r="AW12153"/>
    </row>
    <row r="12154" spans="48:49" x14ac:dyDescent="0.35">
      <c r="AV12154" s="10"/>
      <c r="AW12154"/>
    </row>
    <row r="12155" spans="48:49" x14ac:dyDescent="0.35">
      <c r="AV12155" s="10"/>
      <c r="AW12155"/>
    </row>
    <row r="12156" spans="48:49" x14ac:dyDescent="0.35">
      <c r="AV12156" s="10"/>
      <c r="AW12156"/>
    </row>
    <row r="12157" spans="48:49" x14ac:dyDescent="0.35">
      <c r="AV12157" s="10"/>
      <c r="AW12157"/>
    </row>
    <row r="12158" spans="48:49" x14ac:dyDescent="0.35">
      <c r="AV12158" s="10"/>
      <c r="AW12158"/>
    </row>
    <row r="12159" spans="48:49" x14ac:dyDescent="0.35">
      <c r="AV12159" s="10"/>
      <c r="AW12159"/>
    </row>
    <row r="12160" spans="48:49" x14ac:dyDescent="0.35">
      <c r="AV12160" s="10"/>
      <c r="AW12160"/>
    </row>
    <row r="12161" spans="48:49" x14ac:dyDescent="0.35">
      <c r="AV12161" s="10"/>
      <c r="AW12161"/>
    </row>
    <row r="12162" spans="48:49" x14ac:dyDescent="0.35">
      <c r="AV12162" s="10"/>
      <c r="AW12162"/>
    </row>
    <row r="12163" spans="48:49" x14ac:dyDescent="0.35">
      <c r="AV12163" s="10"/>
      <c r="AW12163"/>
    </row>
    <row r="12164" spans="48:49" x14ac:dyDescent="0.35">
      <c r="AV12164" s="10"/>
      <c r="AW12164"/>
    </row>
    <row r="12165" spans="48:49" x14ac:dyDescent="0.35">
      <c r="AV12165" s="10"/>
      <c r="AW12165"/>
    </row>
    <row r="12166" spans="48:49" x14ac:dyDescent="0.35">
      <c r="AV12166" s="10"/>
      <c r="AW12166"/>
    </row>
    <row r="12167" spans="48:49" x14ac:dyDescent="0.35">
      <c r="AV12167" s="10"/>
      <c r="AW12167"/>
    </row>
    <row r="12168" spans="48:49" x14ac:dyDescent="0.35">
      <c r="AV12168" s="10"/>
      <c r="AW12168"/>
    </row>
    <row r="12169" spans="48:49" x14ac:dyDescent="0.35">
      <c r="AV12169" s="10"/>
      <c r="AW12169"/>
    </row>
    <row r="12170" spans="48:49" x14ac:dyDescent="0.35">
      <c r="AV12170" s="10"/>
      <c r="AW12170"/>
    </row>
    <row r="12171" spans="48:49" x14ac:dyDescent="0.35">
      <c r="AV12171" s="10"/>
      <c r="AW12171"/>
    </row>
    <row r="12172" spans="48:49" x14ac:dyDescent="0.35">
      <c r="AV12172" s="10"/>
      <c r="AW12172"/>
    </row>
    <row r="12173" spans="48:49" x14ac:dyDescent="0.35">
      <c r="AV12173" s="10"/>
      <c r="AW12173"/>
    </row>
    <row r="12174" spans="48:49" x14ac:dyDescent="0.35">
      <c r="AV12174" s="10"/>
      <c r="AW12174"/>
    </row>
    <row r="12175" spans="48:49" x14ac:dyDescent="0.35">
      <c r="AV12175" s="10"/>
      <c r="AW12175"/>
    </row>
    <row r="12176" spans="48:49" x14ac:dyDescent="0.35">
      <c r="AV12176" s="10"/>
      <c r="AW12176"/>
    </row>
    <row r="12177" spans="48:49" x14ac:dyDescent="0.35">
      <c r="AV12177" s="10"/>
      <c r="AW12177"/>
    </row>
    <row r="12178" spans="48:49" x14ac:dyDescent="0.35">
      <c r="AV12178" s="10"/>
      <c r="AW12178"/>
    </row>
    <row r="12179" spans="48:49" x14ac:dyDescent="0.35">
      <c r="AV12179" s="10"/>
      <c r="AW12179"/>
    </row>
    <row r="12180" spans="48:49" x14ac:dyDescent="0.35">
      <c r="AV12180" s="10"/>
      <c r="AW12180"/>
    </row>
    <row r="12181" spans="48:49" x14ac:dyDescent="0.35">
      <c r="AV12181" s="10"/>
      <c r="AW12181"/>
    </row>
    <row r="12182" spans="48:49" x14ac:dyDescent="0.35">
      <c r="AV12182" s="10"/>
      <c r="AW12182"/>
    </row>
    <row r="12183" spans="48:49" x14ac:dyDescent="0.35">
      <c r="AV12183" s="10"/>
      <c r="AW12183"/>
    </row>
    <row r="12184" spans="48:49" x14ac:dyDescent="0.35">
      <c r="AV12184" s="10"/>
      <c r="AW12184"/>
    </row>
    <row r="12185" spans="48:49" x14ac:dyDescent="0.35">
      <c r="AV12185" s="10"/>
      <c r="AW12185"/>
    </row>
    <row r="12186" spans="48:49" x14ac:dyDescent="0.35">
      <c r="AV12186" s="10"/>
      <c r="AW12186"/>
    </row>
    <row r="12187" spans="48:49" x14ac:dyDescent="0.35">
      <c r="AV12187" s="10"/>
      <c r="AW12187"/>
    </row>
    <row r="12188" spans="48:49" x14ac:dyDescent="0.35">
      <c r="AV12188" s="10"/>
      <c r="AW12188"/>
    </row>
    <row r="12189" spans="48:49" x14ac:dyDescent="0.35">
      <c r="AV12189" s="10"/>
      <c r="AW12189"/>
    </row>
    <row r="12190" spans="48:49" x14ac:dyDescent="0.35">
      <c r="AV12190" s="10"/>
      <c r="AW12190"/>
    </row>
    <row r="12191" spans="48:49" x14ac:dyDescent="0.35">
      <c r="AV12191" s="10"/>
      <c r="AW12191"/>
    </row>
    <row r="12192" spans="48:49" x14ac:dyDescent="0.35">
      <c r="AV12192" s="10"/>
      <c r="AW12192"/>
    </row>
    <row r="12193" spans="48:49" x14ac:dyDescent="0.35">
      <c r="AV12193" s="10"/>
      <c r="AW12193"/>
    </row>
    <row r="12194" spans="48:49" x14ac:dyDescent="0.35">
      <c r="AV12194" s="10"/>
      <c r="AW12194"/>
    </row>
    <row r="12195" spans="48:49" x14ac:dyDescent="0.35">
      <c r="AV12195" s="10"/>
      <c r="AW12195"/>
    </row>
    <row r="12196" spans="48:49" x14ac:dyDescent="0.35">
      <c r="AV12196" s="10"/>
      <c r="AW12196"/>
    </row>
    <row r="12197" spans="48:49" x14ac:dyDescent="0.35">
      <c r="AV12197" s="10"/>
      <c r="AW12197"/>
    </row>
    <row r="12198" spans="48:49" x14ac:dyDescent="0.35">
      <c r="AV12198" s="10"/>
      <c r="AW12198"/>
    </row>
    <row r="12199" spans="48:49" x14ac:dyDescent="0.35">
      <c r="AV12199" s="10"/>
      <c r="AW12199"/>
    </row>
    <row r="12200" spans="48:49" x14ac:dyDescent="0.35">
      <c r="AV12200" s="10"/>
      <c r="AW12200"/>
    </row>
    <row r="12201" spans="48:49" x14ac:dyDescent="0.35">
      <c r="AV12201" s="10"/>
      <c r="AW12201"/>
    </row>
    <row r="12202" spans="48:49" x14ac:dyDescent="0.35">
      <c r="AV12202" s="10"/>
      <c r="AW12202"/>
    </row>
    <row r="12203" spans="48:49" x14ac:dyDescent="0.35">
      <c r="AV12203" s="10"/>
      <c r="AW12203"/>
    </row>
    <row r="12204" spans="48:49" x14ac:dyDescent="0.35">
      <c r="AV12204" s="10"/>
      <c r="AW12204"/>
    </row>
    <row r="12205" spans="48:49" x14ac:dyDescent="0.35">
      <c r="AV12205" s="10"/>
      <c r="AW12205"/>
    </row>
    <row r="12206" spans="48:49" x14ac:dyDescent="0.35">
      <c r="AV12206" s="10"/>
      <c r="AW12206"/>
    </row>
    <row r="12207" spans="48:49" x14ac:dyDescent="0.35">
      <c r="AV12207" s="10"/>
      <c r="AW12207"/>
    </row>
    <row r="12208" spans="48:49" x14ac:dyDescent="0.35">
      <c r="AV12208" s="10"/>
      <c r="AW12208"/>
    </row>
    <row r="12209" spans="48:49" x14ac:dyDescent="0.35">
      <c r="AV12209" s="10"/>
      <c r="AW12209"/>
    </row>
    <row r="12210" spans="48:49" x14ac:dyDescent="0.35">
      <c r="AV12210" s="10"/>
      <c r="AW12210"/>
    </row>
    <row r="12211" spans="48:49" x14ac:dyDescent="0.35">
      <c r="AV12211" s="10"/>
      <c r="AW12211"/>
    </row>
    <row r="12212" spans="48:49" x14ac:dyDescent="0.35">
      <c r="AV12212" s="10"/>
      <c r="AW12212"/>
    </row>
    <row r="12213" spans="48:49" x14ac:dyDescent="0.35">
      <c r="AV12213" s="10"/>
      <c r="AW12213"/>
    </row>
    <row r="12214" spans="48:49" x14ac:dyDescent="0.35">
      <c r="AV12214" s="10"/>
      <c r="AW12214"/>
    </row>
    <row r="12215" spans="48:49" x14ac:dyDescent="0.35">
      <c r="AV12215" s="10"/>
      <c r="AW12215"/>
    </row>
    <row r="12216" spans="48:49" x14ac:dyDescent="0.35">
      <c r="AV12216" s="10"/>
      <c r="AW12216"/>
    </row>
    <row r="12217" spans="48:49" x14ac:dyDescent="0.35">
      <c r="AV12217" s="10"/>
      <c r="AW12217"/>
    </row>
    <row r="12218" spans="48:49" x14ac:dyDescent="0.35">
      <c r="AV12218" s="10"/>
      <c r="AW12218"/>
    </row>
    <row r="12219" spans="48:49" x14ac:dyDescent="0.35">
      <c r="AV12219" s="10"/>
      <c r="AW12219"/>
    </row>
    <row r="12220" spans="48:49" x14ac:dyDescent="0.35">
      <c r="AV12220" s="10"/>
      <c r="AW12220"/>
    </row>
    <row r="12221" spans="48:49" x14ac:dyDescent="0.35">
      <c r="AV12221" s="10"/>
      <c r="AW12221"/>
    </row>
    <row r="12222" spans="48:49" x14ac:dyDescent="0.35">
      <c r="AV12222" s="10"/>
      <c r="AW12222"/>
    </row>
    <row r="12223" spans="48:49" x14ac:dyDescent="0.35">
      <c r="AV12223" s="10"/>
      <c r="AW12223"/>
    </row>
    <row r="12224" spans="48:49" x14ac:dyDescent="0.35">
      <c r="AV12224" s="10"/>
      <c r="AW12224"/>
    </row>
    <row r="12225" spans="48:49" x14ac:dyDescent="0.35">
      <c r="AV12225" s="10"/>
      <c r="AW12225"/>
    </row>
    <row r="12226" spans="48:49" x14ac:dyDescent="0.35">
      <c r="AV12226" s="10"/>
      <c r="AW12226"/>
    </row>
    <row r="12227" spans="48:49" x14ac:dyDescent="0.35">
      <c r="AV12227" s="10"/>
      <c r="AW12227"/>
    </row>
    <row r="12228" spans="48:49" x14ac:dyDescent="0.35">
      <c r="AV12228" s="10"/>
      <c r="AW12228"/>
    </row>
    <row r="12229" spans="48:49" x14ac:dyDescent="0.35">
      <c r="AV12229" s="10"/>
      <c r="AW12229"/>
    </row>
    <row r="12230" spans="48:49" x14ac:dyDescent="0.35">
      <c r="AV12230" s="10"/>
      <c r="AW12230"/>
    </row>
    <row r="12231" spans="48:49" x14ac:dyDescent="0.35">
      <c r="AV12231" s="10"/>
      <c r="AW12231"/>
    </row>
    <row r="12232" spans="48:49" x14ac:dyDescent="0.35">
      <c r="AV12232" s="10"/>
      <c r="AW12232"/>
    </row>
    <row r="12233" spans="48:49" x14ac:dyDescent="0.35">
      <c r="AV12233" s="10"/>
      <c r="AW12233"/>
    </row>
    <row r="12234" spans="48:49" x14ac:dyDescent="0.35">
      <c r="AV12234" s="10"/>
      <c r="AW12234"/>
    </row>
    <row r="12235" spans="48:49" x14ac:dyDescent="0.35">
      <c r="AV12235" s="10"/>
      <c r="AW12235"/>
    </row>
    <row r="12236" spans="48:49" x14ac:dyDescent="0.35">
      <c r="AV12236" s="10"/>
      <c r="AW12236"/>
    </row>
    <row r="12237" spans="48:49" x14ac:dyDescent="0.35">
      <c r="AV12237" s="10"/>
      <c r="AW12237"/>
    </row>
    <row r="12238" spans="48:49" x14ac:dyDescent="0.35">
      <c r="AV12238" s="10"/>
      <c r="AW12238"/>
    </row>
    <row r="12239" spans="48:49" x14ac:dyDescent="0.35">
      <c r="AV12239" s="10"/>
      <c r="AW12239"/>
    </row>
    <row r="12240" spans="48:49" x14ac:dyDescent="0.35">
      <c r="AV12240" s="10"/>
      <c r="AW12240"/>
    </row>
    <row r="12241" spans="48:49" x14ac:dyDescent="0.35">
      <c r="AV12241" s="10"/>
      <c r="AW12241"/>
    </row>
    <row r="12242" spans="48:49" x14ac:dyDescent="0.35">
      <c r="AV12242" s="10"/>
      <c r="AW12242"/>
    </row>
    <row r="12243" spans="48:49" x14ac:dyDescent="0.35">
      <c r="AV12243" s="10"/>
      <c r="AW12243"/>
    </row>
    <row r="12244" spans="48:49" x14ac:dyDescent="0.35">
      <c r="AV12244" s="10"/>
      <c r="AW12244"/>
    </row>
    <row r="12245" spans="48:49" x14ac:dyDescent="0.35">
      <c r="AV12245" s="10"/>
      <c r="AW12245"/>
    </row>
    <row r="12246" spans="48:49" x14ac:dyDescent="0.35">
      <c r="AV12246" s="10"/>
      <c r="AW12246"/>
    </row>
    <row r="12247" spans="48:49" x14ac:dyDescent="0.35">
      <c r="AV12247" s="10"/>
      <c r="AW12247"/>
    </row>
    <row r="12248" spans="48:49" x14ac:dyDescent="0.35">
      <c r="AV12248" s="10"/>
      <c r="AW12248"/>
    </row>
    <row r="12249" spans="48:49" x14ac:dyDescent="0.35">
      <c r="AV12249" s="10"/>
      <c r="AW12249"/>
    </row>
    <row r="12250" spans="48:49" x14ac:dyDescent="0.35">
      <c r="AV12250" s="10"/>
      <c r="AW12250"/>
    </row>
    <row r="12251" spans="48:49" x14ac:dyDescent="0.35">
      <c r="AV12251" s="10"/>
      <c r="AW12251"/>
    </row>
    <row r="12252" spans="48:49" x14ac:dyDescent="0.35">
      <c r="AV12252" s="10"/>
      <c r="AW12252"/>
    </row>
    <row r="12253" spans="48:49" x14ac:dyDescent="0.35">
      <c r="AV12253" s="10"/>
      <c r="AW12253"/>
    </row>
    <row r="12254" spans="48:49" x14ac:dyDescent="0.35">
      <c r="AV12254" s="10"/>
      <c r="AW12254"/>
    </row>
    <row r="12255" spans="48:49" x14ac:dyDescent="0.35">
      <c r="AV12255" s="10"/>
      <c r="AW12255"/>
    </row>
    <row r="12256" spans="48:49" x14ac:dyDescent="0.35">
      <c r="AV12256" s="10"/>
      <c r="AW12256"/>
    </row>
    <row r="12257" spans="48:49" x14ac:dyDescent="0.35">
      <c r="AV12257" s="10"/>
      <c r="AW12257"/>
    </row>
    <row r="12258" spans="48:49" x14ac:dyDescent="0.35">
      <c r="AV12258" s="10"/>
      <c r="AW12258"/>
    </row>
    <row r="12259" spans="48:49" x14ac:dyDescent="0.35">
      <c r="AV12259" s="10"/>
      <c r="AW12259"/>
    </row>
    <row r="12260" spans="48:49" x14ac:dyDescent="0.35">
      <c r="AV12260" s="10"/>
      <c r="AW12260"/>
    </row>
    <row r="12261" spans="48:49" x14ac:dyDescent="0.35">
      <c r="AV12261" s="10"/>
      <c r="AW12261"/>
    </row>
    <row r="12262" spans="48:49" x14ac:dyDescent="0.35">
      <c r="AV12262" s="10"/>
      <c r="AW12262"/>
    </row>
    <row r="12263" spans="48:49" x14ac:dyDescent="0.35">
      <c r="AV12263" s="10"/>
      <c r="AW12263"/>
    </row>
    <row r="12264" spans="48:49" x14ac:dyDescent="0.35">
      <c r="AV12264" s="10"/>
      <c r="AW12264"/>
    </row>
    <row r="12265" spans="48:49" x14ac:dyDescent="0.35">
      <c r="AV12265" s="10"/>
      <c r="AW12265"/>
    </row>
    <row r="12266" spans="48:49" x14ac:dyDescent="0.35">
      <c r="AV12266" s="10"/>
      <c r="AW12266"/>
    </row>
    <row r="12267" spans="48:49" x14ac:dyDescent="0.35">
      <c r="AV12267" s="10"/>
      <c r="AW12267"/>
    </row>
    <row r="12268" spans="48:49" x14ac:dyDescent="0.35">
      <c r="AV12268" s="10"/>
      <c r="AW12268"/>
    </row>
    <row r="12269" spans="48:49" x14ac:dyDescent="0.35">
      <c r="AV12269" s="10"/>
      <c r="AW12269"/>
    </row>
    <row r="12270" spans="48:49" x14ac:dyDescent="0.35">
      <c r="AV12270" s="10"/>
      <c r="AW12270"/>
    </row>
    <row r="12271" spans="48:49" x14ac:dyDescent="0.35">
      <c r="AV12271" s="10"/>
      <c r="AW12271"/>
    </row>
    <row r="12272" spans="48:49" x14ac:dyDescent="0.35">
      <c r="AV12272" s="10"/>
      <c r="AW12272"/>
    </row>
    <row r="12273" spans="48:49" x14ac:dyDescent="0.35">
      <c r="AV12273" s="10"/>
      <c r="AW12273"/>
    </row>
    <row r="12274" spans="48:49" x14ac:dyDescent="0.35">
      <c r="AV12274" s="10"/>
      <c r="AW12274"/>
    </row>
    <row r="12275" spans="48:49" x14ac:dyDescent="0.35">
      <c r="AV12275" s="10"/>
      <c r="AW12275"/>
    </row>
    <row r="12276" spans="48:49" x14ac:dyDescent="0.35">
      <c r="AV12276" s="10"/>
      <c r="AW12276"/>
    </row>
    <row r="12277" spans="48:49" x14ac:dyDescent="0.35">
      <c r="AV12277" s="10"/>
      <c r="AW12277"/>
    </row>
    <row r="12278" spans="48:49" x14ac:dyDescent="0.35">
      <c r="AV12278" s="10"/>
      <c r="AW12278"/>
    </row>
    <row r="12279" spans="48:49" x14ac:dyDescent="0.35">
      <c r="AV12279" s="10"/>
      <c r="AW12279"/>
    </row>
    <row r="12280" spans="48:49" x14ac:dyDescent="0.35">
      <c r="AV12280" s="10"/>
      <c r="AW12280"/>
    </row>
    <row r="12281" spans="48:49" x14ac:dyDescent="0.35">
      <c r="AV12281" s="10"/>
      <c r="AW12281"/>
    </row>
    <row r="12282" spans="48:49" x14ac:dyDescent="0.35">
      <c r="AV12282" s="10"/>
      <c r="AW12282"/>
    </row>
    <row r="12283" spans="48:49" x14ac:dyDescent="0.35">
      <c r="AV12283" s="10"/>
      <c r="AW12283"/>
    </row>
    <row r="12284" spans="48:49" x14ac:dyDescent="0.35">
      <c r="AV12284" s="10"/>
      <c r="AW12284"/>
    </row>
    <row r="12285" spans="48:49" x14ac:dyDescent="0.35">
      <c r="AV12285" s="10"/>
      <c r="AW12285"/>
    </row>
    <row r="12286" spans="48:49" x14ac:dyDescent="0.35">
      <c r="AV12286" s="10"/>
      <c r="AW12286"/>
    </row>
    <row r="12287" spans="48:49" x14ac:dyDescent="0.35">
      <c r="AV12287" s="10"/>
      <c r="AW12287"/>
    </row>
    <row r="12288" spans="48:49" x14ac:dyDescent="0.35">
      <c r="AV12288" s="10"/>
      <c r="AW12288"/>
    </row>
    <row r="12289" spans="48:49" x14ac:dyDescent="0.35">
      <c r="AV12289" s="10"/>
      <c r="AW12289"/>
    </row>
    <row r="12290" spans="48:49" x14ac:dyDescent="0.35">
      <c r="AV12290" s="10"/>
      <c r="AW12290"/>
    </row>
    <row r="12291" spans="48:49" x14ac:dyDescent="0.35">
      <c r="AV12291" s="10"/>
      <c r="AW12291"/>
    </row>
    <row r="12292" spans="48:49" x14ac:dyDescent="0.35">
      <c r="AV12292" s="10"/>
      <c r="AW12292"/>
    </row>
    <row r="12293" spans="48:49" x14ac:dyDescent="0.35">
      <c r="AV12293" s="10"/>
      <c r="AW12293"/>
    </row>
    <row r="12294" spans="48:49" x14ac:dyDescent="0.35">
      <c r="AV12294" s="10"/>
      <c r="AW12294"/>
    </row>
    <row r="12295" spans="48:49" x14ac:dyDescent="0.35">
      <c r="AV12295" s="10"/>
      <c r="AW12295"/>
    </row>
    <row r="12296" spans="48:49" x14ac:dyDescent="0.35">
      <c r="AV12296" s="10"/>
      <c r="AW12296"/>
    </row>
    <row r="12297" spans="48:49" x14ac:dyDescent="0.35">
      <c r="AV12297" s="10"/>
      <c r="AW12297"/>
    </row>
    <row r="12298" spans="48:49" x14ac:dyDescent="0.35">
      <c r="AV12298" s="10"/>
      <c r="AW12298"/>
    </row>
    <row r="12299" spans="48:49" x14ac:dyDescent="0.35">
      <c r="AV12299" s="10"/>
      <c r="AW12299"/>
    </row>
    <row r="12300" spans="48:49" x14ac:dyDescent="0.35">
      <c r="AV12300" s="10"/>
      <c r="AW12300"/>
    </row>
    <row r="12301" spans="48:49" x14ac:dyDescent="0.35">
      <c r="AV12301" s="10"/>
      <c r="AW12301"/>
    </row>
    <row r="12302" spans="48:49" x14ac:dyDescent="0.35">
      <c r="AV12302" s="10"/>
      <c r="AW12302"/>
    </row>
    <row r="12303" spans="48:49" x14ac:dyDescent="0.35">
      <c r="AV12303" s="10"/>
      <c r="AW12303"/>
    </row>
    <row r="12304" spans="48:49" x14ac:dyDescent="0.35">
      <c r="AV12304" s="10"/>
      <c r="AW12304"/>
    </row>
    <row r="12305" spans="48:49" x14ac:dyDescent="0.35">
      <c r="AV12305" s="10"/>
      <c r="AW12305"/>
    </row>
    <row r="12306" spans="48:49" x14ac:dyDescent="0.35">
      <c r="AV12306" s="10"/>
      <c r="AW12306"/>
    </row>
    <row r="12307" spans="48:49" x14ac:dyDescent="0.35">
      <c r="AV12307" s="10"/>
      <c r="AW12307"/>
    </row>
    <row r="12308" spans="48:49" x14ac:dyDescent="0.35">
      <c r="AV12308" s="10"/>
      <c r="AW12308"/>
    </row>
    <row r="12309" spans="48:49" x14ac:dyDescent="0.35">
      <c r="AV12309" s="10"/>
      <c r="AW12309"/>
    </row>
    <row r="12310" spans="48:49" x14ac:dyDescent="0.35">
      <c r="AV12310" s="10"/>
      <c r="AW12310"/>
    </row>
    <row r="12311" spans="48:49" x14ac:dyDescent="0.35">
      <c r="AV12311" s="10"/>
      <c r="AW12311"/>
    </row>
    <row r="12312" spans="48:49" x14ac:dyDescent="0.35">
      <c r="AV12312" s="10"/>
      <c r="AW12312"/>
    </row>
    <row r="12313" spans="48:49" x14ac:dyDescent="0.35">
      <c r="AV12313" s="10"/>
      <c r="AW12313"/>
    </row>
    <row r="12314" spans="48:49" x14ac:dyDescent="0.35">
      <c r="AV12314" s="10"/>
      <c r="AW12314"/>
    </row>
    <row r="12315" spans="48:49" x14ac:dyDescent="0.35">
      <c r="AV12315" s="10"/>
      <c r="AW12315"/>
    </row>
    <row r="12316" spans="48:49" x14ac:dyDescent="0.35">
      <c r="AV12316" s="10"/>
      <c r="AW12316"/>
    </row>
    <row r="12317" spans="48:49" x14ac:dyDescent="0.35">
      <c r="AV12317" s="10"/>
      <c r="AW12317"/>
    </row>
    <row r="12318" spans="48:49" x14ac:dyDescent="0.35">
      <c r="AV12318" s="10"/>
      <c r="AW12318"/>
    </row>
    <row r="12319" spans="48:49" x14ac:dyDescent="0.35">
      <c r="AV12319" s="10"/>
      <c r="AW12319"/>
    </row>
    <row r="12320" spans="48:49" x14ac:dyDescent="0.35">
      <c r="AV12320" s="10"/>
      <c r="AW12320"/>
    </row>
    <row r="12321" spans="48:49" x14ac:dyDescent="0.35">
      <c r="AV12321" s="10"/>
      <c r="AW12321"/>
    </row>
    <row r="12322" spans="48:49" x14ac:dyDescent="0.35">
      <c r="AV12322" s="10"/>
      <c r="AW12322"/>
    </row>
    <row r="12323" spans="48:49" x14ac:dyDescent="0.35">
      <c r="AV12323" s="10"/>
      <c r="AW12323"/>
    </row>
    <row r="12324" spans="48:49" x14ac:dyDescent="0.35">
      <c r="AV12324" s="10"/>
      <c r="AW12324"/>
    </row>
    <row r="12325" spans="48:49" x14ac:dyDescent="0.35">
      <c r="AV12325" s="10"/>
      <c r="AW12325"/>
    </row>
    <row r="12326" spans="48:49" x14ac:dyDescent="0.35">
      <c r="AV12326" s="10"/>
      <c r="AW12326"/>
    </row>
    <row r="12327" spans="48:49" x14ac:dyDescent="0.35">
      <c r="AV12327" s="10"/>
      <c r="AW12327"/>
    </row>
    <row r="12328" spans="48:49" x14ac:dyDescent="0.35">
      <c r="AV12328" s="10"/>
      <c r="AW12328"/>
    </row>
    <row r="12329" spans="48:49" x14ac:dyDescent="0.35">
      <c r="AV12329" s="10"/>
      <c r="AW12329"/>
    </row>
    <row r="12330" spans="48:49" x14ac:dyDescent="0.35">
      <c r="AV12330" s="10"/>
      <c r="AW12330"/>
    </row>
    <row r="12331" spans="48:49" x14ac:dyDescent="0.35">
      <c r="AV12331" s="10"/>
      <c r="AW12331"/>
    </row>
    <row r="12332" spans="48:49" x14ac:dyDescent="0.35">
      <c r="AV12332" s="10"/>
      <c r="AW12332"/>
    </row>
    <row r="12333" spans="48:49" x14ac:dyDescent="0.35">
      <c r="AV12333" s="10"/>
      <c r="AW12333"/>
    </row>
    <row r="12334" spans="48:49" x14ac:dyDescent="0.35">
      <c r="AV12334" s="10"/>
      <c r="AW12334"/>
    </row>
    <row r="12335" spans="48:49" x14ac:dyDescent="0.35">
      <c r="AV12335" s="10"/>
      <c r="AW12335"/>
    </row>
    <row r="12336" spans="48:49" x14ac:dyDescent="0.35">
      <c r="AV12336" s="10"/>
      <c r="AW12336"/>
    </row>
    <row r="12337" spans="48:49" x14ac:dyDescent="0.35">
      <c r="AV12337" s="10"/>
      <c r="AW12337"/>
    </row>
    <row r="12338" spans="48:49" x14ac:dyDescent="0.35">
      <c r="AV12338" s="10"/>
      <c r="AW12338"/>
    </row>
    <row r="12339" spans="48:49" x14ac:dyDescent="0.35">
      <c r="AV12339" s="10"/>
      <c r="AW12339"/>
    </row>
    <row r="12340" spans="48:49" x14ac:dyDescent="0.35">
      <c r="AV12340" s="10"/>
      <c r="AW12340"/>
    </row>
    <row r="12341" spans="48:49" x14ac:dyDescent="0.35">
      <c r="AV12341" s="10"/>
      <c r="AW12341"/>
    </row>
    <row r="12342" spans="48:49" x14ac:dyDescent="0.35">
      <c r="AV12342" s="10"/>
      <c r="AW12342"/>
    </row>
    <row r="12343" spans="48:49" x14ac:dyDescent="0.35">
      <c r="AV12343" s="10"/>
      <c r="AW12343"/>
    </row>
    <row r="12344" spans="48:49" x14ac:dyDescent="0.35">
      <c r="AV12344" s="10"/>
      <c r="AW12344"/>
    </row>
    <row r="12345" spans="48:49" x14ac:dyDescent="0.35">
      <c r="AV12345" s="10"/>
      <c r="AW12345"/>
    </row>
    <row r="12346" spans="48:49" x14ac:dyDescent="0.35">
      <c r="AV12346" s="10"/>
      <c r="AW12346"/>
    </row>
    <row r="12347" spans="48:49" x14ac:dyDescent="0.35">
      <c r="AV12347" s="10"/>
      <c r="AW12347"/>
    </row>
    <row r="12348" spans="48:49" x14ac:dyDescent="0.35">
      <c r="AV12348" s="10"/>
      <c r="AW12348"/>
    </row>
    <row r="12349" spans="48:49" x14ac:dyDescent="0.35">
      <c r="AV12349" s="10"/>
      <c r="AW12349"/>
    </row>
    <row r="12350" spans="48:49" x14ac:dyDescent="0.35">
      <c r="AV12350" s="10"/>
      <c r="AW12350"/>
    </row>
    <row r="12351" spans="48:49" x14ac:dyDescent="0.35">
      <c r="AV12351" s="10"/>
      <c r="AW12351"/>
    </row>
    <row r="12352" spans="48:49" x14ac:dyDescent="0.35">
      <c r="AV12352" s="10"/>
      <c r="AW12352"/>
    </row>
    <row r="12353" spans="48:49" x14ac:dyDescent="0.35">
      <c r="AV12353" s="10"/>
      <c r="AW12353"/>
    </row>
    <row r="12354" spans="48:49" x14ac:dyDescent="0.35">
      <c r="AV12354" s="10"/>
      <c r="AW12354"/>
    </row>
    <row r="12355" spans="48:49" x14ac:dyDescent="0.35">
      <c r="AV12355" s="10"/>
      <c r="AW12355"/>
    </row>
    <row r="12356" spans="48:49" x14ac:dyDescent="0.35">
      <c r="AV12356" s="10"/>
      <c r="AW12356"/>
    </row>
    <row r="12357" spans="48:49" x14ac:dyDescent="0.35">
      <c r="AV12357" s="10"/>
      <c r="AW12357"/>
    </row>
    <row r="12358" spans="48:49" x14ac:dyDescent="0.35">
      <c r="AV12358" s="10"/>
      <c r="AW12358"/>
    </row>
    <row r="12359" spans="48:49" x14ac:dyDescent="0.35">
      <c r="AV12359" s="10"/>
      <c r="AW12359"/>
    </row>
    <row r="12360" spans="48:49" x14ac:dyDescent="0.35">
      <c r="AV12360" s="10"/>
      <c r="AW12360"/>
    </row>
    <row r="12361" spans="48:49" x14ac:dyDescent="0.35">
      <c r="AV12361" s="10"/>
      <c r="AW12361"/>
    </row>
    <row r="12362" spans="48:49" x14ac:dyDescent="0.35">
      <c r="AV12362" s="10"/>
      <c r="AW12362"/>
    </row>
    <row r="12363" spans="48:49" x14ac:dyDescent="0.35">
      <c r="AV12363" s="10"/>
      <c r="AW12363"/>
    </row>
    <row r="12364" spans="48:49" x14ac:dyDescent="0.35">
      <c r="AV12364" s="10"/>
      <c r="AW12364"/>
    </row>
    <row r="12365" spans="48:49" x14ac:dyDescent="0.35">
      <c r="AV12365" s="10"/>
      <c r="AW12365"/>
    </row>
    <row r="12366" spans="48:49" x14ac:dyDescent="0.35">
      <c r="AV12366" s="10"/>
      <c r="AW12366"/>
    </row>
    <row r="12367" spans="48:49" x14ac:dyDescent="0.35">
      <c r="AV12367" s="10"/>
      <c r="AW12367"/>
    </row>
    <row r="12368" spans="48:49" x14ac:dyDescent="0.35">
      <c r="AV12368" s="10"/>
      <c r="AW12368"/>
    </row>
    <row r="12369" spans="48:49" x14ac:dyDescent="0.35">
      <c r="AV12369" s="10"/>
      <c r="AW12369"/>
    </row>
    <row r="12370" spans="48:49" x14ac:dyDescent="0.35">
      <c r="AV12370" s="10"/>
      <c r="AW12370"/>
    </row>
    <row r="12371" spans="48:49" x14ac:dyDescent="0.35">
      <c r="AV12371" s="10"/>
      <c r="AW12371"/>
    </row>
    <row r="12372" spans="48:49" x14ac:dyDescent="0.35">
      <c r="AV12372" s="10"/>
      <c r="AW12372"/>
    </row>
    <row r="12373" spans="48:49" x14ac:dyDescent="0.35">
      <c r="AV12373" s="10"/>
      <c r="AW12373"/>
    </row>
    <row r="12374" spans="48:49" x14ac:dyDescent="0.35">
      <c r="AV12374" s="10"/>
      <c r="AW12374"/>
    </row>
    <row r="12375" spans="48:49" x14ac:dyDescent="0.35">
      <c r="AV12375" s="10"/>
      <c r="AW12375"/>
    </row>
    <row r="12376" spans="48:49" x14ac:dyDescent="0.35">
      <c r="AV12376" s="10"/>
      <c r="AW12376"/>
    </row>
    <row r="12377" spans="48:49" x14ac:dyDescent="0.35">
      <c r="AV12377" s="10"/>
      <c r="AW12377"/>
    </row>
    <row r="12378" spans="48:49" x14ac:dyDescent="0.35">
      <c r="AV12378" s="10"/>
      <c r="AW12378"/>
    </row>
    <row r="12379" spans="48:49" x14ac:dyDescent="0.35">
      <c r="AV12379" s="10"/>
      <c r="AW12379"/>
    </row>
    <row r="12380" spans="48:49" x14ac:dyDescent="0.35">
      <c r="AV12380" s="10"/>
      <c r="AW12380"/>
    </row>
    <row r="12381" spans="48:49" x14ac:dyDescent="0.35">
      <c r="AV12381" s="10"/>
      <c r="AW12381"/>
    </row>
    <row r="12382" spans="48:49" x14ac:dyDescent="0.35">
      <c r="AV12382" s="10"/>
      <c r="AW12382"/>
    </row>
    <row r="12383" spans="48:49" x14ac:dyDescent="0.35">
      <c r="AV12383" s="10"/>
      <c r="AW12383"/>
    </row>
    <row r="12384" spans="48:49" x14ac:dyDescent="0.35">
      <c r="AV12384" s="10"/>
      <c r="AW12384"/>
    </row>
    <row r="12385" spans="48:49" x14ac:dyDescent="0.35">
      <c r="AV12385" s="10"/>
      <c r="AW12385"/>
    </row>
    <row r="12386" spans="48:49" x14ac:dyDescent="0.35">
      <c r="AV12386" s="10"/>
      <c r="AW12386"/>
    </row>
    <row r="12387" spans="48:49" x14ac:dyDescent="0.35">
      <c r="AV12387" s="10"/>
      <c r="AW12387"/>
    </row>
    <row r="12388" spans="48:49" x14ac:dyDescent="0.35">
      <c r="AV12388" s="10"/>
      <c r="AW12388"/>
    </row>
    <row r="12389" spans="48:49" x14ac:dyDescent="0.35">
      <c r="AV12389" s="10"/>
      <c r="AW12389"/>
    </row>
    <row r="12390" spans="48:49" x14ac:dyDescent="0.35">
      <c r="AV12390" s="10"/>
      <c r="AW12390"/>
    </row>
    <row r="12391" spans="48:49" x14ac:dyDescent="0.35">
      <c r="AV12391" s="10"/>
      <c r="AW12391"/>
    </row>
    <row r="12392" spans="48:49" x14ac:dyDescent="0.35">
      <c r="AV12392" s="10"/>
      <c r="AW12392"/>
    </row>
    <row r="12393" spans="48:49" x14ac:dyDescent="0.35">
      <c r="AV12393" s="10"/>
      <c r="AW12393"/>
    </row>
    <row r="12394" spans="48:49" x14ac:dyDescent="0.35">
      <c r="AV12394" s="10"/>
      <c r="AW12394"/>
    </row>
    <row r="12395" spans="48:49" x14ac:dyDescent="0.35">
      <c r="AV12395" s="10"/>
      <c r="AW12395"/>
    </row>
    <row r="12396" spans="48:49" x14ac:dyDescent="0.35">
      <c r="AV12396" s="10"/>
      <c r="AW12396"/>
    </row>
    <row r="12397" spans="48:49" x14ac:dyDescent="0.35">
      <c r="AV12397" s="10"/>
      <c r="AW12397"/>
    </row>
    <row r="12398" spans="48:49" x14ac:dyDescent="0.35">
      <c r="AV12398" s="10"/>
      <c r="AW12398"/>
    </row>
    <row r="12399" spans="48:49" x14ac:dyDescent="0.35">
      <c r="AV12399" s="10"/>
      <c r="AW12399"/>
    </row>
    <row r="12400" spans="48:49" x14ac:dyDescent="0.35">
      <c r="AV12400" s="10"/>
      <c r="AW12400"/>
    </row>
    <row r="12401" spans="48:49" x14ac:dyDescent="0.35">
      <c r="AV12401" s="10"/>
      <c r="AW12401"/>
    </row>
    <row r="12402" spans="48:49" x14ac:dyDescent="0.35">
      <c r="AV12402" s="10"/>
      <c r="AW12402"/>
    </row>
    <row r="12403" spans="48:49" x14ac:dyDescent="0.35">
      <c r="AV12403" s="10"/>
      <c r="AW12403"/>
    </row>
    <row r="12404" spans="48:49" x14ac:dyDescent="0.35">
      <c r="AV12404" s="10"/>
      <c r="AW12404"/>
    </row>
    <row r="12405" spans="48:49" x14ac:dyDescent="0.35">
      <c r="AV12405" s="10"/>
      <c r="AW12405"/>
    </row>
    <row r="12406" spans="48:49" x14ac:dyDescent="0.35">
      <c r="AV12406" s="10"/>
      <c r="AW12406"/>
    </row>
    <row r="12407" spans="48:49" x14ac:dyDescent="0.35">
      <c r="AV12407" s="10"/>
      <c r="AW12407"/>
    </row>
    <row r="12408" spans="48:49" x14ac:dyDescent="0.35">
      <c r="AV12408" s="10"/>
      <c r="AW12408"/>
    </row>
    <row r="12409" spans="48:49" x14ac:dyDescent="0.35">
      <c r="AV12409" s="10"/>
      <c r="AW12409"/>
    </row>
    <row r="12410" spans="48:49" x14ac:dyDescent="0.35">
      <c r="AV12410" s="10"/>
      <c r="AW12410"/>
    </row>
    <row r="12411" spans="48:49" x14ac:dyDescent="0.35">
      <c r="AV12411" s="10"/>
      <c r="AW12411"/>
    </row>
    <row r="12412" spans="48:49" x14ac:dyDescent="0.35">
      <c r="AV12412" s="10"/>
      <c r="AW12412"/>
    </row>
    <row r="12413" spans="48:49" x14ac:dyDescent="0.35">
      <c r="AV12413" s="10"/>
      <c r="AW12413"/>
    </row>
    <row r="12414" spans="48:49" x14ac:dyDescent="0.35">
      <c r="AV12414" s="10"/>
      <c r="AW12414"/>
    </row>
    <row r="12415" spans="48:49" x14ac:dyDescent="0.35">
      <c r="AV12415" s="10"/>
      <c r="AW12415"/>
    </row>
    <row r="12416" spans="48:49" x14ac:dyDescent="0.35">
      <c r="AV12416" s="10"/>
      <c r="AW12416"/>
    </row>
    <row r="12417" spans="48:49" x14ac:dyDescent="0.35">
      <c r="AV12417" s="10"/>
      <c r="AW12417"/>
    </row>
    <row r="12418" spans="48:49" x14ac:dyDescent="0.35">
      <c r="AV12418" s="10"/>
      <c r="AW12418"/>
    </row>
    <row r="12419" spans="48:49" x14ac:dyDescent="0.35">
      <c r="AV12419" s="10"/>
      <c r="AW12419"/>
    </row>
    <row r="12420" spans="48:49" x14ac:dyDescent="0.35">
      <c r="AV12420" s="10"/>
      <c r="AW12420"/>
    </row>
    <row r="12421" spans="48:49" x14ac:dyDescent="0.35">
      <c r="AV12421" s="10"/>
      <c r="AW12421"/>
    </row>
    <row r="12422" spans="48:49" x14ac:dyDescent="0.35">
      <c r="AV12422" s="10"/>
      <c r="AW12422"/>
    </row>
    <row r="12423" spans="48:49" x14ac:dyDescent="0.35">
      <c r="AV12423" s="10"/>
      <c r="AW12423"/>
    </row>
    <row r="12424" spans="48:49" x14ac:dyDescent="0.35">
      <c r="AV12424" s="10"/>
      <c r="AW12424"/>
    </row>
    <row r="12425" spans="48:49" x14ac:dyDescent="0.35">
      <c r="AV12425" s="10"/>
      <c r="AW12425"/>
    </row>
    <row r="12426" spans="48:49" x14ac:dyDescent="0.35">
      <c r="AV12426" s="10"/>
      <c r="AW12426"/>
    </row>
    <row r="12427" spans="48:49" x14ac:dyDescent="0.35">
      <c r="AV12427" s="10"/>
      <c r="AW12427"/>
    </row>
    <row r="12428" spans="48:49" x14ac:dyDescent="0.35">
      <c r="AV12428" s="10"/>
      <c r="AW12428"/>
    </row>
    <row r="12429" spans="48:49" x14ac:dyDescent="0.35">
      <c r="AV12429" s="10"/>
      <c r="AW12429"/>
    </row>
    <row r="12430" spans="48:49" x14ac:dyDescent="0.35">
      <c r="AV12430" s="10"/>
      <c r="AW12430"/>
    </row>
    <row r="12431" spans="48:49" x14ac:dyDescent="0.35">
      <c r="AV12431" s="10"/>
      <c r="AW12431"/>
    </row>
    <row r="12432" spans="48:49" x14ac:dyDescent="0.35">
      <c r="AV12432" s="10"/>
      <c r="AW12432"/>
    </row>
    <row r="12433" spans="48:49" x14ac:dyDescent="0.35">
      <c r="AV12433" s="10"/>
      <c r="AW12433"/>
    </row>
    <row r="12434" spans="48:49" x14ac:dyDescent="0.35">
      <c r="AV12434" s="10"/>
      <c r="AW12434"/>
    </row>
    <row r="12435" spans="48:49" x14ac:dyDescent="0.35">
      <c r="AV12435" s="10"/>
      <c r="AW12435"/>
    </row>
    <row r="12436" spans="48:49" x14ac:dyDescent="0.35">
      <c r="AV12436" s="10"/>
      <c r="AW12436"/>
    </row>
    <row r="12437" spans="48:49" x14ac:dyDescent="0.35">
      <c r="AV12437" s="10"/>
      <c r="AW12437"/>
    </row>
    <row r="12438" spans="48:49" x14ac:dyDescent="0.35">
      <c r="AV12438" s="10"/>
      <c r="AW12438"/>
    </row>
    <row r="12439" spans="48:49" x14ac:dyDescent="0.35">
      <c r="AV12439" s="10"/>
      <c r="AW12439"/>
    </row>
    <row r="12440" spans="48:49" x14ac:dyDescent="0.35">
      <c r="AV12440" s="10"/>
      <c r="AW12440"/>
    </row>
    <row r="12441" spans="48:49" x14ac:dyDescent="0.35">
      <c r="AV12441" s="10"/>
      <c r="AW12441"/>
    </row>
    <row r="12442" spans="48:49" x14ac:dyDescent="0.35">
      <c r="AV12442" s="10"/>
      <c r="AW12442"/>
    </row>
    <row r="12443" spans="48:49" x14ac:dyDescent="0.35">
      <c r="AV12443" s="10"/>
      <c r="AW12443"/>
    </row>
    <row r="12444" spans="48:49" x14ac:dyDescent="0.35">
      <c r="AV12444" s="10"/>
      <c r="AW12444"/>
    </row>
    <row r="12445" spans="48:49" x14ac:dyDescent="0.35">
      <c r="AV12445" s="10"/>
      <c r="AW12445"/>
    </row>
    <row r="12446" spans="48:49" x14ac:dyDescent="0.35">
      <c r="AV12446" s="10"/>
      <c r="AW12446"/>
    </row>
    <row r="12447" spans="48:49" x14ac:dyDescent="0.35">
      <c r="AV12447" s="10"/>
      <c r="AW12447"/>
    </row>
    <row r="12448" spans="48:49" x14ac:dyDescent="0.35">
      <c r="AV12448" s="10"/>
      <c r="AW12448"/>
    </row>
    <row r="12449" spans="48:49" x14ac:dyDescent="0.35">
      <c r="AV12449" s="10"/>
      <c r="AW12449"/>
    </row>
    <row r="12450" spans="48:49" x14ac:dyDescent="0.35">
      <c r="AV12450" s="10"/>
      <c r="AW12450"/>
    </row>
    <row r="12451" spans="48:49" x14ac:dyDescent="0.35">
      <c r="AV12451" s="10"/>
      <c r="AW12451"/>
    </row>
    <row r="12452" spans="48:49" x14ac:dyDescent="0.35">
      <c r="AV12452" s="10"/>
      <c r="AW12452"/>
    </row>
    <row r="12453" spans="48:49" x14ac:dyDescent="0.35">
      <c r="AV12453" s="10"/>
      <c r="AW12453"/>
    </row>
    <row r="12454" spans="48:49" x14ac:dyDescent="0.35">
      <c r="AV12454" s="10"/>
      <c r="AW12454"/>
    </row>
    <row r="12455" spans="48:49" x14ac:dyDescent="0.35">
      <c r="AV12455" s="10"/>
      <c r="AW12455"/>
    </row>
    <row r="12456" spans="48:49" x14ac:dyDescent="0.35">
      <c r="AV12456" s="10"/>
      <c r="AW12456"/>
    </row>
    <row r="12457" spans="48:49" x14ac:dyDescent="0.35">
      <c r="AV12457" s="10"/>
      <c r="AW12457"/>
    </row>
    <row r="12458" spans="48:49" x14ac:dyDescent="0.35">
      <c r="AV12458" s="10"/>
      <c r="AW12458"/>
    </row>
    <row r="12459" spans="48:49" x14ac:dyDescent="0.35">
      <c r="AV12459" s="10"/>
      <c r="AW12459"/>
    </row>
    <row r="12460" spans="48:49" x14ac:dyDescent="0.35">
      <c r="AV12460" s="10"/>
      <c r="AW12460"/>
    </row>
    <row r="12461" spans="48:49" x14ac:dyDescent="0.35">
      <c r="AV12461" s="10"/>
      <c r="AW12461"/>
    </row>
    <row r="12462" spans="48:49" x14ac:dyDescent="0.35">
      <c r="AV12462" s="10"/>
      <c r="AW12462"/>
    </row>
    <row r="12463" spans="48:49" x14ac:dyDescent="0.35">
      <c r="AV12463" s="10"/>
      <c r="AW12463"/>
    </row>
    <row r="12464" spans="48:49" x14ac:dyDescent="0.35">
      <c r="AV12464" s="10"/>
      <c r="AW12464"/>
    </row>
    <row r="12465" spans="48:49" x14ac:dyDescent="0.35">
      <c r="AV12465" s="10"/>
      <c r="AW12465"/>
    </row>
    <row r="12466" spans="48:49" x14ac:dyDescent="0.35">
      <c r="AV12466" s="10"/>
      <c r="AW12466"/>
    </row>
    <row r="12467" spans="48:49" x14ac:dyDescent="0.35">
      <c r="AV12467" s="10"/>
      <c r="AW12467"/>
    </row>
    <row r="12468" spans="48:49" x14ac:dyDescent="0.35">
      <c r="AV12468" s="10"/>
      <c r="AW12468"/>
    </row>
    <row r="12469" spans="48:49" x14ac:dyDescent="0.35">
      <c r="AV12469" s="10"/>
      <c r="AW12469"/>
    </row>
    <row r="12470" spans="48:49" x14ac:dyDescent="0.35">
      <c r="AV12470" s="10"/>
      <c r="AW12470"/>
    </row>
    <row r="12471" spans="48:49" x14ac:dyDescent="0.35">
      <c r="AV12471" s="10"/>
      <c r="AW12471"/>
    </row>
    <row r="12472" spans="48:49" x14ac:dyDescent="0.35">
      <c r="AV12472" s="10"/>
      <c r="AW12472"/>
    </row>
    <row r="12473" spans="48:49" x14ac:dyDescent="0.35">
      <c r="AV12473" s="10"/>
      <c r="AW12473"/>
    </row>
    <row r="12474" spans="48:49" x14ac:dyDescent="0.35">
      <c r="AV12474" s="10"/>
      <c r="AW12474"/>
    </row>
    <row r="12475" spans="48:49" x14ac:dyDescent="0.35">
      <c r="AV12475" s="10"/>
      <c r="AW12475"/>
    </row>
    <row r="12476" spans="48:49" x14ac:dyDescent="0.35">
      <c r="AV12476" s="10"/>
      <c r="AW12476"/>
    </row>
    <row r="12477" spans="48:49" x14ac:dyDescent="0.35">
      <c r="AV12477" s="10"/>
      <c r="AW12477"/>
    </row>
    <row r="12478" spans="48:49" x14ac:dyDescent="0.35">
      <c r="AV12478" s="10"/>
      <c r="AW12478"/>
    </row>
    <row r="12479" spans="48:49" x14ac:dyDescent="0.35">
      <c r="AV12479" s="10"/>
      <c r="AW12479"/>
    </row>
    <row r="12480" spans="48:49" x14ac:dyDescent="0.35">
      <c r="AV12480" s="10"/>
      <c r="AW12480"/>
    </row>
    <row r="12481" spans="48:49" x14ac:dyDescent="0.35">
      <c r="AV12481" s="10"/>
      <c r="AW12481"/>
    </row>
    <row r="12482" spans="48:49" x14ac:dyDescent="0.35">
      <c r="AV12482" s="10"/>
      <c r="AW12482"/>
    </row>
    <row r="12483" spans="48:49" x14ac:dyDescent="0.35">
      <c r="AV12483" s="10"/>
      <c r="AW12483"/>
    </row>
    <row r="12484" spans="48:49" x14ac:dyDescent="0.35">
      <c r="AV12484" s="10"/>
      <c r="AW12484"/>
    </row>
    <row r="12485" spans="48:49" x14ac:dyDescent="0.35">
      <c r="AV12485" s="10"/>
      <c r="AW12485"/>
    </row>
    <row r="12486" spans="48:49" x14ac:dyDescent="0.35">
      <c r="AV12486" s="10"/>
      <c r="AW12486"/>
    </row>
    <row r="12487" spans="48:49" x14ac:dyDescent="0.35">
      <c r="AV12487" s="10"/>
      <c r="AW12487"/>
    </row>
    <row r="12488" spans="48:49" x14ac:dyDescent="0.35">
      <c r="AV12488" s="10"/>
      <c r="AW12488"/>
    </row>
    <row r="12489" spans="48:49" x14ac:dyDescent="0.35">
      <c r="AV12489" s="10"/>
      <c r="AW12489"/>
    </row>
    <row r="12490" spans="48:49" x14ac:dyDescent="0.35">
      <c r="AV12490" s="10"/>
      <c r="AW12490"/>
    </row>
    <row r="12491" spans="48:49" x14ac:dyDescent="0.35">
      <c r="AV12491" s="10"/>
      <c r="AW12491"/>
    </row>
    <row r="12492" spans="48:49" x14ac:dyDescent="0.35">
      <c r="AV12492" s="10"/>
      <c r="AW12492"/>
    </row>
    <row r="12493" spans="48:49" x14ac:dyDescent="0.35">
      <c r="AV12493" s="10"/>
      <c r="AW12493"/>
    </row>
    <row r="12494" spans="48:49" x14ac:dyDescent="0.35">
      <c r="AV12494" s="10"/>
      <c r="AW12494"/>
    </row>
    <row r="12495" spans="48:49" x14ac:dyDescent="0.35">
      <c r="AV12495" s="10"/>
      <c r="AW12495"/>
    </row>
    <row r="12496" spans="48:49" x14ac:dyDescent="0.35">
      <c r="AV12496" s="10"/>
      <c r="AW12496"/>
    </row>
    <row r="12497" spans="48:49" x14ac:dyDescent="0.35">
      <c r="AV12497" s="10"/>
      <c r="AW12497"/>
    </row>
    <row r="12498" spans="48:49" x14ac:dyDescent="0.35">
      <c r="AV12498" s="10"/>
      <c r="AW12498"/>
    </row>
    <row r="12499" spans="48:49" x14ac:dyDescent="0.35">
      <c r="AV12499" s="10"/>
      <c r="AW12499"/>
    </row>
    <row r="12500" spans="48:49" x14ac:dyDescent="0.35">
      <c r="AV12500" s="10"/>
      <c r="AW12500"/>
    </row>
    <row r="12501" spans="48:49" x14ac:dyDescent="0.35">
      <c r="AV12501" s="10"/>
      <c r="AW12501"/>
    </row>
    <row r="12502" spans="48:49" x14ac:dyDescent="0.35">
      <c r="AV12502" s="10"/>
      <c r="AW12502"/>
    </row>
    <row r="12503" spans="48:49" x14ac:dyDescent="0.35">
      <c r="AV12503" s="10"/>
      <c r="AW12503"/>
    </row>
    <row r="12504" spans="48:49" x14ac:dyDescent="0.35">
      <c r="AV12504" s="10"/>
      <c r="AW12504"/>
    </row>
    <row r="12505" spans="48:49" x14ac:dyDescent="0.35">
      <c r="AV12505" s="10"/>
      <c r="AW12505"/>
    </row>
    <row r="12506" spans="48:49" x14ac:dyDescent="0.35">
      <c r="AV12506" s="10"/>
      <c r="AW12506"/>
    </row>
    <row r="12507" spans="48:49" x14ac:dyDescent="0.35">
      <c r="AV12507" s="10"/>
      <c r="AW12507"/>
    </row>
    <row r="12508" spans="48:49" x14ac:dyDescent="0.35">
      <c r="AV12508" s="10"/>
      <c r="AW12508"/>
    </row>
    <row r="12509" spans="48:49" x14ac:dyDescent="0.35">
      <c r="AV12509" s="10"/>
      <c r="AW12509"/>
    </row>
    <row r="12510" spans="48:49" x14ac:dyDescent="0.35">
      <c r="AV12510" s="10"/>
      <c r="AW12510"/>
    </row>
    <row r="12511" spans="48:49" x14ac:dyDescent="0.35">
      <c r="AV12511" s="10"/>
      <c r="AW12511"/>
    </row>
    <row r="12512" spans="48:49" x14ac:dyDescent="0.35">
      <c r="AV12512" s="10"/>
      <c r="AW12512"/>
    </row>
    <row r="12513" spans="48:49" x14ac:dyDescent="0.35">
      <c r="AV12513" s="10"/>
      <c r="AW12513"/>
    </row>
    <row r="12514" spans="48:49" x14ac:dyDescent="0.35">
      <c r="AV12514" s="10"/>
      <c r="AW12514"/>
    </row>
    <row r="12515" spans="48:49" x14ac:dyDescent="0.35">
      <c r="AV12515" s="10"/>
      <c r="AW12515"/>
    </row>
    <row r="12516" spans="48:49" x14ac:dyDescent="0.35">
      <c r="AV12516" s="10"/>
      <c r="AW12516"/>
    </row>
    <row r="12517" spans="48:49" x14ac:dyDescent="0.35">
      <c r="AV12517" s="10"/>
      <c r="AW12517"/>
    </row>
    <row r="12518" spans="48:49" x14ac:dyDescent="0.35">
      <c r="AV12518" s="10"/>
      <c r="AW12518"/>
    </row>
    <row r="12519" spans="48:49" x14ac:dyDescent="0.35">
      <c r="AV12519" s="10"/>
      <c r="AW12519"/>
    </row>
    <row r="12520" spans="48:49" x14ac:dyDescent="0.35">
      <c r="AV12520" s="10"/>
      <c r="AW12520"/>
    </row>
    <row r="12521" spans="48:49" x14ac:dyDescent="0.35">
      <c r="AV12521" s="10"/>
      <c r="AW12521"/>
    </row>
    <row r="12522" spans="48:49" x14ac:dyDescent="0.35">
      <c r="AV12522" s="10"/>
      <c r="AW12522"/>
    </row>
    <row r="12523" spans="48:49" x14ac:dyDescent="0.35">
      <c r="AV12523" s="10"/>
      <c r="AW12523"/>
    </row>
    <row r="12524" spans="48:49" x14ac:dyDescent="0.35">
      <c r="AV12524" s="10"/>
      <c r="AW12524"/>
    </row>
    <row r="12525" spans="48:49" x14ac:dyDescent="0.35">
      <c r="AV12525" s="10"/>
      <c r="AW12525"/>
    </row>
    <row r="12526" spans="48:49" x14ac:dyDescent="0.35">
      <c r="AV12526" s="10"/>
      <c r="AW12526"/>
    </row>
    <row r="12527" spans="48:49" x14ac:dyDescent="0.35">
      <c r="AV12527" s="10"/>
      <c r="AW12527"/>
    </row>
    <row r="12528" spans="48:49" x14ac:dyDescent="0.35">
      <c r="AV12528" s="10"/>
      <c r="AW12528"/>
    </row>
    <row r="12529" spans="48:49" x14ac:dyDescent="0.35">
      <c r="AV12529" s="10"/>
      <c r="AW12529"/>
    </row>
    <row r="12530" spans="48:49" x14ac:dyDescent="0.35">
      <c r="AV12530" s="10"/>
      <c r="AW12530"/>
    </row>
    <row r="12531" spans="48:49" x14ac:dyDescent="0.35">
      <c r="AV12531" s="10"/>
      <c r="AW12531"/>
    </row>
    <row r="12532" spans="48:49" x14ac:dyDescent="0.35">
      <c r="AV12532" s="10"/>
      <c r="AW12532"/>
    </row>
    <row r="12533" spans="48:49" x14ac:dyDescent="0.35">
      <c r="AV12533" s="10"/>
      <c r="AW12533"/>
    </row>
    <row r="12534" spans="48:49" x14ac:dyDescent="0.35">
      <c r="AV12534" s="10"/>
      <c r="AW12534"/>
    </row>
    <row r="12535" spans="48:49" x14ac:dyDescent="0.35">
      <c r="AV12535" s="10"/>
      <c r="AW12535"/>
    </row>
    <row r="12536" spans="48:49" x14ac:dyDescent="0.35">
      <c r="AV12536" s="10"/>
      <c r="AW12536"/>
    </row>
    <row r="12537" spans="48:49" x14ac:dyDescent="0.35">
      <c r="AV12537" s="10"/>
      <c r="AW12537"/>
    </row>
    <row r="12538" spans="48:49" x14ac:dyDescent="0.35">
      <c r="AV12538" s="10"/>
      <c r="AW12538"/>
    </row>
    <row r="12539" spans="48:49" x14ac:dyDescent="0.35">
      <c r="AV12539" s="10"/>
      <c r="AW12539"/>
    </row>
    <row r="12540" spans="48:49" x14ac:dyDescent="0.35">
      <c r="AV12540" s="10"/>
      <c r="AW12540"/>
    </row>
    <row r="12541" spans="48:49" x14ac:dyDescent="0.35">
      <c r="AV12541" s="10"/>
      <c r="AW12541"/>
    </row>
    <row r="12542" spans="48:49" x14ac:dyDescent="0.35">
      <c r="AV12542" s="10"/>
      <c r="AW12542"/>
    </row>
    <row r="12543" spans="48:49" x14ac:dyDescent="0.35">
      <c r="AV12543" s="10"/>
      <c r="AW12543"/>
    </row>
    <row r="12544" spans="48:49" x14ac:dyDescent="0.35">
      <c r="AV12544" s="10"/>
      <c r="AW12544"/>
    </row>
    <row r="12545" spans="48:49" x14ac:dyDescent="0.35">
      <c r="AV12545" s="10"/>
      <c r="AW12545"/>
    </row>
    <row r="12546" spans="48:49" x14ac:dyDescent="0.35">
      <c r="AV12546" s="10"/>
      <c r="AW12546"/>
    </row>
    <row r="12547" spans="48:49" x14ac:dyDescent="0.35">
      <c r="AV12547" s="10"/>
      <c r="AW12547"/>
    </row>
    <row r="12548" spans="48:49" x14ac:dyDescent="0.35">
      <c r="AV12548" s="10"/>
      <c r="AW12548"/>
    </row>
    <row r="12549" spans="48:49" x14ac:dyDescent="0.35">
      <c r="AV12549" s="10"/>
      <c r="AW12549"/>
    </row>
    <row r="12550" spans="48:49" x14ac:dyDescent="0.35">
      <c r="AV12550" s="10"/>
      <c r="AW12550"/>
    </row>
    <row r="12551" spans="48:49" x14ac:dyDescent="0.35">
      <c r="AV12551" s="10"/>
      <c r="AW12551"/>
    </row>
    <row r="12552" spans="48:49" x14ac:dyDescent="0.35">
      <c r="AV12552" s="10"/>
      <c r="AW12552"/>
    </row>
    <row r="12553" spans="48:49" x14ac:dyDescent="0.35">
      <c r="AV12553" s="10"/>
      <c r="AW12553"/>
    </row>
    <row r="12554" spans="48:49" x14ac:dyDescent="0.35">
      <c r="AV12554" s="10"/>
      <c r="AW12554"/>
    </row>
    <row r="12555" spans="48:49" x14ac:dyDescent="0.35">
      <c r="AV12555" s="10"/>
      <c r="AW12555"/>
    </row>
    <row r="12556" spans="48:49" x14ac:dyDescent="0.35">
      <c r="AV12556" s="10"/>
      <c r="AW12556"/>
    </row>
    <row r="12557" spans="48:49" x14ac:dyDescent="0.35">
      <c r="AV12557" s="10"/>
      <c r="AW12557"/>
    </row>
    <row r="12558" spans="48:49" x14ac:dyDescent="0.35">
      <c r="AV12558" s="10"/>
      <c r="AW12558"/>
    </row>
    <row r="12559" spans="48:49" x14ac:dyDescent="0.35">
      <c r="AV12559" s="10"/>
      <c r="AW12559"/>
    </row>
    <row r="12560" spans="48:49" x14ac:dyDescent="0.35">
      <c r="AV12560" s="10"/>
      <c r="AW12560"/>
    </row>
    <row r="12561" spans="48:49" x14ac:dyDescent="0.35">
      <c r="AV12561" s="10"/>
      <c r="AW12561"/>
    </row>
    <row r="12562" spans="48:49" x14ac:dyDescent="0.35">
      <c r="AV12562" s="10"/>
      <c r="AW12562"/>
    </row>
    <row r="12563" spans="48:49" x14ac:dyDescent="0.35">
      <c r="AV12563" s="10"/>
      <c r="AW12563"/>
    </row>
    <row r="12564" spans="48:49" x14ac:dyDescent="0.35">
      <c r="AV12564" s="10"/>
      <c r="AW12564"/>
    </row>
    <row r="12565" spans="48:49" x14ac:dyDescent="0.35">
      <c r="AV12565" s="10"/>
      <c r="AW12565"/>
    </row>
    <row r="12566" spans="48:49" x14ac:dyDescent="0.35">
      <c r="AV12566" s="10"/>
      <c r="AW12566"/>
    </row>
    <row r="12567" spans="48:49" x14ac:dyDescent="0.35">
      <c r="AV12567" s="10"/>
      <c r="AW12567"/>
    </row>
    <row r="12568" spans="48:49" x14ac:dyDescent="0.35">
      <c r="AV12568" s="10"/>
      <c r="AW12568"/>
    </row>
    <row r="12569" spans="48:49" x14ac:dyDescent="0.35">
      <c r="AV12569" s="10"/>
      <c r="AW12569"/>
    </row>
    <row r="12570" spans="48:49" x14ac:dyDescent="0.35">
      <c r="AV12570" s="10"/>
      <c r="AW12570"/>
    </row>
    <row r="12571" spans="48:49" x14ac:dyDescent="0.35">
      <c r="AV12571" s="10"/>
      <c r="AW12571"/>
    </row>
    <row r="12572" spans="48:49" x14ac:dyDescent="0.35">
      <c r="AV12572" s="10"/>
      <c r="AW12572"/>
    </row>
    <row r="12573" spans="48:49" x14ac:dyDescent="0.35">
      <c r="AV12573" s="10"/>
      <c r="AW12573"/>
    </row>
    <row r="12574" spans="48:49" x14ac:dyDescent="0.35">
      <c r="AV12574" s="10"/>
      <c r="AW12574"/>
    </row>
    <row r="12575" spans="48:49" x14ac:dyDescent="0.35">
      <c r="AV12575" s="10"/>
      <c r="AW12575"/>
    </row>
    <row r="12576" spans="48:49" x14ac:dyDescent="0.35">
      <c r="AV12576" s="10"/>
      <c r="AW12576"/>
    </row>
    <row r="12577" spans="48:49" x14ac:dyDescent="0.35">
      <c r="AV12577" s="10"/>
      <c r="AW12577"/>
    </row>
    <row r="12578" spans="48:49" x14ac:dyDescent="0.35">
      <c r="AV12578" s="10"/>
      <c r="AW12578"/>
    </row>
    <row r="12579" spans="48:49" x14ac:dyDescent="0.35">
      <c r="AV12579" s="10"/>
      <c r="AW12579"/>
    </row>
    <row r="12580" spans="48:49" x14ac:dyDescent="0.35">
      <c r="AV12580" s="10"/>
      <c r="AW12580"/>
    </row>
    <row r="12581" spans="48:49" x14ac:dyDescent="0.35">
      <c r="AV12581" s="10"/>
      <c r="AW12581"/>
    </row>
    <row r="12582" spans="48:49" x14ac:dyDescent="0.35">
      <c r="AV12582" s="10"/>
      <c r="AW12582"/>
    </row>
    <row r="12583" spans="48:49" x14ac:dyDescent="0.35">
      <c r="AV12583" s="10"/>
      <c r="AW12583"/>
    </row>
    <row r="12584" spans="48:49" x14ac:dyDescent="0.35">
      <c r="AV12584" s="10"/>
      <c r="AW12584"/>
    </row>
    <row r="12585" spans="48:49" x14ac:dyDescent="0.35">
      <c r="AV12585" s="10"/>
      <c r="AW12585"/>
    </row>
    <row r="12586" spans="48:49" x14ac:dyDescent="0.35">
      <c r="AV12586" s="10"/>
      <c r="AW12586"/>
    </row>
    <row r="12587" spans="48:49" x14ac:dyDescent="0.35">
      <c r="AV12587" s="10"/>
      <c r="AW12587"/>
    </row>
    <row r="12588" spans="48:49" x14ac:dyDescent="0.35">
      <c r="AV12588" s="10"/>
      <c r="AW12588"/>
    </row>
    <row r="12589" spans="48:49" x14ac:dyDescent="0.35">
      <c r="AV12589" s="10"/>
      <c r="AW12589"/>
    </row>
    <row r="12590" spans="48:49" x14ac:dyDescent="0.35">
      <c r="AV12590" s="10"/>
      <c r="AW12590"/>
    </row>
    <row r="12591" spans="48:49" x14ac:dyDescent="0.35">
      <c r="AV12591" s="10"/>
      <c r="AW12591"/>
    </row>
    <row r="12592" spans="48:49" x14ac:dyDescent="0.35">
      <c r="AV12592" s="10"/>
      <c r="AW12592"/>
    </row>
    <row r="12593" spans="48:49" x14ac:dyDescent="0.35">
      <c r="AV12593" s="10"/>
      <c r="AW12593"/>
    </row>
    <row r="12594" spans="48:49" x14ac:dyDescent="0.35">
      <c r="AV12594" s="10"/>
      <c r="AW12594"/>
    </row>
    <row r="12595" spans="48:49" x14ac:dyDescent="0.35">
      <c r="AV12595" s="10"/>
      <c r="AW12595"/>
    </row>
    <row r="12596" spans="48:49" x14ac:dyDescent="0.35">
      <c r="AV12596" s="10"/>
      <c r="AW12596"/>
    </row>
    <row r="12597" spans="48:49" x14ac:dyDescent="0.35">
      <c r="AV12597" s="10"/>
      <c r="AW12597"/>
    </row>
    <row r="12598" spans="48:49" x14ac:dyDescent="0.35">
      <c r="AV12598" s="10"/>
      <c r="AW12598"/>
    </row>
    <row r="12599" spans="48:49" x14ac:dyDescent="0.35">
      <c r="AV12599" s="10"/>
      <c r="AW12599"/>
    </row>
    <row r="12600" spans="48:49" x14ac:dyDescent="0.35">
      <c r="AV12600" s="10"/>
      <c r="AW12600"/>
    </row>
    <row r="12601" spans="48:49" x14ac:dyDescent="0.35">
      <c r="AV12601" s="10"/>
      <c r="AW12601"/>
    </row>
    <row r="12602" spans="48:49" x14ac:dyDescent="0.35">
      <c r="AV12602" s="10"/>
      <c r="AW12602"/>
    </row>
    <row r="12603" spans="48:49" x14ac:dyDescent="0.35">
      <c r="AV12603" s="10"/>
      <c r="AW12603"/>
    </row>
    <row r="12604" spans="48:49" x14ac:dyDescent="0.35">
      <c r="AV12604" s="10"/>
      <c r="AW12604"/>
    </row>
    <row r="12605" spans="48:49" x14ac:dyDescent="0.35">
      <c r="AV12605" s="10"/>
      <c r="AW12605"/>
    </row>
    <row r="12606" spans="48:49" x14ac:dyDescent="0.35">
      <c r="AV12606" s="10"/>
      <c r="AW12606"/>
    </row>
    <row r="12607" spans="48:49" x14ac:dyDescent="0.35">
      <c r="AV12607" s="10"/>
      <c r="AW12607"/>
    </row>
    <row r="12608" spans="48:49" x14ac:dyDescent="0.35">
      <c r="AV12608" s="10"/>
      <c r="AW12608"/>
    </row>
    <row r="12609" spans="48:49" x14ac:dyDescent="0.35">
      <c r="AV12609" s="10"/>
      <c r="AW12609"/>
    </row>
    <row r="12610" spans="48:49" x14ac:dyDescent="0.35">
      <c r="AV12610" s="10"/>
      <c r="AW12610"/>
    </row>
    <row r="12611" spans="48:49" x14ac:dyDescent="0.35">
      <c r="AV12611" s="10"/>
      <c r="AW12611"/>
    </row>
    <row r="12612" spans="48:49" x14ac:dyDescent="0.35">
      <c r="AV12612" s="10"/>
      <c r="AW12612"/>
    </row>
    <row r="12613" spans="48:49" x14ac:dyDescent="0.35">
      <c r="AV12613" s="10"/>
      <c r="AW12613"/>
    </row>
    <row r="12614" spans="48:49" x14ac:dyDescent="0.35">
      <c r="AV12614" s="10"/>
      <c r="AW12614"/>
    </row>
    <row r="12615" spans="48:49" x14ac:dyDescent="0.35">
      <c r="AV12615" s="10"/>
      <c r="AW12615"/>
    </row>
    <row r="12616" spans="48:49" x14ac:dyDescent="0.35">
      <c r="AV12616" s="10"/>
      <c r="AW12616"/>
    </row>
    <row r="12617" spans="48:49" x14ac:dyDescent="0.35">
      <c r="AV12617" s="10"/>
      <c r="AW12617"/>
    </row>
    <row r="12618" spans="48:49" x14ac:dyDescent="0.35">
      <c r="AV12618" s="10"/>
      <c r="AW12618"/>
    </row>
    <row r="12619" spans="48:49" x14ac:dyDescent="0.35">
      <c r="AV12619" s="10"/>
      <c r="AW12619"/>
    </row>
    <row r="12620" spans="48:49" x14ac:dyDescent="0.35">
      <c r="AV12620" s="10"/>
      <c r="AW12620"/>
    </row>
    <row r="12621" spans="48:49" x14ac:dyDescent="0.35">
      <c r="AV12621" s="10"/>
      <c r="AW12621"/>
    </row>
    <row r="12622" spans="48:49" x14ac:dyDescent="0.35">
      <c r="AV12622" s="10"/>
      <c r="AW12622"/>
    </row>
    <row r="12623" spans="48:49" x14ac:dyDescent="0.35">
      <c r="AV12623" s="10"/>
      <c r="AW12623"/>
    </row>
    <row r="12624" spans="48:49" x14ac:dyDescent="0.35">
      <c r="AV12624" s="10"/>
      <c r="AW12624"/>
    </row>
    <row r="12625" spans="48:49" x14ac:dyDescent="0.35">
      <c r="AV12625" s="10"/>
      <c r="AW12625"/>
    </row>
    <row r="12626" spans="48:49" x14ac:dyDescent="0.35">
      <c r="AV12626" s="10"/>
      <c r="AW12626"/>
    </row>
    <row r="12627" spans="48:49" x14ac:dyDescent="0.35">
      <c r="AV12627" s="10"/>
      <c r="AW12627"/>
    </row>
    <row r="12628" spans="48:49" x14ac:dyDescent="0.35">
      <c r="AV12628" s="10"/>
      <c r="AW12628"/>
    </row>
    <row r="12629" spans="48:49" x14ac:dyDescent="0.35">
      <c r="AV12629" s="10"/>
      <c r="AW12629"/>
    </row>
    <row r="12630" spans="48:49" x14ac:dyDescent="0.35">
      <c r="AV12630" s="10"/>
      <c r="AW12630"/>
    </row>
    <row r="12631" spans="48:49" x14ac:dyDescent="0.35">
      <c r="AV12631" s="10"/>
      <c r="AW12631"/>
    </row>
    <row r="12632" spans="48:49" x14ac:dyDescent="0.35">
      <c r="AV12632" s="10"/>
      <c r="AW12632"/>
    </row>
    <row r="12633" spans="48:49" x14ac:dyDescent="0.35">
      <c r="AV12633" s="10"/>
      <c r="AW12633"/>
    </row>
    <row r="12634" spans="48:49" x14ac:dyDescent="0.35">
      <c r="AV12634" s="10"/>
      <c r="AW12634"/>
    </row>
    <row r="12635" spans="48:49" x14ac:dyDescent="0.35">
      <c r="AV12635" s="10"/>
      <c r="AW12635"/>
    </row>
    <row r="12636" spans="48:49" x14ac:dyDescent="0.35">
      <c r="AV12636" s="10"/>
      <c r="AW12636"/>
    </row>
    <row r="12637" spans="48:49" x14ac:dyDescent="0.35">
      <c r="AV12637" s="10"/>
      <c r="AW12637"/>
    </row>
    <row r="12638" spans="48:49" x14ac:dyDescent="0.35">
      <c r="AV12638" s="10"/>
      <c r="AW12638"/>
    </row>
    <row r="12639" spans="48:49" x14ac:dyDescent="0.35">
      <c r="AV12639" s="10"/>
      <c r="AW12639"/>
    </row>
    <row r="12640" spans="48:49" x14ac:dyDescent="0.35">
      <c r="AV12640" s="10"/>
      <c r="AW12640"/>
    </row>
    <row r="12641" spans="48:49" x14ac:dyDescent="0.35">
      <c r="AV12641" s="10"/>
      <c r="AW12641"/>
    </row>
    <row r="12642" spans="48:49" x14ac:dyDescent="0.35">
      <c r="AV12642" s="10"/>
      <c r="AW12642"/>
    </row>
    <row r="12643" spans="48:49" x14ac:dyDescent="0.35">
      <c r="AV12643" s="10"/>
      <c r="AW12643"/>
    </row>
    <row r="12644" spans="48:49" x14ac:dyDescent="0.35">
      <c r="AV12644" s="10"/>
      <c r="AW12644"/>
    </row>
    <row r="12645" spans="48:49" x14ac:dyDescent="0.35">
      <c r="AV12645" s="10"/>
      <c r="AW12645"/>
    </row>
    <row r="12646" spans="48:49" x14ac:dyDescent="0.35">
      <c r="AV12646" s="10"/>
      <c r="AW12646"/>
    </row>
    <row r="12647" spans="48:49" x14ac:dyDescent="0.35">
      <c r="AV12647" s="10"/>
      <c r="AW12647"/>
    </row>
    <row r="12648" spans="48:49" x14ac:dyDescent="0.35">
      <c r="AV12648" s="10"/>
      <c r="AW12648"/>
    </row>
    <row r="12649" spans="48:49" x14ac:dyDescent="0.35">
      <c r="AV12649" s="10"/>
      <c r="AW12649"/>
    </row>
    <row r="12650" spans="48:49" x14ac:dyDescent="0.35">
      <c r="AV12650" s="10"/>
      <c r="AW12650"/>
    </row>
    <row r="12651" spans="48:49" x14ac:dyDescent="0.35">
      <c r="AV12651" s="10"/>
      <c r="AW12651"/>
    </row>
    <row r="12652" spans="48:49" x14ac:dyDescent="0.35">
      <c r="AV12652" s="10"/>
      <c r="AW12652"/>
    </row>
    <row r="12653" spans="48:49" x14ac:dyDescent="0.35">
      <c r="AV12653" s="10"/>
      <c r="AW12653"/>
    </row>
    <row r="12654" spans="48:49" x14ac:dyDescent="0.35">
      <c r="AV12654" s="10"/>
      <c r="AW12654"/>
    </row>
    <row r="12655" spans="48:49" x14ac:dyDescent="0.35">
      <c r="AV12655" s="10"/>
      <c r="AW12655"/>
    </row>
    <row r="12656" spans="48:49" x14ac:dyDescent="0.35">
      <c r="AV12656" s="10"/>
      <c r="AW12656"/>
    </row>
    <row r="12657" spans="48:49" x14ac:dyDescent="0.35">
      <c r="AV12657" s="10"/>
      <c r="AW12657"/>
    </row>
    <row r="12658" spans="48:49" x14ac:dyDescent="0.35">
      <c r="AV12658" s="10"/>
      <c r="AW12658"/>
    </row>
    <row r="12659" spans="48:49" x14ac:dyDescent="0.35">
      <c r="AV12659" s="10"/>
      <c r="AW12659"/>
    </row>
    <row r="12660" spans="48:49" x14ac:dyDescent="0.35">
      <c r="AV12660" s="10"/>
      <c r="AW12660"/>
    </row>
    <row r="12661" spans="48:49" x14ac:dyDescent="0.35">
      <c r="AV12661" s="10"/>
      <c r="AW12661"/>
    </row>
    <row r="12662" spans="48:49" x14ac:dyDescent="0.35">
      <c r="AV12662" s="10"/>
      <c r="AW12662"/>
    </row>
    <row r="12663" spans="48:49" x14ac:dyDescent="0.35">
      <c r="AV12663" s="10"/>
      <c r="AW12663"/>
    </row>
    <row r="12664" spans="48:49" x14ac:dyDescent="0.35">
      <c r="AV12664" s="10"/>
      <c r="AW12664"/>
    </row>
    <row r="12665" spans="48:49" x14ac:dyDescent="0.35">
      <c r="AV12665" s="10"/>
      <c r="AW12665"/>
    </row>
    <row r="12666" spans="48:49" x14ac:dyDescent="0.35">
      <c r="AV12666" s="10"/>
      <c r="AW12666"/>
    </row>
    <row r="12667" spans="48:49" x14ac:dyDescent="0.35">
      <c r="AV12667" s="10"/>
      <c r="AW12667"/>
    </row>
    <row r="12668" spans="48:49" x14ac:dyDescent="0.35">
      <c r="AV12668" s="10"/>
      <c r="AW12668"/>
    </row>
    <row r="12669" spans="48:49" x14ac:dyDescent="0.35">
      <c r="AV12669" s="10"/>
      <c r="AW12669"/>
    </row>
    <row r="12670" spans="48:49" x14ac:dyDescent="0.35">
      <c r="AV12670" s="10"/>
      <c r="AW12670"/>
    </row>
    <row r="12671" spans="48:49" x14ac:dyDescent="0.35">
      <c r="AV12671" s="10"/>
      <c r="AW12671"/>
    </row>
    <row r="12672" spans="48:49" x14ac:dyDescent="0.35">
      <c r="AV12672" s="10"/>
      <c r="AW12672"/>
    </row>
    <row r="12673" spans="48:49" x14ac:dyDescent="0.35">
      <c r="AV12673" s="10"/>
      <c r="AW12673"/>
    </row>
    <row r="12674" spans="48:49" x14ac:dyDescent="0.35">
      <c r="AV12674" s="10"/>
      <c r="AW12674"/>
    </row>
    <row r="12675" spans="48:49" x14ac:dyDescent="0.35">
      <c r="AV12675" s="10"/>
      <c r="AW12675"/>
    </row>
    <row r="12676" spans="48:49" x14ac:dyDescent="0.35">
      <c r="AV12676" s="10"/>
      <c r="AW12676"/>
    </row>
    <row r="12677" spans="48:49" x14ac:dyDescent="0.35">
      <c r="AV12677" s="10"/>
      <c r="AW12677"/>
    </row>
    <row r="12678" spans="48:49" x14ac:dyDescent="0.35">
      <c r="AV12678" s="10"/>
      <c r="AW12678"/>
    </row>
    <row r="12679" spans="48:49" x14ac:dyDescent="0.35">
      <c r="AV12679" s="10"/>
      <c r="AW12679"/>
    </row>
    <row r="12680" spans="48:49" x14ac:dyDescent="0.35">
      <c r="AV12680" s="10"/>
      <c r="AW12680"/>
    </row>
    <row r="12681" spans="48:49" x14ac:dyDescent="0.35">
      <c r="AV12681" s="10"/>
      <c r="AW12681"/>
    </row>
    <row r="12682" spans="48:49" x14ac:dyDescent="0.35">
      <c r="AV12682" s="10"/>
      <c r="AW12682"/>
    </row>
    <row r="12683" spans="48:49" x14ac:dyDescent="0.35">
      <c r="AV12683" s="10"/>
      <c r="AW12683"/>
    </row>
    <row r="12684" spans="48:49" x14ac:dyDescent="0.35">
      <c r="AV12684" s="10"/>
      <c r="AW12684"/>
    </row>
    <row r="12685" spans="48:49" x14ac:dyDescent="0.35">
      <c r="AV12685" s="10"/>
      <c r="AW12685"/>
    </row>
    <row r="12686" spans="48:49" x14ac:dyDescent="0.35">
      <c r="AV12686" s="10"/>
      <c r="AW12686"/>
    </row>
    <row r="12687" spans="48:49" x14ac:dyDescent="0.35">
      <c r="AV12687" s="10"/>
      <c r="AW12687"/>
    </row>
    <row r="12688" spans="48:49" x14ac:dyDescent="0.35">
      <c r="AV12688" s="10"/>
      <c r="AW12688"/>
    </row>
    <row r="12689" spans="48:49" x14ac:dyDescent="0.35">
      <c r="AV12689" s="10"/>
      <c r="AW12689"/>
    </row>
    <row r="12690" spans="48:49" x14ac:dyDescent="0.35">
      <c r="AV12690" s="10"/>
      <c r="AW12690"/>
    </row>
    <row r="12691" spans="48:49" x14ac:dyDescent="0.35">
      <c r="AV12691" s="10"/>
      <c r="AW12691"/>
    </row>
    <row r="12692" spans="48:49" x14ac:dyDescent="0.35">
      <c r="AV12692" s="10"/>
      <c r="AW12692"/>
    </row>
    <row r="12693" spans="48:49" x14ac:dyDescent="0.35">
      <c r="AV12693" s="10"/>
      <c r="AW12693"/>
    </row>
    <row r="12694" spans="48:49" x14ac:dyDescent="0.35">
      <c r="AV12694" s="10"/>
      <c r="AW12694"/>
    </row>
    <row r="12695" spans="48:49" x14ac:dyDescent="0.35">
      <c r="AV12695" s="10"/>
      <c r="AW12695"/>
    </row>
    <row r="12696" spans="48:49" x14ac:dyDescent="0.35">
      <c r="AV12696" s="10"/>
      <c r="AW12696"/>
    </row>
    <row r="12697" spans="48:49" x14ac:dyDescent="0.35">
      <c r="AV12697" s="10"/>
      <c r="AW12697"/>
    </row>
    <row r="12698" spans="48:49" x14ac:dyDescent="0.35">
      <c r="AV12698" s="10"/>
      <c r="AW12698"/>
    </row>
    <row r="12699" spans="48:49" x14ac:dyDescent="0.35">
      <c r="AV12699" s="10"/>
      <c r="AW12699"/>
    </row>
    <row r="12700" spans="48:49" x14ac:dyDescent="0.35">
      <c r="AV12700" s="10"/>
      <c r="AW12700"/>
    </row>
    <row r="12701" spans="48:49" x14ac:dyDescent="0.35">
      <c r="AV12701" s="10"/>
      <c r="AW12701"/>
    </row>
    <row r="12702" spans="48:49" x14ac:dyDescent="0.35">
      <c r="AV12702" s="10"/>
      <c r="AW12702"/>
    </row>
    <row r="12703" spans="48:49" x14ac:dyDescent="0.35">
      <c r="AV12703" s="10"/>
      <c r="AW12703"/>
    </row>
    <row r="12704" spans="48:49" x14ac:dyDescent="0.35">
      <c r="AV12704" s="10"/>
      <c r="AW12704"/>
    </row>
    <row r="12705" spans="48:49" x14ac:dyDescent="0.35">
      <c r="AV12705" s="10"/>
      <c r="AW12705"/>
    </row>
    <row r="12706" spans="48:49" x14ac:dyDescent="0.35">
      <c r="AV12706" s="10"/>
      <c r="AW12706"/>
    </row>
    <row r="12707" spans="48:49" x14ac:dyDescent="0.35">
      <c r="AV12707" s="10"/>
      <c r="AW12707"/>
    </row>
    <row r="12708" spans="48:49" x14ac:dyDescent="0.35">
      <c r="AV12708" s="10"/>
      <c r="AW12708"/>
    </row>
    <row r="12709" spans="48:49" x14ac:dyDescent="0.35">
      <c r="AV12709" s="10"/>
      <c r="AW12709"/>
    </row>
    <row r="12710" spans="48:49" x14ac:dyDescent="0.35">
      <c r="AV12710" s="10"/>
      <c r="AW12710"/>
    </row>
    <row r="12711" spans="48:49" x14ac:dyDescent="0.35">
      <c r="AV12711" s="10"/>
      <c r="AW12711"/>
    </row>
    <row r="12712" spans="48:49" x14ac:dyDescent="0.35">
      <c r="AV12712" s="10"/>
      <c r="AW12712"/>
    </row>
    <row r="12713" spans="48:49" x14ac:dyDescent="0.35">
      <c r="AV12713" s="10"/>
      <c r="AW12713"/>
    </row>
    <row r="12714" spans="48:49" x14ac:dyDescent="0.35">
      <c r="AV12714" s="10"/>
      <c r="AW12714"/>
    </row>
    <row r="12715" spans="48:49" x14ac:dyDescent="0.35">
      <c r="AV12715" s="10"/>
      <c r="AW12715"/>
    </row>
    <row r="12716" spans="48:49" x14ac:dyDescent="0.35">
      <c r="AV12716" s="10"/>
      <c r="AW12716"/>
    </row>
    <row r="12717" spans="48:49" x14ac:dyDescent="0.35">
      <c r="AV12717" s="10"/>
      <c r="AW12717"/>
    </row>
    <row r="12718" spans="48:49" x14ac:dyDescent="0.35">
      <c r="AV12718" s="10"/>
      <c r="AW12718"/>
    </row>
    <row r="12719" spans="48:49" x14ac:dyDescent="0.35">
      <c r="AV12719" s="10"/>
      <c r="AW12719"/>
    </row>
    <row r="12720" spans="48:49" x14ac:dyDescent="0.35">
      <c r="AV12720" s="10"/>
      <c r="AW12720"/>
    </row>
    <row r="12721" spans="48:49" x14ac:dyDescent="0.35">
      <c r="AV12721" s="10"/>
      <c r="AW12721"/>
    </row>
    <row r="12722" spans="48:49" x14ac:dyDescent="0.35">
      <c r="AV12722" s="10"/>
      <c r="AW12722"/>
    </row>
    <row r="12723" spans="48:49" x14ac:dyDescent="0.35">
      <c r="AV12723" s="10"/>
      <c r="AW12723"/>
    </row>
    <row r="12724" spans="48:49" x14ac:dyDescent="0.35">
      <c r="AV12724" s="10"/>
      <c r="AW12724"/>
    </row>
    <row r="12725" spans="48:49" x14ac:dyDescent="0.35">
      <c r="AV12725" s="10"/>
      <c r="AW12725"/>
    </row>
    <row r="12726" spans="48:49" x14ac:dyDescent="0.35">
      <c r="AV12726" s="10"/>
      <c r="AW12726"/>
    </row>
    <row r="12727" spans="48:49" x14ac:dyDescent="0.35">
      <c r="AV12727" s="10"/>
      <c r="AW12727"/>
    </row>
    <row r="12728" spans="48:49" x14ac:dyDescent="0.35">
      <c r="AV12728" s="10"/>
      <c r="AW12728"/>
    </row>
    <row r="12729" spans="48:49" x14ac:dyDescent="0.35">
      <c r="AV12729" s="10"/>
      <c r="AW12729"/>
    </row>
    <row r="12730" spans="48:49" x14ac:dyDescent="0.35">
      <c r="AV12730" s="10"/>
      <c r="AW12730"/>
    </row>
    <row r="12731" spans="48:49" x14ac:dyDescent="0.35">
      <c r="AV12731" s="10"/>
      <c r="AW12731"/>
    </row>
    <row r="12732" spans="48:49" x14ac:dyDescent="0.35">
      <c r="AV12732" s="10"/>
      <c r="AW12732"/>
    </row>
    <row r="12733" spans="48:49" x14ac:dyDescent="0.35">
      <c r="AV12733" s="10"/>
      <c r="AW12733"/>
    </row>
    <row r="12734" spans="48:49" x14ac:dyDescent="0.35">
      <c r="AV12734" s="10"/>
      <c r="AW12734"/>
    </row>
    <row r="12735" spans="48:49" x14ac:dyDescent="0.35">
      <c r="AV12735" s="10"/>
      <c r="AW12735"/>
    </row>
    <row r="12736" spans="48:49" x14ac:dyDescent="0.35">
      <c r="AV12736" s="10"/>
      <c r="AW12736"/>
    </row>
    <row r="12737" spans="48:49" x14ac:dyDescent="0.35">
      <c r="AV12737" s="10"/>
      <c r="AW12737"/>
    </row>
    <row r="12738" spans="48:49" x14ac:dyDescent="0.35">
      <c r="AV12738" s="10"/>
      <c r="AW12738"/>
    </row>
    <row r="12739" spans="48:49" x14ac:dyDescent="0.35">
      <c r="AV12739" s="10"/>
      <c r="AW12739"/>
    </row>
    <row r="12740" spans="48:49" x14ac:dyDescent="0.35">
      <c r="AV12740" s="10"/>
      <c r="AW12740"/>
    </row>
    <row r="12741" spans="48:49" x14ac:dyDescent="0.35">
      <c r="AV12741" s="10"/>
      <c r="AW12741"/>
    </row>
    <row r="12742" spans="48:49" x14ac:dyDescent="0.35">
      <c r="AV12742" s="10"/>
      <c r="AW12742"/>
    </row>
    <row r="12743" spans="48:49" x14ac:dyDescent="0.35">
      <c r="AV12743" s="10"/>
      <c r="AW12743"/>
    </row>
    <row r="12744" spans="48:49" x14ac:dyDescent="0.35">
      <c r="AV12744" s="10"/>
      <c r="AW12744"/>
    </row>
    <row r="12745" spans="48:49" x14ac:dyDescent="0.35">
      <c r="AV12745" s="10"/>
      <c r="AW12745"/>
    </row>
    <row r="12746" spans="48:49" x14ac:dyDescent="0.35">
      <c r="AV12746" s="10"/>
      <c r="AW12746"/>
    </row>
    <row r="12747" spans="48:49" x14ac:dyDescent="0.35">
      <c r="AV12747" s="10"/>
      <c r="AW12747"/>
    </row>
    <row r="12748" spans="48:49" x14ac:dyDescent="0.35">
      <c r="AV12748" s="10"/>
      <c r="AW12748"/>
    </row>
    <row r="12749" spans="48:49" x14ac:dyDescent="0.35">
      <c r="AV12749" s="10"/>
      <c r="AW12749"/>
    </row>
    <row r="12750" spans="48:49" x14ac:dyDescent="0.35">
      <c r="AV12750" s="10"/>
      <c r="AW12750"/>
    </row>
    <row r="12751" spans="48:49" x14ac:dyDescent="0.35">
      <c r="AV12751" s="10"/>
      <c r="AW12751"/>
    </row>
    <row r="12752" spans="48:49" x14ac:dyDescent="0.35">
      <c r="AV12752" s="10"/>
      <c r="AW12752"/>
    </row>
    <row r="12753" spans="48:49" x14ac:dyDescent="0.35">
      <c r="AV12753" s="10"/>
      <c r="AW12753"/>
    </row>
    <row r="12754" spans="48:49" x14ac:dyDescent="0.35">
      <c r="AV12754" s="10"/>
      <c r="AW12754"/>
    </row>
    <row r="12755" spans="48:49" x14ac:dyDescent="0.35">
      <c r="AV12755" s="10"/>
      <c r="AW12755"/>
    </row>
    <row r="12756" spans="48:49" x14ac:dyDescent="0.35">
      <c r="AV12756" s="10"/>
      <c r="AW12756"/>
    </row>
    <row r="12757" spans="48:49" x14ac:dyDescent="0.35">
      <c r="AV12757" s="10"/>
      <c r="AW12757"/>
    </row>
    <row r="12758" spans="48:49" x14ac:dyDescent="0.35">
      <c r="AV12758" s="10"/>
      <c r="AW12758"/>
    </row>
    <row r="12759" spans="48:49" x14ac:dyDescent="0.35">
      <c r="AV12759" s="10"/>
      <c r="AW12759"/>
    </row>
    <row r="12760" spans="48:49" x14ac:dyDescent="0.35">
      <c r="AV12760" s="10"/>
      <c r="AW12760"/>
    </row>
    <row r="12761" spans="48:49" x14ac:dyDescent="0.35">
      <c r="AV12761" s="10"/>
      <c r="AW12761"/>
    </row>
    <row r="12762" spans="48:49" x14ac:dyDescent="0.35">
      <c r="AV12762" s="10"/>
      <c r="AW12762"/>
    </row>
    <row r="12763" spans="48:49" x14ac:dyDescent="0.35">
      <c r="AV12763" s="10"/>
      <c r="AW12763"/>
    </row>
    <row r="12764" spans="48:49" x14ac:dyDescent="0.35">
      <c r="AV12764" s="10"/>
      <c r="AW12764"/>
    </row>
    <row r="12765" spans="48:49" x14ac:dyDescent="0.35">
      <c r="AV12765" s="10"/>
      <c r="AW12765"/>
    </row>
    <row r="12766" spans="48:49" x14ac:dyDescent="0.35">
      <c r="AV12766" s="10"/>
      <c r="AW12766"/>
    </row>
    <row r="12767" spans="48:49" x14ac:dyDescent="0.35">
      <c r="AV12767" s="10"/>
      <c r="AW12767"/>
    </row>
    <row r="12768" spans="48:49" x14ac:dyDescent="0.35">
      <c r="AV12768" s="10"/>
      <c r="AW12768"/>
    </row>
    <row r="12769" spans="48:49" x14ac:dyDescent="0.35">
      <c r="AV12769" s="10"/>
      <c r="AW12769"/>
    </row>
    <row r="12770" spans="48:49" x14ac:dyDescent="0.35">
      <c r="AV12770" s="10"/>
      <c r="AW12770"/>
    </row>
    <row r="12771" spans="48:49" x14ac:dyDescent="0.35">
      <c r="AV12771" s="10"/>
      <c r="AW12771"/>
    </row>
    <row r="12772" spans="48:49" x14ac:dyDescent="0.35">
      <c r="AV12772" s="10"/>
      <c r="AW12772"/>
    </row>
    <row r="12773" spans="48:49" x14ac:dyDescent="0.35">
      <c r="AV12773" s="10"/>
      <c r="AW12773"/>
    </row>
    <row r="12774" spans="48:49" x14ac:dyDescent="0.35">
      <c r="AV12774" s="10"/>
      <c r="AW12774"/>
    </row>
    <row r="12775" spans="48:49" x14ac:dyDescent="0.35">
      <c r="AV12775" s="10"/>
      <c r="AW12775"/>
    </row>
    <row r="12776" spans="48:49" x14ac:dyDescent="0.35">
      <c r="AV12776" s="10"/>
      <c r="AW12776"/>
    </row>
    <row r="12777" spans="48:49" x14ac:dyDescent="0.35">
      <c r="AV12777" s="10"/>
      <c r="AW12777"/>
    </row>
    <row r="12778" spans="48:49" x14ac:dyDescent="0.35">
      <c r="AV12778" s="10"/>
      <c r="AW12778"/>
    </row>
    <row r="12779" spans="48:49" x14ac:dyDescent="0.35">
      <c r="AV12779" s="10"/>
      <c r="AW12779"/>
    </row>
    <row r="12780" spans="48:49" x14ac:dyDescent="0.35">
      <c r="AV12780" s="10"/>
      <c r="AW12780"/>
    </row>
    <row r="12781" spans="48:49" x14ac:dyDescent="0.35">
      <c r="AV12781" s="10"/>
      <c r="AW12781"/>
    </row>
    <row r="12782" spans="48:49" x14ac:dyDescent="0.35">
      <c r="AV12782" s="10"/>
      <c r="AW12782"/>
    </row>
    <row r="12783" spans="48:49" x14ac:dyDescent="0.35">
      <c r="AV12783" s="10"/>
      <c r="AW12783"/>
    </row>
    <row r="12784" spans="48:49" x14ac:dyDescent="0.35">
      <c r="AV12784" s="10"/>
      <c r="AW12784"/>
    </row>
    <row r="12785" spans="48:49" x14ac:dyDescent="0.35">
      <c r="AV12785" s="10"/>
      <c r="AW12785"/>
    </row>
    <row r="12786" spans="48:49" x14ac:dyDescent="0.35">
      <c r="AV12786" s="10"/>
      <c r="AW12786"/>
    </row>
    <row r="12787" spans="48:49" x14ac:dyDescent="0.35">
      <c r="AV12787" s="10"/>
      <c r="AW12787"/>
    </row>
    <row r="12788" spans="48:49" x14ac:dyDescent="0.35">
      <c r="AV12788" s="10"/>
      <c r="AW12788"/>
    </row>
    <row r="12789" spans="48:49" x14ac:dyDescent="0.35">
      <c r="AV12789" s="10"/>
      <c r="AW12789"/>
    </row>
    <row r="12790" spans="48:49" x14ac:dyDescent="0.35">
      <c r="AV12790" s="10"/>
      <c r="AW12790"/>
    </row>
    <row r="12791" spans="48:49" x14ac:dyDescent="0.35">
      <c r="AV12791" s="10"/>
      <c r="AW12791"/>
    </row>
    <row r="12792" spans="48:49" x14ac:dyDescent="0.35">
      <c r="AV12792" s="10"/>
      <c r="AW12792"/>
    </row>
    <row r="12793" spans="48:49" x14ac:dyDescent="0.35">
      <c r="AV12793" s="10"/>
      <c r="AW12793"/>
    </row>
    <row r="12794" spans="48:49" x14ac:dyDescent="0.35">
      <c r="AV12794" s="10"/>
      <c r="AW12794"/>
    </row>
    <row r="12795" spans="48:49" x14ac:dyDescent="0.35">
      <c r="AV12795" s="10"/>
      <c r="AW12795"/>
    </row>
    <row r="12796" spans="48:49" x14ac:dyDescent="0.35">
      <c r="AV12796" s="10"/>
      <c r="AW12796"/>
    </row>
    <row r="12797" spans="48:49" x14ac:dyDescent="0.35">
      <c r="AV12797" s="10"/>
      <c r="AW12797"/>
    </row>
    <row r="12798" spans="48:49" x14ac:dyDescent="0.35">
      <c r="AV12798" s="10"/>
      <c r="AW12798"/>
    </row>
    <row r="12799" spans="48:49" x14ac:dyDescent="0.35">
      <c r="AV12799" s="10"/>
      <c r="AW12799"/>
    </row>
    <row r="12800" spans="48:49" x14ac:dyDescent="0.35">
      <c r="AV12800" s="10"/>
      <c r="AW12800"/>
    </row>
    <row r="12801" spans="48:49" x14ac:dyDescent="0.35">
      <c r="AV12801" s="10"/>
      <c r="AW12801"/>
    </row>
    <row r="12802" spans="48:49" x14ac:dyDescent="0.35">
      <c r="AV12802" s="10"/>
      <c r="AW12802"/>
    </row>
    <row r="12803" spans="48:49" x14ac:dyDescent="0.35">
      <c r="AV12803" s="10"/>
      <c r="AW12803"/>
    </row>
    <row r="12804" spans="48:49" x14ac:dyDescent="0.35">
      <c r="AV12804" s="10"/>
      <c r="AW12804"/>
    </row>
    <row r="12805" spans="48:49" x14ac:dyDescent="0.35">
      <c r="AV12805" s="10"/>
      <c r="AW12805"/>
    </row>
    <row r="12806" spans="48:49" x14ac:dyDescent="0.35">
      <c r="AV12806" s="10"/>
      <c r="AW12806"/>
    </row>
    <row r="12807" spans="48:49" x14ac:dyDescent="0.35">
      <c r="AV12807" s="10"/>
      <c r="AW12807"/>
    </row>
    <row r="12808" spans="48:49" x14ac:dyDescent="0.35">
      <c r="AV12808" s="10"/>
      <c r="AW12808"/>
    </row>
    <row r="12809" spans="48:49" x14ac:dyDescent="0.35">
      <c r="AV12809" s="10"/>
      <c r="AW12809"/>
    </row>
    <row r="12810" spans="48:49" x14ac:dyDescent="0.35">
      <c r="AV12810" s="10"/>
      <c r="AW12810"/>
    </row>
    <row r="12811" spans="48:49" x14ac:dyDescent="0.35">
      <c r="AV12811" s="10"/>
      <c r="AW12811"/>
    </row>
    <row r="12812" spans="48:49" x14ac:dyDescent="0.35">
      <c r="AV12812" s="10"/>
      <c r="AW12812"/>
    </row>
    <row r="12813" spans="48:49" x14ac:dyDescent="0.35">
      <c r="AV12813" s="10"/>
      <c r="AW12813"/>
    </row>
    <row r="12814" spans="48:49" x14ac:dyDescent="0.35">
      <c r="AV12814" s="10"/>
      <c r="AW12814"/>
    </row>
    <row r="12815" spans="48:49" x14ac:dyDescent="0.35">
      <c r="AV12815" s="10"/>
      <c r="AW12815"/>
    </row>
    <row r="12816" spans="48:49" x14ac:dyDescent="0.35">
      <c r="AV12816" s="10"/>
      <c r="AW12816"/>
    </row>
    <row r="12817" spans="48:49" x14ac:dyDescent="0.35">
      <c r="AV12817" s="10"/>
      <c r="AW12817"/>
    </row>
    <row r="12818" spans="48:49" x14ac:dyDescent="0.35">
      <c r="AV12818" s="10"/>
      <c r="AW12818"/>
    </row>
    <row r="12819" spans="48:49" x14ac:dyDescent="0.35">
      <c r="AV12819" s="10"/>
      <c r="AW12819"/>
    </row>
    <row r="12820" spans="48:49" x14ac:dyDescent="0.35">
      <c r="AV12820" s="10"/>
      <c r="AW12820"/>
    </row>
    <row r="12821" spans="48:49" x14ac:dyDescent="0.35">
      <c r="AV12821" s="10"/>
      <c r="AW12821"/>
    </row>
    <row r="12822" spans="48:49" x14ac:dyDescent="0.35">
      <c r="AV12822" s="10"/>
      <c r="AW12822"/>
    </row>
    <row r="12823" spans="48:49" x14ac:dyDescent="0.35">
      <c r="AV12823" s="10"/>
      <c r="AW12823"/>
    </row>
    <row r="12824" spans="48:49" x14ac:dyDescent="0.35">
      <c r="AV12824" s="10"/>
      <c r="AW12824"/>
    </row>
    <row r="12825" spans="48:49" x14ac:dyDescent="0.35">
      <c r="AV12825" s="10"/>
      <c r="AW12825"/>
    </row>
    <row r="12826" spans="48:49" x14ac:dyDescent="0.35">
      <c r="AV12826" s="10"/>
      <c r="AW12826"/>
    </row>
    <row r="12827" spans="48:49" x14ac:dyDescent="0.35">
      <c r="AV12827" s="10"/>
      <c r="AW12827"/>
    </row>
    <row r="12828" spans="48:49" x14ac:dyDescent="0.35">
      <c r="AV12828" s="10"/>
      <c r="AW12828"/>
    </row>
    <row r="12829" spans="48:49" x14ac:dyDescent="0.35">
      <c r="AV12829" s="10"/>
      <c r="AW12829"/>
    </row>
    <row r="12830" spans="48:49" x14ac:dyDescent="0.35">
      <c r="AV12830" s="10"/>
      <c r="AW12830"/>
    </row>
    <row r="12831" spans="48:49" x14ac:dyDescent="0.35">
      <c r="AV12831" s="10"/>
      <c r="AW12831"/>
    </row>
    <row r="12832" spans="48:49" x14ac:dyDescent="0.35">
      <c r="AV12832" s="10"/>
      <c r="AW12832"/>
    </row>
    <row r="12833" spans="48:49" x14ac:dyDescent="0.35">
      <c r="AV12833" s="10"/>
      <c r="AW12833"/>
    </row>
    <row r="12834" spans="48:49" x14ac:dyDescent="0.35">
      <c r="AV12834" s="10"/>
      <c r="AW12834"/>
    </row>
    <row r="12835" spans="48:49" x14ac:dyDescent="0.35">
      <c r="AV12835" s="10"/>
      <c r="AW12835"/>
    </row>
    <row r="12836" spans="48:49" x14ac:dyDescent="0.35">
      <c r="AV12836" s="10"/>
      <c r="AW12836"/>
    </row>
    <row r="12837" spans="48:49" x14ac:dyDescent="0.35">
      <c r="AV12837" s="10"/>
      <c r="AW12837"/>
    </row>
    <row r="12838" spans="48:49" x14ac:dyDescent="0.35">
      <c r="AV12838" s="10"/>
      <c r="AW12838"/>
    </row>
    <row r="12839" spans="48:49" x14ac:dyDescent="0.35">
      <c r="AV12839" s="10"/>
      <c r="AW12839"/>
    </row>
    <row r="12840" spans="48:49" x14ac:dyDescent="0.35">
      <c r="AV12840" s="10"/>
      <c r="AW12840"/>
    </row>
    <row r="12841" spans="48:49" x14ac:dyDescent="0.35">
      <c r="AV12841" s="10"/>
      <c r="AW12841"/>
    </row>
    <row r="12842" spans="48:49" x14ac:dyDescent="0.35">
      <c r="AV12842" s="10"/>
      <c r="AW12842"/>
    </row>
    <row r="12843" spans="48:49" x14ac:dyDescent="0.35">
      <c r="AV12843" s="10"/>
      <c r="AW12843"/>
    </row>
    <row r="12844" spans="48:49" x14ac:dyDescent="0.35">
      <c r="AV12844" s="10"/>
      <c r="AW12844"/>
    </row>
    <row r="12845" spans="48:49" x14ac:dyDescent="0.35">
      <c r="AV12845" s="10"/>
      <c r="AW12845"/>
    </row>
    <row r="12846" spans="48:49" x14ac:dyDescent="0.35">
      <c r="AV12846" s="10"/>
      <c r="AW12846"/>
    </row>
    <row r="12847" spans="48:49" x14ac:dyDescent="0.35">
      <c r="AV12847" s="10"/>
      <c r="AW12847"/>
    </row>
    <row r="12848" spans="48:49" x14ac:dyDescent="0.35">
      <c r="AV12848" s="10"/>
      <c r="AW12848"/>
    </row>
    <row r="12849" spans="48:49" x14ac:dyDescent="0.35">
      <c r="AV12849" s="10"/>
      <c r="AW12849"/>
    </row>
    <row r="12850" spans="48:49" x14ac:dyDescent="0.35">
      <c r="AV12850" s="10"/>
      <c r="AW12850"/>
    </row>
    <row r="12851" spans="48:49" x14ac:dyDescent="0.35">
      <c r="AV12851" s="10"/>
      <c r="AW12851"/>
    </row>
    <row r="12852" spans="48:49" x14ac:dyDescent="0.35">
      <c r="AV12852" s="10"/>
      <c r="AW12852"/>
    </row>
    <row r="12853" spans="48:49" x14ac:dyDescent="0.35">
      <c r="AV12853" s="10"/>
      <c r="AW12853"/>
    </row>
    <row r="12854" spans="48:49" x14ac:dyDescent="0.35">
      <c r="AV12854" s="10"/>
      <c r="AW12854"/>
    </row>
    <row r="12855" spans="48:49" x14ac:dyDescent="0.35">
      <c r="AV12855" s="10"/>
      <c r="AW12855"/>
    </row>
    <row r="12856" spans="48:49" x14ac:dyDescent="0.35">
      <c r="AV12856" s="10"/>
      <c r="AW12856"/>
    </row>
    <row r="12857" spans="48:49" x14ac:dyDescent="0.35">
      <c r="AV12857" s="10"/>
      <c r="AW12857"/>
    </row>
    <row r="12858" spans="48:49" x14ac:dyDescent="0.35">
      <c r="AV12858" s="10"/>
      <c r="AW12858"/>
    </row>
    <row r="12859" spans="48:49" x14ac:dyDescent="0.35">
      <c r="AV12859" s="10"/>
      <c r="AW12859"/>
    </row>
    <row r="12860" spans="48:49" x14ac:dyDescent="0.35">
      <c r="AV12860" s="10"/>
      <c r="AW12860"/>
    </row>
    <row r="12861" spans="48:49" x14ac:dyDescent="0.35">
      <c r="AV12861" s="10"/>
      <c r="AW12861"/>
    </row>
    <row r="12862" spans="48:49" x14ac:dyDescent="0.35">
      <c r="AV12862" s="10"/>
      <c r="AW12862"/>
    </row>
    <row r="12863" spans="48:49" x14ac:dyDescent="0.35">
      <c r="AV12863" s="10"/>
      <c r="AW12863"/>
    </row>
    <row r="12864" spans="48:49" x14ac:dyDescent="0.35">
      <c r="AV12864" s="10"/>
      <c r="AW12864"/>
    </row>
    <row r="12865" spans="48:49" x14ac:dyDescent="0.35">
      <c r="AV12865" s="10"/>
      <c r="AW12865"/>
    </row>
    <row r="12866" spans="48:49" x14ac:dyDescent="0.35">
      <c r="AV12866" s="10"/>
      <c r="AW12866"/>
    </row>
    <row r="12867" spans="48:49" x14ac:dyDescent="0.35">
      <c r="AV12867" s="10"/>
      <c r="AW12867"/>
    </row>
    <row r="12868" spans="48:49" x14ac:dyDescent="0.35">
      <c r="AV12868" s="10"/>
      <c r="AW12868"/>
    </row>
    <row r="12869" spans="48:49" x14ac:dyDescent="0.35">
      <c r="AV12869" s="10"/>
      <c r="AW12869"/>
    </row>
    <row r="12870" spans="48:49" x14ac:dyDescent="0.35">
      <c r="AV12870" s="10"/>
      <c r="AW12870"/>
    </row>
    <row r="12871" spans="48:49" x14ac:dyDescent="0.35">
      <c r="AV12871" s="10"/>
      <c r="AW12871"/>
    </row>
    <row r="12872" spans="48:49" x14ac:dyDescent="0.35">
      <c r="AV12872" s="10"/>
      <c r="AW12872"/>
    </row>
    <row r="12873" spans="48:49" x14ac:dyDescent="0.35">
      <c r="AV12873" s="10"/>
      <c r="AW12873"/>
    </row>
    <row r="12874" spans="48:49" x14ac:dyDescent="0.35">
      <c r="AV12874" s="10"/>
      <c r="AW12874"/>
    </row>
    <row r="12875" spans="48:49" x14ac:dyDescent="0.35">
      <c r="AV12875" s="10"/>
      <c r="AW12875"/>
    </row>
    <row r="12876" spans="48:49" x14ac:dyDescent="0.35">
      <c r="AV12876" s="10"/>
      <c r="AW12876"/>
    </row>
    <row r="12877" spans="48:49" x14ac:dyDescent="0.35">
      <c r="AV12877" s="10"/>
      <c r="AW12877"/>
    </row>
    <row r="12878" spans="48:49" x14ac:dyDescent="0.35">
      <c r="AV12878" s="10"/>
      <c r="AW12878"/>
    </row>
    <row r="12879" spans="48:49" x14ac:dyDescent="0.35">
      <c r="AV12879" s="10"/>
      <c r="AW12879"/>
    </row>
    <row r="12880" spans="48:49" x14ac:dyDescent="0.35">
      <c r="AV12880" s="10"/>
      <c r="AW12880"/>
    </row>
    <row r="12881" spans="48:49" x14ac:dyDescent="0.35">
      <c r="AV12881" s="10"/>
      <c r="AW12881"/>
    </row>
    <row r="12882" spans="48:49" x14ac:dyDescent="0.35">
      <c r="AV12882" s="10"/>
      <c r="AW12882"/>
    </row>
    <row r="12883" spans="48:49" x14ac:dyDescent="0.35">
      <c r="AV12883" s="10"/>
      <c r="AW12883"/>
    </row>
    <row r="12884" spans="48:49" x14ac:dyDescent="0.35">
      <c r="AV12884" s="10"/>
      <c r="AW12884"/>
    </row>
    <row r="12885" spans="48:49" x14ac:dyDescent="0.35">
      <c r="AV12885" s="10"/>
      <c r="AW12885"/>
    </row>
    <row r="12886" spans="48:49" x14ac:dyDescent="0.35">
      <c r="AV12886" s="10"/>
      <c r="AW12886"/>
    </row>
    <row r="12887" spans="48:49" x14ac:dyDescent="0.35">
      <c r="AV12887" s="10"/>
      <c r="AW12887"/>
    </row>
    <row r="12888" spans="48:49" x14ac:dyDescent="0.35">
      <c r="AV12888" s="10"/>
      <c r="AW12888"/>
    </row>
    <row r="12889" spans="48:49" x14ac:dyDescent="0.35">
      <c r="AV12889" s="10"/>
      <c r="AW12889"/>
    </row>
    <row r="12890" spans="48:49" x14ac:dyDescent="0.35">
      <c r="AV12890" s="10"/>
      <c r="AW12890"/>
    </row>
    <row r="12891" spans="48:49" x14ac:dyDescent="0.35">
      <c r="AV12891" s="10"/>
      <c r="AW12891"/>
    </row>
    <row r="12892" spans="48:49" x14ac:dyDescent="0.35">
      <c r="AV12892" s="10"/>
      <c r="AW12892"/>
    </row>
    <row r="12893" spans="48:49" x14ac:dyDescent="0.35">
      <c r="AV12893" s="10"/>
      <c r="AW12893"/>
    </row>
    <row r="12894" spans="48:49" x14ac:dyDescent="0.35">
      <c r="AV12894" s="10"/>
      <c r="AW12894"/>
    </row>
    <row r="12895" spans="48:49" x14ac:dyDescent="0.35">
      <c r="AV12895" s="10"/>
      <c r="AW12895"/>
    </row>
    <row r="12896" spans="48:49" x14ac:dyDescent="0.35">
      <c r="AV12896" s="10"/>
      <c r="AW12896"/>
    </row>
    <row r="12897" spans="48:49" x14ac:dyDescent="0.35">
      <c r="AV12897" s="10"/>
      <c r="AW12897"/>
    </row>
    <row r="12898" spans="48:49" x14ac:dyDescent="0.35">
      <c r="AV12898" s="10"/>
      <c r="AW12898"/>
    </row>
    <row r="12899" spans="48:49" x14ac:dyDescent="0.35">
      <c r="AV12899" s="10"/>
      <c r="AW12899"/>
    </row>
    <row r="12900" spans="48:49" x14ac:dyDescent="0.35">
      <c r="AV12900" s="10"/>
      <c r="AW12900"/>
    </row>
    <row r="12901" spans="48:49" x14ac:dyDescent="0.35">
      <c r="AV12901" s="10"/>
      <c r="AW12901"/>
    </row>
    <row r="12902" spans="48:49" x14ac:dyDescent="0.35">
      <c r="AV12902" s="10"/>
      <c r="AW12902"/>
    </row>
    <row r="12903" spans="48:49" x14ac:dyDescent="0.35">
      <c r="AV12903" s="10"/>
      <c r="AW12903"/>
    </row>
    <row r="12904" spans="48:49" x14ac:dyDescent="0.35">
      <c r="AV12904" s="10"/>
      <c r="AW12904"/>
    </row>
    <row r="12905" spans="48:49" x14ac:dyDescent="0.35">
      <c r="AV12905" s="10"/>
      <c r="AW12905"/>
    </row>
    <row r="12906" spans="48:49" x14ac:dyDescent="0.35">
      <c r="AV12906" s="10"/>
      <c r="AW12906"/>
    </row>
    <row r="12907" spans="48:49" x14ac:dyDescent="0.35">
      <c r="AV12907" s="10"/>
      <c r="AW12907"/>
    </row>
    <row r="12908" spans="48:49" x14ac:dyDescent="0.35">
      <c r="AV12908" s="10"/>
      <c r="AW12908"/>
    </row>
    <row r="12909" spans="48:49" x14ac:dyDescent="0.35">
      <c r="AV12909" s="10"/>
      <c r="AW12909"/>
    </row>
    <row r="12910" spans="48:49" x14ac:dyDescent="0.35">
      <c r="AV12910" s="10"/>
      <c r="AW12910"/>
    </row>
    <row r="12911" spans="48:49" x14ac:dyDescent="0.35">
      <c r="AV12911" s="10"/>
      <c r="AW12911"/>
    </row>
    <row r="12912" spans="48:49" x14ac:dyDescent="0.35">
      <c r="AV12912" s="10"/>
      <c r="AW12912"/>
    </row>
    <row r="12913" spans="48:49" x14ac:dyDescent="0.35">
      <c r="AV12913" s="10"/>
      <c r="AW12913"/>
    </row>
    <row r="12914" spans="48:49" x14ac:dyDescent="0.35">
      <c r="AV12914" s="10"/>
      <c r="AW12914"/>
    </row>
    <row r="12915" spans="48:49" x14ac:dyDescent="0.35">
      <c r="AV12915" s="10"/>
      <c r="AW12915"/>
    </row>
    <row r="12916" spans="48:49" x14ac:dyDescent="0.35">
      <c r="AV12916" s="10"/>
      <c r="AW12916"/>
    </row>
    <row r="12917" spans="48:49" x14ac:dyDescent="0.35">
      <c r="AV12917" s="10"/>
      <c r="AW12917"/>
    </row>
    <row r="12918" spans="48:49" x14ac:dyDescent="0.35">
      <c r="AV12918" s="10"/>
      <c r="AW12918"/>
    </row>
    <row r="12919" spans="48:49" x14ac:dyDescent="0.35">
      <c r="AV12919" s="10"/>
      <c r="AW12919"/>
    </row>
    <row r="12920" spans="48:49" x14ac:dyDescent="0.35">
      <c r="AV12920" s="10"/>
      <c r="AW12920"/>
    </row>
    <row r="12921" spans="48:49" x14ac:dyDescent="0.35">
      <c r="AV12921" s="10"/>
      <c r="AW12921"/>
    </row>
    <row r="12922" spans="48:49" x14ac:dyDescent="0.35">
      <c r="AV12922" s="10"/>
      <c r="AW12922"/>
    </row>
    <row r="12923" spans="48:49" x14ac:dyDescent="0.35">
      <c r="AV12923" s="10"/>
      <c r="AW12923"/>
    </row>
    <row r="12924" spans="48:49" x14ac:dyDescent="0.35">
      <c r="AV12924" s="10"/>
      <c r="AW12924"/>
    </row>
    <row r="12925" spans="48:49" x14ac:dyDescent="0.35">
      <c r="AV12925" s="10"/>
      <c r="AW12925"/>
    </row>
    <row r="12926" spans="48:49" x14ac:dyDescent="0.35">
      <c r="AV12926" s="10"/>
      <c r="AW12926"/>
    </row>
    <row r="12927" spans="48:49" x14ac:dyDescent="0.35">
      <c r="AV12927" s="10"/>
      <c r="AW12927"/>
    </row>
    <row r="12928" spans="48:49" x14ac:dyDescent="0.35">
      <c r="AV12928" s="10"/>
      <c r="AW12928"/>
    </row>
    <row r="12929" spans="48:49" x14ac:dyDescent="0.35">
      <c r="AV12929" s="10"/>
      <c r="AW12929"/>
    </row>
    <row r="12930" spans="48:49" x14ac:dyDescent="0.35">
      <c r="AV12930" s="10"/>
      <c r="AW12930"/>
    </row>
    <row r="12931" spans="48:49" x14ac:dyDescent="0.35">
      <c r="AV12931" s="10"/>
      <c r="AW12931"/>
    </row>
    <row r="12932" spans="48:49" x14ac:dyDescent="0.35">
      <c r="AV12932" s="10"/>
      <c r="AW12932"/>
    </row>
    <row r="12933" spans="48:49" x14ac:dyDescent="0.35">
      <c r="AV12933" s="10"/>
      <c r="AW12933"/>
    </row>
    <row r="12934" spans="48:49" x14ac:dyDescent="0.35">
      <c r="AV12934" s="10"/>
      <c r="AW12934"/>
    </row>
    <row r="12935" spans="48:49" x14ac:dyDescent="0.35">
      <c r="AV12935" s="10"/>
      <c r="AW12935"/>
    </row>
    <row r="12936" spans="48:49" x14ac:dyDescent="0.35">
      <c r="AV12936" s="10"/>
      <c r="AW12936"/>
    </row>
    <row r="12937" spans="48:49" x14ac:dyDescent="0.35">
      <c r="AV12937" s="10"/>
      <c r="AW12937"/>
    </row>
    <row r="12938" spans="48:49" x14ac:dyDescent="0.35">
      <c r="AV12938" s="10"/>
      <c r="AW12938"/>
    </row>
    <row r="12939" spans="48:49" x14ac:dyDescent="0.35">
      <c r="AV12939" s="10"/>
      <c r="AW12939"/>
    </row>
    <row r="12940" spans="48:49" x14ac:dyDescent="0.35">
      <c r="AV12940" s="10"/>
      <c r="AW12940"/>
    </row>
    <row r="12941" spans="48:49" x14ac:dyDescent="0.35">
      <c r="AV12941" s="10"/>
      <c r="AW12941"/>
    </row>
    <row r="12942" spans="48:49" x14ac:dyDescent="0.35">
      <c r="AV12942" s="10"/>
      <c r="AW12942"/>
    </row>
    <row r="12943" spans="48:49" x14ac:dyDescent="0.35">
      <c r="AV12943" s="10"/>
      <c r="AW12943"/>
    </row>
    <row r="12944" spans="48:49" x14ac:dyDescent="0.35">
      <c r="AV12944" s="10"/>
      <c r="AW12944"/>
    </row>
    <row r="12945" spans="48:49" x14ac:dyDescent="0.35">
      <c r="AV12945" s="10"/>
      <c r="AW12945"/>
    </row>
    <row r="12946" spans="48:49" x14ac:dyDescent="0.35">
      <c r="AV12946" s="10"/>
      <c r="AW12946"/>
    </row>
    <row r="12947" spans="48:49" x14ac:dyDescent="0.35">
      <c r="AV12947" s="10"/>
      <c r="AW12947"/>
    </row>
    <row r="12948" spans="48:49" x14ac:dyDescent="0.35">
      <c r="AV12948" s="10"/>
      <c r="AW12948"/>
    </row>
    <row r="12949" spans="48:49" x14ac:dyDescent="0.35">
      <c r="AV12949" s="10"/>
      <c r="AW12949"/>
    </row>
    <row r="12950" spans="48:49" x14ac:dyDescent="0.35">
      <c r="AV12950" s="10"/>
      <c r="AW12950"/>
    </row>
    <row r="12951" spans="48:49" x14ac:dyDescent="0.35">
      <c r="AV12951" s="10"/>
      <c r="AW12951"/>
    </row>
    <row r="12952" spans="48:49" x14ac:dyDescent="0.35">
      <c r="AV12952" s="10"/>
      <c r="AW12952"/>
    </row>
    <row r="12953" spans="48:49" x14ac:dyDescent="0.35">
      <c r="AV12953" s="10"/>
      <c r="AW12953"/>
    </row>
    <row r="12954" spans="48:49" x14ac:dyDescent="0.35">
      <c r="AV12954" s="10"/>
      <c r="AW12954"/>
    </row>
    <row r="12955" spans="48:49" x14ac:dyDescent="0.35">
      <c r="AV12955" s="10"/>
      <c r="AW12955"/>
    </row>
    <row r="12956" spans="48:49" x14ac:dyDescent="0.35">
      <c r="AV12956" s="10"/>
      <c r="AW12956"/>
    </row>
    <row r="12957" spans="48:49" x14ac:dyDescent="0.35">
      <c r="AV12957" s="10"/>
      <c r="AW12957"/>
    </row>
    <row r="12958" spans="48:49" x14ac:dyDescent="0.35">
      <c r="AV12958" s="10"/>
      <c r="AW12958"/>
    </row>
    <row r="12959" spans="48:49" x14ac:dyDescent="0.35">
      <c r="AV12959" s="10"/>
      <c r="AW12959"/>
    </row>
    <row r="12960" spans="48:49" x14ac:dyDescent="0.35">
      <c r="AV12960" s="10"/>
      <c r="AW12960"/>
    </row>
    <row r="12961" spans="48:49" x14ac:dyDescent="0.35">
      <c r="AV12961" s="10"/>
      <c r="AW12961"/>
    </row>
    <row r="12962" spans="48:49" x14ac:dyDescent="0.35">
      <c r="AV12962" s="10"/>
      <c r="AW12962"/>
    </row>
    <row r="12963" spans="48:49" x14ac:dyDescent="0.35">
      <c r="AV12963" s="10"/>
      <c r="AW12963"/>
    </row>
    <row r="12964" spans="48:49" x14ac:dyDescent="0.35">
      <c r="AV12964" s="10"/>
      <c r="AW12964"/>
    </row>
    <row r="12965" spans="48:49" x14ac:dyDescent="0.35">
      <c r="AV12965" s="10"/>
      <c r="AW12965"/>
    </row>
    <row r="12966" spans="48:49" x14ac:dyDescent="0.35">
      <c r="AV12966" s="10"/>
      <c r="AW12966"/>
    </row>
    <row r="12967" spans="48:49" x14ac:dyDescent="0.35">
      <c r="AV12967" s="10"/>
      <c r="AW12967"/>
    </row>
    <row r="12968" spans="48:49" x14ac:dyDescent="0.35">
      <c r="AV12968" s="10"/>
      <c r="AW12968"/>
    </row>
    <row r="12969" spans="48:49" x14ac:dyDescent="0.35">
      <c r="AV12969" s="10"/>
      <c r="AW12969"/>
    </row>
    <row r="12970" spans="48:49" x14ac:dyDescent="0.35">
      <c r="AV12970" s="10"/>
      <c r="AW12970"/>
    </row>
    <row r="12971" spans="48:49" x14ac:dyDescent="0.35">
      <c r="AV12971" s="10"/>
      <c r="AW12971"/>
    </row>
    <row r="12972" spans="48:49" x14ac:dyDescent="0.35">
      <c r="AV12972" s="10"/>
      <c r="AW12972"/>
    </row>
    <row r="12973" spans="48:49" x14ac:dyDescent="0.35">
      <c r="AV12973" s="10"/>
      <c r="AW12973"/>
    </row>
    <row r="12974" spans="48:49" x14ac:dyDescent="0.35">
      <c r="AV12974" s="10"/>
      <c r="AW12974"/>
    </row>
    <row r="12975" spans="48:49" x14ac:dyDescent="0.35">
      <c r="AV12975" s="10"/>
      <c r="AW12975"/>
    </row>
    <row r="12976" spans="48:49" x14ac:dyDescent="0.35">
      <c r="AV12976" s="10"/>
      <c r="AW12976"/>
    </row>
    <row r="12977" spans="48:49" x14ac:dyDescent="0.35">
      <c r="AV12977" s="10"/>
      <c r="AW12977"/>
    </row>
    <row r="12978" spans="48:49" x14ac:dyDescent="0.35">
      <c r="AV12978" s="10"/>
      <c r="AW12978"/>
    </row>
    <row r="12979" spans="48:49" x14ac:dyDescent="0.35">
      <c r="AV12979" s="10"/>
      <c r="AW12979"/>
    </row>
    <row r="12980" spans="48:49" x14ac:dyDescent="0.35">
      <c r="AV12980" s="10"/>
      <c r="AW12980"/>
    </row>
    <row r="12981" spans="48:49" x14ac:dyDescent="0.35">
      <c r="AV12981" s="10"/>
      <c r="AW12981"/>
    </row>
    <row r="12982" spans="48:49" x14ac:dyDescent="0.35">
      <c r="AV12982" s="10"/>
      <c r="AW12982"/>
    </row>
    <row r="12983" spans="48:49" x14ac:dyDescent="0.35">
      <c r="AV12983" s="10"/>
      <c r="AW12983"/>
    </row>
    <row r="12984" spans="48:49" x14ac:dyDescent="0.35">
      <c r="AV12984" s="10"/>
      <c r="AW12984"/>
    </row>
    <row r="12985" spans="48:49" x14ac:dyDescent="0.35">
      <c r="AV12985" s="10"/>
      <c r="AW12985"/>
    </row>
    <row r="12986" spans="48:49" x14ac:dyDescent="0.35">
      <c r="AV12986" s="10"/>
      <c r="AW12986"/>
    </row>
    <row r="12987" spans="48:49" x14ac:dyDescent="0.35">
      <c r="AV12987" s="10"/>
      <c r="AW12987"/>
    </row>
    <row r="12988" spans="48:49" x14ac:dyDescent="0.35">
      <c r="AV12988" s="10"/>
      <c r="AW12988"/>
    </row>
    <row r="12989" spans="48:49" x14ac:dyDescent="0.35">
      <c r="AV12989" s="10"/>
      <c r="AW12989"/>
    </row>
    <row r="12990" spans="48:49" x14ac:dyDescent="0.35">
      <c r="AV12990" s="10"/>
      <c r="AW12990"/>
    </row>
    <row r="12991" spans="48:49" x14ac:dyDescent="0.35">
      <c r="AV12991" s="10"/>
      <c r="AW12991"/>
    </row>
    <row r="12992" spans="48:49" x14ac:dyDescent="0.35">
      <c r="AV12992" s="10"/>
      <c r="AW12992"/>
    </row>
    <row r="12993" spans="48:49" x14ac:dyDescent="0.35">
      <c r="AV12993" s="10"/>
      <c r="AW12993"/>
    </row>
    <row r="12994" spans="48:49" x14ac:dyDescent="0.35">
      <c r="AV12994" s="10"/>
      <c r="AW12994"/>
    </row>
    <row r="12995" spans="48:49" x14ac:dyDescent="0.35">
      <c r="AV12995" s="10"/>
      <c r="AW12995"/>
    </row>
    <row r="12996" spans="48:49" x14ac:dyDescent="0.35">
      <c r="AV12996" s="10"/>
      <c r="AW12996"/>
    </row>
    <row r="12997" spans="48:49" x14ac:dyDescent="0.35">
      <c r="AV12997" s="10"/>
      <c r="AW12997"/>
    </row>
    <row r="12998" spans="48:49" x14ac:dyDescent="0.35">
      <c r="AV12998" s="10"/>
      <c r="AW12998"/>
    </row>
    <row r="12999" spans="48:49" x14ac:dyDescent="0.35">
      <c r="AV12999" s="10"/>
      <c r="AW12999"/>
    </row>
    <row r="13000" spans="48:49" x14ac:dyDescent="0.35">
      <c r="AV13000" s="10"/>
      <c r="AW13000"/>
    </row>
    <row r="13001" spans="48:49" x14ac:dyDescent="0.35">
      <c r="AV13001" s="10"/>
      <c r="AW13001"/>
    </row>
    <row r="13002" spans="48:49" x14ac:dyDescent="0.35">
      <c r="AV13002" s="10"/>
      <c r="AW13002"/>
    </row>
    <row r="13003" spans="48:49" x14ac:dyDescent="0.35">
      <c r="AV13003" s="10"/>
      <c r="AW13003"/>
    </row>
    <row r="13004" spans="48:49" x14ac:dyDescent="0.35">
      <c r="AV13004" s="10"/>
      <c r="AW13004"/>
    </row>
    <row r="13005" spans="48:49" x14ac:dyDescent="0.35">
      <c r="AV13005" s="10"/>
      <c r="AW13005"/>
    </row>
    <row r="13006" spans="48:49" x14ac:dyDescent="0.35">
      <c r="AV13006" s="10"/>
      <c r="AW13006"/>
    </row>
    <row r="13007" spans="48:49" x14ac:dyDescent="0.35">
      <c r="AV13007" s="10"/>
      <c r="AW13007"/>
    </row>
    <row r="13008" spans="48:49" x14ac:dyDescent="0.35">
      <c r="AV13008" s="10"/>
      <c r="AW13008"/>
    </row>
    <row r="13009" spans="48:49" x14ac:dyDescent="0.35">
      <c r="AV13009" s="10"/>
      <c r="AW13009"/>
    </row>
    <row r="13010" spans="48:49" x14ac:dyDescent="0.35">
      <c r="AV13010" s="10"/>
      <c r="AW13010"/>
    </row>
    <row r="13011" spans="48:49" x14ac:dyDescent="0.35">
      <c r="AV13011" s="10"/>
      <c r="AW13011"/>
    </row>
    <row r="13012" spans="48:49" x14ac:dyDescent="0.35">
      <c r="AV13012" s="10"/>
      <c r="AW13012"/>
    </row>
    <row r="13013" spans="48:49" x14ac:dyDescent="0.35">
      <c r="AV13013" s="10"/>
      <c r="AW13013"/>
    </row>
    <row r="13014" spans="48:49" x14ac:dyDescent="0.35">
      <c r="AV13014" s="10"/>
      <c r="AW13014"/>
    </row>
    <row r="13015" spans="48:49" x14ac:dyDescent="0.35">
      <c r="AV13015" s="10"/>
      <c r="AW13015"/>
    </row>
    <row r="13016" spans="48:49" x14ac:dyDescent="0.35">
      <c r="AV13016" s="10"/>
      <c r="AW13016"/>
    </row>
    <row r="13017" spans="48:49" x14ac:dyDescent="0.35">
      <c r="AV13017" s="10"/>
      <c r="AW13017"/>
    </row>
    <row r="13018" spans="48:49" x14ac:dyDescent="0.35">
      <c r="AV13018" s="10"/>
      <c r="AW13018"/>
    </row>
    <row r="13019" spans="48:49" x14ac:dyDescent="0.35">
      <c r="AV13019" s="10"/>
      <c r="AW13019"/>
    </row>
    <row r="13020" spans="48:49" x14ac:dyDescent="0.35">
      <c r="AV13020" s="10"/>
      <c r="AW13020"/>
    </row>
    <row r="13021" spans="48:49" x14ac:dyDescent="0.35">
      <c r="AV13021" s="10"/>
      <c r="AW13021"/>
    </row>
    <row r="13022" spans="48:49" x14ac:dyDescent="0.35">
      <c r="AV13022" s="10"/>
      <c r="AW13022"/>
    </row>
    <row r="13023" spans="48:49" x14ac:dyDescent="0.35">
      <c r="AV13023" s="10"/>
      <c r="AW13023"/>
    </row>
    <row r="13024" spans="48:49" x14ac:dyDescent="0.35">
      <c r="AV13024" s="10"/>
      <c r="AW13024"/>
    </row>
    <row r="13025" spans="48:49" x14ac:dyDescent="0.35">
      <c r="AV13025" s="10"/>
      <c r="AW13025"/>
    </row>
    <row r="13026" spans="48:49" x14ac:dyDescent="0.35">
      <c r="AV13026" s="10"/>
      <c r="AW13026"/>
    </row>
    <row r="13027" spans="48:49" x14ac:dyDescent="0.35">
      <c r="AV13027" s="10"/>
      <c r="AW13027"/>
    </row>
    <row r="13028" spans="48:49" x14ac:dyDescent="0.35">
      <c r="AV13028" s="10"/>
      <c r="AW13028"/>
    </row>
    <row r="13029" spans="48:49" x14ac:dyDescent="0.35">
      <c r="AV13029" s="10"/>
      <c r="AW13029"/>
    </row>
    <row r="13030" spans="48:49" x14ac:dyDescent="0.35">
      <c r="AV13030" s="10"/>
      <c r="AW13030"/>
    </row>
    <row r="13031" spans="48:49" x14ac:dyDescent="0.35">
      <c r="AV13031" s="10"/>
      <c r="AW13031"/>
    </row>
    <row r="13032" spans="48:49" x14ac:dyDescent="0.35">
      <c r="AV13032" s="10"/>
      <c r="AW13032"/>
    </row>
    <row r="13033" spans="48:49" x14ac:dyDescent="0.35">
      <c r="AV13033" s="10"/>
      <c r="AW13033"/>
    </row>
    <row r="13034" spans="48:49" x14ac:dyDescent="0.35">
      <c r="AV13034" s="10"/>
      <c r="AW13034"/>
    </row>
    <row r="13035" spans="48:49" x14ac:dyDescent="0.35">
      <c r="AV13035" s="10"/>
      <c r="AW13035"/>
    </row>
    <row r="13036" spans="48:49" x14ac:dyDescent="0.35">
      <c r="AV13036" s="10"/>
      <c r="AW13036"/>
    </row>
    <row r="13037" spans="48:49" x14ac:dyDescent="0.35">
      <c r="AV13037" s="10"/>
      <c r="AW13037"/>
    </row>
    <row r="13038" spans="48:49" x14ac:dyDescent="0.35">
      <c r="AV13038" s="10"/>
      <c r="AW13038"/>
    </row>
    <row r="13039" spans="48:49" x14ac:dyDescent="0.35">
      <c r="AV13039" s="10"/>
      <c r="AW13039"/>
    </row>
    <row r="13040" spans="48:49" x14ac:dyDescent="0.35">
      <c r="AV13040" s="10"/>
      <c r="AW13040"/>
    </row>
    <row r="13041" spans="48:49" x14ac:dyDescent="0.35">
      <c r="AV13041" s="10"/>
      <c r="AW13041"/>
    </row>
    <row r="13042" spans="48:49" x14ac:dyDescent="0.35">
      <c r="AV13042" s="10"/>
      <c r="AW13042"/>
    </row>
    <row r="13043" spans="48:49" x14ac:dyDescent="0.35">
      <c r="AV13043" s="10"/>
      <c r="AW13043"/>
    </row>
    <row r="13044" spans="48:49" x14ac:dyDescent="0.35">
      <c r="AV13044" s="10"/>
      <c r="AW13044"/>
    </row>
    <row r="13045" spans="48:49" x14ac:dyDescent="0.35">
      <c r="AV13045" s="10"/>
      <c r="AW13045"/>
    </row>
    <row r="13046" spans="48:49" x14ac:dyDescent="0.35">
      <c r="AV13046" s="10"/>
      <c r="AW13046"/>
    </row>
    <row r="13047" spans="48:49" x14ac:dyDescent="0.35">
      <c r="AV13047" s="10"/>
      <c r="AW13047"/>
    </row>
    <row r="13048" spans="48:49" x14ac:dyDescent="0.35">
      <c r="AV13048" s="10"/>
      <c r="AW13048"/>
    </row>
    <row r="13049" spans="48:49" x14ac:dyDescent="0.35">
      <c r="AV13049" s="10"/>
      <c r="AW13049"/>
    </row>
    <row r="13050" spans="48:49" x14ac:dyDescent="0.35">
      <c r="AV13050" s="10"/>
      <c r="AW13050"/>
    </row>
    <row r="13051" spans="48:49" x14ac:dyDescent="0.35">
      <c r="AV13051" s="10"/>
      <c r="AW13051"/>
    </row>
    <row r="13052" spans="48:49" x14ac:dyDescent="0.35">
      <c r="AV13052" s="10"/>
      <c r="AW13052"/>
    </row>
    <row r="13053" spans="48:49" x14ac:dyDescent="0.35">
      <c r="AV13053" s="10"/>
      <c r="AW13053"/>
    </row>
    <row r="13054" spans="48:49" x14ac:dyDescent="0.35">
      <c r="AV13054" s="10"/>
      <c r="AW13054"/>
    </row>
    <row r="13055" spans="48:49" x14ac:dyDescent="0.35">
      <c r="AV13055" s="10"/>
      <c r="AW13055"/>
    </row>
    <row r="13056" spans="48:49" x14ac:dyDescent="0.35">
      <c r="AV13056" s="10"/>
      <c r="AW13056"/>
    </row>
    <row r="13057" spans="48:49" x14ac:dyDescent="0.35">
      <c r="AV13057" s="10"/>
      <c r="AW13057"/>
    </row>
    <row r="13058" spans="48:49" x14ac:dyDescent="0.35">
      <c r="AV13058" s="10"/>
      <c r="AW13058"/>
    </row>
    <row r="13059" spans="48:49" x14ac:dyDescent="0.35">
      <c r="AV13059" s="10"/>
      <c r="AW13059"/>
    </row>
    <row r="13060" spans="48:49" x14ac:dyDescent="0.35">
      <c r="AV13060" s="10"/>
      <c r="AW13060"/>
    </row>
    <row r="13061" spans="48:49" x14ac:dyDescent="0.35">
      <c r="AV13061" s="10"/>
      <c r="AW13061"/>
    </row>
    <row r="13062" spans="48:49" x14ac:dyDescent="0.35">
      <c r="AV13062" s="10"/>
      <c r="AW13062"/>
    </row>
    <row r="13063" spans="48:49" x14ac:dyDescent="0.35">
      <c r="AV13063" s="10"/>
      <c r="AW13063"/>
    </row>
    <row r="13064" spans="48:49" x14ac:dyDescent="0.35">
      <c r="AV13064" s="10"/>
      <c r="AW13064"/>
    </row>
    <row r="13065" spans="48:49" x14ac:dyDescent="0.35">
      <c r="AV13065" s="10"/>
      <c r="AW13065"/>
    </row>
    <row r="13066" spans="48:49" x14ac:dyDescent="0.35">
      <c r="AV13066" s="10"/>
      <c r="AW13066"/>
    </row>
    <row r="13067" spans="48:49" x14ac:dyDescent="0.35">
      <c r="AV13067" s="10"/>
      <c r="AW13067"/>
    </row>
    <row r="13068" spans="48:49" x14ac:dyDescent="0.35">
      <c r="AV13068" s="10"/>
      <c r="AW13068"/>
    </row>
    <row r="13069" spans="48:49" x14ac:dyDescent="0.35">
      <c r="AV13069" s="10"/>
      <c r="AW13069"/>
    </row>
    <row r="13070" spans="48:49" x14ac:dyDescent="0.35">
      <c r="AV13070" s="10"/>
      <c r="AW13070"/>
    </row>
    <row r="13071" spans="48:49" x14ac:dyDescent="0.35">
      <c r="AV13071" s="10"/>
      <c r="AW13071"/>
    </row>
    <row r="13072" spans="48:49" x14ac:dyDescent="0.35">
      <c r="AV13072" s="10"/>
      <c r="AW13072"/>
    </row>
    <row r="13073" spans="48:49" x14ac:dyDescent="0.35">
      <c r="AV13073" s="10"/>
      <c r="AW13073"/>
    </row>
    <row r="13074" spans="48:49" x14ac:dyDescent="0.35">
      <c r="AV13074" s="10"/>
      <c r="AW13074"/>
    </row>
    <row r="13075" spans="48:49" x14ac:dyDescent="0.35">
      <c r="AV13075" s="10"/>
      <c r="AW13075"/>
    </row>
    <row r="13076" spans="48:49" x14ac:dyDescent="0.35">
      <c r="AV13076" s="10"/>
      <c r="AW13076"/>
    </row>
    <row r="13077" spans="48:49" x14ac:dyDescent="0.35">
      <c r="AV13077" s="10"/>
      <c r="AW13077"/>
    </row>
    <row r="13078" spans="48:49" x14ac:dyDescent="0.35">
      <c r="AV13078" s="10"/>
      <c r="AW13078"/>
    </row>
    <row r="13079" spans="48:49" x14ac:dyDescent="0.35">
      <c r="AV13079" s="10"/>
      <c r="AW13079"/>
    </row>
    <row r="13080" spans="48:49" x14ac:dyDescent="0.35">
      <c r="AV13080" s="10"/>
      <c r="AW13080"/>
    </row>
    <row r="13081" spans="48:49" x14ac:dyDescent="0.35">
      <c r="AV13081" s="10"/>
      <c r="AW13081"/>
    </row>
    <row r="13082" spans="48:49" x14ac:dyDescent="0.35">
      <c r="AV13082" s="10"/>
      <c r="AW13082"/>
    </row>
    <row r="13083" spans="48:49" x14ac:dyDescent="0.35">
      <c r="AV13083" s="10"/>
      <c r="AW13083"/>
    </row>
    <row r="13084" spans="48:49" x14ac:dyDescent="0.35">
      <c r="AV13084" s="10"/>
      <c r="AW13084"/>
    </row>
    <row r="13085" spans="48:49" x14ac:dyDescent="0.35">
      <c r="AV13085" s="10"/>
      <c r="AW13085"/>
    </row>
    <row r="13086" spans="48:49" x14ac:dyDescent="0.35">
      <c r="AV13086" s="10"/>
      <c r="AW13086"/>
    </row>
    <row r="13087" spans="48:49" x14ac:dyDescent="0.35">
      <c r="AV13087" s="10"/>
      <c r="AW13087"/>
    </row>
    <row r="13088" spans="48:49" x14ac:dyDescent="0.35">
      <c r="AV13088" s="10"/>
      <c r="AW13088"/>
    </row>
    <row r="13089" spans="48:49" x14ac:dyDescent="0.35">
      <c r="AV13089" s="10"/>
      <c r="AW13089"/>
    </row>
    <row r="13090" spans="48:49" x14ac:dyDescent="0.35">
      <c r="AV13090" s="10"/>
      <c r="AW13090"/>
    </row>
    <row r="13091" spans="48:49" x14ac:dyDescent="0.35">
      <c r="AV13091" s="10"/>
      <c r="AW13091"/>
    </row>
    <row r="13092" spans="48:49" x14ac:dyDescent="0.35">
      <c r="AV13092" s="10"/>
      <c r="AW13092"/>
    </row>
    <row r="13093" spans="48:49" x14ac:dyDescent="0.35">
      <c r="AV13093" s="10"/>
      <c r="AW13093"/>
    </row>
    <row r="13094" spans="48:49" x14ac:dyDescent="0.35">
      <c r="AV13094" s="10"/>
      <c r="AW13094"/>
    </row>
    <row r="13095" spans="48:49" x14ac:dyDescent="0.35">
      <c r="AV13095" s="10"/>
      <c r="AW13095"/>
    </row>
    <row r="13096" spans="48:49" x14ac:dyDescent="0.35">
      <c r="AV13096" s="10"/>
      <c r="AW13096"/>
    </row>
    <row r="13097" spans="48:49" x14ac:dyDescent="0.35">
      <c r="AV13097" s="10"/>
      <c r="AW13097"/>
    </row>
    <row r="13098" spans="48:49" x14ac:dyDescent="0.35">
      <c r="AV13098" s="10"/>
      <c r="AW13098"/>
    </row>
    <row r="13099" spans="48:49" x14ac:dyDescent="0.35">
      <c r="AV13099" s="10"/>
      <c r="AW13099"/>
    </row>
    <row r="13100" spans="48:49" x14ac:dyDescent="0.35">
      <c r="AV13100" s="10"/>
      <c r="AW13100"/>
    </row>
    <row r="13101" spans="48:49" x14ac:dyDescent="0.35">
      <c r="AV13101" s="10"/>
      <c r="AW13101"/>
    </row>
    <row r="13102" spans="48:49" x14ac:dyDescent="0.35">
      <c r="AV13102" s="10"/>
      <c r="AW13102"/>
    </row>
    <row r="13103" spans="48:49" x14ac:dyDescent="0.35">
      <c r="AV13103" s="10"/>
      <c r="AW13103"/>
    </row>
    <row r="13104" spans="48:49" x14ac:dyDescent="0.35">
      <c r="AV13104" s="10"/>
      <c r="AW13104"/>
    </row>
    <row r="13105" spans="48:49" x14ac:dyDescent="0.35">
      <c r="AV13105" s="10"/>
      <c r="AW13105"/>
    </row>
    <row r="13106" spans="48:49" x14ac:dyDescent="0.35">
      <c r="AV13106" s="10"/>
      <c r="AW13106"/>
    </row>
    <row r="13107" spans="48:49" x14ac:dyDescent="0.35">
      <c r="AV13107" s="10"/>
      <c r="AW13107"/>
    </row>
    <row r="13108" spans="48:49" x14ac:dyDescent="0.35">
      <c r="AV13108" s="10"/>
      <c r="AW13108"/>
    </row>
    <row r="13109" spans="48:49" x14ac:dyDescent="0.35">
      <c r="AV13109" s="10"/>
      <c r="AW13109"/>
    </row>
    <row r="13110" spans="48:49" x14ac:dyDescent="0.35">
      <c r="AV13110" s="10"/>
      <c r="AW13110"/>
    </row>
    <row r="13111" spans="48:49" x14ac:dyDescent="0.35">
      <c r="AV13111" s="10"/>
      <c r="AW13111"/>
    </row>
    <row r="13112" spans="48:49" x14ac:dyDescent="0.35">
      <c r="AV13112" s="10"/>
      <c r="AW13112"/>
    </row>
    <row r="13113" spans="48:49" x14ac:dyDescent="0.35">
      <c r="AV13113" s="10"/>
      <c r="AW13113"/>
    </row>
    <row r="13114" spans="48:49" x14ac:dyDescent="0.35">
      <c r="AV13114" s="10"/>
      <c r="AW13114"/>
    </row>
    <row r="13115" spans="48:49" x14ac:dyDescent="0.35">
      <c r="AV13115" s="10"/>
      <c r="AW13115"/>
    </row>
    <row r="13116" spans="48:49" x14ac:dyDescent="0.35">
      <c r="AV13116" s="10"/>
      <c r="AW13116"/>
    </row>
    <row r="13117" spans="48:49" x14ac:dyDescent="0.35">
      <c r="AV13117" s="10"/>
      <c r="AW13117"/>
    </row>
    <row r="13118" spans="48:49" x14ac:dyDescent="0.35">
      <c r="AV13118" s="10"/>
      <c r="AW13118"/>
    </row>
    <row r="13119" spans="48:49" x14ac:dyDescent="0.35">
      <c r="AV13119" s="10"/>
      <c r="AW13119"/>
    </row>
    <row r="13120" spans="48:49" x14ac:dyDescent="0.35">
      <c r="AV13120" s="10"/>
      <c r="AW13120"/>
    </row>
    <row r="13121" spans="48:49" x14ac:dyDescent="0.35">
      <c r="AV13121" s="10"/>
      <c r="AW13121"/>
    </row>
    <row r="13122" spans="48:49" x14ac:dyDescent="0.35">
      <c r="AV13122" s="10"/>
      <c r="AW13122"/>
    </row>
    <row r="13123" spans="48:49" x14ac:dyDescent="0.35">
      <c r="AV13123" s="10"/>
      <c r="AW13123"/>
    </row>
    <row r="13124" spans="48:49" x14ac:dyDescent="0.35">
      <c r="AV13124" s="10"/>
      <c r="AW13124"/>
    </row>
    <row r="13125" spans="48:49" x14ac:dyDescent="0.35">
      <c r="AV13125" s="10"/>
      <c r="AW13125"/>
    </row>
    <row r="13126" spans="48:49" x14ac:dyDescent="0.35">
      <c r="AV13126" s="10"/>
      <c r="AW13126"/>
    </row>
    <row r="13127" spans="48:49" x14ac:dyDescent="0.35">
      <c r="AV13127" s="10"/>
      <c r="AW13127"/>
    </row>
    <row r="13128" spans="48:49" x14ac:dyDescent="0.35">
      <c r="AV13128" s="10"/>
      <c r="AW13128"/>
    </row>
    <row r="13129" spans="48:49" x14ac:dyDescent="0.35">
      <c r="AV13129" s="10"/>
      <c r="AW13129"/>
    </row>
    <row r="13130" spans="48:49" x14ac:dyDescent="0.35">
      <c r="AV13130" s="10"/>
      <c r="AW13130"/>
    </row>
    <row r="13131" spans="48:49" x14ac:dyDescent="0.35">
      <c r="AV13131" s="10"/>
      <c r="AW13131"/>
    </row>
    <row r="13132" spans="48:49" x14ac:dyDescent="0.35">
      <c r="AV13132" s="10"/>
      <c r="AW13132"/>
    </row>
    <row r="13133" spans="48:49" x14ac:dyDescent="0.35">
      <c r="AV13133" s="10"/>
      <c r="AW13133"/>
    </row>
    <row r="13134" spans="48:49" x14ac:dyDescent="0.35">
      <c r="AV13134" s="10"/>
      <c r="AW13134"/>
    </row>
    <row r="13135" spans="48:49" x14ac:dyDescent="0.35">
      <c r="AV13135" s="10"/>
      <c r="AW13135"/>
    </row>
    <row r="13136" spans="48:49" x14ac:dyDescent="0.35">
      <c r="AV13136" s="10"/>
      <c r="AW13136"/>
    </row>
    <row r="13137" spans="48:49" x14ac:dyDescent="0.35">
      <c r="AV13137" s="10"/>
      <c r="AW13137"/>
    </row>
    <row r="13138" spans="48:49" x14ac:dyDescent="0.35">
      <c r="AV13138" s="10"/>
      <c r="AW13138"/>
    </row>
    <row r="13139" spans="48:49" x14ac:dyDescent="0.35">
      <c r="AV13139" s="10"/>
      <c r="AW13139"/>
    </row>
    <row r="13140" spans="48:49" x14ac:dyDescent="0.35">
      <c r="AV13140" s="10"/>
      <c r="AW13140"/>
    </row>
    <row r="13141" spans="48:49" x14ac:dyDescent="0.35">
      <c r="AV13141" s="10"/>
      <c r="AW13141"/>
    </row>
    <row r="13142" spans="48:49" x14ac:dyDescent="0.35">
      <c r="AV13142" s="10"/>
      <c r="AW13142"/>
    </row>
    <row r="13143" spans="48:49" x14ac:dyDescent="0.35">
      <c r="AV13143" s="10"/>
      <c r="AW13143"/>
    </row>
    <row r="13144" spans="48:49" x14ac:dyDescent="0.35">
      <c r="AV13144" s="10"/>
      <c r="AW13144"/>
    </row>
    <row r="13145" spans="48:49" x14ac:dyDescent="0.35">
      <c r="AV13145" s="10"/>
      <c r="AW13145"/>
    </row>
    <row r="13146" spans="48:49" x14ac:dyDescent="0.35">
      <c r="AV13146" s="10"/>
      <c r="AW13146"/>
    </row>
    <row r="13147" spans="48:49" x14ac:dyDescent="0.35">
      <c r="AV13147" s="10"/>
      <c r="AW13147"/>
    </row>
    <row r="13148" spans="48:49" x14ac:dyDescent="0.35">
      <c r="AV13148" s="10"/>
      <c r="AW13148"/>
    </row>
    <row r="13149" spans="48:49" x14ac:dyDescent="0.35">
      <c r="AV13149" s="10"/>
      <c r="AW13149"/>
    </row>
    <row r="13150" spans="48:49" x14ac:dyDescent="0.35">
      <c r="AV13150" s="10"/>
      <c r="AW13150"/>
    </row>
    <row r="13151" spans="48:49" x14ac:dyDescent="0.35">
      <c r="AV13151" s="10"/>
      <c r="AW13151"/>
    </row>
    <row r="13152" spans="48:49" x14ac:dyDescent="0.35">
      <c r="AV13152" s="10"/>
      <c r="AW13152"/>
    </row>
    <row r="13153" spans="48:49" x14ac:dyDescent="0.35">
      <c r="AV13153" s="10"/>
      <c r="AW13153"/>
    </row>
    <row r="13154" spans="48:49" x14ac:dyDescent="0.35">
      <c r="AV13154" s="10"/>
      <c r="AW13154"/>
    </row>
    <row r="13155" spans="48:49" x14ac:dyDescent="0.35">
      <c r="AV13155" s="10"/>
      <c r="AW13155"/>
    </row>
    <row r="13156" spans="48:49" x14ac:dyDescent="0.35">
      <c r="AV13156" s="10"/>
      <c r="AW13156"/>
    </row>
    <row r="13157" spans="48:49" x14ac:dyDescent="0.35">
      <c r="AV13157" s="10"/>
      <c r="AW13157"/>
    </row>
    <row r="13158" spans="48:49" x14ac:dyDescent="0.35">
      <c r="AV13158" s="10"/>
      <c r="AW13158"/>
    </row>
    <row r="13159" spans="48:49" x14ac:dyDescent="0.35">
      <c r="AV13159" s="10"/>
      <c r="AW13159"/>
    </row>
    <row r="13160" spans="48:49" x14ac:dyDescent="0.35">
      <c r="AV13160" s="10"/>
      <c r="AW13160"/>
    </row>
    <row r="13161" spans="48:49" x14ac:dyDescent="0.35">
      <c r="AV13161" s="10"/>
      <c r="AW13161"/>
    </row>
    <row r="13162" spans="48:49" x14ac:dyDescent="0.35">
      <c r="AV13162" s="10"/>
      <c r="AW13162"/>
    </row>
    <row r="13163" spans="48:49" x14ac:dyDescent="0.35">
      <c r="AV13163" s="10"/>
      <c r="AW13163"/>
    </row>
    <row r="13164" spans="48:49" x14ac:dyDescent="0.35">
      <c r="AV13164" s="10"/>
      <c r="AW13164"/>
    </row>
    <row r="13165" spans="48:49" x14ac:dyDescent="0.35">
      <c r="AV13165" s="10"/>
      <c r="AW13165"/>
    </row>
    <row r="13166" spans="48:49" x14ac:dyDescent="0.35">
      <c r="AV13166" s="10"/>
      <c r="AW13166"/>
    </row>
    <row r="13167" spans="48:49" x14ac:dyDescent="0.35">
      <c r="AV13167" s="10"/>
      <c r="AW13167"/>
    </row>
    <row r="13168" spans="48:49" x14ac:dyDescent="0.35">
      <c r="AV13168" s="10"/>
      <c r="AW13168"/>
    </row>
    <row r="13169" spans="48:49" x14ac:dyDescent="0.35">
      <c r="AV13169" s="10"/>
      <c r="AW13169"/>
    </row>
    <row r="13170" spans="48:49" x14ac:dyDescent="0.35">
      <c r="AV13170" s="10"/>
      <c r="AW13170"/>
    </row>
    <row r="13171" spans="48:49" x14ac:dyDescent="0.35">
      <c r="AV13171" s="10"/>
      <c r="AW13171"/>
    </row>
    <row r="13172" spans="48:49" x14ac:dyDescent="0.35">
      <c r="AV13172" s="10"/>
      <c r="AW13172"/>
    </row>
    <row r="13173" spans="48:49" x14ac:dyDescent="0.35">
      <c r="AV13173" s="10"/>
      <c r="AW13173"/>
    </row>
    <row r="13174" spans="48:49" x14ac:dyDescent="0.35">
      <c r="AV13174" s="10"/>
      <c r="AW13174"/>
    </row>
    <row r="13175" spans="48:49" x14ac:dyDescent="0.35">
      <c r="AV13175" s="10"/>
      <c r="AW13175"/>
    </row>
    <row r="13176" spans="48:49" x14ac:dyDescent="0.35">
      <c r="AV13176" s="10"/>
      <c r="AW13176"/>
    </row>
    <row r="13177" spans="48:49" x14ac:dyDescent="0.35">
      <c r="AV13177" s="10"/>
      <c r="AW13177"/>
    </row>
    <row r="13178" spans="48:49" x14ac:dyDescent="0.35">
      <c r="AV13178" s="10"/>
      <c r="AW13178"/>
    </row>
    <row r="13179" spans="48:49" x14ac:dyDescent="0.35">
      <c r="AV13179" s="10"/>
      <c r="AW13179"/>
    </row>
    <row r="13180" spans="48:49" x14ac:dyDescent="0.35">
      <c r="AV13180" s="10"/>
      <c r="AW13180"/>
    </row>
    <row r="13181" spans="48:49" x14ac:dyDescent="0.35">
      <c r="AV13181" s="10"/>
      <c r="AW13181"/>
    </row>
    <row r="13182" spans="48:49" x14ac:dyDescent="0.35">
      <c r="AV13182" s="10"/>
      <c r="AW13182"/>
    </row>
    <row r="13183" spans="48:49" x14ac:dyDescent="0.35">
      <c r="AV13183" s="10"/>
      <c r="AW13183"/>
    </row>
    <row r="13184" spans="48:49" x14ac:dyDescent="0.35">
      <c r="AV13184" s="10"/>
      <c r="AW13184"/>
    </row>
    <row r="13185" spans="48:49" x14ac:dyDescent="0.35">
      <c r="AV13185" s="10"/>
      <c r="AW13185"/>
    </row>
    <row r="13186" spans="48:49" x14ac:dyDescent="0.35">
      <c r="AV13186" s="10"/>
      <c r="AW13186"/>
    </row>
    <row r="13187" spans="48:49" x14ac:dyDescent="0.35">
      <c r="AV13187" s="10"/>
      <c r="AW13187"/>
    </row>
    <row r="13188" spans="48:49" x14ac:dyDescent="0.35">
      <c r="AV13188" s="10"/>
      <c r="AW13188"/>
    </row>
    <row r="13189" spans="48:49" x14ac:dyDescent="0.35">
      <c r="AV13189" s="10"/>
      <c r="AW13189"/>
    </row>
    <row r="13190" spans="48:49" x14ac:dyDescent="0.35">
      <c r="AV13190" s="10"/>
      <c r="AW13190"/>
    </row>
    <row r="13191" spans="48:49" x14ac:dyDescent="0.35">
      <c r="AV13191" s="10"/>
      <c r="AW13191"/>
    </row>
    <row r="13192" spans="48:49" x14ac:dyDescent="0.35">
      <c r="AV13192" s="10"/>
      <c r="AW13192"/>
    </row>
    <row r="13193" spans="48:49" x14ac:dyDescent="0.35">
      <c r="AV13193" s="10"/>
      <c r="AW13193"/>
    </row>
    <row r="13194" spans="48:49" x14ac:dyDescent="0.35">
      <c r="AV13194" s="10"/>
      <c r="AW13194"/>
    </row>
    <row r="13195" spans="48:49" x14ac:dyDescent="0.35">
      <c r="AV13195" s="10"/>
      <c r="AW13195"/>
    </row>
    <row r="13196" spans="48:49" x14ac:dyDescent="0.35">
      <c r="AV13196" s="10"/>
      <c r="AW13196"/>
    </row>
    <row r="13197" spans="48:49" x14ac:dyDescent="0.35">
      <c r="AV13197" s="10"/>
      <c r="AW13197"/>
    </row>
    <row r="13198" spans="48:49" x14ac:dyDescent="0.35">
      <c r="AV13198" s="10"/>
      <c r="AW13198"/>
    </row>
    <row r="13199" spans="48:49" x14ac:dyDescent="0.35">
      <c r="AV13199" s="10"/>
      <c r="AW13199"/>
    </row>
    <row r="13200" spans="48:49" x14ac:dyDescent="0.35">
      <c r="AV13200" s="10"/>
      <c r="AW13200"/>
    </row>
    <row r="13201" spans="48:49" x14ac:dyDescent="0.35">
      <c r="AV13201" s="10"/>
      <c r="AW13201"/>
    </row>
    <row r="13202" spans="48:49" x14ac:dyDescent="0.35">
      <c r="AV13202" s="10"/>
      <c r="AW13202"/>
    </row>
    <row r="13203" spans="48:49" x14ac:dyDescent="0.35">
      <c r="AV13203" s="10"/>
      <c r="AW13203"/>
    </row>
    <row r="13204" spans="48:49" x14ac:dyDescent="0.35">
      <c r="AV13204" s="10"/>
      <c r="AW13204"/>
    </row>
    <row r="13205" spans="48:49" x14ac:dyDescent="0.35">
      <c r="AV13205" s="10"/>
      <c r="AW13205"/>
    </row>
    <row r="13206" spans="48:49" x14ac:dyDescent="0.35">
      <c r="AV13206" s="10"/>
      <c r="AW13206"/>
    </row>
    <row r="13207" spans="48:49" x14ac:dyDescent="0.35">
      <c r="AV13207" s="10"/>
      <c r="AW13207"/>
    </row>
    <row r="13208" spans="48:49" x14ac:dyDescent="0.35">
      <c r="AV13208" s="10"/>
      <c r="AW13208"/>
    </row>
    <row r="13209" spans="48:49" x14ac:dyDescent="0.35">
      <c r="AV13209" s="10"/>
      <c r="AW13209"/>
    </row>
    <row r="13210" spans="48:49" x14ac:dyDescent="0.35">
      <c r="AV13210" s="10"/>
      <c r="AW13210"/>
    </row>
    <row r="13211" spans="48:49" x14ac:dyDescent="0.35">
      <c r="AV13211" s="10"/>
      <c r="AW13211"/>
    </row>
    <row r="13212" spans="48:49" x14ac:dyDescent="0.35">
      <c r="AV13212" s="10"/>
      <c r="AW13212"/>
    </row>
    <row r="13213" spans="48:49" x14ac:dyDescent="0.35">
      <c r="AV13213" s="10"/>
      <c r="AW13213"/>
    </row>
    <row r="13214" spans="48:49" x14ac:dyDescent="0.35">
      <c r="AV13214" s="10"/>
      <c r="AW13214"/>
    </row>
    <row r="13215" spans="48:49" x14ac:dyDescent="0.35">
      <c r="AV13215" s="10"/>
      <c r="AW13215"/>
    </row>
    <row r="13216" spans="48:49" x14ac:dyDescent="0.35">
      <c r="AV13216" s="10"/>
      <c r="AW13216"/>
    </row>
    <row r="13217" spans="48:49" x14ac:dyDescent="0.35">
      <c r="AV13217" s="10"/>
      <c r="AW13217"/>
    </row>
    <row r="13218" spans="48:49" x14ac:dyDescent="0.35">
      <c r="AV13218" s="10"/>
      <c r="AW13218"/>
    </row>
    <row r="13219" spans="48:49" x14ac:dyDescent="0.35">
      <c r="AV13219" s="10"/>
      <c r="AW13219"/>
    </row>
    <row r="13220" spans="48:49" x14ac:dyDescent="0.35">
      <c r="AV13220" s="10"/>
      <c r="AW13220"/>
    </row>
    <row r="13221" spans="48:49" x14ac:dyDescent="0.35">
      <c r="AV13221" s="10"/>
      <c r="AW13221"/>
    </row>
    <row r="13222" spans="48:49" x14ac:dyDescent="0.35">
      <c r="AV13222" s="10"/>
      <c r="AW13222"/>
    </row>
    <row r="13223" spans="48:49" x14ac:dyDescent="0.35">
      <c r="AV13223" s="10"/>
      <c r="AW13223"/>
    </row>
    <row r="13224" spans="48:49" x14ac:dyDescent="0.35">
      <c r="AV13224" s="10"/>
      <c r="AW13224"/>
    </row>
    <row r="13225" spans="48:49" x14ac:dyDescent="0.35">
      <c r="AV13225" s="10"/>
      <c r="AW13225"/>
    </row>
    <row r="13226" spans="48:49" x14ac:dyDescent="0.35">
      <c r="AV13226" s="10"/>
      <c r="AW13226"/>
    </row>
    <row r="13227" spans="48:49" x14ac:dyDescent="0.35">
      <c r="AV13227" s="10"/>
      <c r="AW13227"/>
    </row>
    <row r="13228" spans="48:49" x14ac:dyDescent="0.35">
      <c r="AV13228" s="10"/>
      <c r="AW13228"/>
    </row>
    <row r="13229" spans="48:49" x14ac:dyDescent="0.35">
      <c r="AV13229" s="10"/>
      <c r="AW13229"/>
    </row>
    <row r="13230" spans="48:49" x14ac:dyDescent="0.35">
      <c r="AV13230" s="10"/>
      <c r="AW13230"/>
    </row>
    <row r="13231" spans="48:49" x14ac:dyDescent="0.35">
      <c r="AV13231" s="10"/>
      <c r="AW13231"/>
    </row>
    <row r="13232" spans="48:49" x14ac:dyDescent="0.35">
      <c r="AV13232" s="10"/>
      <c r="AW13232"/>
    </row>
    <row r="13233" spans="48:49" x14ac:dyDescent="0.35">
      <c r="AV13233" s="10"/>
      <c r="AW13233"/>
    </row>
    <row r="13234" spans="48:49" x14ac:dyDescent="0.35">
      <c r="AV13234" s="10"/>
      <c r="AW13234"/>
    </row>
    <row r="13235" spans="48:49" x14ac:dyDescent="0.35">
      <c r="AV13235" s="10"/>
      <c r="AW13235"/>
    </row>
    <row r="13236" spans="48:49" x14ac:dyDescent="0.35">
      <c r="AV13236" s="10"/>
      <c r="AW13236"/>
    </row>
    <row r="13237" spans="48:49" x14ac:dyDescent="0.35">
      <c r="AV13237" s="10"/>
      <c r="AW13237"/>
    </row>
    <row r="13238" spans="48:49" x14ac:dyDescent="0.35">
      <c r="AV13238" s="10"/>
      <c r="AW13238"/>
    </row>
    <row r="13239" spans="48:49" x14ac:dyDescent="0.35">
      <c r="AV13239" s="10"/>
      <c r="AW13239"/>
    </row>
    <row r="13240" spans="48:49" x14ac:dyDescent="0.35">
      <c r="AV13240" s="10"/>
      <c r="AW13240"/>
    </row>
    <row r="13241" spans="48:49" x14ac:dyDescent="0.35">
      <c r="AV13241" s="10"/>
      <c r="AW13241"/>
    </row>
    <row r="13242" spans="48:49" x14ac:dyDescent="0.35">
      <c r="AV13242" s="10"/>
      <c r="AW13242"/>
    </row>
    <row r="13243" spans="48:49" x14ac:dyDescent="0.35">
      <c r="AV13243" s="10"/>
      <c r="AW13243"/>
    </row>
    <row r="13244" spans="48:49" x14ac:dyDescent="0.35">
      <c r="AV13244" s="10"/>
      <c r="AW13244"/>
    </row>
    <row r="13245" spans="48:49" x14ac:dyDescent="0.35">
      <c r="AV13245" s="10"/>
      <c r="AW13245"/>
    </row>
    <row r="13246" spans="48:49" x14ac:dyDescent="0.35">
      <c r="AV13246" s="10"/>
      <c r="AW13246"/>
    </row>
    <row r="13247" spans="48:49" x14ac:dyDescent="0.35">
      <c r="AV13247" s="10"/>
      <c r="AW13247"/>
    </row>
    <row r="13248" spans="48:49" x14ac:dyDescent="0.35">
      <c r="AV13248" s="10"/>
      <c r="AW13248"/>
    </row>
    <row r="13249" spans="48:49" x14ac:dyDescent="0.35">
      <c r="AV13249" s="10"/>
      <c r="AW13249"/>
    </row>
    <row r="13250" spans="48:49" x14ac:dyDescent="0.35">
      <c r="AV13250" s="10"/>
      <c r="AW13250"/>
    </row>
    <row r="13251" spans="48:49" x14ac:dyDescent="0.35">
      <c r="AV13251" s="10"/>
      <c r="AW13251"/>
    </row>
    <row r="13252" spans="48:49" x14ac:dyDescent="0.35">
      <c r="AV13252" s="10"/>
      <c r="AW13252"/>
    </row>
    <row r="13253" spans="48:49" x14ac:dyDescent="0.35">
      <c r="AV13253" s="10"/>
      <c r="AW13253"/>
    </row>
    <row r="13254" spans="48:49" x14ac:dyDescent="0.35">
      <c r="AV13254" s="10"/>
      <c r="AW13254"/>
    </row>
    <row r="13255" spans="48:49" x14ac:dyDescent="0.35">
      <c r="AV13255" s="10"/>
      <c r="AW13255"/>
    </row>
    <row r="13256" spans="48:49" x14ac:dyDescent="0.35">
      <c r="AV13256" s="10"/>
      <c r="AW13256"/>
    </row>
    <row r="13257" spans="48:49" x14ac:dyDescent="0.35">
      <c r="AV13257" s="10"/>
      <c r="AW13257"/>
    </row>
    <row r="13258" spans="48:49" x14ac:dyDescent="0.35">
      <c r="AV13258" s="10"/>
      <c r="AW13258"/>
    </row>
    <row r="13259" spans="48:49" x14ac:dyDescent="0.35">
      <c r="AV13259" s="10"/>
      <c r="AW13259"/>
    </row>
    <row r="13260" spans="48:49" x14ac:dyDescent="0.35">
      <c r="AV13260" s="10"/>
      <c r="AW13260"/>
    </row>
    <row r="13261" spans="48:49" x14ac:dyDescent="0.35">
      <c r="AV13261" s="10"/>
      <c r="AW13261"/>
    </row>
    <row r="13262" spans="48:49" x14ac:dyDescent="0.35">
      <c r="AV13262" s="10"/>
      <c r="AW13262"/>
    </row>
    <row r="13263" spans="48:49" x14ac:dyDescent="0.35">
      <c r="AV13263" s="10"/>
      <c r="AW13263"/>
    </row>
    <row r="13264" spans="48:49" x14ac:dyDescent="0.35">
      <c r="AV13264" s="10"/>
      <c r="AW13264"/>
    </row>
    <row r="13265" spans="48:49" x14ac:dyDescent="0.35">
      <c r="AV13265" s="10"/>
      <c r="AW13265"/>
    </row>
    <row r="13266" spans="48:49" x14ac:dyDescent="0.35">
      <c r="AV13266" s="10"/>
      <c r="AW13266"/>
    </row>
    <row r="13267" spans="48:49" x14ac:dyDescent="0.35">
      <c r="AV13267" s="10"/>
      <c r="AW13267"/>
    </row>
    <row r="13268" spans="48:49" x14ac:dyDescent="0.35">
      <c r="AV13268" s="10"/>
      <c r="AW13268"/>
    </row>
    <row r="13269" spans="48:49" x14ac:dyDescent="0.35">
      <c r="AV13269" s="10"/>
      <c r="AW13269"/>
    </row>
    <row r="13270" spans="48:49" x14ac:dyDescent="0.35">
      <c r="AV13270" s="10"/>
      <c r="AW13270"/>
    </row>
    <row r="13271" spans="48:49" x14ac:dyDescent="0.35">
      <c r="AV13271" s="10"/>
      <c r="AW13271"/>
    </row>
    <row r="13272" spans="48:49" x14ac:dyDescent="0.35">
      <c r="AV13272" s="10"/>
      <c r="AW13272"/>
    </row>
    <row r="13273" spans="48:49" x14ac:dyDescent="0.35">
      <c r="AV13273" s="10"/>
      <c r="AW13273"/>
    </row>
    <row r="13274" spans="48:49" x14ac:dyDescent="0.35">
      <c r="AV13274" s="10"/>
      <c r="AW13274"/>
    </row>
    <row r="13275" spans="48:49" x14ac:dyDescent="0.35">
      <c r="AV13275" s="10"/>
      <c r="AW13275"/>
    </row>
    <row r="13276" spans="48:49" x14ac:dyDescent="0.35">
      <c r="AV13276" s="10"/>
      <c r="AW13276"/>
    </row>
    <row r="13277" spans="48:49" x14ac:dyDescent="0.35">
      <c r="AV13277" s="10"/>
      <c r="AW13277"/>
    </row>
    <row r="13278" spans="48:49" x14ac:dyDescent="0.35">
      <c r="AV13278" s="10"/>
      <c r="AW13278"/>
    </row>
    <row r="13279" spans="48:49" x14ac:dyDescent="0.35">
      <c r="AV13279" s="10"/>
      <c r="AW13279"/>
    </row>
    <row r="13280" spans="48:49" x14ac:dyDescent="0.35">
      <c r="AV13280" s="10"/>
      <c r="AW13280"/>
    </row>
    <row r="13281" spans="48:49" x14ac:dyDescent="0.35">
      <c r="AV13281" s="10"/>
      <c r="AW13281"/>
    </row>
    <row r="13282" spans="48:49" x14ac:dyDescent="0.35">
      <c r="AV13282" s="10"/>
      <c r="AW13282"/>
    </row>
    <row r="13283" spans="48:49" x14ac:dyDescent="0.35">
      <c r="AV13283" s="10"/>
      <c r="AW13283"/>
    </row>
    <row r="13284" spans="48:49" x14ac:dyDescent="0.35">
      <c r="AV13284" s="10"/>
      <c r="AW13284"/>
    </row>
    <row r="13285" spans="48:49" x14ac:dyDescent="0.35">
      <c r="AV13285" s="10"/>
      <c r="AW13285"/>
    </row>
    <row r="13286" spans="48:49" x14ac:dyDescent="0.35">
      <c r="AV13286" s="10"/>
      <c r="AW13286"/>
    </row>
    <row r="13287" spans="48:49" x14ac:dyDescent="0.35">
      <c r="AV13287" s="10"/>
      <c r="AW13287"/>
    </row>
    <row r="13288" spans="48:49" x14ac:dyDescent="0.35">
      <c r="AV13288" s="10"/>
      <c r="AW13288"/>
    </row>
    <row r="13289" spans="48:49" x14ac:dyDescent="0.35">
      <c r="AV13289" s="10"/>
      <c r="AW13289"/>
    </row>
    <row r="13290" spans="48:49" x14ac:dyDescent="0.35">
      <c r="AV13290" s="10"/>
      <c r="AW13290"/>
    </row>
    <row r="13291" spans="48:49" x14ac:dyDescent="0.35">
      <c r="AV13291" s="10"/>
      <c r="AW13291"/>
    </row>
    <row r="13292" spans="48:49" x14ac:dyDescent="0.35">
      <c r="AV13292" s="10"/>
      <c r="AW13292"/>
    </row>
    <row r="13293" spans="48:49" x14ac:dyDescent="0.35">
      <c r="AV13293" s="10"/>
      <c r="AW13293"/>
    </row>
    <row r="13294" spans="48:49" x14ac:dyDescent="0.35">
      <c r="AV13294" s="10"/>
      <c r="AW13294"/>
    </row>
    <row r="13295" spans="48:49" x14ac:dyDescent="0.35">
      <c r="AV13295" s="10"/>
      <c r="AW13295"/>
    </row>
    <row r="13296" spans="48:49" x14ac:dyDescent="0.35">
      <c r="AV13296" s="10"/>
      <c r="AW13296"/>
    </row>
    <row r="13297" spans="48:49" x14ac:dyDescent="0.35">
      <c r="AV13297" s="10"/>
      <c r="AW13297"/>
    </row>
    <row r="13298" spans="48:49" x14ac:dyDescent="0.35">
      <c r="AV13298" s="10"/>
      <c r="AW13298"/>
    </row>
    <row r="13299" spans="48:49" x14ac:dyDescent="0.35">
      <c r="AV13299" s="10"/>
      <c r="AW13299"/>
    </row>
    <row r="13300" spans="48:49" x14ac:dyDescent="0.35">
      <c r="AV13300" s="10"/>
      <c r="AW13300"/>
    </row>
    <row r="13301" spans="48:49" x14ac:dyDescent="0.35">
      <c r="AV13301" s="10"/>
      <c r="AW13301"/>
    </row>
    <row r="13302" spans="48:49" x14ac:dyDescent="0.35">
      <c r="AV13302" s="10"/>
      <c r="AW13302"/>
    </row>
    <row r="13303" spans="48:49" x14ac:dyDescent="0.35">
      <c r="AV13303" s="10"/>
      <c r="AW13303"/>
    </row>
    <row r="13304" spans="48:49" x14ac:dyDescent="0.35">
      <c r="AV13304" s="10"/>
      <c r="AW13304"/>
    </row>
    <row r="13305" spans="48:49" x14ac:dyDescent="0.35">
      <c r="AV13305" s="10"/>
      <c r="AW13305"/>
    </row>
    <row r="13306" spans="48:49" x14ac:dyDescent="0.35">
      <c r="AV13306" s="10"/>
      <c r="AW13306"/>
    </row>
    <row r="13307" spans="48:49" x14ac:dyDescent="0.35">
      <c r="AV13307" s="10"/>
      <c r="AW13307"/>
    </row>
    <row r="13308" spans="48:49" x14ac:dyDescent="0.35">
      <c r="AV13308" s="10"/>
      <c r="AW13308"/>
    </row>
    <row r="13309" spans="48:49" x14ac:dyDescent="0.35">
      <c r="AV13309" s="10"/>
      <c r="AW13309"/>
    </row>
    <row r="13310" spans="48:49" x14ac:dyDescent="0.35">
      <c r="AV13310" s="10"/>
      <c r="AW13310"/>
    </row>
    <row r="13311" spans="48:49" x14ac:dyDescent="0.35">
      <c r="AV13311" s="10"/>
      <c r="AW13311"/>
    </row>
    <row r="13312" spans="48:49" x14ac:dyDescent="0.35">
      <c r="AV13312" s="10"/>
      <c r="AW13312"/>
    </row>
    <row r="13313" spans="48:49" x14ac:dyDescent="0.35">
      <c r="AV13313" s="10"/>
      <c r="AW13313"/>
    </row>
    <row r="13314" spans="48:49" x14ac:dyDescent="0.35">
      <c r="AV13314" s="10"/>
      <c r="AW13314"/>
    </row>
    <row r="13315" spans="48:49" x14ac:dyDescent="0.35">
      <c r="AV13315" s="10"/>
      <c r="AW13315"/>
    </row>
    <row r="13316" spans="48:49" x14ac:dyDescent="0.35">
      <c r="AV13316" s="10"/>
      <c r="AW13316"/>
    </row>
    <row r="13317" spans="48:49" x14ac:dyDescent="0.35">
      <c r="AV13317" s="10"/>
      <c r="AW13317"/>
    </row>
    <row r="13318" spans="48:49" x14ac:dyDescent="0.35">
      <c r="AV13318" s="10"/>
      <c r="AW13318"/>
    </row>
    <row r="13319" spans="48:49" x14ac:dyDescent="0.35">
      <c r="AV13319" s="10"/>
      <c r="AW13319"/>
    </row>
    <row r="13320" spans="48:49" x14ac:dyDescent="0.35">
      <c r="AV13320" s="10"/>
      <c r="AW13320"/>
    </row>
    <row r="13321" spans="48:49" x14ac:dyDescent="0.35">
      <c r="AV13321" s="10"/>
      <c r="AW13321"/>
    </row>
    <row r="13322" spans="48:49" x14ac:dyDescent="0.35">
      <c r="AV13322" s="10"/>
      <c r="AW13322"/>
    </row>
    <row r="13323" spans="48:49" x14ac:dyDescent="0.35">
      <c r="AV13323" s="10"/>
      <c r="AW13323"/>
    </row>
    <row r="13324" spans="48:49" x14ac:dyDescent="0.35">
      <c r="AV13324" s="10"/>
      <c r="AW13324"/>
    </row>
    <row r="13325" spans="48:49" x14ac:dyDescent="0.35">
      <c r="AV13325" s="10"/>
      <c r="AW13325"/>
    </row>
    <row r="13326" spans="48:49" x14ac:dyDescent="0.35">
      <c r="AV13326" s="10"/>
      <c r="AW13326"/>
    </row>
    <row r="13327" spans="48:49" x14ac:dyDescent="0.35">
      <c r="AV13327" s="10"/>
      <c r="AW13327"/>
    </row>
    <row r="13328" spans="48:49" x14ac:dyDescent="0.35">
      <c r="AV13328" s="10"/>
      <c r="AW13328"/>
    </row>
    <row r="13329" spans="48:49" x14ac:dyDescent="0.35">
      <c r="AV13329" s="10"/>
      <c r="AW13329"/>
    </row>
    <row r="13330" spans="48:49" x14ac:dyDescent="0.35">
      <c r="AV13330" s="10"/>
      <c r="AW13330"/>
    </row>
    <row r="13331" spans="48:49" x14ac:dyDescent="0.35">
      <c r="AV13331" s="10"/>
      <c r="AW13331"/>
    </row>
    <row r="13332" spans="48:49" x14ac:dyDescent="0.35">
      <c r="AV13332" s="10"/>
      <c r="AW13332"/>
    </row>
    <row r="13333" spans="48:49" x14ac:dyDescent="0.35">
      <c r="AV13333" s="10"/>
      <c r="AW13333"/>
    </row>
    <row r="13334" spans="48:49" x14ac:dyDescent="0.35">
      <c r="AV13334" s="10"/>
      <c r="AW13334"/>
    </row>
    <row r="13335" spans="48:49" x14ac:dyDescent="0.35">
      <c r="AV13335" s="10"/>
      <c r="AW13335"/>
    </row>
    <row r="13336" spans="48:49" x14ac:dyDescent="0.35">
      <c r="AV13336" s="10"/>
      <c r="AW13336"/>
    </row>
    <row r="13337" spans="48:49" x14ac:dyDescent="0.35">
      <c r="AV13337" s="10"/>
      <c r="AW13337"/>
    </row>
    <row r="13338" spans="48:49" x14ac:dyDescent="0.35">
      <c r="AV13338" s="10"/>
      <c r="AW13338"/>
    </row>
    <row r="13339" spans="48:49" x14ac:dyDescent="0.35">
      <c r="AV13339" s="10"/>
      <c r="AW13339"/>
    </row>
    <row r="13340" spans="48:49" x14ac:dyDescent="0.35">
      <c r="AV13340" s="10"/>
      <c r="AW13340"/>
    </row>
    <row r="13341" spans="48:49" x14ac:dyDescent="0.35">
      <c r="AV13341" s="10"/>
      <c r="AW13341"/>
    </row>
    <row r="13342" spans="48:49" x14ac:dyDescent="0.35">
      <c r="AV13342" s="10"/>
      <c r="AW13342"/>
    </row>
    <row r="13343" spans="48:49" x14ac:dyDescent="0.35">
      <c r="AV13343" s="10"/>
      <c r="AW13343"/>
    </row>
    <row r="13344" spans="48:49" x14ac:dyDescent="0.35">
      <c r="AV13344" s="10"/>
      <c r="AW13344"/>
    </row>
    <row r="13345" spans="48:49" x14ac:dyDescent="0.35">
      <c r="AV13345" s="10"/>
      <c r="AW13345"/>
    </row>
    <row r="13346" spans="48:49" x14ac:dyDescent="0.35">
      <c r="AV13346" s="10"/>
      <c r="AW13346"/>
    </row>
    <row r="13347" spans="48:49" x14ac:dyDescent="0.35">
      <c r="AV13347" s="10"/>
      <c r="AW13347"/>
    </row>
    <row r="13348" spans="48:49" x14ac:dyDescent="0.35">
      <c r="AV13348" s="10"/>
      <c r="AW13348"/>
    </row>
    <row r="13349" spans="48:49" x14ac:dyDescent="0.35">
      <c r="AV13349" s="10"/>
      <c r="AW13349"/>
    </row>
    <row r="13350" spans="48:49" x14ac:dyDescent="0.35">
      <c r="AV13350" s="10"/>
      <c r="AW13350"/>
    </row>
    <row r="13351" spans="48:49" x14ac:dyDescent="0.35">
      <c r="AV13351" s="10"/>
      <c r="AW13351"/>
    </row>
    <row r="13352" spans="48:49" x14ac:dyDescent="0.35">
      <c r="AV13352" s="10"/>
      <c r="AW13352"/>
    </row>
    <row r="13353" spans="48:49" x14ac:dyDescent="0.35">
      <c r="AV13353" s="10"/>
      <c r="AW13353"/>
    </row>
    <row r="13354" spans="48:49" x14ac:dyDescent="0.35">
      <c r="AV13354" s="10"/>
      <c r="AW13354"/>
    </row>
    <row r="13355" spans="48:49" x14ac:dyDescent="0.35">
      <c r="AV13355" s="10"/>
      <c r="AW13355"/>
    </row>
    <row r="13356" spans="48:49" x14ac:dyDescent="0.35">
      <c r="AV13356" s="10"/>
      <c r="AW13356"/>
    </row>
    <row r="13357" spans="48:49" x14ac:dyDescent="0.35">
      <c r="AV13357" s="10"/>
      <c r="AW13357"/>
    </row>
    <row r="13358" spans="48:49" x14ac:dyDescent="0.35">
      <c r="AV13358" s="10"/>
      <c r="AW13358"/>
    </row>
    <row r="13359" spans="48:49" x14ac:dyDescent="0.35">
      <c r="AV13359" s="10"/>
      <c r="AW13359"/>
    </row>
    <row r="13360" spans="48:49" x14ac:dyDescent="0.35">
      <c r="AV13360" s="10"/>
      <c r="AW13360"/>
    </row>
    <row r="13361" spans="48:49" x14ac:dyDescent="0.35">
      <c r="AV13361" s="10"/>
      <c r="AW13361"/>
    </row>
    <row r="13362" spans="48:49" x14ac:dyDescent="0.35">
      <c r="AV13362" s="10"/>
      <c r="AW13362"/>
    </row>
    <row r="13363" spans="48:49" x14ac:dyDescent="0.35">
      <c r="AV13363" s="10"/>
      <c r="AW13363"/>
    </row>
    <row r="13364" spans="48:49" x14ac:dyDescent="0.35">
      <c r="AV13364" s="10"/>
      <c r="AW13364"/>
    </row>
    <row r="13365" spans="48:49" x14ac:dyDescent="0.35">
      <c r="AV13365" s="10"/>
      <c r="AW13365"/>
    </row>
    <row r="13366" spans="48:49" x14ac:dyDescent="0.35">
      <c r="AV13366" s="10"/>
      <c r="AW13366"/>
    </row>
    <row r="13367" spans="48:49" x14ac:dyDescent="0.35">
      <c r="AV13367" s="10"/>
      <c r="AW13367"/>
    </row>
    <row r="13368" spans="48:49" x14ac:dyDescent="0.35">
      <c r="AV13368" s="10"/>
      <c r="AW13368"/>
    </row>
    <row r="13369" spans="48:49" x14ac:dyDescent="0.35">
      <c r="AV13369" s="10"/>
      <c r="AW13369"/>
    </row>
    <row r="13370" spans="48:49" x14ac:dyDescent="0.35">
      <c r="AV13370" s="10"/>
      <c r="AW13370"/>
    </row>
    <row r="13371" spans="48:49" x14ac:dyDescent="0.35">
      <c r="AV13371" s="10"/>
      <c r="AW13371"/>
    </row>
    <row r="13372" spans="48:49" x14ac:dyDescent="0.35">
      <c r="AV13372" s="10"/>
      <c r="AW13372"/>
    </row>
    <row r="13373" spans="48:49" x14ac:dyDescent="0.35">
      <c r="AV13373" s="10"/>
      <c r="AW13373"/>
    </row>
    <row r="13374" spans="48:49" x14ac:dyDescent="0.35">
      <c r="AV13374" s="10"/>
      <c r="AW13374"/>
    </row>
    <row r="13375" spans="48:49" x14ac:dyDescent="0.35">
      <c r="AV13375" s="10"/>
      <c r="AW13375"/>
    </row>
    <row r="13376" spans="48:49" x14ac:dyDescent="0.35">
      <c r="AV13376" s="10"/>
      <c r="AW13376"/>
    </row>
    <row r="13377" spans="48:49" x14ac:dyDescent="0.35">
      <c r="AV13377" s="10"/>
      <c r="AW13377"/>
    </row>
    <row r="13378" spans="48:49" x14ac:dyDescent="0.35">
      <c r="AV13378" s="10"/>
      <c r="AW13378"/>
    </row>
    <row r="13379" spans="48:49" x14ac:dyDescent="0.35">
      <c r="AV13379" s="10"/>
      <c r="AW13379"/>
    </row>
    <row r="13380" spans="48:49" x14ac:dyDescent="0.35">
      <c r="AV13380" s="10"/>
      <c r="AW13380"/>
    </row>
    <row r="13381" spans="48:49" x14ac:dyDescent="0.35">
      <c r="AV13381" s="10"/>
      <c r="AW13381"/>
    </row>
    <row r="13382" spans="48:49" x14ac:dyDescent="0.35">
      <c r="AV13382" s="10"/>
      <c r="AW13382"/>
    </row>
    <row r="13383" spans="48:49" x14ac:dyDescent="0.35">
      <c r="AV13383" s="10"/>
      <c r="AW13383"/>
    </row>
    <row r="13384" spans="48:49" x14ac:dyDescent="0.35">
      <c r="AV13384" s="10"/>
      <c r="AW13384"/>
    </row>
    <row r="13385" spans="48:49" x14ac:dyDescent="0.35">
      <c r="AV13385" s="10"/>
      <c r="AW13385"/>
    </row>
    <row r="13386" spans="48:49" x14ac:dyDescent="0.35">
      <c r="AV13386" s="10"/>
      <c r="AW13386"/>
    </row>
    <row r="13387" spans="48:49" x14ac:dyDescent="0.35">
      <c r="AV13387" s="10"/>
      <c r="AW13387"/>
    </row>
    <row r="13388" spans="48:49" x14ac:dyDescent="0.35">
      <c r="AV13388" s="10"/>
      <c r="AW13388"/>
    </row>
    <row r="13389" spans="48:49" x14ac:dyDescent="0.35">
      <c r="AV13389" s="10"/>
      <c r="AW13389"/>
    </row>
    <row r="13390" spans="48:49" x14ac:dyDescent="0.35">
      <c r="AV13390" s="10"/>
      <c r="AW13390"/>
    </row>
    <row r="13391" spans="48:49" x14ac:dyDescent="0.35">
      <c r="AV13391" s="10"/>
      <c r="AW13391"/>
    </row>
    <row r="13392" spans="48:49" x14ac:dyDescent="0.35">
      <c r="AV13392" s="10"/>
      <c r="AW13392"/>
    </row>
    <row r="13393" spans="48:49" x14ac:dyDescent="0.35">
      <c r="AV13393" s="10"/>
      <c r="AW13393"/>
    </row>
    <row r="13394" spans="48:49" x14ac:dyDescent="0.35">
      <c r="AV13394" s="10"/>
      <c r="AW13394"/>
    </row>
    <row r="13395" spans="48:49" x14ac:dyDescent="0.35">
      <c r="AV13395" s="10"/>
      <c r="AW13395"/>
    </row>
    <row r="13396" spans="48:49" x14ac:dyDescent="0.35">
      <c r="AV13396" s="10"/>
      <c r="AW13396"/>
    </row>
    <row r="13397" spans="48:49" x14ac:dyDescent="0.35">
      <c r="AV13397" s="10"/>
      <c r="AW13397"/>
    </row>
    <row r="13398" spans="48:49" x14ac:dyDescent="0.35">
      <c r="AV13398" s="10"/>
      <c r="AW13398"/>
    </row>
    <row r="13399" spans="48:49" x14ac:dyDescent="0.35">
      <c r="AV13399" s="10"/>
      <c r="AW13399"/>
    </row>
    <row r="13400" spans="48:49" x14ac:dyDescent="0.35">
      <c r="AV13400" s="10"/>
      <c r="AW13400"/>
    </row>
    <row r="13401" spans="48:49" x14ac:dyDescent="0.35">
      <c r="AV13401" s="10"/>
      <c r="AW13401"/>
    </row>
    <row r="13402" spans="48:49" x14ac:dyDescent="0.35">
      <c r="AV13402" s="10"/>
      <c r="AW13402"/>
    </row>
    <row r="13403" spans="48:49" x14ac:dyDescent="0.35">
      <c r="AV13403" s="10"/>
      <c r="AW13403"/>
    </row>
    <row r="13404" spans="48:49" x14ac:dyDescent="0.35">
      <c r="AV13404" s="10"/>
      <c r="AW13404"/>
    </row>
    <row r="13405" spans="48:49" x14ac:dyDescent="0.35">
      <c r="AV13405" s="10"/>
      <c r="AW13405"/>
    </row>
    <row r="13406" spans="48:49" x14ac:dyDescent="0.35">
      <c r="AV13406" s="10"/>
      <c r="AW13406"/>
    </row>
    <row r="13407" spans="48:49" x14ac:dyDescent="0.35">
      <c r="AV13407" s="10"/>
      <c r="AW13407"/>
    </row>
    <row r="13408" spans="48:49" x14ac:dyDescent="0.35">
      <c r="AV13408" s="10"/>
      <c r="AW13408"/>
    </row>
    <row r="13409" spans="48:49" x14ac:dyDescent="0.35">
      <c r="AV13409" s="10"/>
      <c r="AW13409"/>
    </row>
    <row r="13410" spans="48:49" x14ac:dyDescent="0.35">
      <c r="AV13410" s="10"/>
      <c r="AW13410"/>
    </row>
    <row r="13411" spans="48:49" x14ac:dyDescent="0.35">
      <c r="AV13411" s="10"/>
      <c r="AW13411"/>
    </row>
    <row r="13412" spans="48:49" x14ac:dyDescent="0.35">
      <c r="AV13412" s="10"/>
      <c r="AW13412"/>
    </row>
    <row r="13413" spans="48:49" x14ac:dyDescent="0.35">
      <c r="AV13413" s="10"/>
      <c r="AW13413"/>
    </row>
    <row r="13414" spans="48:49" x14ac:dyDescent="0.35">
      <c r="AV13414" s="10"/>
      <c r="AW13414"/>
    </row>
    <row r="13415" spans="48:49" x14ac:dyDescent="0.35">
      <c r="AV13415" s="10"/>
      <c r="AW13415"/>
    </row>
    <row r="13416" spans="48:49" x14ac:dyDescent="0.35">
      <c r="AV13416" s="10"/>
      <c r="AW13416"/>
    </row>
    <row r="13417" spans="48:49" x14ac:dyDescent="0.35">
      <c r="AV13417" s="10"/>
      <c r="AW13417"/>
    </row>
    <row r="13418" spans="48:49" x14ac:dyDescent="0.35">
      <c r="AV13418" s="10"/>
      <c r="AW13418"/>
    </row>
    <row r="13419" spans="48:49" x14ac:dyDescent="0.35">
      <c r="AV13419" s="10"/>
      <c r="AW13419"/>
    </row>
    <row r="13420" spans="48:49" x14ac:dyDescent="0.35">
      <c r="AV13420" s="10"/>
      <c r="AW13420"/>
    </row>
    <row r="13421" spans="48:49" x14ac:dyDescent="0.35">
      <c r="AV13421" s="10"/>
      <c r="AW13421"/>
    </row>
    <row r="13422" spans="48:49" x14ac:dyDescent="0.35">
      <c r="AV13422" s="10"/>
      <c r="AW13422"/>
    </row>
    <row r="13423" spans="48:49" x14ac:dyDescent="0.35">
      <c r="AV13423" s="10"/>
      <c r="AW13423"/>
    </row>
    <row r="13424" spans="48:49" x14ac:dyDescent="0.35">
      <c r="AV13424" s="10"/>
      <c r="AW13424"/>
    </row>
    <row r="13425" spans="48:49" x14ac:dyDescent="0.35">
      <c r="AV13425" s="10"/>
      <c r="AW13425"/>
    </row>
    <row r="13426" spans="48:49" x14ac:dyDescent="0.35">
      <c r="AV13426" s="10"/>
      <c r="AW13426"/>
    </row>
    <row r="13427" spans="48:49" x14ac:dyDescent="0.35">
      <c r="AV13427" s="10"/>
      <c r="AW13427"/>
    </row>
    <row r="13428" spans="48:49" x14ac:dyDescent="0.35">
      <c r="AV13428" s="10"/>
      <c r="AW13428"/>
    </row>
    <row r="13429" spans="48:49" x14ac:dyDescent="0.35">
      <c r="AV13429" s="10"/>
      <c r="AW13429"/>
    </row>
    <row r="13430" spans="48:49" x14ac:dyDescent="0.35">
      <c r="AV13430" s="10"/>
      <c r="AW13430"/>
    </row>
    <row r="13431" spans="48:49" x14ac:dyDescent="0.35">
      <c r="AV13431" s="10"/>
      <c r="AW13431"/>
    </row>
    <row r="13432" spans="48:49" x14ac:dyDescent="0.35">
      <c r="AV13432" s="10"/>
      <c r="AW13432"/>
    </row>
    <row r="13433" spans="48:49" x14ac:dyDescent="0.35">
      <c r="AV13433" s="10"/>
      <c r="AW13433"/>
    </row>
    <row r="13434" spans="48:49" x14ac:dyDescent="0.35">
      <c r="AV13434" s="10"/>
      <c r="AW13434"/>
    </row>
    <row r="13435" spans="48:49" x14ac:dyDescent="0.35">
      <c r="AV13435" s="10"/>
      <c r="AW13435"/>
    </row>
    <row r="13436" spans="48:49" x14ac:dyDescent="0.35">
      <c r="AV13436" s="10"/>
      <c r="AW13436"/>
    </row>
    <row r="13437" spans="48:49" x14ac:dyDescent="0.35">
      <c r="AV13437" s="10"/>
      <c r="AW13437"/>
    </row>
    <row r="13438" spans="48:49" x14ac:dyDescent="0.35">
      <c r="AV13438" s="10"/>
      <c r="AW13438"/>
    </row>
    <row r="13439" spans="48:49" x14ac:dyDescent="0.35">
      <c r="AV13439" s="10"/>
      <c r="AW13439"/>
    </row>
    <row r="13440" spans="48:49" x14ac:dyDescent="0.35">
      <c r="AV13440" s="10"/>
      <c r="AW13440"/>
    </row>
    <row r="13441" spans="48:49" x14ac:dyDescent="0.35">
      <c r="AV13441" s="10"/>
      <c r="AW13441"/>
    </row>
    <row r="13442" spans="48:49" x14ac:dyDescent="0.35">
      <c r="AV13442" s="10"/>
      <c r="AW13442"/>
    </row>
    <row r="13443" spans="48:49" x14ac:dyDescent="0.35">
      <c r="AV13443" s="10"/>
      <c r="AW13443"/>
    </row>
    <row r="13444" spans="48:49" x14ac:dyDescent="0.35">
      <c r="AV13444" s="10"/>
      <c r="AW13444"/>
    </row>
    <row r="13445" spans="48:49" x14ac:dyDescent="0.35">
      <c r="AV13445" s="10"/>
      <c r="AW13445"/>
    </row>
    <row r="13446" spans="48:49" x14ac:dyDescent="0.35">
      <c r="AV13446" s="10"/>
      <c r="AW13446"/>
    </row>
    <row r="13447" spans="48:49" x14ac:dyDescent="0.35">
      <c r="AV13447" s="10"/>
      <c r="AW13447"/>
    </row>
    <row r="13448" spans="48:49" x14ac:dyDescent="0.35">
      <c r="AV13448" s="10"/>
      <c r="AW13448"/>
    </row>
    <row r="13449" spans="48:49" x14ac:dyDescent="0.35">
      <c r="AV13449" s="10"/>
      <c r="AW13449"/>
    </row>
    <row r="13450" spans="48:49" x14ac:dyDescent="0.35">
      <c r="AV13450" s="10"/>
      <c r="AW13450"/>
    </row>
    <row r="13451" spans="48:49" x14ac:dyDescent="0.35">
      <c r="AV13451" s="10"/>
      <c r="AW13451"/>
    </row>
    <row r="13452" spans="48:49" x14ac:dyDescent="0.35">
      <c r="AV13452" s="10"/>
      <c r="AW13452"/>
    </row>
    <row r="13453" spans="48:49" x14ac:dyDescent="0.35">
      <c r="AV13453" s="10"/>
      <c r="AW13453"/>
    </row>
    <row r="13454" spans="48:49" x14ac:dyDescent="0.35">
      <c r="AV13454" s="10"/>
      <c r="AW13454"/>
    </row>
    <row r="13455" spans="48:49" x14ac:dyDescent="0.35">
      <c r="AV13455" s="10"/>
      <c r="AW13455"/>
    </row>
    <row r="13456" spans="48:49" x14ac:dyDescent="0.35">
      <c r="AV13456" s="10"/>
      <c r="AW13456"/>
    </row>
    <row r="13457" spans="48:49" x14ac:dyDescent="0.35">
      <c r="AV13457" s="10"/>
      <c r="AW13457"/>
    </row>
    <row r="13458" spans="48:49" x14ac:dyDescent="0.35">
      <c r="AV13458" s="10"/>
      <c r="AW13458"/>
    </row>
    <row r="13459" spans="48:49" x14ac:dyDescent="0.35">
      <c r="AV13459" s="10"/>
      <c r="AW13459"/>
    </row>
    <row r="13460" spans="48:49" x14ac:dyDescent="0.35">
      <c r="AV13460" s="10"/>
      <c r="AW13460"/>
    </row>
    <row r="13461" spans="48:49" x14ac:dyDescent="0.35">
      <c r="AV13461" s="10"/>
      <c r="AW13461"/>
    </row>
    <row r="13462" spans="48:49" x14ac:dyDescent="0.35">
      <c r="AV13462" s="10"/>
      <c r="AW13462"/>
    </row>
    <row r="13463" spans="48:49" x14ac:dyDescent="0.35">
      <c r="AV13463" s="10"/>
      <c r="AW13463"/>
    </row>
    <row r="13464" spans="48:49" x14ac:dyDescent="0.35">
      <c r="AV13464" s="10"/>
      <c r="AW13464"/>
    </row>
    <row r="13465" spans="48:49" x14ac:dyDescent="0.35">
      <c r="AV13465" s="10"/>
      <c r="AW13465"/>
    </row>
    <row r="13466" spans="48:49" x14ac:dyDescent="0.35">
      <c r="AV13466" s="10"/>
      <c r="AW13466"/>
    </row>
    <row r="13467" spans="48:49" x14ac:dyDescent="0.35">
      <c r="AV13467" s="10"/>
      <c r="AW13467"/>
    </row>
    <row r="13468" spans="48:49" x14ac:dyDescent="0.35">
      <c r="AV13468" s="10"/>
      <c r="AW13468"/>
    </row>
    <row r="13469" spans="48:49" x14ac:dyDescent="0.35">
      <c r="AV13469" s="10"/>
      <c r="AW13469"/>
    </row>
    <row r="13470" spans="48:49" x14ac:dyDescent="0.35">
      <c r="AV13470" s="10"/>
      <c r="AW13470"/>
    </row>
    <row r="13471" spans="48:49" x14ac:dyDescent="0.35">
      <c r="AV13471" s="10"/>
      <c r="AW13471"/>
    </row>
    <row r="13472" spans="48:49" x14ac:dyDescent="0.35">
      <c r="AV13472" s="10"/>
      <c r="AW13472"/>
    </row>
    <row r="13473" spans="48:49" x14ac:dyDescent="0.35">
      <c r="AV13473" s="10"/>
      <c r="AW13473"/>
    </row>
    <row r="13474" spans="48:49" x14ac:dyDescent="0.35">
      <c r="AV13474" s="10"/>
      <c r="AW13474"/>
    </row>
    <row r="13475" spans="48:49" x14ac:dyDescent="0.35">
      <c r="AV13475" s="10"/>
      <c r="AW13475"/>
    </row>
    <row r="13476" spans="48:49" x14ac:dyDescent="0.35">
      <c r="AV13476" s="10"/>
      <c r="AW13476"/>
    </row>
    <row r="13477" spans="48:49" x14ac:dyDescent="0.35">
      <c r="AV13477" s="10"/>
      <c r="AW13477"/>
    </row>
    <row r="13478" spans="48:49" x14ac:dyDescent="0.35">
      <c r="AV13478" s="10"/>
      <c r="AW13478"/>
    </row>
    <row r="13479" spans="48:49" x14ac:dyDescent="0.35">
      <c r="AV13479" s="10"/>
      <c r="AW13479"/>
    </row>
    <row r="13480" spans="48:49" x14ac:dyDescent="0.35">
      <c r="AV13480" s="10"/>
      <c r="AW13480"/>
    </row>
    <row r="13481" spans="48:49" x14ac:dyDescent="0.35">
      <c r="AV13481" s="10"/>
      <c r="AW13481"/>
    </row>
    <row r="13482" spans="48:49" x14ac:dyDescent="0.35">
      <c r="AV13482" s="10"/>
      <c r="AW13482"/>
    </row>
    <row r="13483" spans="48:49" x14ac:dyDescent="0.35">
      <c r="AV13483" s="10"/>
      <c r="AW13483"/>
    </row>
    <row r="13484" spans="48:49" x14ac:dyDescent="0.35">
      <c r="AV13484" s="10"/>
      <c r="AW13484"/>
    </row>
    <row r="13485" spans="48:49" x14ac:dyDescent="0.35">
      <c r="AV13485" s="10"/>
      <c r="AW13485"/>
    </row>
    <row r="13486" spans="48:49" x14ac:dyDescent="0.35">
      <c r="AV13486" s="10"/>
      <c r="AW13486"/>
    </row>
    <row r="13487" spans="48:49" x14ac:dyDescent="0.35">
      <c r="AV13487" s="10"/>
      <c r="AW13487"/>
    </row>
    <row r="13488" spans="48:49" x14ac:dyDescent="0.35">
      <c r="AV13488" s="10"/>
      <c r="AW13488"/>
    </row>
    <row r="13489" spans="48:49" x14ac:dyDescent="0.35">
      <c r="AV13489" s="10"/>
      <c r="AW13489"/>
    </row>
    <row r="13490" spans="48:49" x14ac:dyDescent="0.35">
      <c r="AV13490" s="10"/>
      <c r="AW13490"/>
    </row>
    <row r="13491" spans="48:49" x14ac:dyDescent="0.35">
      <c r="AV13491" s="10"/>
      <c r="AW13491"/>
    </row>
    <row r="13492" spans="48:49" x14ac:dyDescent="0.35">
      <c r="AV13492" s="10"/>
      <c r="AW13492"/>
    </row>
    <row r="13493" spans="48:49" x14ac:dyDescent="0.35">
      <c r="AV13493" s="10"/>
      <c r="AW13493"/>
    </row>
    <row r="13494" spans="48:49" x14ac:dyDescent="0.35">
      <c r="AV13494" s="10"/>
      <c r="AW13494"/>
    </row>
    <row r="13495" spans="48:49" x14ac:dyDescent="0.35">
      <c r="AV13495" s="10"/>
      <c r="AW13495"/>
    </row>
    <row r="13496" spans="48:49" x14ac:dyDescent="0.35">
      <c r="AV13496" s="10"/>
      <c r="AW13496"/>
    </row>
    <row r="13497" spans="48:49" x14ac:dyDescent="0.35">
      <c r="AV13497" s="10"/>
      <c r="AW13497"/>
    </row>
    <row r="13498" spans="48:49" x14ac:dyDescent="0.35">
      <c r="AV13498" s="10"/>
      <c r="AW13498"/>
    </row>
    <row r="13499" spans="48:49" x14ac:dyDescent="0.35">
      <c r="AV13499" s="10"/>
      <c r="AW13499"/>
    </row>
    <row r="13500" spans="48:49" x14ac:dyDescent="0.35">
      <c r="AV13500" s="10"/>
      <c r="AW13500"/>
    </row>
    <row r="13501" spans="48:49" x14ac:dyDescent="0.35">
      <c r="AV13501" s="10"/>
      <c r="AW13501"/>
    </row>
    <row r="13502" spans="48:49" x14ac:dyDescent="0.35">
      <c r="AV13502" s="10"/>
      <c r="AW13502"/>
    </row>
    <row r="13503" spans="48:49" x14ac:dyDescent="0.35">
      <c r="AV13503" s="10"/>
      <c r="AW13503"/>
    </row>
    <row r="13504" spans="48:49" x14ac:dyDescent="0.35">
      <c r="AV13504" s="10"/>
      <c r="AW13504"/>
    </row>
    <row r="13505" spans="48:49" x14ac:dyDescent="0.35">
      <c r="AV13505" s="10"/>
      <c r="AW13505"/>
    </row>
    <row r="13506" spans="48:49" x14ac:dyDescent="0.35">
      <c r="AV13506" s="10"/>
      <c r="AW13506"/>
    </row>
    <row r="13507" spans="48:49" x14ac:dyDescent="0.35">
      <c r="AV13507" s="10"/>
      <c r="AW13507"/>
    </row>
    <row r="13508" spans="48:49" x14ac:dyDescent="0.35">
      <c r="AV13508" s="10"/>
      <c r="AW13508"/>
    </row>
    <row r="13509" spans="48:49" x14ac:dyDescent="0.35">
      <c r="AV13509" s="10"/>
      <c r="AW13509"/>
    </row>
    <row r="13510" spans="48:49" x14ac:dyDescent="0.35">
      <c r="AV13510" s="10"/>
      <c r="AW13510"/>
    </row>
    <row r="13511" spans="48:49" x14ac:dyDescent="0.35">
      <c r="AV13511" s="10"/>
      <c r="AW13511"/>
    </row>
    <row r="13512" spans="48:49" x14ac:dyDescent="0.35">
      <c r="AV13512" s="10"/>
      <c r="AW13512"/>
    </row>
    <row r="13513" spans="48:49" x14ac:dyDescent="0.35">
      <c r="AV13513" s="10"/>
      <c r="AW13513"/>
    </row>
    <row r="13514" spans="48:49" x14ac:dyDescent="0.35">
      <c r="AV13514" s="10"/>
      <c r="AW13514"/>
    </row>
    <row r="13515" spans="48:49" x14ac:dyDescent="0.35">
      <c r="AV13515" s="10"/>
      <c r="AW13515"/>
    </row>
    <row r="13516" spans="48:49" x14ac:dyDescent="0.35">
      <c r="AV13516" s="10"/>
      <c r="AW13516"/>
    </row>
    <row r="13517" spans="48:49" x14ac:dyDescent="0.35">
      <c r="AV13517" s="10"/>
      <c r="AW13517"/>
    </row>
    <row r="13518" spans="48:49" x14ac:dyDescent="0.35">
      <c r="AV13518" s="10"/>
      <c r="AW13518"/>
    </row>
    <row r="13519" spans="48:49" x14ac:dyDescent="0.35">
      <c r="AV13519" s="10"/>
      <c r="AW13519"/>
    </row>
    <row r="13520" spans="48:49" x14ac:dyDescent="0.35">
      <c r="AV13520" s="10"/>
      <c r="AW13520"/>
    </row>
    <row r="13521" spans="48:49" x14ac:dyDescent="0.35">
      <c r="AV13521" s="10"/>
      <c r="AW13521"/>
    </row>
    <row r="13522" spans="48:49" x14ac:dyDescent="0.35">
      <c r="AV13522" s="10"/>
      <c r="AW13522"/>
    </row>
    <row r="13523" spans="48:49" x14ac:dyDescent="0.35">
      <c r="AV13523" s="10"/>
      <c r="AW13523"/>
    </row>
    <row r="13524" spans="48:49" x14ac:dyDescent="0.35">
      <c r="AV13524" s="10"/>
      <c r="AW13524"/>
    </row>
    <row r="13525" spans="48:49" x14ac:dyDescent="0.35">
      <c r="AV13525" s="10"/>
      <c r="AW13525"/>
    </row>
    <row r="13526" spans="48:49" x14ac:dyDescent="0.35">
      <c r="AV13526" s="10"/>
      <c r="AW13526"/>
    </row>
    <row r="13527" spans="48:49" x14ac:dyDescent="0.35">
      <c r="AV13527" s="10"/>
      <c r="AW13527"/>
    </row>
    <row r="13528" spans="48:49" x14ac:dyDescent="0.35">
      <c r="AV13528" s="10"/>
      <c r="AW13528"/>
    </row>
    <row r="13529" spans="48:49" x14ac:dyDescent="0.35">
      <c r="AV13529" s="10"/>
      <c r="AW13529"/>
    </row>
    <row r="13530" spans="48:49" x14ac:dyDescent="0.35">
      <c r="AV13530" s="10"/>
      <c r="AW13530"/>
    </row>
    <row r="13531" spans="48:49" x14ac:dyDescent="0.35">
      <c r="AV13531" s="10"/>
      <c r="AW13531"/>
    </row>
    <row r="13532" spans="48:49" x14ac:dyDescent="0.35">
      <c r="AV13532" s="10"/>
      <c r="AW13532"/>
    </row>
    <row r="13533" spans="48:49" x14ac:dyDescent="0.35">
      <c r="AV13533" s="10"/>
      <c r="AW13533"/>
    </row>
    <row r="13534" spans="48:49" x14ac:dyDescent="0.35">
      <c r="AV13534" s="10"/>
      <c r="AW13534"/>
    </row>
    <row r="13535" spans="48:49" x14ac:dyDescent="0.35">
      <c r="AV13535" s="10"/>
      <c r="AW13535"/>
    </row>
    <row r="13536" spans="48:49" x14ac:dyDescent="0.35">
      <c r="AV13536" s="10"/>
      <c r="AW13536"/>
    </row>
    <row r="13537" spans="48:49" x14ac:dyDescent="0.35">
      <c r="AV13537" s="10"/>
      <c r="AW13537"/>
    </row>
    <row r="13538" spans="48:49" x14ac:dyDescent="0.35">
      <c r="AV13538" s="10"/>
      <c r="AW13538"/>
    </row>
    <row r="13539" spans="48:49" x14ac:dyDescent="0.35">
      <c r="AV13539" s="10"/>
      <c r="AW13539"/>
    </row>
    <row r="13540" spans="48:49" x14ac:dyDescent="0.35">
      <c r="AV13540" s="10"/>
      <c r="AW13540"/>
    </row>
    <row r="13541" spans="48:49" x14ac:dyDescent="0.35">
      <c r="AV13541" s="10"/>
      <c r="AW13541"/>
    </row>
    <row r="13542" spans="48:49" x14ac:dyDescent="0.35">
      <c r="AV13542" s="10"/>
      <c r="AW13542"/>
    </row>
    <row r="13543" spans="48:49" x14ac:dyDescent="0.35">
      <c r="AV13543" s="10"/>
      <c r="AW13543"/>
    </row>
    <row r="13544" spans="48:49" x14ac:dyDescent="0.35">
      <c r="AV13544" s="10"/>
      <c r="AW13544"/>
    </row>
    <row r="13545" spans="48:49" x14ac:dyDescent="0.35">
      <c r="AV13545" s="10"/>
      <c r="AW13545"/>
    </row>
    <row r="13546" spans="48:49" x14ac:dyDescent="0.35">
      <c r="AV13546" s="10"/>
      <c r="AW13546"/>
    </row>
    <row r="13547" spans="48:49" x14ac:dyDescent="0.35">
      <c r="AV13547" s="10"/>
      <c r="AW13547"/>
    </row>
    <row r="13548" spans="48:49" x14ac:dyDescent="0.35">
      <c r="AV13548" s="10"/>
      <c r="AW13548"/>
    </row>
    <row r="13549" spans="48:49" x14ac:dyDescent="0.35">
      <c r="AV13549" s="10"/>
      <c r="AW13549"/>
    </row>
    <row r="13550" spans="48:49" x14ac:dyDescent="0.35">
      <c r="AV13550" s="10"/>
      <c r="AW13550"/>
    </row>
    <row r="13551" spans="48:49" x14ac:dyDescent="0.35">
      <c r="AV13551" s="10"/>
      <c r="AW13551"/>
    </row>
    <row r="13552" spans="48:49" x14ac:dyDescent="0.35">
      <c r="AV13552" s="10"/>
      <c r="AW13552"/>
    </row>
    <row r="13553" spans="48:49" x14ac:dyDescent="0.35">
      <c r="AV13553" s="10"/>
      <c r="AW13553"/>
    </row>
    <row r="13554" spans="48:49" x14ac:dyDescent="0.35">
      <c r="AV13554" s="10"/>
      <c r="AW13554"/>
    </row>
    <row r="13555" spans="48:49" x14ac:dyDescent="0.35">
      <c r="AV13555" s="10"/>
      <c r="AW13555"/>
    </row>
    <row r="13556" spans="48:49" x14ac:dyDescent="0.35">
      <c r="AV13556" s="10"/>
      <c r="AW13556"/>
    </row>
    <row r="13557" spans="48:49" x14ac:dyDescent="0.35">
      <c r="AV13557" s="10"/>
      <c r="AW13557"/>
    </row>
    <row r="13558" spans="48:49" x14ac:dyDescent="0.35">
      <c r="AV13558" s="10"/>
      <c r="AW13558"/>
    </row>
    <row r="13559" spans="48:49" x14ac:dyDescent="0.35">
      <c r="AV13559" s="10"/>
      <c r="AW13559"/>
    </row>
    <row r="13560" spans="48:49" x14ac:dyDescent="0.35">
      <c r="AV13560" s="10"/>
      <c r="AW13560"/>
    </row>
    <row r="13561" spans="48:49" x14ac:dyDescent="0.35">
      <c r="AV13561" s="10"/>
      <c r="AW13561"/>
    </row>
    <row r="13562" spans="48:49" x14ac:dyDescent="0.35">
      <c r="AV13562" s="10"/>
      <c r="AW13562"/>
    </row>
    <row r="13563" spans="48:49" x14ac:dyDescent="0.35">
      <c r="AV13563" s="10"/>
      <c r="AW13563"/>
    </row>
    <row r="13564" spans="48:49" x14ac:dyDescent="0.35">
      <c r="AV13564" s="10"/>
      <c r="AW13564"/>
    </row>
    <row r="13565" spans="48:49" x14ac:dyDescent="0.35">
      <c r="AV13565" s="10"/>
      <c r="AW13565"/>
    </row>
    <row r="13566" spans="48:49" x14ac:dyDescent="0.35">
      <c r="AV13566" s="10"/>
      <c r="AW13566"/>
    </row>
    <row r="13567" spans="48:49" x14ac:dyDescent="0.35">
      <c r="AV13567" s="10"/>
      <c r="AW13567"/>
    </row>
    <row r="13568" spans="48:49" x14ac:dyDescent="0.35">
      <c r="AV13568" s="10"/>
      <c r="AW13568"/>
    </row>
    <row r="13569" spans="48:49" x14ac:dyDescent="0.35">
      <c r="AV13569" s="10"/>
      <c r="AW13569"/>
    </row>
    <row r="13570" spans="48:49" x14ac:dyDescent="0.35">
      <c r="AV13570" s="10"/>
      <c r="AW13570"/>
    </row>
    <row r="13571" spans="48:49" x14ac:dyDescent="0.35">
      <c r="AV13571" s="10"/>
      <c r="AW13571"/>
    </row>
    <row r="13572" spans="48:49" x14ac:dyDescent="0.35">
      <c r="AV13572" s="10"/>
      <c r="AW13572"/>
    </row>
    <row r="13573" spans="48:49" x14ac:dyDescent="0.35">
      <c r="AV13573" s="10"/>
      <c r="AW13573"/>
    </row>
    <row r="13574" spans="48:49" x14ac:dyDescent="0.35">
      <c r="AV13574" s="10"/>
      <c r="AW13574"/>
    </row>
    <row r="13575" spans="48:49" x14ac:dyDescent="0.35">
      <c r="AV13575" s="10"/>
      <c r="AW13575"/>
    </row>
    <row r="13576" spans="48:49" x14ac:dyDescent="0.35">
      <c r="AV13576" s="10"/>
      <c r="AW13576"/>
    </row>
    <row r="13577" spans="48:49" x14ac:dyDescent="0.35">
      <c r="AV13577" s="10"/>
      <c r="AW13577"/>
    </row>
    <row r="13578" spans="48:49" x14ac:dyDescent="0.35">
      <c r="AV13578" s="10"/>
      <c r="AW13578"/>
    </row>
    <row r="13579" spans="48:49" x14ac:dyDescent="0.35">
      <c r="AV13579" s="10"/>
      <c r="AW13579"/>
    </row>
    <row r="13580" spans="48:49" x14ac:dyDescent="0.35">
      <c r="AV13580" s="10"/>
      <c r="AW13580"/>
    </row>
    <row r="13581" spans="48:49" x14ac:dyDescent="0.35">
      <c r="AV13581" s="10"/>
      <c r="AW13581"/>
    </row>
    <row r="13582" spans="48:49" x14ac:dyDescent="0.35">
      <c r="AV13582" s="10"/>
      <c r="AW13582"/>
    </row>
    <row r="13583" spans="48:49" x14ac:dyDescent="0.35">
      <c r="AV13583" s="10"/>
      <c r="AW13583"/>
    </row>
    <row r="13584" spans="48:49" x14ac:dyDescent="0.35">
      <c r="AV13584" s="10"/>
      <c r="AW13584"/>
    </row>
    <row r="13585" spans="48:49" x14ac:dyDescent="0.35">
      <c r="AV13585" s="10"/>
      <c r="AW13585"/>
    </row>
    <row r="13586" spans="48:49" x14ac:dyDescent="0.35">
      <c r="AV13586" s="10"/>
      <c r="AW13586"/>
    </row>
    <row r="13587" spans="48:49" x14ac:dyDescent="0.35">
      <c r="AV13587" s="10"/>
      <c r="AW13587"/>
    </row>
    <row r="13588" spans="48:49" x14ac:dyDescent="0.35">
      <c r="AV13588" s="10"/>
      <c r="AW13588"/>
    </row>
    <row r="13589" spans="48:49" x14ac:dyDescent="0.35">
      <c r="AV13589" s="10"/>
      <c r="AW13589"/>
    </row>
    <row r="13590" spans="48:49" x14ac:dyDescent="0.35">
      <c r="AV13590" s="10"/>
      <c r="AW13590"/>
    </row>
    <row r="13591" spans="48:49" x14ac:dyDescent="0.35">
      <c r="AV13591" s="10"/>
      <c r="AW13591"/>
    </row>
    <row r="13592" spans="48:49" x14ac:dyDescent="0.35">
      <c r="AV13592" s="10"/>
      <c r="AW13592"/>
    </row>
    <row r="13593" spans="48:49" x14ac:dyDescent="0.35">
      <c r="AV13593" s="10"/>
      <c r="AW13593"/>
    </row>
    <row r="13594" spans="48:49" x14ac:dyDescent="0.35">
      <c r="AV13594" s="10"/>
      <c r="AW13594"/>
    </row>
    <row r="13595" spans="48:49" x14ac:dyDescent="0.35">
      <c r="AV13595" s="10"/>
      <c r="AW13595"/>
    </row>
    <row r="13596" spans="48:49" x14ac:dyDescent="0.35">
      <c r="AV13596" s="10"/>
      <c r="AW13596"/>
    </row>
    <row r="13597" spans="48:49" x14ac:dyDescent="0.35">
      <c r="AV13597" s="10"/>
      <c r="AW13597"/>
    </row>
    <row r="13598" spans="48:49" x14ac:dyDescent="0.35">
      <c r="AV13598" s="10"/>
      <c r="AW13598"/>
    </row>
    <row r="13599" spans="48:49" x14ac:dyDescent="0.35">
      <c r="AV13599" s="10"/>
      <c r="AW13599"/>
    </row>
    <row r="13600" spans="48:49" x14ac:dyDescent="0.35">
      <c r="AV13600" s="10"/>
      <c r="AW13600"/>
    </row>
    <row r="13601" spans="48:49" x14ac:dyDescent="0.35">
      <c r="AV13601" s="10"/>
      <c r="AW13601"/>
    </row>
    <row r="13602" spans="48:49" x14ac:dyDescent="0.35">
      <c r="AV13602" s="10"/>
      <c r="AW13602"/>
    </row>
    <row r="13603" spans="48:49" x14ac:dyDescent="0.35">
      <c r="AV13603" s="10"/>
      <c r="AW13603"/>
    </row>
    <row r="13604" spans="48:49" x14ac:dyDescent="0.35">
      <c r="AV13604" s="10"/>
      <c r="AW13604"/>
    </row>
    <row r="13605" spans="48:49" x14ac:dyDescent="0.35">
      <c r="AV13605" s="10"/>
      <c r="AW13605"/>
    </row>
    <row r="13606" spans="48:49" x14ac:dyDescent="0.35">
      <c r="AV13606" s="10"/>
      <c r="AW13606"/>
    </row>
    <row r="13607" spans="48:49" x14ac:dyDescent="0.35">
      <c r="AV13607" s="10"/>
      <c r="AW13607"/>
    </row>
    <row r="13608" spans="48:49" x14ac:dyDescent="0.35">
      <c r="AV13608" s="10"/>
      <c r="AW13608"/>
    </row>
    <row r="13609" spans="48:49" x14ac:dyDescent="0.35">
      <c r="AV13609" s="10"/>
      <c r="AW13609"/>
    </row>
    <row r="13610" spans="48:49" x14ac:dyDescent="0.35">
      <c r="AV13610" s="10"/>
      <c r="AW13610"/>
    </row>
    <row r="13611" spans="48:49" x14ac:dyDescent="0.35">
      <c r="AV13611" s="10"/>
      <c r="AW13611"/>
    </row>
    <row r="13612" spans="48:49" x14ac:dyDescent="0.35">
      <c r="AV13612" s="10"/>
      <c r="AW13612"/>
    </row>
    <row r="13613" spans="48:49" x14ac:dyDescent="0.35">
      <c r="AV13613" s="10"/>
      <c r="AW13613"/>
    </row>
    <row r="13614" spans="48:49" x14ac:dyDescent="0.35">
      <c r="AV13614" s="10"/>
      <c r="AW13614"/>
    </row>
    <row r="13615" spans="48:49" x14ac:dyDescent="0.35">
      <c r="AV13615" s="10"/>
      <c r="AW13615"/>
    </row>
    <row r="13616" spans="48:49" x14ac:dyDescent="0.35">
      <c r="AV13616" s="10"/>
      <c r="AW13616"/>
    </row>
    <row r="13617" spans="48:49" x14ac:dyDescent="0.35">
      <c r="AV13617" s="10"/>
      <c r="AW13617"/>
    </row>
    <row r="13618" spans="48:49" x14ac:dyDescent="0.35">
      <c r="AV13618" s="10"/>
      <c r="AW13618"/>
    </row>
    <row r="13619" spans="48:49" x14ac:dyDescent="0.35">
      <c r="AV13619" s="10"/>
      <c r="AW13619"/>
    </row>
    <row r="13620" spans="48:49" x14ac:dyDescent="0.35">
      <c r="AV13620" s="10"/>
      <c r="AW13620"/>
    </row>
    <row r="13621" spans="48:49" x14ac:dyDescent="0.35">
      <c r="AV13621" s="10"/>
      <c r="AW13621"/>
    </row>
    <row r="13622" spans="48:49" x14ac:dyDescent="0.35">
      <c r="AV13622" s="10"/>
      <c r="AW13622"/>
    </row>
    <row r="13623" spans="48:49" x14ac:dyDescent="0.35">
      <c r="AV13623" s="10"/>
      <c r="AW13623"/>
    </row>
    <row r="13624" spans="48:49" x14ac:dyDescent="0.35">
      <c r="AV13624" s="10"/>
      <c r="AW13624"/>
    </row>
    <row r="13625" spans="48:49" x14ac:dyDescent="0.35">
      <c r="AV13625" s="10"/>
      <c r="AW13625"/>
    </row>
    <row r="13626" spans="48:49" x14ac:dyDescent="0.35">
      <c r="AV13626" s="10"/>
      <c r="AW13626"/>
    </row>
    <row r="13627" spans="48:49" x14ac:dyDescent="0.35">
      <c r="AV13627" s="10"/>
      <c r="AW13627"/>
    </row>
    <row r="13628" spans="48:49" x14ac:dyDescent="0.35">
      <c r="AV13628" s="10"/>
      <c r="AW13628"/>
    </row>
    <row r="13629" spans="48:49" x14ac:dyDescent="0.35">
      <c r="AV13629" s="10"/>
      <c r="AW13629"/>
    </row>
    <row r="13630" spans="48:49" x14ac:dyDescent="0.35">
      <c r="AV13630" s="10"/>
      <c r="AW13630"/>
    </row>
    <row r="13631" spans="48:49" x14ac:dyDescent="0.35">
      <c r="AV13631" s="10"/>
      <c r="AW13631"/>
    </row>
    <row r="13632" spans="48:49" x14ac:dyDescent="0.35">
      <c r="AV13632" s="10"/>
      <c r="AW13632"/>
    </row>
    <row r="13633" spans="48:49" x14ac:dyDescent="0.35">
      <c r="AV13633" s="10"/>
      <c r="AW13633"/>
    </row>
    <row r="13634" spans="48:49" x14ac:dyDescent="0.35">
      <c r="AV13634" s="10"/>
      <c r="AW13634"/>
    </row>
    <row r="13635" spans="48:49" x14ac:dyDescent="0.35">
      <c r="AV13635" s="10"/>
      <c r="AW13635"/>
    </row>
    <row r="13636" spans="48:49" x14ac:dyDescent="0.35">
      <c r="AV13636" s="10"/>
      <c r="AW13636"/>
    </row>
    <row r="13637" spans="48:49" x14ac:dyDescent="0.35">
      <c r="AV13637" s="10"/>
      <c r="AW13637"/>
    </row>
    <row r="13638" spans="48:49" x14ac:dyDescent="0.35">
      <c r="AV13638" s="10"/>
      <c r="AW13638"/>
    </row>
    <row r="13639" spans="48:49" x14ac:dyDescent="0.35">
      <c r="AV13639" s="10"/>
      <c r="AW13639"/>
    </row>
    <row r="13640" spans="48:49" x14ac:dyDescent="0.35">
      <c r="AV13640" s="10"/>
      <c r="AW13640"/>
    </row>
    <row r="13641" spans="48:49" x14ac:dyDescent="0.35">
      <c r="AV13641" s="10"/>
      <c r="AW13641"/>
    </row>
    <row r="13642" spans="48:49" x14ac:dyDescent="0.35">
      <c r="AV13642" s="10"/>
      <c r="AW13642"/>
    </row>
    <row r="13643" spans="48:49" x14ac:dyDescent="0.35">
      <c r="AV13643" s="10"/>
      <c r="AW13643"/>
    </row>
    <row r="13644" spans="48:49" x14ac:dyDescent="0.35">
      <c r="AV13644" s="10"/>
      <c r="AW13644"/>
    </row>
    <row r="13645" spans="48:49" x14ac:dyDescent="0.35">
      <c r="AV13645" s="10"/>
      <c r="AW13645"/>
    </row>
    <row r="13646" spans="48:49" x14ac:dyDescent="0.35">
      <c r="AV13646" s="10"/>
      <c r="AW13646"/>
    </row>
    <row r="13647" spans="48:49" x14ac:dyDescent="0.35">
      <c r="AV13647" s="10"/>
      <c r="AW13647"/>
    </row>
    <row r="13648" spans="48:49" x14ac:dyDescent="0.35">
      <c r="AV13648" s="10"/>
      <c r="AW13648"/>
    </row>
    <row r="13649" spans="48:49" x14ac:dyDescent="0.35">
      <c r="AV13649" s="10"/>
      <c r="AW13649"/>
    </row>
    <row r="13650" spans="48:49" x14ac:dyDescent="0.35">
      <c r="AV13650" s="10"/>
      <c r="AW13650"/>
    </row>
    <row r="13651" spans="48:49" x14ac:dyDescent="0.35">
      <c r="AV13651" s="10"/>
      <c r="AW13651"/>
    </row>
    <row r="13652" spans="48:49" x14ac:dyDescent="0.35">
      <c r="AV13652" s="10"/>
      <c r="AW13652"/>
    </row>
    <row r="13653" spans="48:49" x14ac:dyDescent="0.35">
      <c r="AV13653" s="10"/>
      <c r="AW13653"/>
    </row>
    <row r="13654" spans="48:49" x14ac:dyDescent="0.35">
      <c r="AV13654" s="10"/>
      <c r="AW13654"/>
    </row>
    <row r="13655" spans="48:49" x14ac:dyDescent="0.35">
      <c r="AV13655" s="10"/>
      <c r="AW13655"/>
    </row>
    <row r="13656" spans="48:49" x14ac:dyDescent="0.35">
      <c r="AV13656" s="10"/>
      <c r="AW13656"/>
    </row>
    <row r="13657" spans="48:49" x14ac:dyDescent="0.35">
      <c r="AV13657" s="10"/>
      <c r="AW13657"/>
    </row>
    <row r="13658" spans="48:49" x14ac:dyDescent="0.35">
      <c r="AV13658" s="10"/>
      <c r="AW13658"/>
    </row>
    <row r="13659" spans="48:49" x14ac:dyDescent="0.35">
      <c r="AV13659" s="10"/>
      <c r="AW13659"/>
    </row>
    <row r="13660" spans="48:49" x14ac:dyDescent="0.35">
      <c r="AV13660" s="10"/>
      <c r="AW13660"/>
    </row>
    <row r="13661" spans="48:49" x14ac:dyDescent="0.35">
      <c r="AV13661" s="10"/>
      <c r="AW13661"/>
    </row>
    <row r="13662" spans="48:49" x14ac:dyDescent="0.35">
      <c r="AV13662" s="10"/>
      <c r="AW13662"/>
    </row>
    <row r="13663" spans="48:49" x14ac:dyDescent="0.35">
      <c r="AV13663" s="10"/>
      <c r="AW13663"/>
    </row>
    <row r="13664" spans="48:49" x14ac:dyDescent="0.35">
      <c r="AV13664" s="10"/>
      <c r="AW13664"/>
    </row>
    <row r="13665" spans="48:49" x14ac:dyDescent="0.35">
      <c r="AV13665" s="10"/>
      <c r="AW13665"/>
    </row>
    <row r="13666" spans="48:49" x14ac:dyDescent="0.35">
      <c r="AV13666" s="10"/>
      <c r="AW13666"/>
    </row>
    <row r="13667" spans="48:49" x14ac:dyDescent="0.35">
      <c r="AV13667" s="10"/>
      <c r="AW13667"/>
    </row>
    <row r="13668" spans="48:49" x14ac:dyDescent="0.35">
      <c r="AV13668" s="10"/>
      <c r="AW13668"/>
    </row>
    <row r="13669" spans="48:49" x14ac:dyDescent="0.35">
      <c r="AV13669" s="10"/>
      <c r="AW13669"/>
    </row>
    <row r="13670" spans="48:49" x14ac:dyDescent="0.35">
      <c r="AV13670" s="10"/>
      <c r="AW13670"/>
    </row>
    <row r="13671" spans="48:49" x14ac:dyDescent="0.35">
      <c r="AV13671" s="10"/>
      <c r="AW13671"/>
    </row>
    <row r="13672" spans="48:49" x14ac:dyDescent="0.35">
      <c r="AV13672" s="10"/>
      <c r="AW13672"/>
    </row>
    <row r="13673" spans="48:49" x14ac:dyDescent="0.35">
      <c r="AV13673" s="10"/>
      <c r="AW13673"/>
    </row>
    <row r="13674" spans="48:49" x14ac:dyDescent="0.35">
      <c r="AV13674" s="10"/>
      <c r="AW13674"/>
    </row>
    <row r="13675" spans="48:49" x14ac:dyDescent="0.35">
      <c r="AV13675" s="10"/>
      <c r="AW13675"/>
    </row>
    <row r="13676" spans="48:49" x14ac:dyDescent="0.35">
      <c r="AV13676" s="10"/>
      <c r="AW13676"/>
    </row>
    <row r="13677" spans="48:49" x14ac:dyDescent="0.35">
      <c r="AV13677" s="10"/>
      <c r="AW13677"/>
    </row>
    <row r="13678" spans="48:49" x14ac:dyDescent="0.35">
      <c r="AV13678" s="10"/>
      <c r="AW13678"/>
    </row>
    <row r="13679" spans="48:49" x14ac:dyDescent="0.35">
      <c r="AV13679" s="10"/>
      <c r="AW13679"/>
    </row>
    <row r="13680" spans="48:49" x14ac:dyDescent="0.35">
      <c r="AV13680" s="10"/>
      <c r="AW13680"/>
    </row>
    <row r="13681" spans="48:49" x14ac:dyDescent="0.35">
      <c r="AV13681" s="10"/>
      <c r="AW13681"/>
    </row>
    <row r="13682" spans="48:49" x14ac:dyDescent="0.35">
      <c r="AV13682" s="10"/>
      <c r="AW13682"/>
    </row>
    <row r="13683" spans="48:49" x14ac:dyDescent="0.35">
      <c r="AV13683" s="10"/>
      <c r="AW13683"/>
    </row>
    <row r="13684" spans="48:49" x14ac:dyDescent="0.35">
      <c r="AV13684" s="10"/>
      <c r="AW13684"/>
    </row>
    <row r="13685" spans="48:49" x14ac:dyDescent="0.35">
      <c r="AV13685" s="10"/>
      <c r="AW13685"/>
    </row>
    <row r="13686" spans="48:49" x14ac:dyDescent="0.35">
      <c r="AV13686" s="10"/>
      <c r="AW13686"/>
    </row>
    <row r="13687" spans="48:49" x14ac:dyDescent="0.35">
      <c r="AV13687" s="10"/>
      <c r="AW13687"/>
    </row>
    <row r="13688" spans="48:49" x14ac:dyDescent="0.35">
      <c r="AV13688" s="10"/>
      <c r="AW13688"/>
    </row>
    <row r="13689" spans="48:49" x14ac:dyDescent="0.35">
      <c r="AV13689" s="10"/>
      <c r="AW13689"/>
    </row>
    <row r="13690" spans="48:49" x14ac:dyDescent="0.35">
      <c r="AV13690" s="10"/>
      <c r="AW13690"/>
    </row>
    <row r="13691" spans="48:49" x14ac:dyDescent="0.35">
      <c r="AV13691" s="10"/>
      <c r="AW13691"/>
    </row>
    <row r="13692" spans="48:49" x14ac:dyDescent="0.35">
      <c r="AV13692" s="10"/>
      <c r="AW13692"/>
    </row>
    <row r="13693" spans="48:49" x14ac:dyDescent="0.35">
      <c r="AV13693" s="10"/>
      <c r="AW13693"/>
    </row>
    <row r="13694" spans="48:49" x14ac:dyDescent="0.35">
      <c r="AV13694" s="10"/>
      <c r="AW13694"/>
    </row>
    <row r="13695" spans="48:49" x14ac:dyDescent="0.35">
      <c r="AV13695" s="10"/>
      <c r="AW13695"/>
    </row>
    <row r="13696" spans="48:49" x14ac:dyDescent="0.35">
      <c r="AV13696" s="10"/>
      <c r="AW13696"/>
    </row>
    <row r="13697" spans="48:49" x14ac:dyDescent="0.35">
      <c r="AV13697" s="10"/>
      <c r="AW13697"/>
    </row>
    <row r="13698" spans="48:49" x14ac:dyDescent="0.35">
      <c r="AV13698" s="10"/>
      <c r="AW13698"/>
    </row>
    <row r="13699" spans="48:49" x14ac:dyDescent="0.35">
      <c r="AV13699" s="10"/>
      <c r="AW13699"/>
    </row>
    <row r="13700" spans="48:49" x14ac:dyDescent="0.35">
      <c r="AV13700" s="10"/>
      <c r="AW13700"/>
    </row>
    <row r="13701" spans="48:49" x14ac:dyDescent="0.35">
      <c r="AV13701" s="10"/>
      <c r="AW13701"/>
    </row>
    <row r="13702" spans="48:49" x14ac:dyDescent="0.35">
      <c r="AV13702" s="10"/>
      <c r="AW13702"/>
    </row>
    <row r="13703" spans="48:49" x14ac:dyDescent="0.35">
      <c r="AV13703" s="10"/>
      <c r="AW13703"/>
    </row>
    <row r="13704" spans="48:49" x14ac:dyDescent="0.35">
      <c r="AV13704" s="10"/>
      <c r="AW13704"/>
    </row>
    <row r="13705" spans="48:49" x14ac:dyDescent="0.35">
      <c r="AV13705" s="10"/>
      <c r="AW13705"/>
    </row>
    <row r="13706" spans="48:49" x14ac:dyDescent="0.35">
      <c r="AV13706" s="10"/>
      <c r="AW13706"/>
    </row>
    <row r="13707" spans="48:49" x14ac:dyDescent="0.35">
      <c r="AV13707" s="10"/>
      <c r="AW13707"/>
    </row>
    <row r="13708" spans="48:49" x14ac:dyDescent="0.35">
      <c r="AV13708" s="10"/>
      <c r="AW13708"/>
    </row>
    <row r="13709" spans="48:49" x14ac:dyDescent="0.35">
      <c r="AV13709" s="10"/>
      <c r="AW13709"/>
    </row>
    <row r="13710" spans="48:49" x14ac:dyDescent="0.35">
      <c r="AV13710" s="10"/>
      <c r="AW13710"/>
    </row>
    <row r="13711" spans="48:49" x14ac:dyDescent="0.35">
      <c r="AV13711" s="10"/>
      <c r="AW13711"/>
    </row>
    <row r="13712" spans="48:49" x14ac:dyDescent="0.35">
      <c r="AV13712" s="10"/>
      <c r="AW13712"/>
    </row>
    <row r="13713" spans="48:49" x14ac:dyDescent="0.35">
      <c r="AV13713" s="10"/>
      <c r="AW13713"/>
    </row>
    <row r="13714" spans="48:49" x14ac:dyDescent="0.35">
      <c r="AV13714" s="10"/>
      <c r="AW13714"/>
    </row>
    <row r="13715" spans="48:49" x14ac:dyDescent="0.35">
      <c r="AV13715" s="10"/>
      <c r="AW13715"/>
    </row>
    <row r="13716" spans="48:49" x14ac:dyDescent="0.35">
      <c r="AV13716" s="10"/>
      <c r="AW13716"/>
    </row>
    <row r="13717" spans="48:49" x14ac:dyDescent="0.35">
      <c r="AV13717" s="10"/>
      <c r="AW13717"/>
    </row>
    <row r="13718" spans="48:49" x14ac:dyDescent="0.35">
      <c r="AV13718" s="10"/>
      <c r="AW13718"/>
    </row>
    <row r="13719" spans="48:49" x14ac:dyDescent="0.35">
      <c r="AV13719" s="10"/>
      <c r="AW13719"/>
    </row>
    <row r="13720" spans="48:49" x14ac:dyDescent="0.35">
      <c r="AV13720" s="10"/>
      <c r="AW13720"/>
    </row>
    <row r="13721" spans="48:49" x14ac:dyDescent="0.35">
      <c r="AV13721" s="10"/>
      <c r="AW13721"/>
    </row>
    <row r="13722" spans="48:49" x14ac:dyDescent="0.35">
      <c r="AV13722" s="10"/>
      <c r="AW13722"/>
    </row>
    <row r="13723" spans="48:49" x14ac:dyDescent="0.35">
      <c r="AV13723" s="10"/>
      <c r="AW13723"/>
    </row>
    <row r="13724" spans="48:49" x14ac:dyDescent="0.35">
      <c r="AV13724" s="10"/>
      <c r="AW13724"/>
    </row>
    <row r="13725" spans="48:49" x14ac:dyDescent="0.35">
      <c r="AV13725" s="10"/>
      <c r="AW13725"/>
    </row>
    <row r="13726" spans="48:49" x14ac:dyDescent="0.35">
      <c r="AV13726" s="10"/>
      <c r="AW13726"/>
    </row>
    <row r="13727" spans="48:49" x14ac:dyDescent="0.35">
      <c r="AV13727" s="10"/>
      <c r="AW13727"/>
    </row>
    <row r="13728" spans="48:49" x14ac:dyDescent="0.35">
      <c r="AV13728" s="10"/>
      <c r="AW13728"/>
    </row>
    <row r="13729" spans="48:49" x14ac:dyDescent="0.35">
      <c r="AV13729" s="10"/>
      <c r="AW13729"/>
    </row>
    <row r="13730" spans="48:49" x14ac:dyDescent="0.35">
      <c r="AV13730" s="10"/>
      <c r="AW13730"/>
    </row>
    <row r="13731" spans="48:49" x14ac:dyDescent="0.35">
      <c r="AV13731" s="10"/>
      <c r="AW13731"/>
    </row>
    <row r="13732" spans="48:49" x14ac:dyDescent="0.35">
      <c r="AV13732" s="10"/>
      <c r="AW13732"/>
    </row>
    <row r="13733" spans="48:49" x14ac:dyDescent="0.35">
      <c r="AV13733" s="10"/>
      <c r="AW13733"/>
    </row>
    <row r="13734" spans="48:49" x14ac:dyDescent="0.35">
      <c r="AV13734" s="10"/>
      <c r="AW13734"/>
    </row>
    <row r="13735" spans="48:49" x14ac:dyDescent="0.35">
      <c r="AV13735" s="10"/>
      <c r="AW13735"/>
    </row>
    <row r="13736" spans="48:49" x14ac:dyDescent="0.35">
      <c r="AV13736" s="10"/>
      <c r="AW13736"/>
    </row>
    <row r="13737" spans="48:49" x14ac:dyDescent="0.35">
      <c r="AV13737" s="10"/>
      <c r="AW13737"/>
    </row>
    <row r="13738" spans="48:49" x14ac:dyDescent="0.35">
      <c r="AV13738" s="10"/>
      <c r="AW13738"/>
    </row>
    <row r="13739" spans="48:49" x14ac:dyDescent="0.35">
      <c r="AV13739" s="10"/>
      <c r="AW13739"/>
    </row>
    <row r="13740" spans="48:49" x14ac:dyDescent="0.35">
      <c r="AV13740" s="10"/>
      <c r="AW13740"/>
    </row>
    <row r="13741" spans="48:49" x14ac:dyDescent="0.35">
      <c r="AV13741" s="10"/>
      <c r="AW13741"/>
    </row>
    <row r="13742" spans="48:49" x14ac:dyDescent="0.35">
      <c r="AV13742" s="10"/>
      <c r="AW13742"/>
    </row>
    <row r="13743" spans="48:49" x14ac:dyDescent="0.35">
      <c r="AV13743" s="10"/>
      <c r="AW13743"/>
    </row>
    <row r="13744" spans="48:49" x14ac:dyDescent="0.35">
      <c r="AV13744" s="10"/>
      <c r="AW13744"/>
    </row>
    <row r="13745" spans="48:49" x14ac:dyDescent="0.35">
      <c r="AV13745" s="10"/>
      <c r="AW13745"/>
    </row>
    <row r="13746" spans="48:49" x14ac:dyDescent="0.35">
      <c r="AV13746" s="10"/>
      <c r="AW13746"/>
    </row>
    <row r="13747" spans="48:49" x14ac:dyDescent="0.35">
      <c r="AV13747" s="10"/>
      <c r="AW13747"/>
    </row>
    <row r="13748" spans="48:49" x14ac:dyDescent="0.35">
      <c r="AV13748" s="10"/>
      <c r="AW13748"/>
    </row>
    <row r="13749" spans="48:49" x14ac:dyDescent="0.35">
      <c r="AV13749" s="10"/>
      <c r="AW13749"/>
    </row>
    <row r="13750" spans="48:49" x14ac:dyDescent="0.35">
      <c r="AV13750" s="10"/>
      <c r="AW13750"/>
    </row>
    <row r="13751" spans="48:49" x14ac:dyDescent="0.35">
      <c r="AV13751" s="10"/>
      <c r="AW13751"/>
    </row>
    <row r="13752" spans="48:49" x14ac:dyDescent="0.35">
      <c r="AV13752" s="10"/>
      <c r="AW13752"/>
    </row>
    <row r="13753" spans="48:49" x14ac:dyDescent="0.35">
      <c r="AV13753" s="10"/>
      <c r="AW13753"/>
    </row>
    <row r="13754" spans="48:49" x14ac:dyDescent="0.35">
      <c r="AV13754" s="10"/>
      <c r="AW13754"/>
    </row>
    <row r="13755" spans="48:49" x14ac:dyDescent="0.35">
      <c r="AV13755" s="10"/>
      <c r="AW13755"/>
    </row>
    <row r="13756" spans="48:49" x14ac:dyDescent="0.35">
      <c r="AV13756" s="10"/>
      <c r="AW13756"/>
    </row>
    <row r="13757" spans="48:49" x14ac:dyDescent="0.35">
      <c r="AV13757" s="10"/>
      <c r="AW13757"/>
    </row>
    <row r="13758" spans="48:49" x14ac:dyDescent="0.35">
      <c r="AV13758" s="10"/>
      <c r="AW13758"/>
    </row>
    <row r="13759" spans="48:49" x14ac:dyDescent="0.35">
      <c r="AV13759" s="10"/>
      <c r="AW13759"/>
    </row>
    <row r="13760" spans="48:49" x14ac:dyDescent="0.35">
      <c r="AV13760" s="10"/>
      <c r="AW13760"/>
    </row>
    <row r="13761" spans="48:49" x14ac:dyDescent="0.35">
      <c r="AV13761" s="10"/>
      <c r="AW13761"/>
    </row>
    <row r="13762" spans="48:49" x14ac:dyDescent="0.35">
      <c r="AV13762" s="10"/>
      <c r="AW13762"/>
    </row>
    <row r="13763" spans="48:49" x14ac:dyDescent="0.35">
      <c r="AV13763" s="10"/>
      <c r="AW13763"/>
    </row>
    <row r="13764" spans="48:49" x14ac:dyDescent="0.35">
      <c r="AV13764" s="10"/>
      <c r="AW13764"/>
    </row>
    <row r="13765" spans="48:49" x14ac:dyDescent="0.35">
      <c r="AV13765" s="10"/>
      <c r="AW13765"/>
    </row>
    <row r="13766" spans="48:49" x14ac:dyDescent="0.35">
      <c r="AV13766" s="10"/>
      <c r="AW13766"/>
    </row>
    <row r="13767" spans="48:49" x14ac:dyDescent="0.35">
      <c r="AV13767" s="10"/>
      <c r="AW13767"/>
    </row>
    <row r="13768" spans="48:49" x14ac:dyDescent="0.35">
      <c r="AV13768" s="10"/>
      <c r="AW13768"/>
    </row>
    <row r="13769" spans="48:49" x14ac:dyDescent="0.35">
      <c r="AV13769" s="10"/>
      <c r="AW13769"/>
    </row>
    <row r="13770" spans="48:49" x14ac:dyDescent="0.35">
      <c r="AV13770" s="10"/>
      <c r="AW13770"/>
    </row>
    <row r="13771" spans="48:49" x14ac:dyDescent="0.35">
      <c r="AV13771" s="10"/>
      <c r="AW13771"/>
    </row>
    <row r="13772" spans="48:49" x14ac:dyDescent="0.35">
      <c r="AV13772" s="10"/>
      <c r="AW13772"/>
    </row>
    <row r="13773" spans="48:49" x14ac:dyDescent="0.35">
      <c r="AV13773" s="10"/>
      <c r="AW13773"/>
    </row>
    <row r="13774" spans="48:49" x14ac:dyDescent="0.35">
      <c r="AV13774" s="10"/>
      <c r="AW13774"/>
    </row>
    <row r="13775" spans="48:49" x14ac:dyDescent="0.35">
      <c r="AV13775" s="10"/>
      <c r="AW13775"/>
    </row>
    <row r="13776" spans="48:49" x14ac:dyDescent="0.35">
      <c r="AV13776" s="10"/>
      <c r="AW13776"/>
    </row>
    <row r="13777" spans="48:49" x14ac:dyDescent="0.35">
      <c r="AV13777" s="10"/>
      <c r="AW13777"/>
    </row>
    <row r="13778" spans="48:49" x14ac:dyDescent="0.35">
      <c r="AV13778" s="10"/>
      <c r="AW13778"/>
    </row>
    <row r="13779" spans="48:49" x14ac:dyDescent="0.35">
      <c r="AV13779" s="10"/>
      <c r="AW13779"/>
    </row>
    <row r="13780" spans="48:49" x14ac:dyDescent="0.35">
      <c r="AV13780" s="10"/>
      <c r="AW13780"/>
    </row>
    <row r="13781" spans="48:49" x14ac:dyDescent="0.35">
      <c r="AV13781" s="10"/>
      <c r="AW13781"/>
    </row>
    <row r="13782" spans="48:49" x14ac:dyDescent="0.35">
      <c r="AV13782" s="10"/>
      <c r="AW13782"/>
    </row>
    <row r="13783" spans="48:49" x14ac:dyDescent="0.35">
      <c r="AV13783" s="10"/>
      <c r="AW13783"/>
    </row>
    <row r="13784" spans="48:49" x14ac:dyDescent="0.35">
      <c r="AV13784" s="10"/>
      <c r="AW13784"/>
    </row>
    <row r="13785" spans="48:49" x14ac:dyDescent="0.35">
      <c r="AV13785" s="10"/>
      <c r="AW13785"/>
    </row>
    <row r="13786" spans="48:49" x14ac:dyDescent="0.35">
      <c r="AV13786" s="10"/>
      <c r="AW13786"/>
    </row>
    <row r="13787" spans="48:49" x14ac:dyDescent="0.35">
      <c r="AV13787" s="10"/>
      <c r="AW13787"/>
    </row>
    <row r="13788" spans="48:49" x14ac:dyDescent="0.35">
      <c r="AV13788" s="10"/>
      <c r="AW13788"/>
    </row>
    <row r="13789" spans="48:49" x14ac:dyDescent="0.35">
      <c r="AV13789" s="10"/>
      <c r="AW13789"/>
    </row>
    <row r="13790" spans="48:49" x14ac:dyDescent="0.35">
      <c r="AV13790" s="10"/>
      <c r="AW13790"/>
    </row>
    <row r="13791" spans="48:49" x14ac:dyDescent="0.35">
      <c r="AV13791" s="10"/>
      <c r="AW13791"/>
    </row>
    <row r="13792" spans="48:49" x14ac:dyDescent="0.35">
      <c r="AV13792" s="10"/>
      <c r="AW13792"/>
    </row>
    <row r="13793" spans="48:49" x14ac:dyDescent="0.35">
      <c r="AV13793" s="10"/>
      <c r="AW13793"/>
    </row>
    <row r="13794" spans="48:49" x14ac:dyDescent="0.35">
      <c r="AV13794" s="10"/>
      <c r="AW13794"/>
    </row>
    <row r="13795" spans="48:49" x14ac:dyDescent="0.35">
      <c r="AV13795" s="10"/>
      <c r="AW13795"/>
    </row>
    <row r="13796" spans="48:49" x14ac:dyDescent="0.35">
      <c r="AV13796" s="10"/>
      <c r="AW13796"/>
    </row>
    <row r="13797" spans="48:49" x14ac:dyDescent="0.35">
      <c r="AV13797" s="10"/>
      <c r="AW13797"/>
    </row>
    <row r="13798" spans="48:49" x14ac:dyDescent="0.35">
      <c r="AV13798" s="10"/>
      <c r="AW13798"/>
    </row>
    <row r="13799" spans="48:49" x14ac:dyDescent="0.35">
      <c r="AV13799" s="10"/>
      <c r="AW13799"/>
    </row>
    <row r="13800" spans="48:49" x14ac:dyDescent="0.35">
      <c r="AV13800" s="10"/>
      <c r="AW13800"/>
    </row>
    <row r="13801" spans="48:49" x14ac:dyDescent="0.35">
      <c r="AV13801" s="10"/>
      <c r="AW13801"/>
    </row>
    <row r="13802" spans="48:49" x14ac:dyDescent="0.35">
      <c r="AV13802" s="10"/>
      <c r="AW13802"/>
    </row>
    <row r="13803" spans="48:49" x14ac:dyDescent="0.35">
      <c r="AV13803" s="10"/>
      <c r="AW13803"/>
    </row>
    <row r="13804" spans="48:49" x14ac:dyDescent="0.35">
      <c r="AV13804" s="10"/>
      <c r="AW13804"/>
    </row>
    <row r="13805" spans="48:49" x14ac:dyDescent="0.35">
      <c r="AV13805" s="10"/>
      <c r="AW13805"/>
    </row>
    <row r="13806" spans="48:49" x14ac:dyDescent="0.35">
      <c r="AV13806" s="10"/>
      <c r="AW13806"/>
    </row>
    <row r="13807" spans="48:49" x14ac:dyDescent="0.35">
      <c r="AV13807" s="10"/>
      <c r="AW13807"/>
    </row>
    <row r="13808" spans="48:49" x14ac:dyDescent="0.35">
      <c r="AV13808" s="10"/>
      <c r="AW13808"/>
    </row>
    <row r="13809" spans="48:49" x14ac:dyDescent="0.35">
      <c r="AV13809" s="10"/>
      <c r="AW13809"/>
    </row>
    <row r="13810" spans="48:49" x14ac:dyDescent="0.35">
      <c r="AV13810" s="10"/>
      <c r="AW13810"/>
    </row>
    <row r="13811" spans="48:49" x14ac:dyDescent="0.35">
      <c r="AV13811" s="10"/>
      <c r="AW13811"/>
    </row>
    <row r="13812" spans="48:49" x14ac:dyDescent="0.35">
      <c r="AV13812" s="10"/>
      <c r="AW13812"/>
    </row>
    <row r="13813" spans="48:49" x14ac:dyDescent="0.35">
      <c r="AV13813" s="10"/>
      <c r="AW13813"/>
    </row>
    <row r="13814" spans="48:49" x14ac:dyDescent="0.35">
      <c r="AV13814" s="10"/>
      <c r="AW13814"/>
    </row>
    <row r="13815" spans="48:49" x14ac:dyDescent="0.35">
      <c r="AV13815" s="10"/>
      <c r="AW13815"/>
    </row>
    <row r="13816" spans="48:49" x14ac:dyDescent="0.35">
      <c r="AV13816" s="10"/>
      <c r="AW13816"/>
    </row>
    <row r="13817" spans="48:49" x14ac:dyDescent="0.35">
      <c r="AV13817" s="10"/>
      <c r="AW13817"/>
    </row>
    <row r="13818" spans="48:49" x14ac:dyDescent="0.35">
      <c r="AV13818" s="10"/>
      <c r="AW13818"/>
    </row>
    <row r="13819" spans="48:49" x14ac:dyDescent="0.35">
      <c r="AV13819" s="10"/>
      <c r="AW13819"/>
    </row>
    <row r="13820" spans="48:49" x14ac:dyDescent="0.35">
      <c r="AV13820" s="10"/>
      <c r="AW13820"/>
    </row>
    <row r="13821" spans="48:49" x14ac:dyDescent="0.35">
      <c r="AV13821" s="10"/>
      <c r="AW13821"/>
    </row>
    <row r="13822" spans="48:49" x14ac:dyDescent="0.35">
      <c r="AV13822" s="10"/>
      <c r="AW13822"/>
    </row>
    <row r="13823" spans="48:49" x14ac:dyDescent="0.35">
      <c r="AV13823" s="10"/>
      <c r="AW13823"/>
    </row>
    <row r="13824" spans="48:49" x14ac:dyDescent="0.35">
      <c r="AV13824" s="10"/>
      <c r="AW13824"/>
    </row>
    <row r="13825" spans="48:49" x14ac:dyDescent="0.35">
      <c r="AV13825" s="10"/>
      <c r="AW13825"/>
    </row>
    <row r="13826" spans="48:49" x14ac:dyDescent="0.35">
      <c r="AV13826" s="10"/>
      <c r="AW13826"/>
    </row>
    <row r="13827" spans="48:49" x14ac:dyDescent="0.35">
      <c r="AV13827" s="10"/>
      <c r="AW13827"/>
    </row>
    <row r="13828" spans="48:49" x14ac:dyDescent="0.35">
      <c r="AV13828" s="10"/>
      <c r="AW13828"/>
    </row>
    <row r="13829" spans="48:49" x14ac:dyDescent="0.35">
      <c r="AV13829" s="10"/>
      <c r="AW13829"/>
    </row>
    <row r="13830" spans="48:49" x14ac:dyDescent="0.35">
      <c r="AV13830" s="10"/>
      <c r="AW13830"/>
    </row>
    <row r="13831" spans="48:49" x14ac:dyDescent="0.35">
      <c r="AV13831" s="10"/>
      <c r="AW13831"/>
    </row>
    <row r="13832" spans="48:49" x14ac:dyDescent="0.35">
      <c r="AV13832" s="10"/>
      <c r="AW13832"/>
    </row>
    <row r="13833" spans="48:49" x14ac:dyDescent="0.35">
      <c r="AV13833" s="10"/>
      <c r="AW13833"/>
    </row>
    <row r="13834" spans="48:49" x14ac:dyDescent="0.35">
      <c r="AV13834" s="10"/>
      <c r="AW13834"/>
    </row>
    <row r="13835" spans="48:49" x14ac:dyDescent="0.35">
      <c r="AV13835" s="10"/>
      <c r="AW13835"/>
    </row>
    <row r="13836" spans="48:49" x14ac:dyDescent="0.35">
      <c r="AV13836" s="10"/>
      <c r="AW13836"/>
    </row>
    <row r="13837" spans="48:49" x14ac:dyDescent="0.35">
      <c r="AV13837" s="10"/>
      <c r="AW13837"/>
    </row>
    <row r="13838" spans="48:49" x14ac:dyDescent="0.35">
      <c r="AV13838" s="10"/>
      <c r="AW13838"/>
    </row>
    <row r="13839" spans="48:49" x14ac:dyDescent="0.35">
      <c r="AV13839" s="10"/>
      <c r="AW13839"/>
    </row>
    <row r="13840" spans="48:49" x14ac:dyDescent="0.35">
      <c r="AV13840" s="10"/>
      <c r="AW13840"/>
    </row>
    <row r="13841" spans="48:49" x14ac:dyDescent="0.35">
      <c r="AV13841" s="10"/>
      <c r="AW13841"/>
    </row>
    <row r="13842" spans="48:49" x14ac:dyDescent="0.35">
      <c r="AV13842" s="10"/>
      <c r="AW13842"/>
    </row>
    <row r="13843" spans="48:49" x14ac:dyDescent="0.35">
      <c r="AV13843" s="10"/>
      <c r="AW13843"/>
    </row>
    <row r="13844" spans="48:49" x14ac:dyDescent="0.35">
      <c r="AV13844" s="10"/>
      <c r="AW13844"/>
    </row>
    <row r="13845" spans="48:49" x14ac:dyDescent="0.35">
      <c r="AV13845" s="10"/>
      <c r="AW13845"/>
    </row>
    <row r="13846" spans="48:49" x14ac:dyDescent="0.35">
      <c r="AV13846" s="10"/>
      <c r="AW13846"/>
    </row>
    <row r="13847" spans="48:49" x14ac:dyDescent="0.35">
      <c r="AV13847" s="10"/>
      <c r="AW13847"/>
    </row>
    <row r="13848" spans="48:49" x14ac:dyDescent="0.35">
      <c r="AV13848" s="10"/>
      <c r="AW13848"/>
    </row>
    <row r="13849" spans="48:49" x14ac:dyDescent="0.35">
      <c r="AV13849" s="10"/>
      <c r="AW13849"/>
    </row>
    <row r="13850" spans="48:49" x14ac:dyDescent="0.35">
      <c r="AV13850" s="10"/>
      <c r="AW13850"/>
    </row>
    <row r="13851" spans="48:49" x14ac:dyDescent="0.35">
      <c r="AV13851" s="10"/>
      <c r="AW13851"/>
    </row>
    <row r="13852" spans="48:49" x14ac:dyDescent="0.35">
      <c r="AV13852" s="10"/>
      <c r="AW13852"/>
    </row>
    <row r="13853" spans="48:49" x14ac:dyDescent="0.35">
      <c r="AV13853" s="10"/>
      <c r="AW13853"/>
    </row>
    <row r="13854" spans="48:49" x14ac:dyDescent="0.35">
      <c r="AV13854" s="10"/>
      <c r="AW13854"/>
    </row>
    <row r="13855" spans="48:49" x14ac:dyDescent="0.35">
      <c r="AV13855" s="10"/>
      <c r="AW13855"/>
    </row>
    <row r="13856" spans="48:49" x14ac:dyDescent="0.35">
      <c r="AV13856" s="10"/>
      <c r="AW13856"/>
    </row>
    <row r="13857" spans="48:49" x14ac:dyDescent="0.35">
      <c r="AV13857" s="10"/>
      <c r="AW13857"/>
    </row>
    <row r="13858" spans="48:49" x14ac:dyDescent="0.35">
      <c r="AV13858" s="10"/>
      <c r="AW13858"/>
    </row>
    <row r="13859" spans="48:49" x14ac:dyDescent="0.35">
      <c r="AV13859" s="10"/>
      <c r="AW13859"/>
    </row>
    <row r="13860" spans="48:49" x14ac:dyDescent="0.35">
      <c r="AV13860" s="10"/>
      <c r="AW13860"/>
    </row>
    <row r="13861" spans="48:49" x14ac:dyDescent="0.35">
      <c r="AV13861" s="10"/>
      <c r="AW13861"/>
    </row>
    <row r="13862" spans="48:49" x14ac:dyDescent="0.35">
      <c r="AV13862" s="10"/>
      <c r="AW13862"/>
    </row>
    <row r="13863" spans="48:49" x14ac:dyDescent="0.35">
      <c r="AV13863" s="10"/>
      <c r="AW13863"/>
    </row>
    <row r="13864" spans="48:49" x14ac:dyDescent="0.35">
      <c r="AV13864" s="10"/>
      <c r="AW13864"/>
    </row>
    <row r="13865" spans="48:49" x14ac:dyDescent="0.35">
      <c r="AV13865" s="10"/>
      <c r="AW13865"/>
    </row>
    <row r="13866" spans="48:49" x14ac:dyDescent="0.35">
      <c r="AV13866" s="10"/>
      <c r="AW13866"/>
    </row>
    <row r="13867" spans="48:49" x14ac:dyDescent="0.35">
      <c r="AV13867" s="10"/>
      <c r="AW13867"/>
    </row>
    <row r="13868" spans="48:49" x14ac:dyDescent="0.35">
      <c r="AV13868" s="10"/>
      <c r="AW13868"/>
    </row>
    <row r="13869" spans="48:49" x14ac:dyDescent="0.35">
      <c r="AV13869" s="10"/>
      <c r="AW13869"/>
    </row>
    <row r="13870" spans="48:49" x14ac:dyDescent="0.35">
      <c r="AV13870" s="10"/>
      <c r="AW13870"/>
    </row>
    <row r="13871" spans="48:49" x14ac:dyDescent="0.35">
      <c r="AV13871" s="10"/>
      <c r="AW13871"/>
    </row>
    <row r="13872" spans="48:49" x14ac:dyDescent="0.35">
      <c r="AV13872" s="10"/>
      <c r="AW13872"/>
    </row>
    <row r="13873" spans="48:49" x14ac:dyDescent="0.35">
      <c r="AV13873" s="10"/>
      <c r="AW13873"/>
    </row>
    <row r="13874" spans="48:49" x14ac:dyDescent="0.35">
      <c r="AV13874" s="10"/>
      <c r="AW13874"/>
    </row>
    <row r="13875" spans="48:49" x14ac:dyDescent="0.35">
      <c r="AV13875" s="10"/>
      <c r="AW13875"/>
    </row>
    <row r="13876" spans="48:49" x14ac:dyDescent="0.35">
      <c r="AV13876" s="10"/>
      <c r="AW13876"/>
    </row>
    <row r="13877" spans="48:49" x14ac:dyDescent="0.35">
      <c r="AV13877" s="10"/>
      <c r="AW13877"/>
    </row>
    <row r="13878" spans="48:49" x14ac:dyDescent="0.35">
      <c r="AV13878" s="10"/>
      <c r="AW13878"/>
    </row>
    <row r="13879" spans="48:49" x14ac:dyDescent="0.35">
      <c r="AV13879" s="10"/>
      <c r="AW13879"/>
    </row>
    <row r="13880" spans="48:49" x14ac:dyDescent="0.35">
      <c r="AV13880" s="10"/>
      <c r="AW13880"/>
    </row>
    <row r="13881" spans="48:49" x14ac:dyDescent="0.35">
      <c r="AV13881" s="10"/>
      <c r="AW13881"/>
    </row>
    <row r="13882" spans="48:49" x14ac:dyDescent="0.35">
      <c r="AV13882" s="10"/>
      <c r="AW13882"/>
    </row>
    <row r="13883" spans="48:49" x14ac:dyDescent="0.35">
      <c r="AV13883" s="10"/>
      <c r="AW13883"/>
    </row>
    <row r="13884" spans="48:49" x14ac:dyDescent="0.35">
      <c r="AV13884" s="10"/>
      <c r="AW13884"/>
    </row>
    <row r="13885" spans="48:49" x14ac:dyDescent="0.35">
      <c r="AV13885" s="10"/>
      <c r="AW13885"/>
    </row>
    <row r="13886" spans="48:49" x14ac:dyDescent="0.35">
      <c r="AV13886" s="10"/>
      <c r="AW13886"/>
    </row>
    <row r="13887" spans="48:49" x14ac:dyDescent="0.35">
      <c r="AV13887" s="10"/>
      <c r="AW13887"/>
    </row>
    <row r="13888" spans="48:49" x14ac:dyDescent="0.35">
      <c r="AV13888" s="10"/>
      <c r="AW13888"/>
    </row>
    <row r="13889" spans="48:49" x14ac:dyDescent="0.35">
      <c r="AV13889" s="10"/>
      <c r="AW13889"/>
    </row>
    <row r="13890" spans="48:49" x14ac:dyDescent="0.35">
      <c r="AV13890" s="10"/>
      <c r="AW13890"/>
    </row>
    <row r="13891" spans="48:49" x14ac:dyDescent="0.35">
      <c r="AV13891" s="10"/>
      <c r="AW13891"/>
    </row>
    <row r="13892" spans="48:49" x14ac:dyDescent="0.35">
      <c r="AV13892" s="10"/>
      <c r="AW13892"/>
    </row>
    <row r="13893" spans="48:49" x14ac:dyDescent="0.35">
      <c r="AV13893" s="10"/>
      <c r="AW13893"/>
    </row>
    <row r="13894" spans="48:49" x14ac:dyDescent="0.35">
      <c r="AV13894" s="10"/>
      <c r="AW13894"/>
    </row>
    <row r="13895" spans="48:49" x14ac:dyDescent="0.35">
      <c r="AV13895" s="10"/>
      <c r="AW13895"/>
    </row>
    <row r="13896" spans="48:49" x14ac:dyDescent="0.35">
      <c r="AV13896" s="10"/>
      <c r="AW13896"/>
    </row>
    <row r="13897" spans="48:49" x14ac:dyDescent="0.35">
      <c r="AV13897" s="10"/>
      <c r="AW13897"/>
    </row>
    <row r="13898" spans="48:49" x14ac:dyDescent="0.35">
      <c r="AV13898" s="10"/>
      <c r="AW13898"/>
    </row>
    <row r="13899" spans="48:49" x14ac:dyDescent="0.35">
      <c r="AV13899" s="10"/>
      <c r="AW13899"/>
    </row>
    <row r="13900" spans="48:49" x14ac:dyDescent="0.35">
      <c r="AV13900" s="10"/>
      <c r="AW13900"/>
    </row>
    <row r="13901" spans="48:49" x14ac:dyDescent="0.35">
      <c r="AV13901" s="10"/>
      <c r="AW13901"/>
    </row>
    <row r="13902" spans="48:49" x14ac:dyDescent="0.35">
      <c r="AV13902" s="10"/>
      <c r="AW13902"/>
    </row>
    <row r="13903" spans="48:49" x14ac:dyDescent="0.35">
      <c r="AV13903" s="10"/>
      <c r="AW13903"/>
    </row>
    <row r="13904" spans="48:49" x14ac:dyDescent="0.35">
      <c r="AV13904" s="10"/>
      <c r="AW13904"/>
    </row>
    <row r="13905" spans="48:49" x14ac:dyDescent="0.35">
      <c r="AV13905" s="10"/>
      <c r="AW13905"/>
    </row>
    <row r="13906" spans="48:49" x14ac:dyDescent="0.35">
      <c r="AV13906" s="10"/>
      <c r="AW13906"/>
    </row>
    <row r="13907" spans="48:49" x14ac:dyDescent="0.35">
      <c r="AV13907" s="10"/>
      <c r="AW13907"/>
    </row>
    <row r="13908" spans="48:49" x14ac:dyDescent="0.35">
      <c r="AV13908" s="10"/>
      <c r="AW13908"/>
    </row>
    <row r="13909" spans="48:49" x14ac:dyDescent="0.35">
      <c r="AV13909" s="10"/>
      <c r="AW13909"/>
    </row>
    <row r="13910" spans="48:49" x14ac:dyDescent="0.35">
      <c r="AV13910" s="10"/>
      <c r="AW13910"/>
    </row>
    <row r="13911" spans="48:49" x14ac:dyDescent="0.35">
      <c r="AV13911" s="10"/>
      <c r="AW13911"/>
    </row>
    <row r="13912" spans="48:49" x14ac:dyDescent="0.35">
      <c r="AV13912" s="10"/>
      <c r="AW13912"/>
    </row>
    <row r="13913" spans="48:49" x14ac:dyDescent="0.35">
      <c r="AV13913" s="10"/>
      <c r="AW13913"/>
    </row>
    <row r="13914" spans="48:49" x14ac:dyDescent="0.35">
      <c r="AV13914" s="10"/>
      <c r="AW13914"/>
    </row>
    <row r="13915" spans="48:49" x14ac:dyDescent="0.35">
      <c r="AV13915" s="10"/>
      <c r="AW13915"/>
    </row>
    <row r="13916" spans="48:49" x14ac:dyDescent="0.35">
      <c r="AV13916" s="10"/>
      <c r="AW13916"/>
    </row>
    <row r="13917" spans="48:49" x14ac:dyDescent="0.35">
      <c r="AV13917" s="10"/>
      <c r="AW13917"/>
    </row>
    <row r="13918" spans="48:49" x14ac:dyDescent="0.35">
      <c r="AV13918" s="10"/>
      <c r="AW13918"/>
    </row>
    <row r="13919" spans="48:49" x14ac:dyDescent="0.35">
      <c r="AV13919" s="10"/>
      <c r="AW13919"/>
    </row>
    <row r="13920" spans="48:49" x14ac:dyDescent="0.35">
      <c r="AV13920" s="10"/>
      <c r="AW13920"/>
    </row>
    <row r="13921" spans="48:49" x14ac:dyDescent="0.35">
      <c r="AV13921" s="10"/>
      <c r="AW13921"/>
    </row>
    <row r="13922" spans="48:49" x14ac:dyDescent="0.35">
      <c r="AV13922" s="10"/>
      <c r="AW13922"/>
    </row>
    <row r="13923" spans="48:49" x14ac:dyDescent="0.35">
      <c r="AV13923" s="10"/>
      <c r="AW13923"/>
    </row>
    <row r="13924" spans="48:49" x14ac:dyDescent="0.35">
      <c r="AV13924" s="10"/>
      <c r="AW13924"/>
    </row>
    <row r="13925" spans="48:49" x14ac:dyDescent="0.35">
      <c r="AV13925" s="10"/>
      <c r="AW13925"/>
    </row>
    <row r="13926" spans="48:49" x14ac:dyDescent="0.35">
      <c r="AV13926" s="10"/>
      <c r="AW13926"/>
    </row>
    <row r="13927" spans="48:49" x14ac:dyDescent="0.35">
      <c r="AV13927" s="10"/>
      <c r="AW13927"/>
    </row>
    <row r="13928" spans="48:49" x14ac:dyDescent="0.35">
      <c r="AV13928" s="10"/>
      <c r="AW13928"/>
    </row>
    <row r="13929" spans="48:49" x14ac:dyDescent="0.35">
      <c r="AV13929" s="10"/>
      <c r="AW13929"/>
    </row>
    <row r="13930" spans="48:49" x14ac:dyDescent="0.35">
      <c r="AV13930" s="10"/>
      <c r="AW13930"/>
    </row>
    <row r="13931" spans="48:49" x14ac:dyDescent="0.35">
      <c r="AV13931" s="10"/>
      <c r="AW13931"/>
    </row>
    <row r="13932" spans="48:49" x14ac:dyDescent="0.35">
      <c r="AV13932" s="10"/>
      <c r="AW13932"/>
    </row>
    <row r="13933" spans="48:49" x14ac:dyDescent="0.35">
      <c r="AV13933" s="10"/>
      <c r="AW13933"/>
    </row>
    <row r="13934" spans="48:49" x14ac:dyDescent="0.35">
      <c r="AV13934" s="10"/>
      <c r="AW13934"/>
    </row>
    <row r="13935" spans="48:49" x14ac:dyDescent="0.35">
      <c r="AV13935" s="10"/>
      <c r="AW13935"/>
    </row>
    <row r="13936" spans="48:49" x14ac:dyDescent="0.35">
      <c r="AV13936" s="10"/>
      <c r="AW13936"/>
    </row>
    <row r="13937" spans="48:49" x14ac:dyDescent="0.35">
      <c r="AV13937" s="10"/>
      <c r="AW13937"/>
    </row>
    <row r="13938" spans="48:49" x14ac:dyDescent="0.35">
      <c r="AV13938" s="10"/>
      <c r="AW13938"/>
    </row>
    <row r="13939" spans="48:49" x14ac:dyDescent="0.35">
      <c r="AV13939" s="10"/>
      <c r="AW13939"/>
    </row>
    <row r="13940" spans="48:49" x14ac:dyDescent="0.35">
      <c r="AV13940" s="10"/>
      <c r="AW13940"/>
    </row>
    <row r="13941" spans="48:49" x14ac:dyDescent="0.35">
      <c r="AV13941" s="10"/>
      <c r="AW13941"/>
    </row>
    <row r="13942" spans="48:49" x14ac:dyDescent="0.35">
      <c r="AV13942" s="10"/>
      <c r="AW13942"/>
    </row>
    <row r="13943" spans="48:49" x14ac:dyDescent="0.35">
      <c r="AV13943" s="10"/>
      <c r="AW13943"/>
    </row>
    <row r="13944" spans="48:49" x14ac:dyDescent="0.35">
      <c r="AV13944" s="10"/>
      <c r="AW13944"/>
    </row>
    <row r="13945" spans="48:49" x14ac:dyDescent="0.35">
      <c r="AV13945" s="10"/>
      <c r="AW13945"/>
    </row>
    <row r="13946" spans="48:49" x14ac:dyDescent="0.35">
      <c r="AV13946" s="10"/>
      <c r="AW13946"/>
    </row>
    <row r="13947" spans="48:49" x14ac:dyDescent="0.35">
      <c r="AV13947" s="10"/>
      <c r="AW13947"/>
    </row>
    <row r="13948" spans="48:49" x14ac:dyDescent="0.35">
      <c r="AV13948" s="10"/>
      <c r="AW13948"/>
    </row>
    <row r="13949" spans="48:49" x14ac:dyDescent="0.35">
      <c r="AV13949" s="10"/>
      <c r="AW13949"/>
    </row>
    <row r="13950" spans="48:49" x14ac:dyDescent="0.35">
      <c r="AV13950" s="10"/>
      <c r="AW13950"/>
    </row>
    <row r="13951" spans="48:49" x14ac:dyDescent="0.35">
      <c r="AV13951" s="10"/>
      <c r="AW13951"/>
    </row>
    <row r="13952" spans="48:49" x14ac:dyDescent="0.35">
      <c r="AV13952" s="10"/>
      <c r="AW13952"/>
    </row>
    <row r="13953" spans="48:49" x14ac:dyDescent="0.35">
      <c r="AV13953" s="10"/>
      <c r="AW13953"/>
    </row>
    <row r="13954" spans="48:49" x14ac:dyDescent="0.35">
      <c r="AV13954" s="10"/>
      <c r="AW13954"/>
    </row>
    <row r="13955" spans="48:49" x14ac:dyDescent="0.35">
      <c r="AV13955" s="10"/>
      <c r="AW13955"/>
    </row>
    <row r="13956" spans="48:49" x14ac:dyDescent="0.35">
      <c r="AV13956" s="10"/>
      <c r="AW13956"/>
    </row>
    <row r="13957" spans="48:49" x14ac:dyDescent="0.35">
      <c r="AV13957" s="10"/>
      <c r="AW13957"/>
    </row>
    <row r="13958" spans="48:49" x14ac:dyDescent="0.35">
      <c r="AV13958" s="10"/>
      <c r="AW13958"/>
    </row>
    <row r="13959" spans="48:49" x14ac:dyDescent="0.35">
      <c r="AV13959" s="10"/>
      <c r="AW13959"/>
    </row>
    <row r="13960" spans="48:49" x14ac:dyDescent="0.35">
      <c r="AV13960" s="10"/>
      <c r="AW13960"/>
    </row>
    <row r="13961" spans="48:49" x14ac:dyDescent="0.35">
      <c r="AV13961" s="10"/>
      <c r="AW13961"/>
    </row>
    <row r="13962" spans="48:49" x14ac:dyDescent="0.35">
      <c r="AV13962" s="10"/>
      <c r="AW13962"/>
    </row>
    <row r="13963" spans="48:49" x14ac:dyDescent="0.35">
      <c r="AV13963" s="10"/>
      <c r="AW13963"/>
    </row>
    <row r="13964" spans="48:49" x14ac:dyDescent="0.35">
      <c r="AV13964" s="10"/>
      <c r="AW13964"/>
    </row>
    <row r="13965" spans="48:49" x14ac:dyDescent="0.35">
      <c r="AV13965" s="10"/>
      <c r="AW13965"/>
    </row>
    <row r="13966" spans="48:49" x14ac:dyDescent="0.35">
      <c r="AV13966" s="10"/>
      <c r="AW13966"/>
    </row>
    <row r="13967" spans="48:49" x14ac:dyDescent="0.35">
      <c r="AV13967" s="10"/>
      <c r="AW13967"/>
    </row>
    <row r="13968" spans="48:49" x14ac:dyDescent="0.35">
      <c r="AV13968" s="10"/>
      <c r="AW13968"/>
    </row>
    <row r="13969" spans="48:49" x14ac:dyDescent="0.35">
      <c r="AV13969" s="10"/>
      <c r="AW13969"/>
    </row>
    <row r="13970" spans="48:49" x14ac:dyDescent="0.35">
      <c r="AV13970" s="10"/>
      <c r="AW13970"/>
    </row>
    <row r="13971" spans="48:49" x14ac:dyDescent="0.35">
      <c r="AV13971" s="10"/>
      <c r="AW13971"/>
    </row>
    <row r="13972" spans="48:49" x14ac:dyDescent="0.35">
      <c r="AV13972" s="10"/>
      <c r="AW13972"/>
    </row>
    <row r="13973" spans="48:49" x14ac:dyDescent="0.35">
      <c r="AV13973" s="10"/>
      <c r="AW13973"/>
    </row>
    <row r="13974" spans="48:49" x14ac:dyDescent="0.35">
      <c r="AV13974" s="10"/>
      <c r="AW13974"/>
    </row>
    <row r="13975" spans="48:49" x14ac:dyDescent="0.35">
      <c r="AV13975" s="10"/>
      <c r="AW13975"/>
    </row>
    <row r="13976" spans="48:49" x14ac:dyDescent="0.35">
      <c r="AV13976" s="10"/>
      <c r="AW13976"/>
    </row>
    <row r="13977" spans="48:49" x14ac:dyDescent="0.35">
      <c r="AV13977" s="10"/>
      <c r="AW13977"/>
    </row>
    <row r="13978" spans="48:49" x14ac:dyDescent="0.35">
      <c r="AV13978" s="10"/>
      <c r="AW13978"/>
    </row>
    <row r="13979" spans="48:49" x14ac:dyDescent="0.35">
      <c r="AV13979" s="10"/>
      <c r="AW13979"/>
    </row>
    <row r="13980" spans="48:49" x14ac:dyDescent="0.35">
      <c r="AV13980" s="10"/>
      <c r="AW13980"/>
    </row>
    <row r="13981" spans="48:49" x14ac:dyDescent="0.35">
      <c r="AV13981" s="10"/>
      <c r="AW13981"/>
    </row>
    <row r="13982" spans="48:49" x14ac:dyDescent="0.35">
      <c r="AV13982" s="10"/>
      <c r="AW13982"/>
    </row>
    <row r="13983" spans="48:49" x14ac:dyDescent="0.35">
      <c r="AV13983" s="10"/>
      <c r="AW13983"/>
    </row>
    <row r="13984" spans="48:49" x14ac:dyDescent="0.35">
      <c r="AV13984" s="10"/>
      <c r="AW13984"/>
    </row>
    <row r="13985" spans="48:49" x14ac:dyDescent="0.35">
      <c r="AV13985" s="10"/>
      <c r="AW13985"/>
    </row>
    <row r="13986" spans="48:49" x14ac:dyDescent="0.35">
      <c r="AV13986" s="10"/>
      <c r="AW13986"/>
    </row>
    <row r="13987" spans="48:49" x14ac:dyDescent="0.35">
      <c r="AV13987" s="10"/>
      <c r="AW13987"/>
    </row>
    <row r="13988" spans="48:49" x14ac:dyDescent="0.35">
      <c r="AV13988" s="10"/>
      <c r="AW13988"/>
    </row>
    <row r="13989" spans="48:49" x14ac:dyDescent="0.35">
      <c r="AV13989" s="10"/>
      <c r="AW13989"/>
    </row>
    <row r="13990" spans="48:49" x14ac:dyDescent="0.35">
      <c r="AV13990" s="10"/>
      <c r="AW13990"/>
    </row>
    <row r="13991" spans="48:49" x14ac:dyDescent="0.35">
      <c r="AV13991" s="10"/>
      <c r="AW13991"/>
    </row>
    <row r="13992" spans="48:49" x14ac:dyDescent="0.35">
      <c r="AV13992" s="10"/>
      <c r="AW13992"/>
    </row>
    <row r="13993" spans="48:49" x14ac:dyDescent="0.35">
      <c r="AV13993" s="10"/>
      <c r="AW13993"/>
    </row>
    <row r="13994" spans="48:49" x14ac:dyDescent="0.35">
      <c r="AV13994" s="10"/>
      <c r="AW13994"/>
    </row>
    <row r="13995" spans="48:49" x14ac:dyDescent="0.35">
      <c r="AV13995" s="10"/>
      <c r="AW13995"/>
    </row>
    <row r="13996" spans="48:49" x14ac:dyDescent="0.35">
      <c r="AV13996" s="10"/>
      <c r="AW13996"/>
    </row>
    <row r="13997" spans="48:49" x14ac:dyDescent="0.35">
      <c r="AV13997" s="10"/>
      <c r="AW13997"/>
    </row>
    <row r="13998" spans="48:49" x14ac:dyDescent="0.35">
      <c r="AV13998" s="10"/>
      <c r="AW13998"/>
    </row>
    <row r="13999" spans="48:49" x14ac:dyDescent="0.35">
      <c r="AV13999" s="10"/>
      <c r="AW13999"/>
    </row>
    <row r="14000" spans="48:49" x14ac:dyDescent="0.35">
      <c r="AV14000" s="10"/>
      <c r="AW14000"/>
    </row>
    <row r="14001" spans="48:49" x14ac:dyDescent="0.35">
      <c r="AV14001" s="10"/>
      <c r="AW14001"/>
    </row>
    <row r="14002" spans="48:49" x14ac:dyDescent="0.35">
      <c r="AV14002" s="10"/>
      <c r="AW14002"/>
    </row>
    <row r="14003" spans="48:49" x14ac:dyDescent="0.35">
      <c r="AV14003" s="10"/>
      <c r="AW14003"/>
    </row>
    <row r="14004" spans="48:49" x14ac:dyDescent="0.35">
      <c r="AV14004" s="10"/>
      <c r="AW14004"/>
    </row>
    <row r="14005" spans="48:49" x14ac:dyDescent="0.35">
      <c r="AV14005" s="10"/>
      <c r="AW14005"/>
    </row>
    <row r="14006" spans="48:49" x14ac:dyDescent="0.35">
      <c r="AV14006" s="10"/>
      <c r="AW14006"/>
    </row>
    <row r="14007" spans="48:49" x14ac:dyDescent="0.35">
      <c r="AV14007" s="10"/>
      <c r="AW14007"/>
    </row>
    <row r="14008" spans="48:49" x14ac:dyDescent="0.35">
      <c r="AV14008" s="10"/>
      <c r="AW14008"/>
    </row>
    <row r="14009" spans="48:49" x14ac:dyDescent="0.35">
      <c r="AV14009" s="10"/>
      <c r="AW14009"/>
    </row>
    <row r="14010" spans="48:49" x14ac:dyDescent="0.35">
      <c r="AV14010" s="10"/>
      <c r="AW14010"/>
    </row>
    <row r="14011" spans="48:49" x14ac:dyDescent="0.35">
      <c r="AV14011" s="10"/>
      <c r="AW14011"/>
    </row>
    <row r="14012" spans="48:49" x14ac:dyDescent="0.35">
      <c r="AV14012" s="10"/>
      <c r="AW14012"/>
    </row>
    <row r="14013" spans="48:49" x14ac:dyDescent="0.35">
      <c r="AV14013" s="10"/>
      <c r="AW14013"/>
    </row>
    <row r="14014" spans="48:49" x14ac:dyDescent="0.35">
      <c r="AV14014" s="10"/>
      <c r="AW14014"/>
    </row>
    <row r="14015" spans="48:49" x14ac:dyDescent="0.35">
      <c r="AV14015" s="10"/>
      <c r="AW14015"/>
    </row>
    <row r="14016" spans="48:49" x14ac:dyDescent="0.35">
      <c r="AV14016" s="10"/>
      <c r="AW14016"/>
    </row>
    <row r="14017" spans="48:49" x14ac:dyDescent="0.35">
      <c r="AV14017" s="10"/>
      <c r="AW14017"/>
    </row>
    <row r="14018" spans="48:49" x14ac:dyDescent="0.35">
      <c r="AV14018" s="10"/>
      <c r="AW14018"/>
    </row>
    <row r="14019" spans="48:49" x14ac:dyDescent="0.35">
      <c r="AV14019" s="10"/>
      <c r="AW14019"/>
    </row>
    <row r="14020" spans="48:49" x14ac:dyDescent="0.35">
      <c r="AV14020" s="10"/>
      <c r="AW14020"/>
    </row>
    <row r="14021" spans="48:49" x14ac:dyDescent="0.35">
      <c r="AV14021" s="10"/>
      <c r="AW14021"/>
    </row>
    <row r="14022" spans="48:49" x14ac:dyDescent="0.35">
      <c r="AV14022" s="10"/>
      <c r="AW14022"/>
    </row>
    <row r="14023" spans="48:49" x14ac:dyDescent="0.35">
      <c r="AV14023" s="10"/>
      <c r="AW14023"/>
    </row>
    <row r="14024" spans="48:49" x14ac:dyDescent="0.35">
      <c r="AV14024" s="10"/>
      <c r="AW14024"/>
    </row>
    <row r="14025" spans="48:49" x14ac:dyDescent="0.35">
      <c r="AV14025" s="10"/>
      <c r="AW14025"/>
    </row>
    <row r="14026" spans="48:49" x14ac:dyDescent="0.35">
      <c r="AV14026" s="10"/>
      <c r="AW14026"/>
    </row>
    <row r="14027" spans="48:49" x14ac:dyDescent="0.35">
      <c r="AV14027" s="10"/>
      <c r="AW14027"/>
    </row>
    <row r="14028" spans="48:49" x14ac:dyDescent="0.35">
      <c r="AV14028" s="10"/>
      <c r="AW14028"/>
    </row>
    <row r="14029" spans="48:49" x14ac:dyDescent="0.35">
      <c r="AV14029" s="10"/>
      <c r="AW14029"/>
    </row>
    <row r="14030" spans="48:49" x14ac:dyDescent="0.35">
      <c r="AV14030" s="10"/>
      <c r="AW14030"/>
    </row>
    <row r="14031" spans="48:49" x14ac:dyDescent="0.35">
      <c r="AV14031" s="10"/>
      <c r="AW14031"/>
    </row>
    <row r="14032" spans="48:49" x14ac:dyDescent="0.35">
      <c r="AV14032" s="10"/>
      <c r="AW14032"/>
    </row>
    <row r="14033" spans="48:49" x14ac:dyDescent="0.35">
      <c r="AV14033" s="10"/>
      <c r="AW14033"/>
    </row>
    <row r="14034" spans="48:49" x14ac:dyDescent="0.35">
      <c r="AV14034" s="10"/>
      <c r="AW14034"/>
    </row>
    <row r="14035" spans="48:49" x14ac:dyDescent="0.35">
      <c r="AV14035" s="10"/>
      <c r="AW14035"/>
    </row>
    <row r="14036" spans="48:49" x14ac:dyDescent="0.35">
      <c r="AV14036" s="10"/>
      <c r="AW14036"/>
    </row>
    <row r="14037" spans="48:49" x14ac:dyDescent="0.35">
      <c r="AV14037" s="10"/>
      <c r="AW14037"/>
    </row>
    <row r="14038" spans="48:49" x14ac:dyDescent="0.35">
      <c r="AV14038" s="10"/>
      <c r="AW14038"/>
    </row>
    <row r="14039" spans="48:49" x14ac:dyDescent="0.35">
      <c r="AV14039" s="10"/>
      <c r="AW14039"/>
    </row>
    <row r="14040" spans="48:49" x14ac:dyDescent="0.35">
      <c r="AV14040" s="10"/>
      <c r="AW14040"/>
    </row>
    <row r="14041" spans="48:49" x14ac:dyDescent="0.35">
      <c r="AV14041" s="10"/>
      <c r="AW14041"/>
    </row>
    <row r="14042" spans="48:49" x14ac:dyDescent="0.35">
      <c r="AV14042" s="10"/>
      <c r="AW14042"/>
    </row>
    <row r="14043" spans="48:49" x14ac:dyDescent="0.35">
      <c r="AV14043" s="10"/>
      <c r="AW14043"/>
    </row>
    <row r="14044" spans="48:49" x14ac:dyDescent="0.35">
      <c r="AV14044" s="10"/>
      <c r="AW14044"/>
    </row>
    <row r="14045" spans="48:49" x14ac:dyDescent="0.35">
      <c r="AV14045" s="10"/>
      <c r="AW14045"/>
    </row>
    <row r="14046" spans="48:49" x14ac:dyDescent="0.35">
      <c r="AV14046" s="10"/>
      <c r="AW14046"/>
    </row>
    <row r="14047" spans="48:49" x14ac:dyDescent="0.35">
      <c r="AV14047" s="10"/>
      <c r="AW14047"/>
    </row>
    <row r="14048" spans="48:49" x14ac:dyDescent="0.35">
      <c r="AV14048" s="10"/>
      <c r="AW14048"/>
    </row>
    <row r="14049" spans="48:49" x14ac:dyDescent="0.35">
      <c r="AV14049" s="10"/>
      <c r="AW14049"/>
    </row>
    <row r="14050" spans="48:49" x14ac:dyDescent="0.35">
      <c r="AV14050" s="10"/>
      <c r="AW14050"/>
    </row>
    <row r="14051" spans="48:49" x14ac:dyDescent="0.35">
      <c r="AV14051" s="10"/>
      <c r="AW14051"/>
    </row>
    <row r="14052" spans="48:49" x14ac:dyDescent="0.35">
      <c r="AV14052" s="10"/>
      <c r="AW14052"/>
    </row>
    <row r="14053" spans="48:49" x14ac:dyDescent="0.35">
      <c r="AV14053" s="10"/>
      <c r="AW14053"/>
    </row>
    <row r="14054" spans="48:49" x14ac:dyDescent="0.35">
      <c r="AV14054" s="10"/>
      <c r="AW14054"/>
    </row>
    <row r="14055" spans="48:49" x14ac:dyDescent="0.35">
      <c r="AV14055" s="10"/>
      <c r="AW14055"/>
    </row>
    <row r="14056" spans="48:49" x14ac:dyDescent="0.35">
      <c r="AV14056" s="10"/>
      <c r="AW14056"/>
    </row>
    <row r="14057" spans="48:49" x14ac:dyDescent="0.35">
      <c r="AV14057" s="10"/>
      <c r="AW14057"/>
    </row>
    <row r="14058" spans="48:49" x14ac:dyDescent="0.35">
      <c r="AV14058" s="10"/>
      <c r="AW14058"/>
    </row>
    <row r="14059" spans="48:49" x14ac:dyDescent="0.35">
      <c r="AV14059" s="10"/>
      <c r="AW14059"/>
    </row>
    <row r="14060" spans="48:49" x14ac:dyDescent="0.35">
      <c r="AV14060" s="10"/>
      <c r="AW14060"/>
    </row>
    <row r="14061" spans="48:49" x14ac:dyDescent="0.35">
      <c r="AV14061" s="10"/>
      <c r="AW14061"/>
    </row>
    <row r="14062" spans="48:49" x14ac:dyDescent="0.35">
      <c r="AV14062" s="10"/>
      <c r="AW14062"/>
    </row>
    <row r="14063" spans="48:49" x14ac:dyDescent="0.35">
      <c r="AV14063" s="10"/>
      <c r="AW14063"/>
    </row>
    <row r="14064" spans="48:49" x14ac:dyDescent="0.35">
      <c r="AV14064" s="10"/>
      <c r="AW14064"/>
    </row>
    <row r="14065" spans="48:49" x14ac:dyDescent="0.35">
      <c r="AV14065" s="10"/>
      <c r="AW14065"/>
    </row>
    <row r="14066" spans="48:49" x14ac:dyDescent="0.35">
      <c r="AV14066" s="10"/>
      <c r="AW14066"/>
    </row>
    <row r="14067" spans="48:49" x14ac:dyDescent="0.35">
      <c r="AV14067" s="10"/>
      <c r="AW14067"/>
    </row>
    <row r="14068" spans="48:49" x14ac:dyDescent="0.35">
      <c r="AV14068" s="10"/>
      <c r="AW14068"/>
    </row>
    <row r="14069" spans="48:49" x14ac:dyDescent="0.35">
      <c r="AV14069" s="10"/>
      <c r="AW14069"/>
    </row>
    <row r="14070" spans="48:49" x14ac:dyDescent="0.35">
      <c r="AV14070" s="10"/>
      <c r="AW14070"/>
    </row>
    <row r="14071" spans="48:49" x14ac:dyDescent="0.35">
      <c r="AV14071" s="10"/>
      <c r="AW14071"/>
    </row>
    <row r="14072" spans="48:49" x14ac:dyDescent="0.35">
      <c r="AV14072" s="10"/>
      <c r="AW14072"/>
    </row>
    <row r="14073" spans="48:49" x14ac:dyDescent="0.35">
      <c r="AV14073" s="10"/>
      <c r="AW14073"/>
    </row>
    <row r="14074" spans="48:49" x14ac:dyDescent="0.35">
      <c r="AV14074" s="10"/>
      <c r="AW14074"/>
    </row>
    <row r="14075" spans="48:49" x14ac:dyDescent="0.35">
      <c r="AV14075" s="10"/>
      <c r="AW14075"/>
    </row>
    <row r="14076" spans="48:49" x14ac:dyDescent="0.35">
      <c r="AV14076" s="10"/>
      <c r="AW14076"/>
    </row>
    <row r="14077" spans="48:49" x14ac:dyDescent="0.35">
      <c r="AV14077" s="10"/>
      <c r="AW14077"/>
    </row>
    <row r="14078" spans="48:49" x14ac:dyDescent="0.35">
      <c r="AV14078" s="10"/>
      <c r="AW14078"/>
    </row>
    <row r="14079" spans="48:49" x14ac:dyDescent="0.35">
      <c r="AV14079" s="10"/>
      <c r="AW14079"/>
    </row>
    <row r="14080" spans="48:49" x14ac:dyDescent="0.35">
      <c r="AV14080" s="10"/>
      <c r="AW14080"/>
    </row>
    <row r="14081" spans="48:49" x14ac:dyDescent="0.35">
      <c r="AV14081" s="10"/>
      <c r="AW14081"/>
    </row>
    <row r="14082" spans="48:49" x14ac:dyDescent="0.35">
      <c r="AV14082" s="10"/>
      <c r="AW14082"/>
    </row>
    <row r="14083" spans="48:49" x14ac:dyDescent="0.35">
      <c r="AV14083" s="10"/>
      <c r="AW14083"/>
    </row>
    <row r="14084" spans="48:49" x14ac:dyDescent="0.35">
      <c r="AV14084" s="10"/>
      <c r="AW14084"/>
    </row>
    <row r="14085" spans="48:49" x14ac:dyDescent="0.35">
      <c r="AV14085" s="10"/>
      <c r="AW14085"/>
    </row>
    <row r="14086" spans="48:49" x14ac:dyDescent="0.35">
      <c r="AV14086" s="10"/>
      <c r="AW14086"/>
    </row>
    <row r="14087" spans="48:49" x14ac:dyDescent="0.35">
      <c r="AV14087" s="10"/>
      <c r="AW14087"/>
    </row>
    <row r="14088" spans="48:49" x14ac:dyDescent="0.35">
      <c r="AV14088" s="10"/>
      <c r="AW14088"/>
    </row>
    <row r="14089" spans="48:49" x14ac:dyDescent="0.35">
      <c r="AV14089" s="10"/>
      <c r="AW14089"/>
    </row>
    <row r="14090" spans="48:49" x14ac:dyDescent="0.35">
      <c r="AV14090" s="10"/>
      <c r="AW14090"/>
    </row>
    <row r="14091" spans="48:49" x14ac:dyDescent="0.35">
      <c r="AV14091" s="10"/>
      <c r="AW14091"/>
    </row>
    <row r="14092" spans="48:49" x14ac:dyDescent="0.35">
      <c r="AV14092" s="10"/>
      <c r="AW14092"/>
    </row>
    <row r="14093" spans="48:49" x14ac:dyDescent="0.35">
      <c r="AV14093" s="10"/>
      <c r="AW14093"/>
    </row>
    <row r="14094" spans="48:49" x14ac:dyDescent="0.35">
      <c r="AV14094" s="10"/>
      <c r="AW14094"/>
    </row>
    <row r="14095" spans="48:49" x14ac:dyDescent="0.35">
      <c r="AV14095" s="10"/>
      <c r="AW14095"/>
    </row>
    <row r="14096" spans="48:49" x14ac:dyDescent="0.35">
      <c r="AV14096" s="10"/>
      <c r="AW14096"/>
    </row>
    <row r="14097" spans="48:49" x14ac:dyDescent="0.35">
      <c r="AV14097" s="10"/>
      <c r="AW14097"/>
    </row>
    <row r="14098" spans="48:49" x14ac:dyDescent="0.35">
      <c r="AV14098" s="10"/>
      <c r="AW14098"/>
    </row>
    <row r="14099" spans="48:49" x14ac:dyDescent="0.35">
      <c r="AV14099" s="10"/>
      <c r="AW14099"/>
    </row>
    <row r="14100" spans="48:49" x14ac:dyDescent="0.35">
      <c r="AV14100" s="10"/>
      <c r="AW14100"/>
    </row>
    <row r="14101" spans="48:49" x14ac:dyDescent="0.35">
      <c r="AV14101" s="10"/>
      <c r="AW14101"/>
    </row>
    <row r="14102" spans="48:49" x14ac:dyDescent="0.35">
      <c r="AV14102" s="10"/>
      <c r="AW14102"/>
    </row>
    <row r="14103" spans="48:49" x14ac:dyDescent="0.35">
      <c r="AV14103" s="10"/>
      <c r="AW14103"/>
    </row>
    <row r="14104" spans="48:49" x14ac:dyDescent="0.35">
      <c r="AV14104" s="10"/>
      <c r="AW14104"/>
    </row>
    <row r="14105" spans="48:49" x14ac:dyDescent="0.35">
      <c r="AV14105" s="10"/>
      <c r="AW14105"/>
    </row>
    <row r="14106" spans="48:49" x14ac:dyDescent="0.35">
      <c r="AV14106" s="10"/>
      <c r="AW14106"/>
    </row>
    <row r="14107" spans="48:49" x14ac:dyDescent="0.35">
      <c r="AV14107" s="10"/>
      <c r="AW14107"/>
    </row>
    <row r="14108" spans="48:49" x14ac:dyDescent="0.35">
      <c r="AV14108" s="10"/>
      <c r="AW14108"/>
    </row>
    <row r="14109" spans="48:49" x14ac:dyDescent="0.35">
      <c r="AV14109" s="10"/>
      <c r="AW14109"/>
    </row>
    <row r="14110" spans="48:49" x14ac:dyDescent="0.35">
      <c r="AV14110" s="10"/>
      <c r="AW14110"/>
    </row>
    <row r="14111" spans="48:49" x14ac:dyDescent="0.35">
      <c r="AV14111" s="10"/>
      <c r="AW14111"/>
    </row>
    <row r="14112" spans="48:49" x14ac:dyDescent="0.35">
      <c r="AV14112" s="10"/>
      <c r="AW14112"/>
    </row>
    <row r="14113" spans="48:49" x14ac:dyDescent="0.35">
      <c r="AV14113" s="10"/>
      <c r="AW14113"/>
    </row>
    <row r="14114" spans="48:49" x14ac:dyDescent="0.35">
      <c r="AV14114" s="10"/>
      <c r="AW14114"/>
    </row>
    <row r="14115" spans="48:49" x14ac:dyDescent="0.35">
      <c r="AV14115" s="10"/>
      <c r="AW14115"/>
    </row>
    <row r="14116" spans="48:49" x14ac:dyDescent="0.35">
      <c r="AV14116" s="10"/>
      <c r="AW14116"/>
    </row>
    <row r="14117" spans="48:49" x14ac:dyDescent="0.35">
      <c r="AV14117" s="10"/>
      <c r="AW14117"/>
    </row>
    <row r="14118" spans="48:49" x14ac:dyDescent="0.35">
      <c r="AV14118" s="10"/>
      <c r="AW14118"/>
    </row>
    <row r="14119" spans="48:49" x14ac:dyDescent="0.35">
      <c r="AV14119" s="10"/>
      <c r="AW14119"/>
    </row>
    <row r="14120" spans="48:49" x14ac:dyDescent="0.35">
      <c r="AV14120" s="10"/>
      <c r="AW14120"/>
    </row>
    <row r="14121" spans="48:49" x14ac:dyDescent="0.35">
      <c r="AV14121" s="10"/>
      <c r="AW14121"/>
    </row>
    <row r="14122" spans="48:49" x14ac:dyDescent="0.35">
      <c r="AV14122" s="10"/>
      <c r="AW14122"/>
    </row>
    <row r="14123" spans="48:49" x14ac:dyDescent="0.35">
      <c r="AV14123" s="10"/>
      <c r="AW14123"/>
    </row>
    <row r="14124" spans="48:49" x14ac:dyDescent="0.35">
      <c r="AV14124" s="10"/>
      <c r="AW14124"/>
    </row>
    <row r="14125" spans="48:49" x14ac:dyDescent="0.35">
      <c r="AV14125" s="10"/>
      <c r="AW14125"/>
    </row>
    <row r="14126" spans="48:49" x14ac:dyDescent="0.35">
      <c r="AV14126" s="10"/>
      <c r="AW14126"/>
    </row>
    <row r="14127" spans="48:49" x14ac:dyDescent="0.35">
      <c r="AV14127" s="10"/>
      <c r="AW14127"/>
    </row>
    <row r="14128" spans="48:49" x14ac:dyDescent="0.35">
      <c r="AV14128" s="10"/>
      <c r="AW14128"/>
    </row>
    <row r="14129" spans="48:49" x14ac:dyDescent="0.35">
      <c r="AV14129" s="10"/>
      <c r="AW14129"/>
    </row>
    <row r="14130" spans="48:49" x14ac:dyDescent="0.35">
      <c r="AV14130" s="10"/>
      <c r="AW14130"/>
    </row>
    <row r="14131" spans="48:49" x14ac:dyDescent="0.35">
      <c r="AV14131" s="10"/>
      <c r="AW14131"/>
    </row>
    <row r="14132" spans="48:49" x14ac:dyDescent="0.35">
      <c r="AV14132" s="10"/>
      <c r="AW14132"/>
    </row>
    <row r="14133" spans="48:49" x14ac:dyDescent="0.35">
      <c r="AV14133" s="10"/>
      <c r="AW14133"/>
    </row>
    <row r="14134" spans="48:49" x14ac:dyDescent="0.35">
      <c r="AV14134" s="10"/>
      <c r="AW14134"/>
    </row>
    <row r="14135" spans="48:49" x14ac:dyDescent="0.35">
      <c r="AV14135" s="10"/>
      <c r="AW14135"/>
    </row>
    <row r="14136" spans="48:49" x14ac:dyDescent="0.35">
      <c r="AV14136" s="10"/>
      <c r="AW14136"/>
    </row>
    <row r="14137" spans="48:49" x14ac:dyDescent="0.35">
      <c r="AV14137" s="10"/>
      <c r="AW14137"/>
    </row>
    <row r="14138" spans="48:49" x14ac:dyDescent="0.35">
      <c r="AV14138" s="10"/>
      <c r="AW14138"/>
    </row>
    <row r="14139" spans="48:49" x14ac:dyDescent="0.35">
      <c r="AV14139" s="10"/>
      <c r="AW14139"/>
    </row>
    <row r="14140" spans="48:49" x14ac:dyDescent="0.35">
      <c r="AV14140" s="10"/>
      <c r="AW14140"/>
    </row>
    <row r="14141" spans="48:49" x14ac:dyDescent="0.35">
      <c r="AV14141" s="10"/>
      <c r="AW14141"/>
    </row>
    <row r="14142" spans="48:49" x14ac:dyDescent="0.35">
      <c r="AV14142" s="10"/>
      <c r="AW14142"/>
    </row>
    <row r="14143" spans="48:49" x14ac:dyDescent="0.35">
      <c r="AV14143" s="10"/>
      <c r="AW14143"/>
    </row>
    <row r="14144" spans="48:49" x14ac:dyDescent="0.35">
      <c r="AV14144" s="10"/>
      <c r="AW14144"/>
    </row>
    <row r="14145" spans="48:49" x14ac:dyDescent="0.35">
      <c r="AV14145" s="10"/>
      <c r="AW14145"/>
    </row>
    <row r="14146" spans="48:49" x14ac:dyDescent="0.35">
      <c r="AV14146" s="10"/>
      <c r="AW14146"/>
    </row>
    <row r="14147" spans="48:49" x14ac:dyDescent="0.35">
      <c r="AV14147" s="10"/>
      <c r="AW14147"/>
    </row>
    <row r="14148" spans="48:49" x14ac:dyDescent="0.35">
      <c r="AV14148" s="10"/>
      <c r="AW14148"/>
    </row>
    <row r="14149" spans="48:49" x14ac:dyDescent="0.35">
      <c r="AV14149" s="10"/>
      <c r="AW14149"/>
    </row>
    <row r="14150" spans="48:49" x14ac:dyDescent="0.35">
      <c r="AV14150" s="10"/>
      <c r="AW14150"/>
    </row>
    <row r="14151" spans="48:49" x14ac:dyDescent="0.35">
      <c r="AV14151" s="10"/>
      <c r="AW14151"/>
    </row>
    <row r="14152" spans="48:49" x14ac:dyDescent="0.35">
      <c r="AV14152" s="10"/>
      <c r="AW14152"/>
    </row>
    <row r="14153" spans="48:49" x14ac:dyDescent="0.35">
      <c r="AV14153" s="10"/>
      <c r="AW14153"/>
    </row>
    <row r="14154" spans="48:49" x14ac:dyDescent="0.35">
      <c r="AV14154" s="10"/>
      <c r="AW14154"/>
    </row>
    <row r="14155" spans="48:49" x14ac:dyDescent="0.35">
      <c r="AV14155" s="10"/>
      <c r="AW14155"/>
    </row>
    <row r="14156" spans="48:49" x14ac:dyDescent="0.35">
      <c r="AV14156" s="10"/>
      <c r="AW14156"/>
    </row>
    <row r="14157" spans="48:49" x14ac:dyDescent="0.35">
      <c r="AV14157" s="10"/>
      <c r="AW14157"/>
    </row>
    <row r="14158" spans="48:49" x14ac:dyDescent="0.35">
      <c r="AV14158" s="10"/>
      <c r="AW14158"/>
    </row>
    <row r="14159" spans="48:49" x14ac:dyDescent="0.35">
      <c r="AV14159" s="10"/>
      <c r="AW14159"/>
    </row>
    <row r="14160" spans="48:49" x14ac:dyDescent="0.35">
      <c r="AV14160" s="10"/>
      <c r="AW14160"/>
    </row>
    <row r="14161" spans="48:49" x14ac:dyDescent="0.35">
      <c r="AV14161" s="10"/>
      <c r="AW14161"/>
    </row>
    <row r="14162" spans="48:49" x14ac:dyDescent="0.35">
      <c r="AV14162" s="10"/>
      <c r="AW14162"/>
    </row>
    <row r="14163" spans="48:49" x14ac:dyDescent="0.35">
      <c r="AV14163" s="10"/>
      <c r="AW14163"/>
    </row>
    <row r="14164" spans="48:49" x14ac:dyDescent="0.35">
      <c r="AV14164" s="10"/>
      <c r="AW14164"/>
    </row>
    <row r="14165" spans="48:49" x14ac:dyDescent="0.35">
      <c r="AV14165" s="10"/>
      <c r="AW14165"/>
    </row>
    <row r="14166" spans="48:49" x14ac:dyDescent="0.35">
      <c r="AV14166" s="10"/>
      <c r="AW14166"/>
    </row>
    <row r="14167" spans="48:49" x14ac:dyDescent="0.35">
      <c r="AV14167" s="10"/>
      <c r="AW14167"/>
    </row>
    <row r="14168" spans="48:49" x14ac:dyDescent="0.35">
      <c r="AV14168" s="10"/>
      <c r="AW14168"/>
    </row>
    <row r="14169" spans="48:49" x14ac:dyDescent="0.35">
      <c r="AV14169" s="10"/>
      <c r="AW14169"/>
    </row>
    <row r="14170" spans="48:49" x14ac:dyDescent="0.35">
      <c r="AV14170" s="10"/>
      <c r="AW14170"/>
    </row>
    <row r="14171" spans="48:49" x14ac:dyDescent="0.35">
      <c r="AV14171" s="10"/>
      <c r="AW14171"/>
    </row>
    <row r="14172" spans="48:49" x14ac:dyDescent="0.35">
      <c r="AV14172" s="10"/>
      <c r="AW14172"/>
    </row>
    <row r="14173" spans="48:49" x14ac:dyDescent="0.35">
      <c r="AV14173" s="10"/>
      <c r="AW14173"/>
    </row>
    <row r="14174" spans="48:49" x14ac:dyDescent="0.35">
      <c r="AV14174" s="10"/>
      <c r="AW14174"/>
    </row>
    <row r="14175" spans="48:49" x14ac:dyDescent="0.35">
      <c r="AV14175" s="10"/>
      <c r="AW14175"/>
    </row>
    <row r="14176" spans="48:49" x14ac:dyDescent="0.35">
      <c r="AV14176" s="10"/>
      <c r="AW14176"/>
    </row>
    <row r="14177" spans="48:49" x14ac:dyDescent="0.35">
      <c r="AV14177" s="10"/>
      <c r="AW14177"/>
    </row>
    <row r="14178" spans="48:49" x14ac:dyDescent="0.35">
      <c r="AV14178" s="10"/>
      <c r="AW14178"/>
    </row>
    <row r="14179" spans="48:49" x14ac:dyDescent="0.35">
      <c r="AV14179" s="10"/>
      <c r="AW14179"/>
    </row>
    <row r="14180" spans="48:49" x14ac:dyDescent="0.35">
      <c r="AV14180" s="10"/>
      <c r="AW14180"/>
    </row>
    <row r="14181" spans="48:49" x14ac:dyDescent="0.35">
      <c r="AV14181" s="10"/>
      <c r="AW14181"/>
    </row>
    <row r="14182" spans="48:49" x14ac:dyDescent="0.35">
      <c r="AV14182" s="10"/>
      <c r="AW14182"/>
    </row>
    <row r="14183" spans="48:49" x14ac:dyDescent="0.35">
      <c r="AV14183" s="10"/>
      <c r="AW14183"/>
    </row>
    <row r="14184" spans="48:49" x14ac:dyDescent="0.35">
      <c r="AV14184" s="10"/>
      <c r="AW14184"/>
    </row>
    <row r="14185" spans="48:49" x14ac:dyDescent="0.35">
      <c r="AV14185" s="10"/>
      <c r="AW14185"/>
    </row>
    <row r="14186" spans="48:49" x14ac:dyDescent="0.35">
      <c r="AV14186" s="10"/>
      <c r="AW14186"/>
    </row>
    <row r="14187" spans="48:49" x14ac:dyDescent="0.35">
      <c r="AV14187" s="10"/>
      <c r="AW14187"/>
    </row>
    <row r="14188" spans="48:49" x14ac:dyDescent="0.35">
      <c r="AV14188" s="10"/>
      <c r="AW14188"/>
    </row>
    <row r="14189" spans="48:49" x14ac:dyDescent="0.35">
      <c r="AV14189" s="10"/>
      <c r="AW14189"/>
    </row>
    <row r="14190" spans="48:49" x14ac:dyDescent="0.35">
      <c r="AV14190" s="10"/>
      <c r="AW14190"/>
    </row>
    <row r="14191" spans="48:49" x14ac:dyDescent="0.35">
      <c r="AV14191" s="10"/>
      <c r="AW14191"/>
    </row>
    <row r="14192" spans="48:49" x14ac:dyDescent="0.35">
      <c r="AV14192" s="10"/>
      <c r="AW14192"/>
    </row>
    <row r="14193" spans="48:49" x14ac:dyDescent="0.35">
      <c r="AV14193" s="10"/>
      <c r="AW14193"/>
    </row>
    <row r="14194" spans="48:49" x14ac:dyDescent="0.35">
      <c r="AV14194" s="10"/>
      <c r="AW14194"/>
    </row>
    <row r="14195" spans="48:49" x14ac:dyDescent="0.35">
      <c r="AV14195" s="10"/>
      <c r="AW14195"/>
    </row>
    <row r="14196" spans="48:49" x14ac:dyDescent="0.35">
      <c r="AV14196" s="10"/>
      <c r="AW14196"/>
    </row>
    <row r="14197" spans="48:49" x14ac:dyDescent="0.35">
      <c r="AV14197" s="10"/>
      <c r="AW14197"/>
    </row>
    <row r="14198" spans="48:49" x14ac:dyDescent="0.35">
      <c r="AV14198" s="10"/>
      <c r="AW14198"/>
    </row>
    <row r="14199" spans="48:49" x14ac:dyDescent="0.35">
      <c r="AV14199" s="10"/>
      <c r="AW14199"/>
    </row>
    <row r="14200" spans="48:49" x14ac:dyDescent="0.35">
      <c r="AV14200" s="10"/>
      <c r="AW14200"/>
    </row>
    <row r="14201" spans="48:49" x14ac:dyDescent="0.35">
      <c r="AV14201" s="10"/>
      <c r="AW14201"/>
    </row>
    <row r="14202" spans="48:49" x14ac:dyDescent="0.35">
      <c r="AV14202" s="10"/>
      <c r="AW14202"/>
    </row>
    <row r="14203" spans="48:49" x14ac:dyDescent="0.35">
      <c r="AV14203" s="10"/>
      <c r="AW14203"/>
    </row>
    <row r="14204" spans="48:49" x14ac:dyDescent="0.35">
      <c r="AV14204" s="10"/>
      <c r="AW14204"/>
    </row>
    <row r="14205" spans="48:49" x14ac:dyDescent="0.35">
      <c r="AV14205" s="10"/>
      <c r="AW14205"/>
    </row>
    <row r="14206" spans="48:49" x14ac:dyDescent="0.35">
      <c r="AV14206" s="10"/>
      <c r="AW14206"/>
    </row>
    <row r="14207" spans="48:49" x14ac:dyDescent="0.35">
      <c r="AV14207" s="10"/>
      <c r="AW14207"/>
    </row>
    <row r="14208" spans="48:49" x14ac:dyDescent="0.35">
      <c r="AV14208" s="10"/>
      <c r="AW14208"/>
    </row>
    <row r="14209" spans="48:49" x14ac:dyDescent="0.35">
      <c r="AV14209" s="10"/>
      <c r="AW14209"/>
    </row>
    <row r="14210" spans="48:49" x14ac:dyDescent="0.35">
      <c r="AV14210" s="10"/>
      <c r="AW14210"/>
    </row>
    <row r="14211" spans="48:49" x14ac:dyDescent="0.35">
      <c r="AV14211" s="10"/>
      <c r="AW14211"/>
    </row>
    <row r="14212" spans="48:49" x14ac:dyDescent="0.35">
      <c r="AV14212" s="10"/>
      <c r="AW14212"/>
    </row>
    <row r="14213" spans="48:49" x14ac:dyDescent="0.35">
      <c r="AV14213" s="10"/>
      <c r="AW14213"/>
    </row>
    <row r="14214" spans="48:49" x14ac:dyDescent="0.35">
      <c r="AV14214" s="10"/>
      <c r="AW14214"/>
    </row>
    <row r="14215" spans="48:49" x14ac:dyDescent="0.35">
      <c r="AV14215" s="10"/>
      <c r="AW14215"/>
    </row>
    <row r="14216" spans="48:49" x14ac:dyDescent="0.35">
      <c r="AV14216" s="10"/>
      <c r="AW14216"/>
    </row>
    <row r="14217" spans="48:49" x14ac:dyDescent="0.35">
      <c r="AV14217" s="10"/>
      <c r="AW14217"/>
    </row>
    <row r="14218" spans="48:49" x14ac:dyDescent="0.35">
      <c r="AV14218" s="10"/>
      <c r="AW14218"/>
    </row>
    <row r="14219" spans="48:49" x14ac:dyDescent="0.35">
      <c r="AV14219" s="10"/>
      <c r="AW14219"/>
    </row>
    <row r="14220" spans="48:49" x14ac:dyDescent="0.35">
      <c r="AV14220" s="10"/>
      <c r="AW14220"/>
    </row>
    <row r="14221" spans="48:49" x14ac:dyDescent="0.35">
      <c r="AV14221" s="10"/>
      <c r="AW14221"/>
    </row>
    <row r="14222" spans="48:49" x14ac:dyDescent="0.35">
      <c r="AV14222" s="10"/>
      <c r="AW14222"/>
    </row>
    <row r="14223" spans="48:49" x14ac:dyDescent="0.35">
      <c r="AV14223" s="10"/>
      <c r="AW14223"/>
    </row>
    <row r="14224" spans="48:49" x14ac:dyDescent="0.35">
      <c r="AV14224" s="10"/>
      <c r="AW14224"/>
    </row>
    <row r="14225" spans="48:49" x14ac:dyDescent="0.35">
      <c r="AV14225" s="10"/>
      <c r="AW14225"/>
    </row>
    <row r="14226" spans="48:49" x14ac:dyDescent="0.35">
      <c r="AV14226" s="10"/>
      <c r="AW14226"/>
    </row>
    <row r="14227" spans="48:49" x14ac:dyDescent="0.35">
      <c r="AV14227" s="10"/>
      <c r="AW14227"/>
    </row>
    <row r="14228" spans="48:49" x14ac:dyDescent="0.35">
      <c r="AV14228" s="10"/>
      <c r="AW14228"/>
    </row>
    <row r="14229" spans="48:49" x14ac:dyDescent="0.35">
      <c r="AV14229" s="10"/>
      <c r="AW14229"/>
    </row>
    <row r="14230" spans="48:49" x14ac:dyDescent="0.35">
      <c r="AV14230" s="10"/>
      <c r="AW14230"/>
    </row>
    <row r="14231" spans="48:49" x14ac:dyDescent="0.35">
      <c r="AV14231" s="10"/>
      <c r="AW14231"/>
    </row>
    <row r="14232" spans="48:49" x14ac:dyDescent="0.35">
      <c r="AV14232" s="10"/>
      <c r="AW14232"/>
    </row>
    <row r="14233" spans="48:49" x14ac:dyDescent="0.35">
      <c r="AV14233" s="10"/>
      <c r="AW14233"/>
    </row>
    <row r="14234" spans="48:49" x14ac:dyDescent="0.35">
      <c r="AV14234" s="10"/>
      <c r="AW14234"/>
    </row>
    <row r="14235" spans="48:49" x14ac:dyDescent="0.35">
      <c r="AV14235" s="10"/>
      <c r="AW14235"/>
    </row>
    <row r="14236" spans="48:49" x14ac:dyDescent="0.35">
      <c r="AV14236" s="10"/>
      <c r="AW14236"/>
    </row>
    <row r="14237" spans="48:49" x14ac:dyDescent="0.35">
      <c r="AV14237" s="10"/>
      <c r="AW14237"/>
    </row>
    <row r="14238" spans="48:49" x14ac:dyDescent="0.35">
      <c r="AV14238" s="10"/>
      <c r="AW14238"/>
    </row>
    <row r="14239" spans="48:49" x14ac:dyDescent="0.35">
      <c r="AV14239" s="10"/>
      <c r="AW14239"/>
    </row>
    <row r="14240" spans="48:49" x14ac:dyDescent="0.35">
      <c r="AV14240" s="10"/>
      <c r="AW14240"/>
    </row>
    <row r="14241" spans="48:49" x14ac:dyDescent="0.35">
      <c r="AV14241" s="10"/>
      <c r="AW14241"/>
    </row>
    <row r="14242" spans="48:49" x14ac:dyDescent="0.35">
      <c r="AV14242" s="10"/>
      <c r="AW14242"/>
    </row>
    <row r="14243" spans="48:49" x14ac:dyDescent="0.35">
      <c r="AV14243" s="10"/>
      <c r="AW14243"/>
    </row>
    <row r="14244" spans="48:49" x14ac:dyDescent="0.35">
      <c r="AV14244" s="10"/>
      <c r="AW14244"/>
    </row>
    <row r="14245" spans="48:49" x14ac:dyDescent="0.35">
      <c r="AV14245" s="10"/>
      <c r="AW14245"/>
    </row>
    <row r="14246" spans="48:49" x14ac:dyDescent="0.35">
      <c r="AV14246" s="10"/>
      <c r="AW14246"/>
    </row>
    <row r="14247" spans="48:49" x14ac:dyDescent="0.35">
      <c r="AV14247" s="10"/>
      <c r="AW14247"/>
    </row>
    <row r="14248" spans="48:49" x14ac:dyDescent="0.35">
      <c r="AV14248" s="10"/>
      <c r="AW14248"/>
    </row>
    <row r="14249" spans="48:49" x14ac:dyDescent="0.35">
      <c r="AV14249" s="10"/>
      <c r="AW14249"/>
    </row>
    <row r="14250" spans="48:49" x14ac:dyDescent="0.35">
      <c r="AV14250" s="10"/>
      <c r="AW14250"/>
    </row>
    <row r="14251" spans="48:49" x14ac:dyDescent="0.35">
      <c r="AV14251" s="10"/>
      <c r="AW14251"/>
    </row>
    <row r="14252" spans="48:49" x14ac:dyDescent="0.35">
      <c r="AV14252" s="10"/>
      <c r="AW14252"/>
    </row>
    <row r="14253" spans="48:49" x14ac:dyDescent="0.35">
      <c r="AV14253" s="10"/>
      <c r="AW14253"/>
    </row>
    <row r="14254" spans="48:49" x14ac:dyDescent="0.35">
      <c r="AV14254" s="10"/>
      <c r="AW14254"/>
    </row>
    <row r="14255" spans="48:49" x14ac:dyDescent="0.35">
      <c r="AV14255" s="10"/>
      <c r="AW14255"/>
    </row>
    <row r="14256" spans="48:49" x14ac:dyDescent="0.35">
      <c r="AV14256" s="10"/>
      <c r="AW14256"/>
    </row>
    <row r="14257" spans="48:49" x14ac:dyDescent="0.35">
      <c r="AV14257" s="10"/>
      <c r="AW14257"/>
    </row>
    <row r="14258" spans="48:49" x14ac:dyDescent="0.35">
      <c r="AV14258" s="10"/>
      <c r="AW14258"/>
    </row>
    <row r="14259" spans="48:49" x14ac:dyDescent="0.35">
      <c r="AV14259" s="10"/>
      <c r="AW14259"/>
    </row>
    <row r="14260" spans="48:49" x14ac:dyDescent="0.35">
      <c r="AV14260" s="10"/>
      <c r="AW14260"/>
    </row>
    <row r="14261" spans="48:49" x14ac:dyDescent="0.35">
      <c r="AV14261" s="10"/>
      <c r="AW14261"/>
    </row>
    <row r="14262" spans="48:49" x14ac:dyDescent="0.35">
      <c r="AV14262" s="10"/>
      <c r="AW14262"/>
    </row>
    <row r="14263" spans="48:49" x14ac:dyDescent="0.35">
      <c r="AV14263" s="10"/>
      <c r="AW14263"/>
    </row>
    <row r="14264" spans="48:49" x14ac:dyDescent="0.35">
      <c r="AV14264" s="10"/>
      <c r="AW14264"/>
    </row>
    <row r="14265" spans="48:49" x14ac:dyDescent="0.35">
      <c r="AV14265" s="10"/>
      <c r="AW14265"/>
    </row>
    <row r="14266" spans="48:49" x14ac:dyDescent="0.35">
      <c r="AV14266" s="10"/>
      <c r="AW14266"/>
    </row>
    <row r="14267" spans="48:49" x14ac:dyDescent="0.35">
      <c r="AV14267" s="10"/>
      <c r="AW14267"/>
    </row>
    <row r="14268" spans="48:49" x14ac:dyDescent="0.35">
      <c r="AV14268" s="10"/>
      <c r="AW14268"/>
    </row>
    <row r="14269" spans="48:49" x14ac:dyDescent="0.35">
      <c r="AV14269" s="10"/>
      <c r="AW14269"/>
    </row>
    <row r="14270" spans="48:49" x14ac:dyDescent="0.35">
      <c r="AV14270" s="10"/>
      <c r="AW14270"/>
    </row>
    <row r="14271" spans="48:49" x14ac:dyDescent="0.35">
      <c r="AV14271" s="10"/>
      <c r="AW14271"/>
    </row>
    <row r="14272" spans="48:49" x14ac:dyDescent="0.35">
      <c r="AV14272" s="10"/>
      <c r="AW14272"/>
    </row>
    <row r="14273" spans="48:49" x14ac:dyDescent="0.35">
      <c r="AV14273" s="10"/>
      <c r="AW14273"/>
    </row>
    <row r="14274" spans="48:49" x14ac:dyDescent="0.35">
      <c r="AV14274" s="10"/>
      <c r="AW14274"/>
    </row>
    <row r="14275" spans="48:49" x14ac:dyDescent="0.35">
      <c r="AV14275" s="10"/>
      <c r="AW14275"/>
    </row>
    <row r="14276" spans="48:49" x14ac:dyDescent="0.35">
      <c r="AV14276" s="10"/>
      <c r="AW14276"/>
    </row>
    <row r="14277" spans="48:49" x14ac:dyDescent="0.35">
      <c r="AV14277" s="10"/>
      <c r="AW14277"/>
    </row>
    <row r="14278" spans="48:49" x14ac:dyDescent="0.35">
      <c r="AV14278" s="10"/>
      <c r="AW14278"/>
    </row>
    <row r="14279" spans="48:49" x14ac:dyDescent="0.35">
      <c r="AV14279" s="10"/>
      <c r="AW14279"/>
    </row>
    <row r="14280" spans="48:49" x14ac:dyDescent="0.35">
      <c r="AV14280" s="10"/>
      <c r="AW14280"/>
    </row>
    <row r="14281" spans="48:49" x14ac:dyDescent="0.35">
      <c r="AV14281" s="10"/>
      <c r="AW14281"/>
    </row>
    <row r="14282" spans="48:49" x14ac:dyDescent="0.35">
      <c r="AV14282" s="10"/>
      <c r="AW14282"/>
    </row>
    <row r="14283" spans="48:49" x14ac:dyDescent="0.35">
      <c r="AV14283" s="10"/>
      <c r="AW14283"/>
    </row>
    <row r="14284" spans="48:49" x14ac:dyDescent="0.35">
      <c r="AV14284" s="10"/>
      <c r="AW14284"/>
    </row>
    <row r="14285" spans="48:49" x14ac:dyDescent="0.35">
      <c r="AV14285" s="10"/>
      <c r="AW14285"/>
    </row>
    <row r="14286" spans="48:49" x14ac:dyDescent="0.35">
      <c r="AV14286" s="10"/>
      <c r="AW14286"/>
    </row>
    <row r="14287" spans="48:49" x14ac:dyDescent="0.35">
      <c r="AV14287" s="10"/>
      <c r="AW14287"/>
    </row>
    <row r="14288" spans="48:49" x14ac:dyDescent="0.35">
      <c r="AV14288" s="10"/>
      <c r="AW14288"/>
    </row>
    <row r="14289" spans="48:49" x14ac:dyDescent="0.35">
      <c r="AV14289" s="10"/>
      <c r="AW14289"/>
    </row>
    <row r="14290" spans="48:49" x14ac:dyDescent="0.35">
      <c r="AV14290" s="10"/>
      <c r="AW14290"/>
    </row>
    <row r="14291" spans="48:49" x14ac:dyDescent="0.35">
      <c r="AV14291" s="10"/>
      <c r="AW14291"/>
    </row>
    <row r="14292" spans="48:49" x14ac:dyDescent="0.35">
      <c r="AV14292" s="10"/>
      <c r="AW14292"/>
    </row>
    <row r="14293" spans="48:49" x14ac:dyDescent="0.35">
      <c r="AV14293" s="10"/>
      <c r="AW14293"/>
    </row>
    <row r="14294" spans="48:49" x14ac:dyDescent="0.35">
      <c r="AV14294" s="10"/>
      <c r="AW14294"/>
    </row>
    <row r="14295" spans="48:49" x14ac:dyDescent="0.35">
      <c r="AV14295" s="10"/>
      <c r="AW14295"/>
    </row>
    <row r="14296" spans="48:49" x14ac:dyDescent="0.35">
      <c r="AV14296" s="10"/>
      <c r="AW14296"/>
    </row>
    <row r="14297" spans="48:49" x14ac:dyDescent="0.35">
      <c r="AV14297" s="10"/>
      <c r="AW14297"/>
    </row>
    <row r="14298" spans="48:49" x14ac:dyDescent="0.35">
      <c r="AV14298" s="10"/>
      <c r="AW14298"/>
    </row>
    <row r="14299" spans="48:49" x14ac:dyDescent="0.35">
      <c r="AV14299" s="10"/>
      <c r="AW14299"/>
    </row>
    <row r="14300" spans="48:49" x14ac:dyDescent="0.35">
      <c r="AV14300" s="10"/>
      <c r="AW14300"/>
    </row>
    <row r="14301" spans="48:49" x14ac:dyDescent="0.35">
      <c r="AV14301" s="10"/>
      <c r="AW14301"/>
    </row>
    <row r="14302" spans="48:49" x14ac:dyDescent="0.35">
      <c r="AV14302" s="10"/>
      <c r="AW14302"/>
    </row>
    <row r="14303" spans="48:49" x14ac:dyDescent="0.35">
      <c r="AV14303" s="10"/>
      <c r="AW14303"/>
    </row>
    <row r="14304" spans="48:49" x14ac:dyDescent="0.35">
      <c r="AV14304" s="10"/>
      <c r="AW14304"/>
    </row>
    <row r="14305" spans="48:49" x14ac:dyDescent="0.35">
      <c r="AV14305" s="10"/>
      <c r="AW14305"/>
    </row>
    <row r="14306" spans="48:49" x14ac:dyDescent="0.35">
      <c r="AV14306" s="10"/>
      <c r="AW14306"/>
    </row>
    <row r="14307" spans="48:49" x14ac:dyDescent="0.35">
      <c r="AV14307" s="10"/>
      <c r="AW14307"/>
    </row>
    <row r="14308" spans="48:49" x14ac:dyDescent="0.35">
      <c r="AV14308" s="10"/>
      <c r="AW14308"/>
    </row>
    <row r="14309" spans="48:49" x14ac:dyDescent="0.35">
      <c r="AV14309" s="10"/>
      <c r="AW14309"/>
    </row>
    <row r="14310" spans="48:49" x14ac:dyDescent="0.35">
      <c r="AV14310" s="10"/>
      <c r="AW14310"/>
    </row>
    <row r="14311" spans="48:49" x14ac:dyDescent="0.35">
      <c r="AV14311" s="10"/>
      <c r="AW14311"/>
    </row>
    <row r="14312" spans="48:49" x14ac:dyDescent="0.35">
      <c r="AV14312" s="10"/>
      <c r="AW14312"/>
    </row>
    <row r="14313" spans="48:49" x14ac:dyDescent="0.35">
      <c r="AV14313" s="10"/>
      <c r="AW14313"/>
    </row>
    <row r="14314" spans="48:49" x14ac:dyDescent="0.35">
      <c r="AV14314" s="10"/>
      <c r="AW14314"/>
    </row>
    <row r="14315" spans="48:49" x14ac:dyDescent="0.35">
      <c r="AV14315" s="10"/>
      <c r="AW14315"/>
    </row>
    <row r="14316" spans="48:49" x14ac:dyDescent="0.35">
      <c r="AV14316" s="10"/>
      <c r="AW14316"/>
    </row>
    <row r="14317" spans="48:49" x14ac:dyDescent="0.35">
      <c r="AV14317" s="10"/>
      <c r="AW14317"/>
    </row>
    <row r="14318" spans="48:49" x14ac:dyDescent="0.35">
      <c r="AV14318" s="10"/>
      <c r="AW14318"/>
    </row>
    <row r="14319" spans="48:49" x14ac:dyDescent="0.35">
      <c r="AV14319" s="10"/>
      <c r="AW14319"/>
    </row>
    <row r="14320" spans="48:49" x14ac:dyDescent="0.35">
      <c r="AV14320" s="10"/>
      <c r="AW14320"/>
    </row>
    <row r="14321" spans="48:49" x14ac:dyDescent="0.35">
      <c r="AV14321" s="10"/>
      <c r="AW14321"/>
    </row>
    <row r="14322" spans="48:49" x14ac:dyDescent="0.35">
      <c r="AV14322" s="10"/>
      <c r="AW14322"/>
    </row>
    <row r="14323" spans="48:49" x14ac:dyDescent="0.35">
      <c r="AV14323" s="10"/>
      <c r="AW14323"/>
    </row>
    <row r="14324" spans="48:49" x14ac:dyDescent="0.35">
      <c r="AV14324" s="10"/>
      <c r="AW14324"/>
    </row>
    <row r="14325" spans="48:49" x14ac:dyDescent="0.35">
      <c r="AV14325" s="10"/>
      <c r="AW14325"/>
    </row>
    <row r="14326" spans="48:49" x14ac:dyDescent="0.35">
      <c r="AV14326" s="10"/>
      <c r="AW14326"/>
    </row>
    <row r="14327" spans="48:49" x14ac:dyDescent="0.35">
      <c r="AV14327" s="10"/>
      <c r="AW14327"/>
    </row>
    <row r="14328" spans="48:49" x14ac:dyDescent="0.35">
      <c r="AV14328" s="10"/>
      <c r="AW14328"/>
    </row>
    <row r="14329" spans="48:49" x14ac:dyDescent="0.35">
      <c r="AV14329" s="10"/>
      <c r="AW14329"/>
    </row>
    <row r="14330" spans="48:49" x14ac:dyDescent="0.35">
      <c r="AV14330" s="10"/>
      <c r="AW14330"/>
    </row>
    <row r="14331" spans="48:49" x14ac:dyDescent="0.35">
      <c r="AV14331" s="10"/>
      <c r="AW14331"/>
    </row>
    <row r="14332" spans="48:49" x14ac:dyDescent="0.35">
      <c r="AV14332" s="10"/>
      <c r="AW14332"/>
    </row>
    <row r="14333" spans="48:49" x14ac:dyDescent="0.35">
      <c r="AV14333" s="10"/>
      <c r="AW14333"/>
    </row>
    <row r="14334" spans="48:49" x14ac:dyDescent="0.35">
      <c r="AV14334" s="10"/>
      <c r="AW14334"/>
    </row>
    <row r="14335" spans="48:49" x14ac:dyDescent="0.35">
      <c r="AV14335" s="10"/>
      <c r="AW14335"/>
    </row>
    <row r="14336" spans="48:49" x14ac:dyDescent="0.35">
      <c r="AV14336" s="10"/>
      <c r="AW14336"/>
    </row>
    <row r="14337" spans="48:49" x14ac:dyDescent="0.35">
      <c r="AV14337" s="10"/>
      <c r="AW14337"/>
    </row>
    <row r="14338" spans="48:49" x14ac:dyDescent="0.35">
      <c r="AV14338" s="10"/>
      <c r="AW14338"/>
    </row>
    <row r="14339" spans="48:49" x14ac:dyDescent="0.35">
      <c r="AV14339" s="10"/>
      <c r="AW14339"/>
    </row>
    <row r="14340" spans="48:49" x14ac:dyDescent="0.35">
      <c r="AV14340" s="10"/>
      <c r="AW14340"/>
    </row>
    <row r="14341" spans="48:49" x14ac:dyDescent="0.35">
      <c r="AV14341" s="10"/>
      <c r="AW14341"/>
    </row>
    <row r="14342" spans="48:49" x14ac:dyDescent="0.35">
      <c r="AV14342" s="10"/>
      <c r="AW14342"/>
    </row>
    <row r="14343" spans="48:49" x14ac:dyDescent="0.35">
      <c r="AV14343" s="10"/>
      <c r="AW14343"/>
    </row>
    <row r="14344" spans="48:49" x14ac:dyDescent="0.35">
      <c r="AV14344" s="10"/>
      <c r="AW14344"/>
    </row>
    <row r="14345" spans="48:49" x14ac:dyDescent="0.35">
      <c r="AV14345" s="10"/>
      <c r="AW14345"/>
    </row>
    <row r="14346" spans="48:49" x14ac:dyDescent="0.35">
      <c r="AV14346" s="10"/>
      <c r="AW14346"/>
    </row>
    <row r="14347" spans="48:49" x14ac:dyDescent="0.35">
      <c r="AV14347" s="10"/>
      <c r="AW14347"/>
    </row>
    <row r="14348" spans="48:49" x14ac:dyDescent="0.35">
      <c r="AV14348" s="10"/>
      <c r="AW14348"/>
    </row>
    <row r="14349" spans="48:49" x14ac:dyDescent="0.35">
      <c r="AV14349" s="10"/>
      <c r="AW14349"/>
    </row>
    <row r="14350" spans="48:49" x14ac:dyDescent="0.35">
      <c r="AV14350" s="10"/>
      <c r="AW14350"/>
    </row>
    <row r="14351" spans="48:49" x14ac:dyDescent="0.35">
      <c r="AV14351" s="10"/>
      <c r="AW14351"/>
    </row>
    <row r="14352" spans="48:49" x14ac:dyDescent="0.35">
      <c r="AV14352" s="10"/>
      <c r="AW14352"/>
    </row>
    <row r="14353" spans="48:49" x14ac:dyDescent="0.35">
      <c r="AV14353" s="10"/>
      <c r="AW14353"/>
    </row>
    <row r="14354" spans="48:49" x14ac:dyDescent="0.35">
      <c r="AV14354" s="10"/>
      <c r="AW14354"/>
    </row>
    <row r="14355" spans="48:49" x14ac:dyDescent="0.35">
      <c r="AV14355" s="10"/>
      <c r="AW14355"/>
    </row>
    <row r="14356" spans="48:49" x14ac:dyDescent="0.35">
      <c r="AV14356" s="10"/>
      <c r="AW14356"/>
    </row>
    <row r="14357" spans="48:49" x14ac:dyDescent="0.35">
      <c r="AV14357" s="10"/>
      <c r="AW14357"/>
    </row>
    <row r="14358" spans="48:49" x14ac:dyDescent="0.35">
      <c r="AV14358" s="10"/>
      <c r="AW14358"/>
    </row>
    <row r="14359" spans="48:49" x14ac:dyDescent="0.35">
      <c r="AV14359" s="10"/>
      <c r="AW14359"/>
    </row>
    <row r="14360" spans="48:49" x14ac:dyDescent="0.35">
      <c r="AV14360" s="10"/>
      <c r="AW14360"/>
    </row>
    <row r="14361" spans="48:49" x14ac:dyDescent="0.35">
      <c r="AV14361" s="10"/>
      <c r="AW14361"/>
    </row>
    <row r="14362" spans="48:49" x14ac:dyDescent="0.35">
      <c r="AV14362" s="10"/>
      <c r="AW14362"/>
    </row>
    <row r="14363" spans="48:49" x14ac:dyDescent="0.35">
      <c r="AV14363" s="10"/>
      <c r="AW14363"/>
    </row>
    <row r="14364" spans="48:49" x14ac:dyDescent="0.35">
      <c r="AV14364" s="10"/>
      <c r="AW14364"/>
    </row>
    <row r="14365" spans="48:49" x14ac:dyDescent="0.35">
      <c r="AV14365" s="10"/>
      <c r="AW14365"/>
    </row>
    <row r="14366" spans="48:49" x14ac:dyDescent="0.35">
      <c r="AV14366" s="10"/>
      <c r="AW14366"/>
    </row>
    <row r="14367" spans="48:49" x14ac:dyDescent="0.35">
      <c r="AV14367" s="10"/>
      <c r="AW14367"/>
    </row>
    <row r="14368" spans="48:49" x14ac:dyDescent="0.35">
      <c r="AV14368" s="10"/>
      <c r="AW14368"/>
    </row>
    <row r="14369" spans="48:49" x14ac:dyDescent="0.35">
      <c r="AV14369" s="10"/>
      <c r="AW14369"/>
    </row>
    <row r="14370" spans="48:49" x14ac:dyDescent="0.35">
      <c r="AV14370" s="10"/>
      <c r="AW14370"/>
    </row>
    <row r="14371" spans="48:49" x14ac:dyDescent="0.35">
      <c r="AV14371" s="10"/>
      <c r="AW14371"/>
    </row>
    <row r="14372" spans="48:49" x14ac:dyDescent="0.35">
      <c r="AV14372" s="10"/>
      <c r="AW14372"/>
    </row>
    <row r="14373" spans="48:49" x14ac:dyDescent="0.35">
      <c r="AV14373" s="10"/>
      <c r="AW14373"/>
    </row>
    <row r="14374" spans="48:49" x14ac:dyDescent="0.35">
      <c r="AV14374" s="10"/>
      <c r="AW14374"/>
    </row>
    <row r="14375" spans="48:49" x14ac:dyDescent="0.35">
      <c r="AV14375" s="10"/>
      <c r="AW14375"/>
    </row>
    <row r="14376" spans="48:49" x14ac:dyDescent="0.35">
      <c r="AV14376" s="10"/>
      <c r="AW14376"/>
    </row>
    <row r="14377" spans="48:49" x14ac:dyDescent="0.35">
      <c r="AV14377" s="10"/>
      <c r="AW14377"/>
    </row>
    <row r="14378" spans="48:49" x14ac:dyDescent="0.35">
      <c r="AV14378" s="10"/>
      <c r="AW14378"/>
    </row>
    <row r="14379" spans="48:49" x14ac:dyDescent="0.35">
      <c r="AV14379" s="10"/>
      <c r="AW14379"/>
    </row>
    <row r="14380" spans="48:49" x14ac:dyDescent="0.35">
      <c r="AV14380" s="10"/>
      <c r="AW14380"/>
    </row>
    <row r="14381" spans="48:49" x14ac:dyDescent="0.35">
      <c r="AV14381" s="10"/>
      <c r="AW14381"/>
    </row>
    <row r="14382" spans="48:49" x14ac:dyDescent="0.35">
      <c r="AV14382" s="10"/>
      <c r="AW14382"/>
    </row>
    <row r="14383" spans="48:49" x14ac:dyDescent="0.35">
      <c r="AV14383" s="10"/>
      <c r="AW14383"/>
    </row>
    <row r="14384" spans="48:49" x14ac:dyDescent="0.35">
      <c r="AV14384" s="10"/>
      <c r="AW14384"/>
    </row>
    <row r="14385" spans="48:49" x14ac:dyDescent="0.35">
      <c r="AV14385" s="10"/>
      <c r="AW14385"/>
    </row>
    <row r="14386" spans="48:49" x14ac:dyDescent="0.35">
      <c r="AV14386" s="10"/>
      <c r="AW14386"/>
    </row>
    <row r="14387" spans="48:49" x14ac:dyDescent="0.35">
      <c r="AV14387" s="10"/>
      <c r="AW14387"/>
    </row>
    <row r="14388" spans="48:49" x14ac:dyDescent="0.35">
      <c r="AV14388" s="10"/>
      <c r="AW14388"/>
    </row>
    <row r="14389" spans="48:49" x14ac:dyDescent="0.35">
      <c r="AV14389" s="10"/>
      <c r="AW14389"/>
    </row>
    <row r="14390" spans="48:49" x14ac:dyDescent="0.35">
      <c r="AV14390" s="10"/>
      <c r="AW14390"/>
    </row>
    <row r="14391" spans="48:49" x14ac:dyDescent="0.35">
      <c r="AV14391" s="10"/>
      <c r="AW14391"/>
    </row>
    <row r="14392" spans="48:49" x14ac:dyDescent="0.35">
      <c r="AV14392" s="10"/>
      <c r="AW14392"/>
    </row>
    <row r="14393" spans="48:49" x14ac:dyDescent="0.35">
      <c r="AV14393" s="10"/>
      <c r="AW14393"/>
    </row>
    <row r="14394" spans="48:49" x14ac:dyDescent="0.35">
      <c r="AV14394" s="10"/>
      <c r="AW14394"/>
    </row>
    <row r="14395" spans="48:49" x14ac:dyDescent="0.35">
      <c r="AV14395" s="10"/>
      <c r="AW14395"/>
    </row>
    <row r="14396" spans="48:49" x14ac:dyDescent="0.35">
      <c r="AV14396" s="10"/>
      <c r="AW14396"/>
    </row>
    <row r="14397" spans="48:49" x14ac:dyDescent="0.35">
      <c r="AV14397" s="10"/>
      <c r="AW14397"/>
    </row>
    <row r="14398" spans="48:49" x14ac:dyDescent="0.35">
      <c r="AV14398" s="10"/>
      <c r="AW14398"/>
    </row>
    <row r="14399" spans="48:49" x14ac:dyDescent="0.35">
      <c r="AV14399" s="10"/>
      <c r="AW14399"/>
    </row>
    <row r="14400" spans="48:49" x14ac:dyDescent="0.35">
      <c r="AV14400" s="10"/>
      <c r="AW14400"/>
    </row>
    <row r="14401" spans="48:49" x14ac:dyDescent="0.35">
      <c r="AV14401" s="10"/>
      <c r="AW14401"/>
    </row>
    <row r="14402" spans="48:49" x14ac:dyDescent="0.35">
      <c r="AV14402" s="10"/>
      <c r="AW14402"/>
    </row>
    <row r="14403" spans="48:49" x14ac:dyDescent="0.35">
      <c r="AV14403" s="10"/>
      <c r="AW14403"/>
    </row>
    <row r="14404" spans="48:49" x14ac:dyDescent="0.35">
      <c r="AV14404" s="10"/>
      <c r="AW14404"/>
    </row>
    <row r="14405" spans="48:49" x14ac:dyDescent="0.35">
      <c r="AV14405" s="10"/>
      <c r="AW14405"/>
    </row>
    <row r="14406" spans="48:49" x14ac:dyDescent="0.35">
      <c r="AV14406" s="10"/>
      <c r="AW14406"/>
    </row>
    <row r="14407" spans="48:49" x14ac:dyDescent="0.35">
      <c r="AV14407" s="10"/>
      <c r="AW14407"/>
    </row>
    <row r="14408" spans="48:49" x14ac:dyDescent="0.35">
      <c r="AV14408" s="10"/>
      <c r="AW14408"/>
    </row>
    <row r="14409" spans="48:49" x14ac:dyDescent="0.35">
      <c r="AV14409" s="10"/>
      <c r="AW14409"/>
    </row>
    <row r="14410" spans="48:49" x14ac:dyDescent="0.35">
      <c r="AV14410" s="10"/>
      <c r="AW14410"/>
    </row>
    <row r="14411" spans="48:49" x14ac:dyDescent="0.35">
      <c r="AV14411" s="10"/>
      <c r="AW14411"/>
    </row>
    <row r="14412" spans="48:49" x14ac:dyDescent="0.35">
      <c r="AV14412" s="10"/>
      <c r="AW14412"/>
    </row>
    <row r="14413" spans="48:49" x14ac:dyDescent="0.35">
      <c r="AV14413" s="10"/>
      <c r="AW14413"/>
    </row>
    <row r="14414" spans="48:49" x14ac:dyDescent="0.35">
      <c r="AV14414" s="10"/>
      <c r="AW14414"/>
    </row>
    <row r="14415" spans="48:49" x14ac:dyDescent="0.35">
      <c r="AV14415" s="10"/>
      <c r="AW14415"/>
    </row>
    <row r="14416" spans="48:49" x14ac:dyDescent="0.35">
      <c r="AV14416" s="10"/>
      <c r="AW14416"/>
    </row>
    <row r="14417" spans="48:49" x14ac:dyDescent="0.35">
      <c r="AV14417" s="10"/>
      <c r="AW14417"/>
    </row>
    <row r="14418" spans="48:49" x14ac:dyDescent="0.35">
      <c r="AV14418" s="10"/>
      <c r="AW14418"/>
    </row>
    <row r="14419" spans="48:49" x14ac:dyDescent="0.35">
      <c r="AV14419" s="10"/>
      <c r="AW14419"/>
    </row>
    <row r="14420" spans="48:49" x14ac:dyDescent="0.35">
      <c r="AV14420" s="10"/>
      <c r="AW14420"/>
    </row>
    <row r="14421" spans="48:49" x14ac:dyDescent="0.35">
      <c r="AV14421" s="10"/>
      <c r="AW14421"/>
    </row>
    <row r="14422" spans="48:49" x14ac:dyDescent="0.35">
      <c r="AV14422" s="10"/>
      <c r="AW14422"/>
    </row>
    <row r="14423" spans="48:49" x14ac:dyDescent="0.35">
      <c r="AV14423" s="10"/>
      <c r="AW14423"/>
    </row>
    <row r="14424" spans="48:49" x14ac:dyDescent="0.35">
      <c r="AV14424" s="10"/>
      <c r="AW14424"/>
    </row>
    <row r="14425" spans="48:49" x14ac:dyDescent="0.35">
      <c r="AV14425" s="10"/>
      <c r="AW14425"/>
    </row>
    <row r="14426" spans="48:49" x14ac:dyDescent="0.35">
      <c r="AV14426" s="10"/>
      <c r="AW14426"/>
    </row>
    <row r="14427" spans="48:49" x14ac:dyDescent="0.35">
      <c r="AV14427" s="10"/>
      <c r="AW14427"/>
    </row>
    <row r="14428" spans="48:49" x14ac:dyDescent="0.35">
      <c r="AV14428" s="10"/>
      <c r="AW14428"/>
    </row>
    <row r="14429" spans="48:49" x14ac:dyDescent="0.35">
      <c r="AV14429" s="10"/>
      <c r="AW14429"/>
    </row>
    <row r="14430" spans="48:49" x14ac:dyDescent="0.35">
      <c r="AV14430" s="10"/>
      <c r="AW14430"/>
    </row>
    <row r="14431" spans="48:49" x14ac:dyDescent="0.35">
      <c r="AV14431" s="10"/>
      <c r="AW14431"/>
    </row>
    <row r="14432" spans="48:49" x14ac:dyDescent="0.35">
      <c r="AV14432" s="10"/>
      <c r="AW14432"/>
    </row>
    <row r="14433" spans="48:49" x14ac:dyDescent="0.35">
      <c r="AV14433" s="10"/>
      <c r="AW14433"/>
    </row>
    <row r="14434" spans="48:49" x14ac:dyDescent="0.35">
      <c r="AV14434" s="10"/>
      <c r="AW14434"/>
    </row>
    <row r="14435" spans="48:49" x14ac:dyDescent="0.35">
      <c r="AV14435" s="10"/>
      <c r="AW14435"/>
    </row>
    <row r="14436" spans="48:49" x14ac:dyDescent="0.35">
      <c r="AV14436" s="10"/>
      <c r="AW14436"/>
    </row>
    <row r="14437" spans="48:49" x14ac:dyDescent="0.35">
      <c r="AV14437" s="10"/>
      <c r="AW14437"/>
    </row>
    <row r="14438" spans="48:49" x14ac:dyDescent="0.35">
      <c r="AV14438" s="10"/>
      <c r="AW14438"/>
    </row>
    <row r="14439" spans="48:49" x14ac:dyDescent="0.35">
      <c r="AV14439" s="10"/>
      <c r="AW14439"/>
    </row>
    <row r="14440" spans="48:49" x14ac:dyDescent="0.35">
      <c r="AV14440" s="10"/>
      <c r="AW14440"/>
    </row>
    <row r="14441" spans="48:49" x14ac:dyDescent="0.35">
      <c r="AV14441" s="10"/>
      <c r="AW14441"/>
    </row>
    <row r="14442" spans="48:49" x14ac:dyDescent="0.35">
      <c r="AV14442" s="10"/>
      <c r="AW14442"/>
    </row>
    <row r="14443" spans="48:49" x14ac:dyDescent="0.35">
      <c r="AV14443" s="10"/>
      <c r="AW14443"/>
    </row>
    <row r="14444" spans="48:49" x14ac:dyDescent="0.35">
      <c r="AV14444" s="10"/>
      <c r="AW14444"/>
    </row>
    <row r="14445" spans="48:49" x14ac:dyDescent="0.35">
      <c r="AV14445" s="10"/>
      <c r="AW14445"/>
    </row>
    <row r="14446" spans="48:49" x14ac:dyDescent="0.35">
      <c r="AV14446" s="10"/>
      <c r="AW14446"/>
    </row>
    <row r="14447" spans="48:49" x14ac:dyDescent="0.35">
      <c r="AV14447" s="10"/>
      <c r="AW14447"/>
    </row>
    <row r="14448" spans="48:49" x14ac:dyDescent="0.35">
      <c r="AV14448" s="10"/>
      <c r="AW14448"/>
    </row>
    <row r="14449" spans="48:49" x14ac:dyDescent="0.35">
      <c r="AV14449" s="10"/>
      <c r="AW14449"/>
    </row>
    <row r="14450" spans="48:49" x14ac:dyDescent="0.35">
      <c r="AV14450" s="10"/>
      <c r="AW14450"/>
    </row>
    <row r="14451" spans="48:49" x14ac:dyDescent="0.35">
      <c r="AV14451" s="10"/>
      <c r="AW14451"/>
    </row>
    <row r="14452" spans="48:49" x14ac:dyDescent="0.35">
      <c r="AV14452" s="10"/>
      <c r="AW14452"/>
    </row>
    <row r="14453" spans="48:49" x14ac:dyDescent="0.35">
      <c r="AV14453" s="10"/>
      <c r="AW14453"/>
    </row>
    <row r="14454" spans="48:49" x14ac:dyDescent="0.35">
      <c r="AV14454" s="10"/>
      <c r="AW14454"/>
    </row>
    <row r="14455" spans="48:49" x14ac:dyDescent="0.35">
      <c r="AV14455" s="10"/>
      <c r="AW14455"/>
    </row>
    <row r="14456" spans="48:49" x14ac:dyDescent="0.35">
      <c r="AV14456" s="10"/>
      <c r="AW14456"/>
    </row>
    <row r="14457" spans="48:49" x14ac:dyDescent="0.35">
      <c r="AV14457" s="10"/>
      <c r="AW14457"/>
    </row>
    <row r="14458" spans="48:49" x14ac:dyDescent="0.35">
      <c r="AV14458" s="10"/>
      <c r="AW14458"/>
    </row>
    <row r="14459" spans="48:49" x14ac:dyDescent="0.35">
      <c r="AV14459" s="10"/>
      <c r="AW14459"/>
    </row>
    <row r="14460" spans="48:49" x14ac:dyDescent="0.35">
      <c r="AV14460" s="10"/>
      <c r="AW14460"/>
    </row>
    <row r="14461" spans="48:49" x14ac:dyDescent="0.35">
      <c r="AV14461" s="10"/>
      <c r="AW14461"/>
    </row>
    <row r="14462" spans="48:49" x14ac:dyDescent="0.35">
      <c r="AV14462" s="10"/>
      <c r="AW14462"/>
    </row>
    <row r="14463" spans="48:49" x14ac:dyDescent="0.35">
      <c r="AV14463" s="10"/>
      <c r="AW14463"/>
    </row>
    <row r="14464" spans="48:49" x14ac:dyDescent="0.35">
      <c r="AV14464" s="10"/>
      <c r="AW14464"/>
    </row>
    <row r="14465" spans="48:49" x14ac:dyDescent="0.35">
      <c r="AV14465" s="10"/>
      <c r="AW14465"/>
    </row>
    <row r="14466" spans="48:49" x14ac:dyDescent="0.35">
      <c r="AV14466" s="10"/>
      <c r="AW14466"/>
    </row>
    <row r="14467" spans="48:49" x14ac:dyDescent="0.35">
      <c r="AV14467" s="10"/>
      <c r="AW14467"/>
    </row>
    <row r="14468" spans="48:49" x14ac:dyDescent="0.35">
      <c r="AV14468" s="10"/>
      <c r="AW14468"/>
    </row>
    <row r="14469" spans="48:49" x14ac:dyDescent="0.35">
      <c r="AV14469" s="10"/>
      <c r="AW14469"/>
    </row>
    <row r="14470" spans="48:49" x14ac:dyDescent="0.35">
      <c r="AV14470" s="10"/>
      <c r="AW14470"/>
    </row>
    <row r="14471" spans="48:49" x14ac:dyDescent="0.35">
      <c r="AV14471" s="10"/>
      <c r="AW14471"/>
    </row>
    <row r="14472" spans="48:49" x14ac:dyDescent="0.35">
      <c r="AV14472" s="10"/>
      <c r="AW14472"/>
    </row>
    <row r="14473" spans="48:49" x14ac:dyDescent="0.35">
      <c r="AV14473" s="10"/>
      <c r="AW14473"/>
    </row>
    <row r="14474" spans="48:49" x14ac:dyDescent="0.35">
      <c r="AV14474" s="10"/>
      <c r="AW14474"/>
    </row>
    <row r="14475" spans="48:49" x14ac:dyDescent="0.35">
      <c r="AV14475" s="10"/>
      <c r="AW14475"/>
    </row>
    <row r="14476" spans="48:49" x14ac:dyDescent="0.35">
      <c r="AV14476" s="10"/>
      <c r="AW14476"/>
    </row>
    <row r="14477" spans="48:49" x14ac:dyDescent="0.35">
      <c r="AV14477" s="10"/>
      <c r="AW14477"/>
    </row>
    <row r="14478" spans="48:49" x14ac:dyDescent="0.35">
      <c r="AV14478" s="10"/>
      <c r="AW14478"/>
    </row>
    <row r="14479" spans="48:49" x14ac:dyDescent="0.35">
      <c r="AV14479" s="10"/>
      <c r="AW14479"/>
    </row>
    <row r="14480" spans="48:49" x14ac:dyDescent="0.35">
      <c r="AV14480" s="10"/>
      <c r="AW14480"/>
    </row>
    <row r="14481" spans="48:49" x14ac:dyDescent="0.35">
      <c r="AV14481" s="10"/>
      <c r="AW14481"/>
    </row>
    <row r="14482" spans="48:49" x14ac:dyDescent="0.35">
      <c r="AV14482" s="10"/>
      <c r="AW14482"/>
    </row>
    <row r="14483" spans="48:49" x14ac:dyDescent="0.35">
      <c r="AV14483" s="10"/>
      <c r="AW14483"/>
    </row>
    <row r="14484" spans="48:49" x14ac:dyDescent="0.35">
      <c r="AV14484" s="10"/>
      <c r="AW14484"/>
    </row>
    <row r="14485" spans="48:49" x14ac:dyDescent="0.35">
      <c r="AV14485" s="10"/>
      <c r="AW14485"/>
    </row>
    <row r="14486" spans="48:49" x14ac:dyDescent="0.35">
      <c r="AV14486" s="10"/>
      <c r="AW14486"/>
    </row>
    <row r="14487" spans="48:49" x14ac:dyDescent="0.35">
      <c r="AV14487" s="10"/>
      <c r="AW14487"/>
    </row>
    <row r="14488" spans="48:49" x14ac:dyDescent="0.35">
      <c r="AV14488" s="10"/>
      <c r="AW14488"/>
    </row>
    <row r="14489" spans="48:49" x14ac:dyDescent="0.35">
      <c r="AV14489" s="10"/>
      <c r="AW14489"/>
    </row>
    <row r="14490" spans="48:49" x14ac:dyDescent="0.35">
      <c r="AV14490" s="10"/>
      <c r="AW14490"/>
    </row>
    <row r="14491" spans="48:49" x14ac:dyDescent="0.35">
      <c r="AV14491" s="10"/>
      <c r="AW14491"/>
    </row>
    <row r="14492" spans="48:49" x14ac:dyDescent="0.35">
      <c r="AV14492" s="10"/>
      <c r="AW14492"/>
    </row>
    <row r="14493" spans="48:49" x14ac:dyDescent="0.35">
      <c r="AV14493" s="10"/>
      <c r="AW14493"/>
    </row>
    <row r="14494" spans="48:49" x14ac:dyDescent="0.35">
      <c r="AV14494" s="10"/>
      <c r="AW14494"/>
    </row>
    <row r="14495" spans="48:49" x14ac:dyDescent="0.35">
      <c r="AV14495" s="10"/>
      <c r="AW14495"/>
    </row>
    <row r="14496" spans="48:49" x14ac:dyDescent="0.35">
      <c r="AV14496" s="10"/>
      <c r="AW14496"/>
    </row>
    <row r="14497" spans="48:49" x14ac:dyDescent="0.35">
      <c r="AV14497" s="10"/>
      <c r="AW14497"/>
    </row>
    <row r="14498" spans="48:49" x14ac:dyDescent="0.35">
      <c r="AV14498" s="10"/>
      <c r="AW14498"/>
    </row>
    <row r="14499" spans="48:49" x14ac:dyDescent="0.35">
      <c r="AV14499" s="10"/>
      <c r="AW14499"/>
    </row>
    <row r="14500" spans="48:49" x14ac:dyDescent="0.35">
      <c r="AV14500" s="10"/>
      <c r="AW14500"/>
    </row>
    <row r="14501" spans="48:49" x14ac:dyDescent="0.35">
      <c r="AV14501" s="10"/>
      <c r="AW14501"/>
    </row>
    <row r="14502" spans="48:49" x14ac:dyDescent="0.35">
      <c r="AV14502" s="10"/>
      <c r="AW14502"/>
    </row>
    <row r="14503" spans="48:49" x14ac:dyDescent="0.35">
      <c r="AV14503" s="10"/>
      <c r="AW14503"/>
    </row>
    <row r="14504" spans="48:49" x14ac:dyDescent="0.35">
      <c r="AV14504" s="10"/>
      <c r="AW14504"/>
    </row>
    <row r="14505" spans="48:49" x14ac:dyDescent="0.35">
      <c r="AV14505" s="10"/>
      <c r="AW14505"/>
    </row>
    <row r="14506" spans="48:49" x14ac:dyDescent="0.35">
      <c r="AV14506" s="10"/>
      <c r="AW14506"/>
    </row>
    <row r="14507" spans="48:49" x14ac:dyDescent="0.35">
      <c r="AV14507" s="10"/>
      <c r="AW14507"/>
    </row>
    <row r="14508" spans="48:49" x14ac:dyDescent="0.35">
      <c r="AV14508" s="10"/>
      <c r="AW14508"/>
    </row>
    <row r="14509" spans="48:49" x14ac:dyDescent="0.35">
      <c r="AV14509" s="10"/>
      <c r="AW14509"/>
    </row>
    <row r="14510" spans="48:49" x14ac:dyDescent="0.35">
      <c r="AV14510" s="10"/>
      <c r="AW14510"/>
    </row>
    <row r="14511" spans="48:49" x14ac:dyDescent="0.35">
      <c r="AV14511" s="10"/>
      <c r="AW14511"/>
    </row>
    <row r="14512" spans="48:49" x14ac:dyDescent="0.35">
      <c r="AV14512" s="10"/>
      <c r="AW14512"/>
    </row>
    <row r="14513" spans="48:49" x14ac:dyDescent="0.35">
      <c r="AV14513" s="10"/>
      <c r="AW14513"/>
    </row>
    <row r="14514" spans="48:49" x14ac:dyDescent="0.35">
      <c r="AV14514" s="10"/>
      <c r="AW14514"/>
    </row>
    <row r="14515" spans="48:49" x14ac:dyDescent="0.35">
      <c r="AV14515" s="10"/>
      <c r="AW14515"/>
    </row>
    <row r="14516" spans="48:49" x14ac:dyDescent="0.35">
      <c r="AV14516" s="10"/>
      <c r="AW14516"/>
    </row>
    <row r="14517" spans="48:49" x14ac:dyDescent="0.35">
      <c r="AV14517" s="10"/>
      <c r="AW14517"/>
    </row>
    <row r="14518" spans="48:49" x14ac:dyDescent="0.35">
      <c r="AV14518" s="10"/>
      <c r="AW14518"/>
    </row>
    <row r="14519" spans="48:49" x14ac:dyDescent="0.35">
      <c r="AV14519" s="10"/>
      <c r="AW14519"/>
    </row>
    <row r="14520" spans="48:49" x14ac:dyDescent="0.35">
      <c r="AV14520" s="10"/>
      <c r="AW14520"/>
    </row>
    <row r="14521" spans="48:49" x14ac:dyDescent="0.35">
      <c r="AV14521" s="10"/>
      <c r="AW14521"/>
    </row>
    <row r="14522" spans="48:49" x14ac:dyDescent="0.35">
      <c r="AV14522" s="10"/>
      <c r="AW14522"/>
    </row>
    <row r="14523" spans="48:49" x14ac:dyDescent="0.35">
      <c r="AV14523" s="10"/>
      <c r="AW14523"/>
    </row>
    <row r="14524" spans="48:49" x14ac:dyDescent="0.35">
      <c r="AV14524" s="10"/>
      <c r="AW14524"/>
    </row>
    <row r="14525" spans="48:49" x14ac:dyDescent="0.35">
      <c r="AV14525" s="10"/>
      <c r="AW14525"/>
    </row>
    <row r="14526" spans="48:49" x14ac:dyDescent="0.35">
      <c r="AV14526" s="10"/>
      <c r="AW14526"/>
    </row>
    <row r="14527" spans="48:49" x14ac:dyDescent="0.35">
      <c r="AV14527" s="10"/>
      <c r="AW14527"/>
    </row>
    <row r="14528" spans="48:49" x14ac:dyDescent="0.35">
      <c r="AV14528" s="10"/>
      <c r="AW14528"/>
    </row>
    <row r="14529" spans="48:49" x14ac:dyDescent="0.35">
      <c r="AV14529" s="10"/>
      <c r="AW14529"/>
    </row>
    <row r="14530" spans="48:49" x14ac:dyDescent="0.35">
      <c r="AV14530" s="10"/>
      <c r="AW14530"/>
    </row>
    <row r="14531" spans="48:49" x14ac:dyDescent="0.35">
      <c r="AV14531" s="10"/>
      <c r="AW14531"/>
    </row>
    <row r="14532" spans="48:49" x14ac:dyDescent="0.35">
      <c r="AV14532" s="10"/>
      <c r="AW14532"/>
    </row>
    <row r="14533" spans="48:49" x14ac:dyDescent="0.35">
      <c r="AV14533" s="10"/>
      <c r="AW14533"/>
    </row>
    <row r="14534" spans="48:49" x14ac:dyDescent="0.35">
      <c r="AV14534" s="10"/>
      <c r="AW14534"/>
    </row>
    <row r="14535" spans="48:49" x14ac:dyDescent="0.35">
      <c r="AV14535" s="10"/>
      <c r="AW14535"/>
    </row>
    <row r="14536" spans="48:49" x14ac:dyDescent="0.35">
      <c r="AV14536" s="10"/>
      <c r="AW14536"/>
    </row>
    <row r="14537" spans="48:49" x14ac:dyDescent="0.35">
      <c r="AV14537" s="10"/>
      <c r="AW14537"/>
    </row>
    <row r="14538" spans="48:49" x14ac:dyDescent="0.35">
      <c r="AV14538" s="10"/>
      <c r="AW14538"/>
    </row>
    <row r="14539" spans="48:49" x14ac:dyDescent="0.35">
      <c r="AV14539" s="10"/>
      <c r="AW14539"/>
    </row>
    <row r="14540" spans="48:49" x14ac:dyDescent="0.35">
      <c r="AV14540" s="10"/>
      <c r="AW14540"/>
    </row>
    <row r="14541" spans="48:49" x14ac:dyDescent="0.35">
      <c r="AV14541" s="10"/>
      <c r="AW14541"/>
    </row>
    <row r="14542" spans="48:49" x14ac:dyDescent="0.35">
      <c r="AV14542" s="10"/>
      <c r="AW14542"/>
    </row>
    <row r="14543" spans="48:49" x14ac:dyDescent="0.35">
      <c r="AV14543" s="10"/>
      <c r="AW14543"/>
    </row>
    <row r="14544" spans="48:49" x14ac:dyDescent="0.35">
      <c r="AV14544" s="10"/>
      <c r="AW14544"/>
    </row>
    <row r="14545" spans="48:49" x14ac:dyDescent="0.35">
      <c r="AV14545" s="10"/>
      <c r="AW14545"/>
    </row>
    <row r="14546" spans="48:49" x14ac:dyDescent="0.35">
      <c r="AV14546" s="10"/>
      <c r="AW14546"/>
    </row>
    <row r="14547" spans="48:49" x14ac:dyDescent="0.35">
      <c r="AV14547" s="10"/>
      <c r="AW14547"/>
    </row>
    <row r="14548" spans="48:49" x14ac:dyDescent="0.35">
      <c r="AV14548" s="10"/>
      <c r="AW14548"/>
    </row>
    <row r="14549" spans="48:49" x14ac:dyDescent="0.35">
      <c r="AV14549" s="10"/>
      <c r="AW14549"/>
    </row>
    <row r="14550" spans="48:49" x14ac:dyDescent="0.35">
      <c r="AV14550" s="10"/>
      <c r="AW14550"/>
    </row>
    <row r="14551" spans="48:49" x14ac:dyDescent="0.35">
      <c r="AV14551" s="10"/>
      <c r="AW14551"/>
    </row>
    <row r="14552" spans="48:49" x14ac:dyDescent="0.35">
      <c r="AV14552" s="10"/>
      <c r="AW14552"/>
    </row>
    <row r="14553" spans="48:49" x14ac:dyDescent="0.35">
      <c r="AV14553" s="10"/>
      <c r="AW14553"/>
    </row>
    <row r="14554" spans="48:49" x14ac:dyDescent="0.35">
      <c r="AV14554" s="10"/>
      <c r="AW14554"/>
    </row>
    <row r="14555" spans="48:49" x14ac:dyDescent="0.35">
      <c r="AV14555" s="10"/>
      <c r="AW14555"/>
    </row>
    <row r="14556" spans="48:49" x14ac:dyDescent="0.35">
      <c r="AV14556" s="10"/>
      <c r="AW14556"/>
    </row>
    <row r="14557" spans="48:49" x14ac:dyDescent="0.35">
      <c r="AV14557" s="10"/>
      <c r="AW14557"/>
    </row>
    <row r="14558" spans="48:49" x14ac:dyDescent="0.35">
      <c r="AV14558" s="10"/>
      <c r="AW14558"/>
    </row>
    <row r="14559" spans="48:49" x14ac:dyDescent="0.35">
      <c r="AV14559" s="10"/>
      <c r="AW14559"/>
    </row>
    <row r="14560" spans="48:49" x14ac:dyDescent="0.35">
      <c r="AV14560" s="10"/>
      <c r="AW14560"/>
    </row>
    <row r="14561" spans="48:49" x14ac:dyDescent="0.35">
      <c r="AV14561" s="10"/>
      <c r="AW14561"/>
    </row>
    <row r="14562" spans="48:49" x14ac:dyDescent="0.35">
      <c r="AV14562" s="10"/>
      <c r="AW14562"/>
    </row>
    <row r="14563" spans="48:49" x14ac:dyDescent="0.35">
      <c r="AV14563" s="10"/>
      <c r="AW14563"/>
    </row>
    <row r="14564" spans="48:49" x14ac:dyDescent="0.35">
      <c r="AV14564" s="10"/>
      <c r="AW14564"/>
    </row>
    <row r="14565" spans="48:49" x14ac:dyDescent="0.35">
      <c r="AV14565" s="10"/>
      <c r="AW14565"/>
    </row>
    <row r="14566" spans="48:49" x14ac:dyDescent="0.35">
      <c r="AV14566" s="10"/>
      <c r="AW14566"/>
    </row>
    <row r="14567" spans="48:49" x14ac:dyDescent="0.35">
      <c r="AV14567" s="10"/>
      <c r="AW14567"/>
    </row>
    <row r="14568" spans="48:49" x14ac:dyDescent="0.35">
      <c r="AV14568" s="10"/>
      <c r="AW14568"/>
    </row>
    <row r="14569" spans="48:49" x14ac:dyDescent="0.35">
      <c r="AV14569" s="10"/>
      <c r="AW14569"/>
    </row>
    <row r="14570" spans="48:49" x14ac:dyDescent="0.35">
      <c r="AV14570" s="10"/>
      <c r="AW14570"/>
    </row>
    <row r="14571" spans="48:49" x14ac:dyDescent="0.35">
      <c r="AV14571" s="10"/>
      <c r="AW14571"/>
    </row>
    <row r="14572" spans="48:49" x14ac:dyDescent="0.35">
      <c r="AV14572" s="10"/>
      <c r="AW14572"/>
    </row>
    <row r="14573" spans="48:49" x14ac:dyDescent="0.35">
      <c r="AV14573" s="10"/>
      <c r="AW14573"/>
    </row>
    <row r="14574" spans="48:49" x14ac:dyDescent="0.35">
      <c r="AV14574" s="10"/>
      <c r="AW14574"/>
    </row>
    <row r="14575" spans="48:49" x14ac:dyDescent="0.35">
      <c r="AV14575" s="10"/>
      <c r="AW14575"/>
    </row>
    <row r="14576" spans="48:49" x14ac:dyDescent="0.35">
      <c r="AV14576" s="10"/>
      <c r="AW14576"/>
    </row>
    <row r="14577" spans="48:49" x14ac:dyDescent="0.35">
      <c r="AV14577" s="10"/>
      <c r="AW14577"/>
    </row>
    <row r="14578" spans="48:49" x14ac:dyDescent="0.35">
      <c r="AV14578" s="10"/>
      <c r="AW14578"/>
    </row>
    <row r="14579" spans="48:49" x14ac:dyDescent="0.35">
      <c r="AV14579" s="10"/>
      <c r="AW14579"/>
    </row>
    <row r="14580" spans="48:49" x14ac:dyDescent="0.35">
      <c r="AV14580" s="10"/>
      <c r="AW14580"/>
    </row>
    <row r="14581" spans="48:49" x14ac:dyDescent="0.35">
      <c r="AV14581" s="10"/>
      <c r="AW14581"/>
    </row>
    <row r="14582" spans="48:49" x14ac:dyDescent="0.35">
      <c r="AV14582" s="10"/>
      <c r="AW14582"/>
    </row>
    <row r="14583" spans="48:49" x14ac:dyDescent="0.35">
      <c r="AV14583" s="10"/>
      <c r="AW14583"/>
    </row>
    <row r="14584" spans="48:49" x14ac:dyDescent="0.35">
      <c r="AV14584" s="10"/>
      <c r="AW14584"/>
    </row>
    <row r="14585" spans="48:49" x14ac:dyDescent="0.35">
      <c r="AV14585" s="10"/>
      <c r="AW14585"/>
    </row>
    <row r="14586" spans="48:49" x14ac:dyDescent="0.35">
      <c r="AV14586" s="10"/>
      <c r="AW14586"/>
    </row>
    <row r="14587" spans="48:49" x14ac:dyDescent="0.35">
      <c r="AV14587" s="10"/>
      <c r="AW14587"/>
    </row>
    <row r="14588" spans="48:49" x14ac:dyDescent="0.35">
      <c r="AV14588" s="10"/>
      <c r="AW14588"/>
    </row>
    <row r="14589" spans="48:49" x14ac:dyDescent="0.35">
      <c r="AV14589" s="10"/>
      <c r="AW14589"/>
    </row>
    <row r="14590" spans="48:49" x14ac:dyDescent="0.35">
      <c r="AV14590" s="10"/>
      <c r="AW14590"/>
    </row>
    <row r="14591" spans="48:49" x14ac:dyDescent="0.35">
      <c r="AV14591" s="10"/>
      <c r="AW14591"/>
    </row>
    <row r="14592" spans="48:49" x14ac:dyDescent="0.35">
      <c r="AV14592" s="10"/>
      <c r="AW14592"/>
    </row>
    <row r="14593" spans="48:49" x14ac:dyDescent="0.35">
      <c r="AV14593" s="10"/>
      <c r="AW14593"/>
    </row>
    <row r="14594" spans="48:49" x14ac:dyDescent="0.35">
      <c r="AV14594" s="10"/>
      <c r="AW14594"/>
    </row>
    <row r="14595" spans="48:49" x14ac:dyDescent="0.35">
      <c r="AV14595" s="10"/>
      <c r="AW14595"/>
    </row>
    <row r="14596" spans="48:49" x14ac:dyDescent="0.35">
      <c r="AV14596" s="10"/>
      <c r="AW14596"/>
    </row>
    <row r="14597" spans="48:49" x14ac:dyDescent="0.35">
      <c r="AV14597" s="10"/>
      <c r="AW14597"/>
    </row>
    <row r="14598" spans="48:49" x14ac:dyDescent="0.35">
      <c r="AV14598" s="10"/>
      <c r="AW14598"/>
    </row>
    <row r="14599" spans="48:49" x14ac:dyDescent="0.35">
      <c r="AV14599" s="10"/>
      <c r="AW14599"/>
    </row>
    <row r="14600" spans="48:49" x14ac:dyDescent="0.35">
      <c r="AV14600" s="10"/>
      <c r="AW14600"/>
    </row>
    <row r="14601" spans="48:49" x14ac:dyDescent="0.35">
      <c r="AV14601" s="10"/>
      <c r="AW14601"/>
    </row>
    <row r="14602" spans="48:49" x14ac:dyDescent="0.35">
      <c r="AV14602" s="10"/>
      <c r="AW14602"/>
    </row>
    <row r="14603" spans="48:49" x14ac:dyDescent="0.35">
      <c r="AV14603" s="10"/>
      <c r="AW14603"/>
    </row>
    <row r="14604" spans="48:49" x14ac:dyDescent="0.35">
      <c r="AV14604" s="10"/>
      <c r="AW14604"/>
    </row>
    <row r="14605" spans="48:49" x14ac:dyDescent="0.35">
      <c r="AV14605" s="10"/>
      <c r="AW14605"/>
    </row>
    <row r="14606" spans="48:49" x14ac:dyDescent="0.35">
      <c r="AV14606" s="10"/>
      <c r="AW14606"/>
    </row>
    <row r="14607" spans="48:49" x14ac:dyDescent="0.35">
      <c r="AV14607" s="10"/>
      <c r="AW14607"/>
    </row>
    <row r="14608" spans="48:49" x14ac:dyDescent="0.35">
      <c r="AV14608" s="10"/>
      <c r="AW14608"/>
    </row>
    <row r="14609" spans="48:49" x14ac:dyDescent="0.35">
      <c r="AV14609" s="10"/>
      <c r="AW14609"/>
    </row>
    <row r="14610" spans="48:49" x14ac:dyDescent="0.35">
      <c r="AV14610" s="10"/>
      <c r="AW14610"/>
    </row>
    <row r="14611" spans="48:49" x14ac:dyDescent="0.35">
      <c r="AV14611" s="10"/>
      <c r="AW14611"/>
    </row>
    <row r="14612" spans="48:49" x14ac:dyDescent="0.35">
      <c r="AV14612" s="10"/>
      <c r="AW14612"/>
    </row>
    <row r="14613" spans="48:49" x14ac:dyDescent="0.35">
      <c r="AV14613" s="10"/>
      <c r="AW14613"/>
    </row>
    <row r="14614" spans="48:49" x14ac:dyDescent="0.35">
      <c r="AV14614" s="10"/>
      <c r="AW14614"/>
    </row>
    <row r="14615" spans="48:49" x14ac:dyDescent="0.35">
      <c r="AV14615" s="10"/>
      <c r="AW14615"/>
    </row>
    <row r="14616" spans="48:49" x14ac:dyDescent="0.35">
      <c r="AV14616" s="10"/>
      <c r="AW14616"/>
    </row>
    <row r="14617" spans="48:49" x14ac:dyDescent="0.35">
      <c r="AV14617" s="10"/>
      <c r="AW14617"/>
    </row>
    <row r="14618" spans="48:49" x14ac:dyDescent="0.35">
      <c r="AV14618" s="10"/>
      <c r="AW14618"/>
    </row>
    <row r="14619" spans="48:49" x14ac:dyDescent="0.35">
      <c r="AV14619" s="10"/>
      <c r="AW14619"/>
    </row>
    <row r="14620" spans="48:49" x14ac:dyDescent="0.35">
      <c r="AV14620" s="10"/>
      <c r="AW14620"/>
    </row>
    <row r="14621" spans="48:49" x14ac:dyDescent="0.35">
      <c r="AV14621" s="10"/>
      <c r="AW14621"/>
    </row>
    <row r="14622" spans="48:49" x14ac:dyDescent="0.35">
      <c r="AV14622" s="10"/>
      <c r="AW14622"/>
    </row>
    <row r="14623" spans="48:49" x14ac:dyDescent="0.35">
      <c r="AV14623" s="10"/>
      <c r="AW14623"/>
    </row>
    <row r="14624" spans="48:49" x14ac:dyDescent="0.35">
      <c r="AV14624" s="10"/>
      <c r="AW14624"/>
    </row>
    <row r="14625" spans="48:49" x14ac:dyDescent="0.35">
      <c r="AV14625" s="10"/>
      <c r="AW14625"/>
    </row>
    <row r="14626" spans="48:49" x14ac:dyDescent="0.35">
      <c r="AV14626" s="10"/>
      <c r="AW14626"/>
    </row>
    <row r="14627" spans="48:49" x14ac:dyDescent="0.35">
      <c r="AV14627" s="10"/>
      <c r="AW14627"/>
    </row>
    <row r="14628" spans="48:49" x14ac:dyDescent="0.35">
      <c r="AV14628" s="10"/>
      <c r="AW14628"/>
    </row>
    <row r="14629" spans="48:49" x14ac:dyDescent="0.35">
      <c r="AV14629" s="10"/>
      <c r="AW14629"/>
    </row>
    <row r="14630" spans="48:49" x14ac:dyDescent="0.35">
      <c r="AV14630" s="10"/>
      <c r="AW14630"/>
    </row>
    <row r="14631" spans="48:49" x14ac:dyDescent="0.35">
      <c r="AV14631" s="10"/>
      <c r="AW14631"/>
    </row>
    <row r="14632" spans="48:49" x14ac:dyDescent="0.35">
      <c r="AV14632" s="10"/>
      <c r="AW14632"/>
    </row>
    <row r="14633" spans="48:49" x14ac:dyDescent="0.35">
      <c r="AV14633" s="10"/>
      <c r="AW14633"/>
    </row>
    <row r="14634" spans="48:49" x14ac:dyDescent="0.35">
      <c r="AV14634" s="10"/>
      <c r="AW14634"/>
    </row>
    <row r="14635" spans="48:49" x14ac:dyDescent="0.35">
      <c r="AV14635" s="10"/>
      <c r="AW14635"/>
    </row>
    <row r="14636" spans="48:49" x14ac:dyDescent="0.35">
      <c r="AV14636" s="10"/>
      <c r="AW14636"/>
    </row>
    <row r="14637" spans="48:49" x14ac:dyDescent="0.35">
      <c r="AV14637" s="10"/>
      <c r="AW14637"/>
    </row>
    <row r="14638" spans="48:49" x14ac:dyDescent="0.35">
      <c r="AV14638" s="10"/>
      <c r="AW14638"/>
    </row>
    <row r="14639" spans="48:49" x14ac:dyDescent="0.35">
      <c r="AV14639" s="10"/>
      <c r="AW14639"/>
    </row>
    <row r="14640" spans="48:49" x14ac:dyDescent="0.35">
      <c r="AV14640" s="10"/>
      <c r="AW14640"/>
    </row>
    <row r="14641" spans="48:49" x14ac:dyDescent="0.35">
      <c r="AV14641" s="10"/>
      <c r="AW14641"/>
    </row>
    <row r="14642" spans="48:49" x14ac:dyDescent="0.35">
      <c r="AV14642" s="10"/>
      <c r="AW14642"/>
    </row>
    <row r="14643" spans="48:49" x14ac:dyDescent="0.35">
      <c r="AV14643" s="10"/>
      <c r="AW14643"/>
    </row>
    <row r="14644" spans="48:49" x14ac:dyDescent="0.35">
      <c r="AV14644" s="10"/>
      <c r="AW14644"/>
    </row>
    <row r="14645" spans="48:49" x14ac:dyDescent="0.35">
      <c r="AV14645" s="10"/>
      <c r="AW14645"/>
    </row>
    <row r="14646" spans="48:49" x14ac:dyDescent="0.35">
      <c r="AV14646" s="10"/>
      <c r="AW14646"/>
    </row>
    <row r="14647" spans="48:49" x14ac:dyDescent="0.35">
      <c r="AV14647" s="10"/>
      <c r="AW14647"/>
    </row>
    <row r="14648" spans="48:49" x14ac:dyDescent="0.35">
      <c r="AV14648" s="10"/>
      <c r="AW14648"/>
    </row>
    <row r="14649" spans="48:49" x14ac:dyDescent="0.35">
      <c r="AV14649" s="10"/>
      <c r="AW14649"/>
    </row>
    <row r="14650" spans="48:49" x14ac:dyDescent="0.35">
      <c r="AV14650" s="10"/>
      <c r="AW14650"/>
    </row>
    <row r="14651" spans="48:49" x14ac:dyDescent="0.35">
      <c r="AV14651" s="10"/>
      <c r="AW14651"/>
    </row>
    <row r="14652" spans="48:49" x14ac:dyDescent="0.35">
      <c r="AV14652" s="10"/>
      <c r="AW14652"/>
    </row>
    <row r="14653" spans="48:49" x14ac:dyDescent="0.35">
      <c r="AV14653" s="10"/>
      <c r="AW14653"/>
    </row>
    <row r="14654" spans="48:49" x14ac:dyDescent="0.35">
      <c r="AV14654" s="10"/>
      <c r="AW14654"/>
    </row>
    <row r="14655" spans="48:49" x14ac:dyDescent="0.35">
      <c r="AV14655" s="10"/>
      <c r="AW14655"/>
    </row>
    <row r="14656" spans="48:49" x14ac:dyDescent="0.35">
      <c r="AV14656" s="10"/>
      <c r="AW14656"/>
    </row>
    <row r="14657" spans="48:49" x14ac:dyDescent="0.35">
      <c r="AV14657" s="10"/>
      <c r="AW14657"/>
    </row>
    <row r="14658" spans="48:49" x14ac:dyDescent="0.35">
      <c r="AV14658" s="10"/>
      <c r="AW14658"/>
    </row>
    <row r="14659" spans="48:49" x14ac:dyDescent="0.35">
      <c r="AV14659" s="10"/>
      <c r="AW14659"/>
    </row>
    <row r="14660" spans="48:49" x14ac:dyDescent="0.35">
      <c r="AV14660" s="10"/>
      <c r="AW14660"/>
    </row>
    <row r="14661" spans="48:49" x14ac:dyDescent="0.35">
      <c r="AV14661" s="10"/>
      <c r="AW14661"/>
    </row>
    <row r="14662" spans="48:49" x14ac:dyDescent="0.35">
      <c r="AV14662" s="10"/>
      <c r="AW14662"/>
    </row>
    <row r="14663" spans="48:49" x14ac:dyDescent="0.35">
      <c r="AV14663" s="10"/>
      <c r="AW14663"/>
    </row>
    <row r="14664" spans="48:49" x14ac:dyDescent="0.35">
      <c r="AV14664" s="10"/>
      <c r="AW14664"/>
    </row>
    <row r="14665" spans="48:49" x14ac:dyDescent="0.35">
      <c r="AV14665" s="10"/>
      <c r="AW14665"/>
    </row>
    <row r="14666" spans="48:49" x14ac:dyDescent="0.35">
      <c r="AV14666" s="10"/>
      <c r="AW14666"/>
    </row>
    <row r="14667" spans="48:49" x14ac:dyDescent="0.35">
      <c r="AV14667" s="10"/>
      <c r="AW14667"/>
    </row>
    <row r="14668" spans="48:49" x14ac:dyDescent="0.35">
      <c r="AV14668" s="10"/>
      <c r="AW14668"/>
    </row>
    <row r="14669" spans="48:49" x14ac:dyDescent="0.35">
      <c r="AV14669" s="10"/>
      <c r="AW14669"/>
    </row>
    <row r="14670" spans="48:49" x14ac:dyDescent="0.35">
      <c r="AV14670" s="10"/>
      <c r="AW14670"/>
    </row>
    <row r="14671" spans="48:49" x14ac:dyDescent="0.35">
      <c r="AV14671" s="10"/>
      <c r="AW14671"/>
    </row>
    <row r="14672" spans="48:49" x14ac:dyDescent="0.35">
      <c r="AV14672" s="10"/>
      <c r="AW14672"/>
    </row>
    <row r="14673" spans="48:49" x14ac:dyDescent="0.35">
      <c r="AV14673" s="10"/>
      <c r="AW14673"/>
    </row>
    <row r="14674" spans="48:49" x14ac:dyDescent="0.35">
      <c r="AV14674" s="10"/>
      <c r="AW14674"/>
    </row>
    <row r="14675" spans="48:49" x14ac:dyDescent="0.35">
      <c r="AV14675" s="10"/>
      <c r="AW14675"/>
    </row>
    <row r="14676" spans="48:49" x14ac:dyDescent="0.35">
      <c r="AV14676" s="10"/>
      <c r="AW14676"/>
    </row>
    <row r="14677" spans="48:49" x14ac:dyDescent="0.35">
      <c r="AV14677" s="10"/>
      <c r="AW14677"/>
    </row>
    <row r="14678" spans="48:49" x14ac:dyDescent="0.35">
      <c r="AV14678" s="10"/>
      <c r="AW14678"/>
    </row>
    <row r="14679" spans="48:49" x14ac:dyDescent="0.35">
      <c r="AV14679" s="10"/>
      <c r="AW14679"/>
    </row>
    <row r="14680" spans="48:49" x14ac:dyDescent="0.35">
      <c r="AV14680" s="10"/>
      <c r="AW14680"/>
    </row>
    <row r="14681" spans="48:49" x14ac:dyDescent="0.35">
      <c r="AV14681" s="10"/>
      <c r="AW14681"/>
    </row>
    <row r="14682" spans="48:49" x14ac:dyDescent="0.35">
      <c r="AV14682" s="10"/>
      <c r="AW14682"/>
    </row>
    <row r="14683" spans="48:49" x14ac:dyDescent="0.35">
      <c r="AV14683" s="10"/>
      <c r="AW14683"/>
    </row>
    <row r="14684" spans="48:49" x14ac:dyDescent="0.35">
      <c r="AV14684" s="10"/>
      <c r="AW14684"/>
    </row>
    <row r="14685" spans="48:49" x14ac:dyDescent="0.35">
      <c r="AV14685" s="10"/>
      <c r="AW14685"/>
    </row>
    <row r="14686" spans="48:49" x14ac:dyDescent="0.35">
      <c r="AV14686" s="10"/>
      <c r="AW14686"/>
    </row>
    <row r="14687" spans="48:49" x14ac:dyDescent="0.35">
      <c r="AV14687" s="10"/>
      <c r="AW14687"/>
    </row>
    <row r="14688" spans="48:49" x14ac:dyDescent="0.35">
      <c r="AV14688" s="10"/>
      <c r="AW14688"/>
    </row>
    <row r="14689" spans="48:49" x14ac:dyDescent="0.35">
      <c r="AV14689" s="10"/>
      <c r="AW14689"/>
    </row>
    <row r="14690" spans="48:49" x14ac:dyDescent="0.35">
      <c r="AV14690" s="10"/>
      <c r="AW14690"/>
    </row>
    <row r="14691" spans="48:49" x14ac:dyDescent="0.35">
      <c r="AV14691" s="10"/>
      <c r="AW14691"/>
    </row>
    <row r="14692" spans="48:49" x14ac:dyDescent="0.35">
      <c r="AV14692" s="10"/>
      <c r="AW14692"/>
    </row>
    <row r="14693" spans="48:49" x14ac:dyDescent="0.35">
      <c r="AV14693" s="10"/>
      <c r="AW14693"/>
    </row>
    <row r="14694" spans="48:49" x14ac:dyDescent="0.35">
      <c r="AV14694" s="10"/>
      <c r="AW14694"/>
    </row>
    <row r="14695" spans="48:49" x14ac:dyDescent="0.35">
      <c r="AV14695" s="10"/>
      <c r="AW14695"/>
    </row>
    <row r="14696" spans="48:49" x14ac:dyDescent="0.35">
      <c r="AV14696" s="10"/>
      <c r="AW14696"/>
    </row>
    <row r="14697" spans="48:49" x14ac:dyDescent="0.35">
      <c r="AV14697" s="10"/>
      <c r="AW14697"/>
    </row>
    <row r="14698" spans="48:49" x14ac:dyDescent="0.35">
      <c r="AV14698" s="10"/>
      <c r="AW14698"/>
    </row>
    <row r="14699" spans="48:49" x14ac:dyDescent="0.35">
      <c r="AV14699" s="10"/>
      <c r="AW14699"/>
    </row>
    <row r="14700" spans="48:49" x14ac:dyDescent="0.35">
      <c r="AV14700" s="10"/>
      <c r="AW14700"/>
    </row>
    <row r="14701" spans="48:49" x14ac:dyDescent="0.35">
      <c r="AV14701" s="10"/>
      <c r="AW14701"/>
    </row>
    <row r="14702" spans="48:49" x14ac:dyDescent="0.35">
      <c r="AV14702" s="10"/>
      <c r="AW14702"/>
    </row>
    <row r="14703" spans="48:49" x14ac:dyDescent="0.35">
      <c r="AV14703" s="10"/>
      <c r="AW14703"/>
    </row>
    <row r="14704" spans="48:49" x14ac:dyDescent="0.35">
      <c r="AV14704" s="10"/>
      <c r="AW14704"/>
    </row>
    <row r="14705" spans="48:49" x14ac:dyDescent="0.35">
      <c r="AV14705" s="10"/>
      <c r="AW14705"/>
    </row>
    <row r="14706" spans="48:49" x14ac:dyDescent="0.35">
      <c r="AV14706" s="10"/>
      <c r="AW14706"/>
    </row>
    <row r="14707" spans="48:49" x14ac:dyDescent="0.35">
      <c r="AV14707" s="10"/>
      <c r="AW14707"/>
    </row>
    <row r="14708" spans="48:49" x14ac:dyDescent="0.35">
      <c r="AV14708" s="10"/>
      <c r="AW14708"/>
    </row>
    <row r="14709" spans="48:49" x14ac:dyDescent="0.35">
      <c r="AV14709" s="10"/>
      <c r="AW14709"/>
    </row>
    <row r="14710" spans="48:49" x14ac:dyDescent="0.35">
      <c r="AV14710" s="10"/>
      <c r="AW14710"/>
    </row>
    <row r="14711" spans="48:49" x14ac:dyDescent="0.35">
      <c r="AV14711" s="10"/>
      <c r="AW14711"/>
    </row>
    <row r="14712" spans="48:49" x14ac:dyDescent="0.35">
      <c r="AV14712" s="10"/>
      <c r="AW14712"/>
    </row>
    <row r="14713" spans="48:49" x14ac:dyDescent="0.35">
      <c r="AV14713" s="10"/>
      <c r="AW14713"/>
    </row>
    <row r="14714" spans="48:49" x14ac:dyDescent="0.35">
      <c r="AV14714" s="10"/>
      <c r="AW14714"/>
    </row>
    <row r="14715" spans="48:49" x14ac:dyDescent="0.35">
      <c r="AV14715" s="10"/>
      <c r="AW14715"/>
    </row>
    <row r="14716" spans="48:49" x14ac:dyDescent="0.35">
      <c r="AV14716" s="10"/>
      <c r="AW14716"/>
    </row>
    <row r="14717" spans="48:49" x14ac:dyDescent="0.35">
      <c r="AV14717" s="10"/>
      <c r="AW14717"/>
    </row>
    <row r="14718" spans="48:49" x14ac:dyDescent="0.35">
      <c r="AV14718" s="10"/>
      <c r="AW14718"/>
    </row>
    <row r="14719" spans="48:49" x14ac:dyDescent="0.35">
      <c r="AV14719" s="10"/>
      <c r="AW14719"/>
    </row>
    <row r="14720" spans="48:49" x14ac:dyDescent="0.35">
      <c r="AV14720" s="10"/>
      <c r="AW14720"/>
    </row>
    <row r="14721" spans="48:49" x14ac:dyDescent="0.35">
      <c r="AV14721" s="10"/>
      <c r="AW14721"/>
    </row>
    <row r="14722" spans="48:49" x14ac:dyDescent="0.35">
      <c r="AV14722" s="10"/>
      <c r="AW14722"/>
    </row>
    <row r="14723" spans="48:49" x14ac:dyDescent="0.35">
      <c r="AV14723" s="10"/>
      <c r="AW14723"/>
    </row>
    <row r="14724" spans="48:49" x14ac:dyDescent="0.35">
      <c r="AV14724" s="10"/>
      <c r="AW14724"/>
    </row>
    <row r="14725" spans="48:49" x14ac:dyDescent="0.35">
      <c r="AV14725" s="10"/>
      <c r="AW14725"/>
    </row>
    <row r="14726" spans="48:49" x14ac:dyDescent="0.35">
      <c r="AV14726" s="10"/>
      <c r="AW14726"/>
    </row>
    <row r="14727" spans="48:49" x14ac:dyDescent="0.35">
      <c r="AV14727" s="10"/>
      <c r="AW14727"/>
    </row>
    <row r="14728" spans="48:49" x14ac:dyDescent="0.35">
      <c r="AV14728" s="10"/>
      <c r="AW14728"/>
    </row>
    <row r="14729" spans="48:49" x14ac:dyDescent="0.35">
      <c r="AV14729" s="10"/>
      <c r="AW14729"/>
    </row>
    <row r="14730" spans="48:49" x14ac:dyDescent="0.35">
      <c r="AV14730" s="10"/>
      <c r="AW14730"/>
    </row>
    <row r="14731" spans="48:49" x14ac:dyDescent="0.35">
      <c r="AV14731" s="10"/>
      <c r="AW14731"/>
    </row>
    <row r="14732" spans="48:49" x14ac:dyDescent="0.35">
      <c r="AV14732" s="10"/>
      <c r="AW14732"/>
    </row>
    <row r="14733" spans="48:49" x14ac:dyDescent="0.35">
      <c r="AV14733" s="10"/>
      <c r="AW14733"/>
    </row>
    <row r="14734" spans="48:49" x14ac:dyDescent="0.35">
      <c r="AV14734" s="10"/>
      <c r="AW14734"/>
    </row>
    <row r="14735" spans="48:49" x14ac:dyDescent="0.35">
      <c r="AV14735" s="10"/>
      <c r="AW14735"/>
    </row>
    <row r="14736" spans="48:49" x14ac:dyDescent="0.35">
      <c r="AV14736" s="10"/>
      <c r="AW14736"/>
    </row>
    <row r="14737" spans="48:49" x14ac:dyDescent="0.35">
      <c r="AV14737" s="10"/>
      <c r="AW14737"/>
    </row>
    <row r="14738" spans="48:49" x14ac:dyDescent="0.35">
      <c r="AV14738" s="10"/>
      <c r="AW14738"/>
    </row>
    <row r="14739" spans="48:49" x14ac:dyDescent="0.35">
      <c r="AV14739" s="10"/>
      <c r="AW14739"/>
    </row>
    <row r="14740" spans="48:49" x14ac:dyDescent="0.35">
      <c r="AV14740" s="10"/>
      <c r="AW14740"/>
    </row>
    <row r="14741" spans="48:49" x14ac:dyDescent="0.35">
      <c r="AV14741" s="10"/>
      <c r="AW14741"/>
    </row>
    <row r="14742" spans="48:49" x14ac:dyDescent="0.35">
      <c r="AV14742" s="10"/>
      <c r="AW14742"/>
    </row>
    <row r="14743" spans="48:49" x14ac:dyDescent="0.35">
      <c r="AV14743" s="10"/>
      <c r="AW14743"/>
    </row>
    <row r="14744" spans="48:49" x14ac:dyDescent="0.35">
      <c r="AV14744" s="10"/>
      <c r="AW14744"/>
    </row>
    <row r="14745" spans="48:49" x14ac:dyDescent="0.35">
      <c r="AV14745" s="10"/>
      <c r="AW14745"/>
    </row>
    <row r="14746" spans="48:49" x14ac:dyDescent="0.35">
      <c r="AV14746" s="10"/>
      <c r="AW14746"/>
    </row>
    <row r="14747" spans="48:49" x14ac:dyDescent="0.35">
      <c r="AV14747" s="10"/>
      <c r="AW14747"/>
    </row>
    <row r="14748" spans="48:49" x14ac:dyDescent="0.35">
      <c r="AV14748" s="10"/>
      <c r="AW14748"/>
    </row>
    <row r="14749" spans="48:49" x14ac:dyDescent="0.35">
      <c r="AV14749" s="10"/>
      <c r="AW14749"/>
    </row>
    <row r="14750" spans="48:49" x14ac:dyDescent="0.35">
      <c r="AV14750" s="10"/>
      <c r="AW14750"/>
    </row>
    <row r="14751" spans="48:49" x14ac:dyDescent="0.35">
      <c r="AV14751" s="10"/>
      <c r="AW14751"/>
    </row>
    <row r="14752" spans="48:49" x14ac:dyDescent="0.35">
      <c r="AV14752" s="10"/>
      <c r="AW14752"/>
    </row>
    <row r="14753" spans="48:49" x14ac:dyDescent="0.35">
      <c r="AV14753" s="10"/>
      <c r="AW14753"/>
    </row>
    <row r="14754" spans="48:49" x14ac:dyDescent="0.35">
      <c r="AV14754" s="10"/>
      <c r="AW14754"/>
    </row>
    <row r="14755" spans="48:49" x14ac:dyDescent="0.35">
      <c r="AV14755" s="10"/>
      <c r="AW14755"/>
    </row>
    <row r="14756" spans="48:49" x14ac:dyDescent="0.35">
      <c r="AV14756" s="10"/>
      <c r="AW14756"/>
    </row>
    <row r="14757" spans="48:49" x14ac:dyDescent="0.35">
      <c r="AV14757" s="10"/>
      <c r="AW14757"/>
    </row>
    <row r="14758" spans="48:49" x14ac:dyDescent="0.35">
      <c r="AV14758" s="10"/>
      <c r="AW14758"/>
    </row>
    <row r="14759" spans="48:49" x14ac:dyDescent="0.35">
      <c r="AV14759" s="10"/>
      <c r="AW14759"/>
    </row>
    <row r="14760" spans="48:49" x14ac:dyDescent="0.35">
      <c r="AV14760" s="10"/>
      <c r="AW14760"/>
    </row>
    <row r="14761" spans="48:49" x14ac:dyDescent="0.35">
      <c r="AV14761" s="10"/>
      <c r="AW14761"/>
    </row>
    <row r="14762" spans="48:49" x14ac:dyDescent="0.35">
      <c r="AV14762" s="10"/>
      <c r="AW14762"/>
    </row>
    <row r="14763" spans="48:49" x14ac:dyDescent="0.35">
      <c r="AV14763" s="10"/>
      <c r="AW14763"/>
    </row>
    <row r="14764" spans="48:49" x14ac:dyDescent="0.35">
      <c r="AV14764" s="10"/>
      <c r="AW14764"/>
    </row>
    <row r="14765" spans="48:49" x14ac:dyDescent="0.35">
      <c r="AV14765" s="10"/>
      <c r="AW14765"/>
    </row>
    <row r="14766" spans="48:49" x14ac:dyDescent="0.35">
      <c r="AV14766" s="10"/>
      <c r="AW14766"/>
    </row>
    <row r="14767" spans="48:49" x14ac:dyDescent="0.35">
      <c r="AV14767" s="10"/>
      <c r="AW14767"/>
    </row>
    <row r="14768" spans="48:49" x14ac:dyDescent="0.35">
      <c r="AV14768" s="10"/>
      <c r="AW14768"/>
    </row>
    <row r="14769" spans="48:49" x14ac:dyDescent="0.35">
      <c r="AV14769" s="10"/>
      <c r="AW14769"/>
    </row>
    <row r="14770" spans="48:49" x14ac:dyDescent="0.35">
      <c r="AV14770" s="10"/>
      <c r="AW14770"/>
    </row>
    <row r="14771" spans="48:49" x14ac:dyDescent="0.35">
      <c r="AV14771" s="10"/>
      <c r="AW14771"/>
    </row>
    <row r="14772" spans="48:49" x14ac:dyDescent="0.35">
      <c r="AV14772" s="10"/>
      <c r="AW14772"/>
    </row>
    <row r="14773" spans="48:49" x14ac:dyDescent="0.35">
      <c r="AV14773" s="10"/>
      <c r="AW14773"/>
    </row>
    <row r="14774" spans="48:49" x14ac:dyDescent="0.35">
      <c r="AV14774" s="10"/>
      <c r="AW14774"/>
    </row>
    <row r="14775" spans="48:49" x14ac:dyDescent="0.35">
      <c r="AV14775" s="10"/>
      <c r="AW14775"/>
    </row>
    <row r="14776" spans="48:49" x14ac:dyDescent="0.35">
      <c r="AV14776" s="10"/>
      <c r="AW14776"/>
    </row>
    <row r="14777" spans="48:49" x14ac:dyDescent="0.35">
      <c r="AV14777" s="10"/>
      <c r="AW14777"/>
    </row>
    <row r="14778" spans="48:49" x14ac:dyDescent="0.35">
      <c r="AV14778" s="10"/>
      <c r="AW14778"/>
    </row>
    <row r="14779" spans="48:49" x14ac:dyDescent="0.35">
      <c r="AV14779" s="10"/>
      <c r="AW14779"/>
    </row>
    <row r="14780" spans="48:49" x14ac:dyDescent="0.35">
      <c r="AV14780" s="10"/>
      <c r="AW14780"/>
    </row>
    <row r="14781" spans="48:49" x14ac:dyDescent="0.35">
      <c r="AV14781" s="10"/>
      <c r="AW14781"/>
    </row>
    <row r="14782" spans="48:49" x14ac:dyDescent="0.35">
      <c r="AV14782" s="10"/>
      <c r="AW14782"/>
    </row>
    <row r="14783" spans="48:49" x14ac:dyDescent="0.35">
      <c r="AV14783" s="10"/>
      <c r="AW14783"/>
    </row>
    <row r="14784" spans="48:49" x14ac:dyDescent="0.35">
      <c r="AV14784" s="10"/>
      <c r="AW14784"/>
    </row>
    <row r="14785" spans="48:49" x14ac:dyDescent="0.35">
      <c r="AV14785" s="10"/>
      <c r="AW14785"/>
    </row>
    <row r="14786" spans="48:49" x14ac:dyDescent="0.35">
      <c r="AV14786" s="10"/>
      <c r="AW14786"/>
    </row>
    <row r="14787" spans="48:49" x14ac:dyDescent="0.35">
      <c r="AV14787" s="10"/>
      <c r="AW14787"/>
    </row>
    <row r="14788" spans="48:49" x14ac:dyDescent="0.35">
      <c r="AV14788" s="10"/>
      <c r="AW14788"/>
    </row>
    <row r="14789" spans="48:49" x14ac:dyDescent="0.35">
      <c r="AV14789" s="10"/>
      <c r="AW14789"/>
    </row>
    <row r="14790" spans="48:49" x14ac:dyDescent="0.35">
      <c r="AV14790" s="10"/>
      <c r="AW14790"/>
    </row>
    <row r="14791" spans="48:49" x14ac:dyDescent="0.35">
      <c r="AV14791" s="10"/>
      <c r="AW14791"/>
    </row>
    <row r="14792" spans="48:49" x14ac:dyDescent="0.35">
      <c r="AV14792" s="10"/>
      <c r="AW14792"/>
    </row>
    <row r="14793" spans="48:49" x14ac:dyDescent="0.35">
      <c r="AV14793" s="10"/>
      <c r="AW14793"/>
    </row>
    <row r="14794" spans="48:49" x14ac:dyDescent="0.35">
      <c r="AV14794" s="10"/>
      <c r="AW14794"/>
    </row>
    <row r="14795" spans="48:49" x14ac:dyDescent="0.35">
      <c r="AV14795" s="10"/>
      <c r="AW14795"/>
    </row>
    <row r="14796" spans="48:49" x14ac:dyDescent="0.35">
      <c r="AV14796" s="10"/>
      <c r="AW14796"/>
    </row>
    <row r="14797" spans="48:49" x14ac:dyDescent="0.35">
      <c r="AV14797" s="10"/>
      <c r="AW14797"/>
    </row>
    <row r="14798" spans="48:49" x14ac:dyDescent="0.35">
      <c r="AV14798" s="10"/>
      <c r="AW14798"/>
    </row>
    <row r="14799" spans="48:49" x14ac:dyDescent="0.35">
      <c r="AV14799" s="10"/>
      <c r="AW14799"/>
    </row>
    <row r="14800" spans="48:49" x14ac:dyDescent="0.35">
      <c r="AV14800" s="10"/>
      <c r="AW14800"/>
    </row>
    <row r="14801" spans="48:49" x14ac:dyDescent="0.35">
      <c r="AV14801" s="10"/>
      <c r="AW14801"/>
    </row>
    <row r="14802" spans="48:49" x14ac:dyDescent="0.35">
      <c r="AV14802" s="10"/>
      <c r="AW14802"/>
    </row>
    <row r="14803" spans="48:49" x14ac:dyDescent="0.35">
      <c r="AV14803" s="10"/>
      <c r="AW14803"/>
    </row>
    <row r="14804" spans="48:49" x14ac:dyDescent="0.35">
      <c r="AV14804" s="10"/>
      <c r="AW14804"/>
    </row>
    <row r="14805" spans="48:49" x14ac:dyDescent="0.35">
      <c r="AV14805" s="10"/>
      <c r="AW14805"/>
    </row>
    <row r="14806" spans="48:49" x14ac:dyDescent="0.35">
      <c r="AV14806" s="10"/>
      <c r="AW14806"/>
    </row>
    <row r="14807" spans="48:49" x14ac:dyDescent="0.35">
      <c r="AV14807" s="10"/>
      <c r="AW14807"/>
    </row>
    <row r="14808" spans="48:49" x14ac:dyDescent="0.35">
      <c r="AV14808" s="10"/>
      <c r="AW14808"/>
    </row>
    <row r="14809" spans="48:49" x14ac:dyDescent="0.35">
      <c r="AV14809" s="10"/>
      <c r="AW14809"/>
    </row>
    <row r="14810" spans="48:49" x14ac:dyDescent="0.35">
      <c r="AV14810" s="10"/>
      <c r="AW14810"/>
    </row>
    <row r="14811" spans="48:49" x14ac:dyDescent="0.35">
      <c r="AV14811" s="10"/>
      <c r="AW14811"/>
    </row>
    <row r="14812" spans="48:49" x14ac:dyDescent="0.35">
      <c r="AV14812" s="10"/>
      <c r="AW14812"/>
    </row>
    <row r="14813" spans="48:49" x14ac:dyDescent="0.35">
      <c r="AV14813" s="10"/>
      <c r="AW14813"/>
    </row>
    <row r="14814" spans="48:49" x14ac:dyDescent="0.35">
      <c r="AV14814" s="10"/>
      <c r="AW14814"/>
    </row>
    <row r="14815" spans="48:49" x14ac:dyDescent="0.35">
      <c r="AV14815" s="10"/>
      <c r="AW14815"/>
    </row>
    <row r="14816" spans="48:49" x14ac:dyDescent="0.35">
      <c r="AV14816" s="10"/>
      <c r="AW14816"/>
    </row>
    <row r="14817" spans="48:49" x14ac:dyDescent="0.35">
      <c r="AV14817" s="10"/>
      <c r="AW14817"/>
    </row>
    <row r="14818" spans="48:49" x14ac:dyDescent="0.35">
      <c r="AV14818" s="10"/>
      <c r="AW14818"/>
    </row>
    <row r="14819" spans="48:49" x14ac:dyDescent="0.35">
      <c r="AV14819" s="10"/>
      <c r="AW14819"/>
    </row>
    <row r="14820" spans="48:49" x14ac:dyDescent="0.35">
      <c r="AV14820" s="10"/>
      <c r="AW14820"/>
    </row>
    <row r="14821" spans="48:49" x14ac:dyDescent="0.35">
      <c r="AV14821" s="10"/>
      <c r="AW14821"/>
    </row>
    <row r="14822" spans="48:49" x14ac:dyDescent="0.35">
      <c r="AV14822" s="10"/>
      <c r="AW14822"/>
    </row>
    <row r="14823" spans="48:49" x14ac:dyDescent="0.35">
      <c r="AV14823" s="10"/>
      <c r="AW14823"/>
    </row>
    <row r="14824" spans="48:49" x14ac:dyDescent="0.35">
      <c r="AV14824" s="10"/>
      <c r="AW14824"/>
    </row>
    <row r="14825" spans="48:49" x14ac:dyDescent="0.35">
      <c r="AV14825" s="10"/>
      <c r="AW14825"/>
    </row>
    <row r="14826" spans="48:49" x14ac:dyDescent="0.35">
      <c r="AV14826" s="10"/>
      <c r="AW14826"/>
    </row>
    <row r="14827" spans="48:49" x14ac:dyDescent="0.35">
      <c r="AV14827" s="10"/>
      <c r="AW14827"/>
    </row>
    <row r="14828" spans="48:49" x14ac:dyDescent="0.35">
      <c r="AV14828" s="10"/>
      <c r="AW14828"/>
    </row>
    <row r="14829" spans="48:49" x14ac:dyDescent="0.35">
      <c r="AV14829" s="10"/>
      <c r="AW14829"/>
    </row>
    <row r="14830" spans="48:49" x14ac:dyDescent="0.35">
      <c r="AV14830" s="10"/>
      <c r="AW14830"/>
    </row>
    <row r="14831" spans="48:49" x14ac:dyDescent="0.35">
      <c r="AV14831" s="10"/>
      <c r="AW14831"/>
    </row>
    <row r="14832" spans="48:49" x14ac:dyDescent="0.35">
      <c r="AV14832" s="10"/>
      <c r="AW14832"/>
    </row>
    <row r="14833" spans="48:49" x14ac:dyDescent="0.35">
      <c r="AV14833" s="10"/>
      <c r="AW14833"/>
    </row>
    <row r="14834" spans="48:49" x14ac:dyDescent="0.35">
      <c r="AV14834" s="10"/>
      <c r="AW14834"/>
    </row>
    <row r="14835" spans="48:49" x14ac:dyDescent="0.35">
      <c r="AV14835" s="10"/>
      <c r="AW14835"/>
    </row>
    <row r="14836" spans="48:49" x14ac:dyDescent="0.35">
      <c r="AV14836" s="10"/>
      <c r="AW14836"/>
    </row>
    <row r="14837" spans="48:49" x14ac:dyDescent="0.35">
      <c r="AV14837" s="10"/>
      <c r="AW14837"/>
    </row>
    <row r="14838" spans="48:49" x14ac:dyDescent="0.35">
      <c r="AV14838" s="10"/>
      <c r="AW14838"/>
    </row>
    <row r="14839" spans="48:49" x14ac:dyDescent="0.35">
      <c r="AV14839" s="10"/>
      <c r="AW14839"/>
    </row>
    <row r="14840" spans="48:49" x14ac:dyDescent="0.35">
      <c r="AV14840" s="10"/>
      <c r="AW14840"/>
    </row>
    <row r="14841" spans="48:49" x14ac:dyDescent="0.35">
      <c r="AV14841" s="10"/>
      <c r="AW14841"/>
    </row>
    <row r="14842" spans="48:49" x14ac:dyDescent="0.35">
      <c r="AV14842" s="10"/>
      <c r="AW14842"/>
    </row>
    <row r="14843" spans="48:49" x14ac:dyDescent="0.35">
      <c r="AV14843" s="10"/>
      <c r="AW14843"/>
    </row>
    <row r="14844" spans="48:49" x14ac:dyDescent="0.35">
      <c r="AV14844" s="10"/>
      <c r="AW14844"/>
    </row>
    <row r="14845" spans="48:49" x14ac:dyDescent="0.35">
      <c r="AV14845" s="10"/>
      <c r="AW14845"/>
    </row>
    <row r="14846" spans="48:49" x14ac:dyDescent="0.35">
      <c r="AV14846" s="10"/>
      <c r="AW14846"/>
    </row>
    <row r="14847" spans="48:49" x14ac:dyDescent="0.35">
      <c r="AV14847" s="10"/>
      <c r="AW14847"/>
    </row>
    <row r="14848" spans="48:49" x14ac:dyDescent="0.35">
      <c r="AV14848" s="10"/>
      <c r="AW14848"/>
    </row>
    <row r="14849" spans="48:49" x14ac:dyDescent="0.35">
      <c r="AV14849" s="10"/>
      <c r="AW14849"/>
    </row>
    <row r="14850" spans="48:49" x14ac:dyDescent="0.35">
      <c r="AV14850" s="10"/>
      <c r="AW14850"/>
    </row>
    <row r="14851" spans="48:49" x14ac:dyDescent="0.35">
      <c r="AV14851" s="10"/>
      <c r="AW14851"/>
    </row>
    <row r="14852" spans="48:49" x14ac:dyDescent="0.35">
      <c r="AV14852" s="10"/>
      <c r="AW14852"/>
    </row>
    <row r="14853" spans="48:49" x14ac:dyDescent="0.35">
      <c r="AV14853" s="10"/>
      <c r="AW14853"/>
    </row>
    <row r="14854" spans="48:49" x14ac:dyDescent="0.35">
      <c r="AV14854" s="10"/>
      <c r="AW14854"/>
    </row>
    <row r="14855" spans="48:49" x14ac:dyDescent="0.35">
      <c r="AV14855" s="10"/>
      <c r="AW14855"/>
    </row>
    <row r="14856" spans="48:49" x14ac:dyDescent="0.35">
      <c r="AV14856" s="10"/>
      <c r="AW14856"/>
    </row>
    <row r="14857" spans="48:49" x14ac:dyDescent="0.35">
      <c r="AV14857" s="10"/>
      <c r="AW14857"/>
    </row>
    <row r="14858" spans="48:49" x14ac:dyDescent="0.35">
      <c r="AV14858" s="10"/>
      <c r="AW14858"/>
    </row>
    <row r="14859" spans="48:49" x14ac:dyDescent="0.35">
      <c r="AV14859" s="10"/>
      <c r="AW14859"/>
    </row>
    <row r="14860" spans="48:49" x14ac:dyDescent="0.35">
      <c r="AV14860" s="10"/>
      <c r="AW14860"/>
    </row>
    <row r="14861" spans="48:49" x14ac:dyDescent="0.35">
      <c r="AV14861" s="10"/>
      <c r="AW14861"/>
    </row>
    <row r="14862" spans="48:49" x14ac:dyDescent="0.35">
      <c r="AV14862" s="10"/>
      <c r="AW14862"/>
    </row>
    <row r="14863" spans="48:49" x14ac:dyDescent="0.35">
      <c r="AV14863" s="10"/>
      <c r="AW14863"/>
    </row>
    <row r="14864" spans="48:49" x14ac:dyDescent="0.35">
      <c r="AV14864" s="10"/>
      <c r="AW14864"/>
    </row>
    <row r="14865" spans="48:49" x14ac:dyDescent="0.35">
      <c r="AV14865" s="10"/>
      <c r="AW14865"/>
    </row>
    <row r="14866" spans="48:49" x14ac:dyDescent="0.35">
      <c r="AV14866" s="10"/>
      <c r="AW14866"/>
    </row>
    <row r="14867" spans="48:49" x14ac:dyDescent="0.35">
      <c r="AV14867" s="10"/>
      <c r="AW14867"/>
    </row>
    <row r="14868" spans="48:49" x14ac:dyDescent="0.35">
      <c r="AV14868" s="10"/>
      <c r="AW14868"/>
    </row>
    <row r="14869" spans="48:49" x14ac:dyDescent="0.35">
      <c r="AV14869" s="10"/>
      <c r="AW14869"/>
    </row>
    <row r="14870" spans="48:49" x14ac:dyDescent="0.35">
      <c r="AV14870" s="10"/>
      <c r="AW14870"/>
    </row>
    <row r="14871" spans="48:49" x14ac:dyDescent="0.35">
      <c r="AV14871" s="10"/>
      <c r="AW14871"/>
    </row>
    <row r="14872" spans="48:49" x14ac:dyDescent="0.35">
      <c r="AV14872" s="10"/>
      <c r="AW14872"/>
    </row>
    <row r="14873" spans="48:49" x14ac:dyDescent="0.35">
      <c r="AV14873" s="10"/>
      <c r="AW14873"/>
    </row>
    <row r="14874" spans="48:49" x14ac:dyDescent="0.35">
      <c r="AV14874" s="10"/>
      <c r="AW14874"/>
    </row>
    <row r="14875" spans="48:49" x14ac:dyDescent="0.35">
      <c r="AV14875" s="10"/>
      <c r="AW14875"/>
    </row>
    <row r="14876" spans="48:49" x14ac:dyDescent="0.35">
      <c r="AV14876" s="10"/>
      <c r="AW14876"/>
    </row>
    <row r="14877" spans="48:49" x14ac:dyDescent="0.35">
      <c r="AV14877" s="10"/>
      <c r="AW14877"/>
    </row>
    <row r="14878" spans="48:49" x14ac:dyDescent="0.35">
      <c r="AV14878" s="10"/>
      <c r="AW14878"/>
    </row>
    <row r="14879" spans="48:49" x14ac:dyDescent="0.35">
      <c r="AV14879" s="10"/>
      <c r="AW14879"/>
    </row>
    <row r="14880" spans="48:49" x14ac:dyDescent="0.35">
      <c r="AV14880" s="10"/>
      <c r="AW14880"/>
    </row>
    <row r="14881" spans="48:49" x14ac:dyDescent="0.35">
      <c r="AV14881" s="10"/>
      <c r="AW14881"/>
    </row>
    <row r="14882" spans="48:49" x14ac:dyDescent="0.35">
      <c r="AV14882" s="10"/>
      <c r="AW14882"/>
    </row>
    <row r="14883" spans="48:49" x14ac:dyDescent="0.35">
      <c r="AV14883" s="10"/>
      <c r="AW14883"/>
    </row>
    <row r="14884" spans="48:49" x14ac:dyDescent="0.35">
      <c r="AV14884" s="10"/>
      <c r="AW14884"/>
    </row>
    <row r="14885" spans="48:49" x14ac:dyDescent="0.35">
      <c r="AV14885" s="10"/>
      <c r="AW14885"/>
    </row>
    <row r="14886" spans="48:49" x14ac:dyDescent="0.35">
      <c r="AV14886" s="10"/>
      <c r="AW14886"/>
    </row>
    <row r="14887" spans="48:49" x14ac:dyDescent="0.35">
      <c r="AV14887" s="10"/>
      <c r="AW14887"/>
    </row>
    <row r="14888" spans="48:49" x14ac:dyDescent="0.35">
      <c r="AV14888" s="10"/>
      <c r="AW14888"/>
    </row>
    <row r="14889" spans="48:49" x14ac:dyDescent="0.35">
      <c r="AV14889" s="10"/>
      <c r="AW14889"/>
    </row>
    <row r="14890" spans="48:49" x14ac:dyDescent="0.35">
      <c r="AV14890" s="10"/>
      <c r="AW14890"/>
    </row>
    <row r="14891" spans="48:49" x14ac:dyDescent="0.35">
      <c r="AV14891" s="10"/>
      <c r="AW14891"/>
    </row>
    <row r="14892" spans="48:49" x14ac:dyDescent="0.35">
      <c r="AV14892" s="10"/>
      <c r="AW14892"/>
    </row>
    <row r="14893" spans="48:49" x14ac:dyDescent="0.35">
      <c r="AV14893" s="10"/>
      <c r="AW14893"/>
    </row>
    <row r="14894" spans="48:49" x14ac:dyDescent="0.35">
      <c r="AV14894" s="10"/>
      <c r="AW14894"/>
    </row>
    <row r="14895" spans="48:49" x14ac:dyDescent="0.35">
      <c r="AV14895" s="10"/>
      <c r="AW14895"/>
    </row>
    <row r="14896" spans="48:49" x14ac:dyDescent="0.35">
      <c r="AV14896" s="10"/>
      <c r="AW14896"/>
    </row>
    <row r="14897" spans="48:49" x14ac:dyDescent="0.35">
      <c r="AV14897" s="10"/>
      <c r="AW14897"/>
    </row>
    <row r="14898" spans="48:49" x14ac:dyDescent="0.35">
      <c r="AV14898" s="10"/>
      <c r="AW14898"/>
    </row>
    <row r="14899" spans="48:49" x14ac:dyDescent="0.35">
      <c r="AV14899" s="10"/>
      <c r="AW14899"/>
    </row>
    <row r="14900" spans="48:49" x14ac:dyDescent="0.35">
      <c r="AV14900" s="10"/>
      <c r="AW14900"/>
    </row>
    <row r="14901" spans="48:49" x14ac:dyDescent="0.35">
      <c r="AV14901" s="10"/>
      <c r="AW14901"/>
    </row>
    <row r="14902" spans="48:49" x14ac:dyDescent="0.35">
      <c r="AV14902" s="10"/>
      <c r="AW14902"/>
    </row>
    <row r="14903" spans="48:49" x14ac:dyDescent="0.35">
      <c r="AV14903" s="10"/>
      <c r="AW14903"/>
    </row>
    <row r="14904" spans="48:49" x14ac:dyDescent="0.35">
      <c r="AV14904" s="10"/>
      <c r="AW14904"/>
    </row>
    <row r="14905" spans="48:49" x14ac:dyDescent="0.35">
      <c r="AV14905" s="10"/>
      <c r="AW14905"/>
    </row>
    <row r="14906" spans="48:49" x14ac:dyDescent="0.35">
      <c r="AV14906" s="10"/>
      <c r="AW14906"/>
    </row>
    <row r="14907" spans="48:49" x14ac:dyDescent="0.35">
      <c r="AV14907" s="10"/>
      <c r="AW14907"/>
    </row>
    <row r="14908" spans="48:49" x14ac:dyDescent="0.35">
      <c r="AV14908" s="10"/>
      <c r="AW14908"/>
    </row>
    <row r="14909" spans="48:49" x14ac:dyDescent="0.35">
      <c r="AV14909" s="10"/>
      <c r="AW14909"/>
    </row>
    <row r="14910" spans="48:49" x14ac:dyDescent="0.35">
      <c r="AV14910" s="10"/>
      <c r="AW14910"/>
    </row>
    <row r="14911" spans="48:49" x14ac:dyDescent="0.35">
      <c r="AV14911" s="10"/>
      <c r="AW14911"/>
    </row>
    <row r="14912" spans="48:49" x14ac:dyDescent="0.35">
      <c r="AV14912" s="10"/>
      <c r="AW14912"/>
    </row>
    <row r="14913" spans="48:49" x14ac:dyDescent="0.35">
      <c r="AV14913" s="10"/>
      <c r="AW14913"/>
    </row>
    <row r="14914" spans="48:49" x14ac:dyDescent="0.35">
      <c r="AV14914" s="10"/>
      <c r="AW14914"/>
    </row>
    <row r="14915" spans="48:49" x14ac:dyDescent="0.35">
      <c r="AV14915" s="10"/>
      <c r="AW14915"/>
    </row>
    <row r="14916" spans="48:49" x14ac:dyDescent="0.35">
      <c r="AV14916" s="10"/>
      <c r="AW14916"/>
    </row>
    <row r="14917" spans="48:49" x14ac:dyDescent="0.35">
      <c r="AV14917" s="10"/>
      <c r="AW14917"/>
    </row>
    <row r="14918" spans="48:49" x14ac:dyDescent="0.35">
      <c r="AV14918" s="10"/>
      <c r="AW14918"/>
    </row>
    <row r="14919" spans="48:49" x14ac:dyDescent="0.35">
      <c r="AV14919" s="10"/>
      <c r="AW14919"/>
    </row>
    <row r="14920" spans="48:49" x14ac:dyDescent="0.35">
      <c r="AV14920" s="10"/>
      <c r="AW14920"/>
    </row>
    <row r="14921" spans="48:49" x14ac:dyDescent="0.35">
      <c r="AV14921" s="10"/>
      <c r="AW14921"/>
    </row>
    <row r="14922" spans="48:49" x14ac:dyDescent="0.35">
      <c r="AV14922" s="10"/>
      <c r="AW14922"/>
    </row>
    <row r="14923" spans="48:49" x14ac:dyDescent="0.35">
      <c r="AV14923" s="10"/>
      <c r="AW14923"/>
    </row>
    <row r="14924" spans="48:49" x14ac:dyDescent="0.35">
      <c r="AV14924" s="10"/>
      <c r="AW14924"/>
    </row>
    <row r="14925" spans="48:49" x14ac:dyDescent="0.35">
      <c r="AV14925" s="10"/>
      <c r="AW14925"/>
    </row>
    <row r="14926" spans="48:49" x14ac:dyDescent="0.35">
      <c r="AV14926" s="10"/>
      <c r="AW14926"/>
    </row>
    <row r="14927" spans="48:49" x14ac:dyDescent="0.35">
      <c r="AV14927" s="10"/>
      <c r="AW14927"/>
    </row>
    <row r="14928" spans="48:49" x14ac:dyDescent="0.35">
      <c r="AV14928" s="10"/>
      <c r="AW14928"/>
    </row>
    <row r="14929" spans="48:49" x14ac:dyDescent="0.35">
      <c r="AV14929" s="10"/>
      <c r="AW14929"/>
    </row>
    <row r="14930" spans="48:49" x14ac:dyDescent="0.35">
      <c r="AV14930" s="10"/>
      <c r="AW14930"/>
    </row>
    <row r="14931" spans="48:49" x14ac:dyDescent="0.35">
      <c r="AV14931" s="10"/>
      <c r="AW14931"/>
    </row>
    <row r="14932" spans="48:49" x14ac:dyDescent="0.35">
      <c r="AV14932" s="10"/>
      <c r="AW14932"/>
    </row>
    <row r="14933" spans="48:49" x14ac:dyDescent="0.35">
      <c r="AV14933" s="10"/>
      <c r="AW14933"/>
    </row>
    <row r="14934" spans="48:49" x14ac:dyDescent="0.35">
      <c r="AV14934" s="10"/>
      <c r="AW14934"/>
    </row>
    <row r="14935" spans="48:49" x14ac:dyDescent="0.35">
      <c r="AV14935" s="10"/>
      <c r="AW14935"/>
    </row>
    <row r="14936" spans="48:49" x14ac:dyDescent="0.35">
      <c r="AV14936" s="10"/>
      <c r="AW14936"/>
    </row>
    <row r="14937" spans="48:49" x14ac:dyDescent="0.35">
      <c r="AV14937" s="10"/>
      <c r="AW14937"/>
    </row>
    <row r="14938" spans="48:49" x14ac:dyDescent="0.35">
      <c r="AV14938" s="10"/>
      <c r="AW14938"/>
    </row>
    <row r="14939" spans="48:49" x14ac:dyDescent="0.35">
      <c r="AV14939" s="10"/>
      <c r="AW14939"/>
    </row>
    <row r="14940" spans="48:49" x14ac:dyDescent="0.35">
      <c r="AV14940" s="10"/>
      <c r="AW14940"/>
    </row>
    <row r="14941" spans="48:49" x14ac:dyDescent="0.35">
      <c r="AV14941" s="10"/>
      <c r="AW14941"/>
    </row>
    <row r="14942" spans="48:49" x14ac:dyDescent="0.35">
      <c r="AV14942" s="10"/>
      <c r="AW14942"/>
    </row>
    <row r="14943" spans="48:49" x14ac:dyDescent="0.35">
      <c r="AV14943" s="10"/>
      <c r="AW14943"/>
    </row>
    <row r="14944" spans="48:49" x14ac:dyDescent="0.35">
      <c r="AV14944" s="10"/>
      <c r="AW14944"/>
    </row>
    <row r="14945" spans="48:49" x14ac:dyDescent="0.35">
      <c r="AV14945" s="10"/>
      <c r="AW14945"/>
    </row>
    <row r="14946" spans="48:49" x14ac:dyDescent="0.35">
      <c r="AV14946" s="10"/>
      <c r="AW14946"/>
    </row>
    <row r="14947" spans="48:49" x14ac:dyDescent="0.35">
      <c r="AV14947" s="10"/>
      <c r="AW14947"/>
    </row>
    <row r="14948" spans="48:49" x14ac:dyDescent="0.35">
      <c r="AV14948" s="10"/>
      <c r="AW14948"/>
    </row>
    <row r="14949" spans="48:49" x14ac:dyDescent="0.35">
      <c r="AV14949" s="10"/>
      <c r="AW14949"/>
    </row>
    <row r="14950" spans="48:49" x14ac:dyDescent="0.35">
      <c r="AV14950" s="10"/>
      <c r="AW14950"/>
    </row>
    <row r="14951" spans="48:49" x14ac:dyDescent="0.35">
      <c r="AV14951" s="10"/>
      <c r="AW14951"/>
    </row>
    <row r="14952" spans="48:49" x14ac:dyDescent="0.35">
      <c r="AV14952" s="10"/>
      <c r="AW14952"/>
    </row>
    <row r="14953" spans="48:49" x14ac:dyDescent="0.35">
      <c r="AV14953" s="10"/>
      <c r="AW14953"/>
    </row>
    <row r="14954" spans="48:49" x14ac:dyDescent="0.35">
      <c r="AV14954" s="10"/>
      <c r="AW14954"/>
    </row>
    <row r="14955" spans="48:49" x14ac:dyDescent="0.35">
      <c r="AV14955" s="10"/>
      <c r="AW14955"/>
    </row>
    <row r="14956" spans="48:49" x14ac:dyDescent="0.35">
      <c r="AV14956" s="10"/>
      <c r="AW14956"/>
    </row>
    <row r="14957" spans="48:49" x14ac:dyDescent="0.35">
      <c r="AV14957" s="10"/>
      <c r="AW14957"/>
    </row>
    <row r="14958" spans="48:49" x14ac:dyDescent="0.35">
      <c r="AV14958" s="10"/>
      <c r="AW14958"/>
    </row>
    <row r="14959" spans="48:49" x14ac:dyDescent="0.35">
      <c r="AV14959" s="10"/>
      <c r="AW14959"/>
    </row>
    <row r="14960" spans="48:49" x14ac:dyDescent="0.35">
      <c r="AV14960" s="10"/>
      <c r="AW14960"/>
    </row>
    <row r="14961" spans="48:49" x14ac:dyDescent="0.35">
      <c r="AV14961" s="10"/>
      <c r="AW14961"/>
    </row>
    <row r="14962" spans="48:49" x14ac:dyDescent="0.35">
      <c r="AV14962" s="10"/>
      <c r="AW14962"/>
    </row>
    <row r="14963" spans="48:49" x14ac:dyDescent="0.35">
      <c r="AV14963" s="10"/>
      <c r="AW14963"/>
    </row>
    <row r="14964" spans="48:49" x14ac:dyDescent="0.35">
      <c r="AV14964" s="10"/>
      <c r="AW14964"/>
    </row>
    <row r="14965" spans="48:49" x14ac:dyDescent="0.35">
      <c r="AV14965" s="10"/>
      <c r="AW14965"/>
    </row>
    <row r="14966" spans="48:49" x14ac:dyDescent="0.35">
      <c r="AV14966" s="10"/>
      <c r="AW14966"/>
    </row>
    <row r="14967" spans="48:49" x14ac:dyDescent="0.35">
      <c r="AV14967" s="10"/>
      <c r="AW14967"/>
    </row>
    <row r="14968" spans="48:49" x14ac:dyDescent="0.35">
      <c r="AV14968" s="10"/>
      <c r="AW14968"/>
    </row>
    <row r="14969" spans="48:49" x14ac:dyDescent="0.35">
      <c r="AV14969" s="10"/>
      <c r="AW14969"/>
    </row>
    <row r="14970" spans="48:49" x14ac:dyDescent="0.35">
      <c r="AV14970" s="10"/>
      <c r="AW14970"/>
    </row>
    <row r="14971" spans="48:49" x14ac:dyDescent="0.35">
      <c r="AV14971" s="10"/>
      <c r="AW14971"/>
    </row>
    <row r="14972" spans="48:49" x14ac:dyDescent="0.35">
      <c r="AV14972" s="10"/>
      <c r="AW14972"/>
    </row>
    <row r="14973" spans="48:49" x14ac:dyDescent="0.35">
      <c r="AV14973" s="10"/>
      <c r="AW14973"/>
    </row>
    <row r="14974" spans="48:49" x14ac:dyDescent="0.35">
      <c r="AV14974" s="10"/>
      <c r="AW14974"/>
    </row>
    <row r="14975" spans="48:49" x14ac:dyDescent="0.35">
      <c r="AV14975" s="10"/>
      <c r="AW14975"/>
    </row>
    <row r="14976" spans="48:49" x14ac:dyDescent="0.35">
      <c r="AV14976" s="10"/>
      <c r="AW14976"/>
    </row>
    <row r="14977" spans="48:49" x14ac:dyDescent="0.35">
      <c r="AV14977" s="10"/>
      <c r="AW14977"/>
    </row>
    <row r="14978" spans="48:49" x14ac:dyDescent="0.35">
      <c r="AV14978" s="10"/>
      <c r="AW14978"/>
    </row>
    <row r="14979" spans="48:49" x14ac:dyDescent="0.35">
      <c r="AV14979" s="10"/>
      <c r="AW14979"/>
    </row>
    <row r="14980" spans="48:49" x14ac:dyDescent="0.35">
      <c r="AV14980" s="10"/>
      <c r="AW14980"/>
    </row>
    <row r="14981" spans="48:49" x14ac:dyDescent="0.35">
      <c r="AV14981" s="10"/>
      <c r="AW14981"/>
    </row>
    <row r="14982" spans="48:49" x14ac:dyDescent="0.35">
      <c r="AV14982" s="10"/>
      <c r="AW14982"/>
    </row>
    <row r="14983" spans="48:49" x14ac:dyDescent="0.35">
      <c r="AV14983" s="10"/>
      <c r="AW14983"/>
    </row>
    <row r="14984" spans="48:49" x14ac:dyDescent="0.35">
      <c r="AV14984" s="10"/>
      <c r="AW14984"/>
    </row>
    <row r="14985" spans="48:49" x14ac:dyDescent="0.35">
      <c r="AV14985" s="10"/>
      <c r="AW14985"/>
    </row>
    <row r="14986" spans="48:49" x14ac:dyDescent="0.35">
      <c r="AV14986" s="10"/>
      <c r="AW14986"/>
    </row>
    <row r="14987" spans="48:49" x14ac:dyDescent="0.35">
      <c r="AV14987" s="10"/>
      <c r="AW14987"/>
    </row>
    <row r="14988" spans="48:49" x14ac:dyDescent="0.35">
      <c r="AV14988" s="10"/>
      <c r="AW14988"/>
    </row>
    <row r="14989" spans="48:49" x14ac:dyDescent="0.35">
      <c r="AV14989" s="10"/>
      <c r="AW14989"/>
    </row>
    <row r="14990" spans="48:49" x14ac:dyDescent="0.35">
      <c r="AV14990" s="10"/>
      <c r="AW14990"/>
    </row>
    <row r="14991" spans="48:49" x14ac:dyDescent="0.35">
      <c r="AV14991" s="10"/>
      <c r="AW14991"/>
    </row>
    <row r="14992" spans="48:49" x14ac:dyDescent="0.35">
      <c r="AV14992" s="10"/>
      <c r="AW14992"/>
    </row>
    <row r="14993" spans="48:49" x14ac:dyDescent="0.35">
      <c r="AV14993" s="10"/>
      <c r="AW14993"/>
    </row>
    <row r="14994" spans="48:49" x14ac:dyDescent="0.35">
      <c r="AV14994" s="10"/>
      <c r="AW14994"/>
    </row>
    <row r="14995" spans="48:49" x14ac:dyDescent="0.35">
      <c r="AV14995" s="10"/>
      <c r="AW14995"/>
    </row>
    <row r="14996" spans="48:49" x14ac:dyDescent="0.35">
      <c r="AV14996" s="10"/>
      <c r="AW14996"/>
    </row>
    <row r="14997" spans="48:49" x14ac:dyDescent="0.35">
      <c r="AV14997" s="10"/>
      <c r="AW14997"/>
    </row>
    <row r="14998" spans="48:49" x14ac:dyDescent="0.35">
      <c r="AV14998" s="10"/>
      <c r="AW14998"/>
    </row>
    <row r="14999" spans="48:49" x14ac:dyDescent="0.35">
      <c r="AV14999" s="10"/>
      <c r="AW14999"/>
    </row>
    <row r="15000" spans="48:49" x14ac:dyDescent="0.35">
      <c r="AV15000" s="10"/>
      <c r="AW15000"/>
    </row>
    <row r="15001" spans="48:49" x14ac:dyDescent="0.35">
      <c r="AV15001" s="10"/>
      <c r="AW15001"/>
    </row>
    <row r="15002" spans="48:49" x14ac:dyDescent="0.35">
      <c r="AV15002" s="10"/>
      <c r="AW15002"/>
    </row>
    <row r="15003" spans="48:49" x14ac:dyDescent="0.35">
      <c r="AV15003" s="10"/>
      <c r="AW15003"/>
    </row>
    <row r="15004" spans="48:49" x14ac:dyDescent="0.35">
      <c r="AV15004" s="10"/>
      <c r="AW15004"/>
    </row>
    <row r="15005" spans="48:49" x14ac:dyDescent="0.35">
      <c r="AV15005" s="10"/>
      <c r="AW15005"/>
    </row>
    <row r="15006" spans="48:49" x14ac:dyDescent="0.35">
      <c r="AV15006" s="10"/>
      <c r="AW15006"/>
    </row>
    <row r="15007" spans="48:49" x14ac:dyDescent="0.35">
      <c r="AV15007" s="10"/>
      <c r="AW15007"/>
    </row>
    <row r="15008" spans="48:49" x14ac:dyDescent="0.35">
      <c r="AV15008" s="10"/>
      <c r="AW15008"/>
    </row>
    <row r="15009" spans="48:49" x14ac:dyDescent="0.35">
      <c r="AV15009" s="10"/>
      <c r="AW15009"/>
    </row>
    <row r="15010" spans="48:49" x14ac:dyDescent="0.35">
      <c r="AV15010" s="10"/>
      <c r="AW15010"/>
    </row>
    <row r="15011" spans="48:49" x14ac:dyDescent="0.35">
      <c r="AV15011" s="10"/>
      <c r="AW15011"/>
    </row>
    <row r="15012" spans="48:49" x14ac:dyDescent="0.35">
      <c r="AV15012" s="10"/>
      <c r="AW15012"/>
    </row>
    <row r="15013" spans="48:49" x14ac:dyDescent="0.35">
      <c r="AV15013" s="10"/>
      <c r="AW15013"/>
    </row>
    <row r="15014" spans="48:49" x14ac:dyDescent="0.35">
      <c r="AV15014" s="10"/>
      <c r="AW15014"/>
    </row>
    <row r="15015" spans="48:49" x14ac:dyDescent="0.35">
      <c r="AV15015" s="10"/>
      <c r="AW15015"/>
    </row>
    <row r="15016" spans="48:49" x14ac:dyDescent="0.35">
      <c r="AV15016" s="10"/>
      <c r="AW15016"/>
    </row>
    <row r="15017" spans="48:49" x14ac:dyDescent="0.35">
      <c r="AV15017" s="10"/>
      <c r="AW15017"/>
    </row>
    <row r="15018" spans="48:49" x14ac:dyDescent="0.35">
      <c r="AV15018" s="10"/>
      <c r="AW15018"/>
    </row>
    <row r="15019" spans="48:49" x14ac:dyDescent="0.35">
      <c r="AV15019" s="10"/>
      <c r="AW15019"/>
    </row>
    <row r="15020" spans="48:49" x14ac:dyDescent="0.35">
      <c r="AV15020" s="10"/>
      <c r="AW15020"/>
    </row>
    <row r="15021" spans="48:49" x14ac:dyDescent="0.35">
      <c r="AV15021" s="10"/>
      <c r="AW15021"/>
    </row>
    <row r="15022" spans="48:49" x14ac:dyDescent="0.35">
      <c r="AV15022" s="10"/>
      <c r="AW15022"/>
    </row>
    <row r="15023" spans="48:49" x14ac:dyDescent="0.35">
      <c r="AV15023" s="10"/>
      <c r="AW15023"/>
    </row>
    <row r="15024" spans="48:49" x14ac:dyDescent="0.35">
      <c r="AV15024" s="10"/>
      <c r="AW15024"/>
    </row>
    <row r="15025" spans="48:49" x14ac:dyDescent="0.35">
      <c r="AV15025" s="10"/>
      <c r="AW15025"/>
    </row>
    <row r="15026" spans="48:49" x14ac:dyDescent="0.35">
      <c r="AV15026" s="10"/>
      <c r="AW15026"/>
    </row>
    <row r="15027" spans="48:49" x14ac:dyDescent="0.35">
      <c r="AV15027" s="10"/>
      <c r="AW15027"/>
    </row>
    <row r="15028" spans="48:49" x14ac:dyDescent="0.35">
      <c r="AV15028" s="10"/>
      <c r="AW15028"/>
    </row>
    <row r="15029" spans="48:49" x14ac:dyDescent="0.35">
      <c r="AV15029" s="10"/>
      <c r="AW15029"/>
    </row>
    <row r="15030" spans="48:49" x14ac:dyDescent="0.35">
      <c r="AV15030" s="10"/>
      <c r="AW15030"/>
    </row>
    <row r="15031" spans="48:49" x14ac:dyDescent="0.35">
      <c r="AV15031" s="10"/>
      <c r="AW15031"/>
    </row>
    <row r="15032" spans="48:49" x14ac:dyDescent="0.35">
      <c r="AV15032" s="10"/>
      <c r="AW15032"/>
    </row>
    <row r="15033" spans="48:49" x14ac:dyDescent="0.35">
      <c r="AV15033" s="10"/>
      <c r="AW15033"/>
    </row>
    <row r="15034" spans="48:49" x14ac:dyDescent="0.35">
      <c r="AV15034" s="10"/>
      <c r="AW15034"/>
    </row>
    <row r="15035" spans="48:49" x14ac:dyDescent="0.35">
      <c r="AV15035" s="10"/>
      <c r="AW15035"/>
    </row>
    <row r="15036" spans="48:49" x14ac:dyDescent="0.35">
      <c r="AV15036" s="10"/>
      <c r="AW15036"/>
    </row>
    <row r="15037" spans="48:49" x14ac:dyDescent="0.35">
      <c r="AV15037" s="10"/>
      <c r="AW15037"/>
    </row>
    <row r="15038" spans="48:49" x14ac:dyDescent="0.35">
      <c r="AV15038" s="10"/>
      <c r="AW15038"/>
    </row>
    <row r="15039" spans="48:49" x14ac:dyDescent="0.35">
      <c r="AV15039" s="10"/>
      <c r="AW15039"/>
    </row>
    <row r="15040" spans="48:49" x14ac:dyDescent="0.35">
      <c r="AV15040" s="10"/>
      <c r="AW15040"/>
    </row>
    <row r="15041" spans="48:49" x14ac:dyDescent="0.35">
      <c r="AV15041" s="10"/>
      <c r="AW15041"/>
    </row>
    <row r="15042" spans="48:49" x14ac:dyDescent="0.35">
      <c r="AV15042" s="10"/>
      <c r="AW15042"/>
    </row>
    <row r="15043" spans="48:49" x14ac:dyDescent="0.35">
      <c r="AV15043" s="10"/>
      <c r="AW15043"/>
    </row>
    <row r="15044" spans="48:49" x14ac:dyDescent="0.35">
      <c r="AV15044" s="10"/>
      <c r="AW15044"/>
    </row>
    <row r="15045" spans="48:49" x14ac:dyDescent="0.35">
      <c r="AV15045" s="10"/>
      <c r="AW15045"/>
    </row>
    <row r="15046" spans="48:49" x14ac:dyDescent="0.35">
      <c r="AV15046" s="10"/>
      <c r="AW15046"/>
    </row>
    <row r="15047" spans="48:49" x14ac:dyDescent="0.35">
      <c r="AV15047" s="10"/>
      <c r="AW15047"/>
    </row>
    <row r="15048" spans="48:49" x14ac:dyDescent="0.35">
      <c r="AV15048" s="10"/>
      <c r="AW15048"/>
    </row>
    <row r="15049" spans="48:49" x14ac:dyDescent="0.35">
      <c r="AV15049" s="10"/>
      <c r="AW15049"/>
    </row>
    <row r="15050" spans="48:49" x14ac:dyDescent="0.35">
      <c r="AV15050" s="10"/>
      <c r="AW15050"/>
    </row>
    <row r="15051" spans="48:49" x14ac:dyDescent="0.35">
      <c r="AV15051" s="10"/>
      <c r="AW15051"/>
    </row>
    <row r="15052" spans="48:49" x14ac:dyDescent="0.35">
      <c r="AV15052" s="10"/>
      <c r="AW15052"/>
    </row>
    <row r="15053" spans="48:49" x14ac:dyDescent="0.35">
      <c r="AV15053" s="10"/>
      <c r="AW15053"/>
    </row>
    <row r="15054" spans="48:49" x14ac:dyDescent="0.35">
      <c r="AV15054" s="10"/>
      <c r="AW15054"/>
    </row>
    <row r="15055" spans="48:49" x14ac:dyDescent="0.35">
      <c r="AV15055" s="10"/>
      <c r="AW15055"/>
    </row>
    <row r="15056" spans="48:49" x14ac:dyDescent="0.35">
      <c r="AV15056" s="10"/>
      <c r="AW15056"/>
    </row>
    <row r="15057" spans="48:49" x14ac:dyDescent="0.35">
      <c r="AV15057" s="10"/>
      <c r="AW15057"/>
    </row>
    <row r="15058" spans="48:49" x14ac:dyDescent="0.35">
      <c r="AV15058" s="10"/>
      <c r="AW15058"/>
    </row>
    <row r="15059" spans="48:49" x14ac:dyDescent="0.35">
      <c r="AV15059" s="10"/>
      <c r="AW15059"/>
    </row>
    <row r="15060" spans="48:49" x14ac:dyDescent="0.35">
      <c r="AV15060" s="10"/>
      <c r="AW15060"/>
    </row>
    <row r="15061" spans="48:49" x14ac:dyDescent="0.35">
      <c r="AV15061" s="10"/>
      <c r="AW15061"/>
    </row>
    <row r="15062" spans="48:49" x14ac:dyDescent="0.35">
      <c r="AV15062" s="10"/>
      <c r="AW15062"/>
    </row>
    <row r="15063" spans="48:49" x14ac:dyDescent="0.35">
      <c r="AV15063" s="10"/>
      <c r="AW15063"/>
    </row>
    <row r="15064" spans="48:49" x14ac:dyDescent="0.35">
      <c r="AV15064" s="10"/>
      <c r="AW15064"/>
    </row>
    <row r="15065" spans="48:49" x14ac:dyDescent="0.35">
      <c r="AV15065" s="10"/>
      <c r="AW15065"/>
    </row>
    <row r="15066" spans="48:49" x14ac:dyDescent="0.35">
      <c r="AV15066" s="10"/>
      <c r="AW15066"/>
    </row>
    <row r="15067" spans="48:49" x14ac:dyDescent="0.35">
      <c r="AV15067" s="10"/>
      <c r="AW15067"/>
    </row>
    <row r="15068" spans="48:49" x14ac:dyDescent="0.35">
      <c r="AV15068" s="10"/>
      <c r="AW15068"/>
    </row>
    <row r="15069" spans="48:49" x14ac:dyDescent="0.35">
      <c r="AV15069" s="10"/>
      <c r="AW15069"/>
    </row>
    <row r="15070" spans="48:49" x14ac:dyDescent="0.35">
      <c r="AV15070" s="10"/>
      <c r="AW15070"/>
    </row>
    <row r="15071" spans="48:49" x14ac:dyDescent="0.35">
      <c r="AV15071" s="10"/>
      <c r="AW15071"/>
    </row>
    <row r="15072" spans="48:49" x14ac:dyDescent="0.35">
      <c r="AV15072" s="10"/>
      <c r="AW15072"/>
    </row>
    <row r="15073" spans="48:49" x14ac:dyDescent="0.35">
      <c r="AV15073" s="10"/>
      <c r="AW15073"/>
    </row>
    <row r="15074" spans="48:49" x14ac:dyDescent="0.35">
      <c r="AV15074" s="10"/>
      <c r="AW15074"/>
    </row>
    <row r="15075" spans="48:49" x14ac:dyDescent="0.35">
      <c r="AV15075" s="10"/>
      <c r="AW15075"/>
    </row>
    <row r="15076" spans="48:49" x14ac:dyDescent="0.35">
      <c r="AV15076" s="10"/>
      <c r="AW15076"/>
    </row>
    <row r="15077" spans="48:49" x14ac:dyDescent="0.35">
      <c r="AV15077" s="10"/>
      <c r="AW15077"/>
    </row>
    <row r="15078" spans="48:49" x14ac:dyDescent="0.35">
      <c r="AV15078" s="10"/>
      <c r="AW15078"/>
    </row>
    <row r="15079" spans="48:49" x14ac:dyDescent="0.35">
      <c r="AV15079" s="10"/>
      <c r="AW15079"/>
    </row>
    <row r="15080" spans="48:49" x14ac:dyDescent="0.35">
      <c r="AV15080" s="10"/>
      <c r="AW15080"/>
    </row>
    <row r="15081" spans="48:49" x14ac:dyDescent="0.35">
      <c r="AV15081" s="10"/>
      <c r="AW15081"/>
    </row>
    <row r="15082" spans="48:49" x14ac:dyDescent="0.35">
      <c r="AV15082" s="10"/>
      <c r="AW15082"/>
    </row>
    <row r="15083" spans="48:49" x14ac:dyDescent="0.35">
      <c r="AV15083" s="10"/>
      <c r="AW15083"/>
    </row>
    <row r="15084" spans="48:49" x14ac:dyDescent="0.35">
      <c r="AV15084" s="10"/>
      <c r="AW15084"/>
    </row>
    <row r="15085" spans="48:49" x14ac:dyDescent="0.35">
      <c r="AV15085" s="10"/>
      <c r="AW15085"/>
    </row>
    <row r="15086" spans="48:49" x14ac:dyDescent="0.35">
      <c r="AV15086" s="10"/>
      <c r="AW15086"/>
    </row>
    <row r="15087" spans="48:49" x14ac:dyDescent="0.35">
      <c r="AV15087" s="10"/>
      <c r="AW15087"/>
    </row>
    <row r="15088" spans="48:49" x14ac:dyDescent="0.35">
      <c r="AV15088" s="10"/>
      <c r="AW15088"/>
    </row>
    <row r="15089" spans="48:49" x14ac:dyDescent="0.35">
      <c r="AV15089" s="10"/>
      <c r="AW15089"/>
    </row>
    <row r="15090" spans="48:49" x14ac:dyDescent="0.35">
      <c r="AV15090" s="10"/>
      <c r="AW15090"/>
    </row>
    <row r="15091" spans="48:49" x14ac:dyDescent="0.35">
      <c r="AV15091" s="10"/>
      <c r="AW15091"/>
    </row>
    <row r="15092" spans="48:49" x14ac:dyDescent="0.35">
      <c r="AV15092" s="10"/>
      <c r="AW15092"/>
    </row>
    <row r="15093" spans="48:49" x14ac:dyDescent="0.35">
      <c r="AV15093" s="10"/>
      <c r="AW15093"/>
    </row>
    <row r="15094" spans="48:49" x14ac:dyDescent="0.35">
      <c r="AV15094" s="10"/>
      <c r="AW15094"/>
    </row>
    <row r="15095" spans="48:49" x14ac:dyDescent="0.35">
      <c r="AV15095" s="10"/>
      <c r="AW15095"/>
    </row>
    <row r="15096" spans="48:49" x14ac:dyDescent="0.35">
      <c r="AV15096" s="10"/>
      <c r="AW15096"/>
    </row>
    <row r="15097" spans="48:49" x14ac:dyDescent="0.35">
      <c r="AV15097" s="10"/>
      <c r="AW15097"/>
    </row>
    <row r="15098" spans="48:49" x14ac:dyDescent="0.35">
      <c r="AV15098" s="10"/>
      <c r="AW15098"/>
    </row>
    <row r="15099" spans="48:49" x14ac:dyDescent="0.35">
      <c r="AV15099" s="10"/>
      <c r="AW15099"/>
    </row>
    <row r="15100" spans="48:49" x14ac:dyDescent="0.35">
      <c r="AV15100" s="10"/>
      <c r="AW15100"/>
    </row>
    <row r="15101" spans="48:49" x14ac:dyDescent="0.35">
      <c r="AV15101" s="10"/>
      <c r="AW15101"/>
    </row>
    <row r="15102" spans="48:49" x14ac:dyDescent="0.35">
      <c r="AV15102" s="10"/>
      <c r="AW15102"/>
    </row>
    <row r="15103" spans="48:49" x14ac:dyDescent="0.35">
      <c r="AV15103" s="10"/>
      <c r="AW15103"/>
    </row>
    <row r="15104" spans="48:49" x14ac:dyDescent="0.35">
      <c r="AV15104" s="10"/>
      <c r="AW15104"/>
    </row>
    <row r="15105" spans="48:49" x14ac:dyDescent="0.35">
      <c r="AV15105" s="10"/>
      <c r="AW15105"/>
    </row>
    <row r="15106" spans="48:49" x14ac:dyDescent="0.35">
      <c r="AV15106" s="10"/>
      <c r="AW15106"/>
    </row>
    <row r="15107" spans="48:49" x14ac:dyDescent="0.35">
      <c r="AV15107" s="10"/>
      <c r="AW15107"/>
    </row>
    <row r="15108" spans="48:49" x14ac:dyDescent="0.35">
      <c r="AV15108" s="10"/>
      <c r="AW15108"/>
    </row>
    <row r="15109" spans="48:49" x14ac:dyDescent="0.35">
      <c r="AV15109" s="10"/>
      <c r="AW15109"/>
    </row>
    <row r="15110" spans="48:49" x14ac:dyDescent="0.35">
      <c r="AV15110" s="10"/>
      <c r="AW15110"/>
    </row>
    <row r="15111" spans="48:49" x14ac:dyDescent="0.35">
      <c r="AV15111" s="10"/>
      <c r="AW15111"/>
    </row>
    <row r="15112" spans="48:49" x14ac:dyDescent="0.35">
      <c r="AV15112" s="10"/>
      <c r="AW15112"/>
    </row>
    <row r="15113" spans="48:49" x14ac:dyDescent="0.35">
      <c r="AV15113" s="10"/>
      <c r="AW15113"/>
    </row>
    <row r="15114" spans="48:49" x14ac:dyDescent="0.35">
      <c r="AV15114" s="10"/>
      <c r="AW15114"/>
    </row>
    <row r="15115" spans="48:49" x14ac:dyDescent="0.35">
      <c r="AV15115" s="10"/>
      <c r="AW15115"/>
    </row>
    <row r="15116" spans="48:49" x14ac:dyDescent="0.35">
      <c r="AV15116" s="10"/>
      <c r="AW15116"/>
    </row>
    <row r="15117" spans="48:49" x14ac:dyDescent="0.35">
      <c r="AV15117" s="10"/>
      <c r="AW15117"/>
    </row>
    <row r="15118" spans="48:49" x14ac:dyDescent="0.35">
      <c r="AV15118" s="10"/>
      <c r="AW15118"/>
    </row>
    <row r="15119" spans="48:49" x14ac:dyDescent="0.35">
      <c r="AV15119" s="10"/>
      <c r="AW15119"/>
    </row>
    <row r="15120" spans="48:49" x14ac:dyDescent="0.35">
      <c r="AV15120" s="10"/>
      <c r="AW15120"/>
    </row>
    <row r="15121" spans="48:49" x14ac:dyDescent="0.35">
      <c r="AV15121" s="10"/>
      <c r="AW15121"/>
    </row>
    <row r="15122" spans="48:49" x14ac:dyDescent="0.35">
      <c r="AV15122" s="10"/>
      <c r="AW15122"/>
    </row>
    <row r="15123" spans="48:49" x14ac:dyDescent="0.35">
      <c r="AV15123" s="10"/>
      <c r="AW15123"/>
    </row>
    <row r="15124" spans="48:49" x14ac:dyDescent="0.35">
      <c r="AV15124" s="10"/>
      <c r="AW15124"/>
    </row>
    <row r="15125" spans="48:49" x14ac:dyDescent="0.35">
      <c r="AV15125" s="10"/>
      <c r="AW15125"/>
    </row>
    <row r="15126" spans="48:49" x14ac:dyDescent="0.35">
      <c r="AV15126" s="10"/>
      <c r="AW15126"/>
    </row>
    <row r="15127" spans="48:49" x14ac:dyDescent="0.35">
      <c r="AV15127" s="10"/>
      <c r="AW15127"/>
    </row>
    <row r="15128" spans="48:49" x14ac:dyDescent="0.35">
      <c r="AV15128" s="10"/>
      <c r="AW15128"/>
    </row>
    <row r="15129" spans="48:49" x14ac:dyDescent="0.35">
      <c r="AV15129" s="10"/>
      <c r="AW15129"/>
    </row>
    <row r="15130" spans="48:49" x14ac:dyDescent="0.35">
      <c r="AV15130" s="10"/>
      <c r="AW15130"/>
    </row>
    <row r="15131" spans="48:49" x14ac:dyDescent="0.35">
      <c r="AV15131" s="10"/>
      <c r="AW15131"/>
    </row>
    <row r="15132" spans="48:49" x14ac:dyDescent="0.35">
      <c r="AV15132" s="10"/>
      <c r="AW15132"/>
    </row>
    <row r="15133" spans="48:49" x14ac:dyDescent="0.35">
      <c r="AV15133" s="10"/>
      <c r="AW15133"/>
    </row>
    <row r="15134" spans="48:49" x14ac:dyDescent="0.35">
      <c r="AV15134" s="10"/>
      <c r="AW15134"/>
    </row>
    <row r="15135" spans="48:49" x14ac:dyDescent="0.35">
      <c r="AV15135" s="10"/>
      <c r="AW15135"/>
    </row>
    <row r="15136" spans="48:49" x14ac:dyDescent="0.35">
      <c r="AV15136" s="10"/>
      <c r="AW15136"/>
    </row>
    <row r="15137" spans="48:49" x14ac:dyDescent="0.35">
      <c r="AV15137" s="10"/>
      <c r="AW15137"/>
    </row>
    <row r="15138" spans="48:49" x14ac:dyDescent="0.35">
      <c r="AV15138" s="10"/>
      <c r="AW15138"/>
    </row>
    <row r="15139" spans="48:49" x14ac:dyDescent="0.35">
      <c r="AV15139" s="10"/>
      <c r="AW15139"/>
    </row>
    <row r="15140" spans="48:49" x14ac:dyDescent="0.35">
      <c r="AV15140" s="10"/>
      <c r="AW15140"/>
    </row>
    <row r="15141" spans="48:49" x14ac:dyDescent="0.35">
      <c r="AV15141" s="10"/>
      <c r="AW15141"/>
    </row>
    <row r="15142" spans="48:49" x14ac:dyDescent="0.35">
      <c r="AV15142" s="10"/>
      <c r="AW15142"/>
    </row>
    <row r="15143" spans="48:49" x14ac:dyDescent="0.35">
      <c r="AV15143" s="10"/>
      <c r="AW15143"/>
    </row>
    <row r="15144" spans="48:49" x14ac:dyDescent="0.35">
      <c r="AV15144" s="10"/>
      <c r="AW15144"/>
    </row>
    <row r="15145" spans="48:49" x14ac:dyDescent="0.35">
      <c r="AV15145" s="10"/>
      <c r="AW15145"/>
    </row>
    <row r="15146" spans="48:49" x14ac:dyDescent="0.35">
      <c r="AV15146" s="10"/>
      <c r="AW15146"/>
    </row>
    <row r="15147" spans="48:49" x14ac:dyDescent="0.35">
      <c r="AV15147" s="10"/>
      <c r="AW15147"/>
    </row>
    <row r="15148" spans="48:49" x14ac:dyDescent="0.35">
      <c r="AV15148" s="10"/>
      <c r="AW15148"/>
    </row>
    <row r="15149" spans="48:49" x14ac:dyDescent="0.35">
      <c r="AV15149" s="10"/>
      <c r="AW15149"/>
    </row>
    <row r="15150" spans="48:49" x14ac:dyDescent="0.35">
      <c r="AV15150" s="10"/>
      <c r="AW15150"/>
    </row>
    <row r="15151" spans="48:49" x14ac:dyDescent="0.35">
      <c r="AV15151" s="10"/>
      <c r="AW15151"/>
    </row>
    <row r="15152" spans="48:49" x14ac:dyDescent="0.35">
      <c r="AV15152" s="10"/>
      <c r="AW15152"/>
    </row>
    <row r="15153" spans="48:49" x14ac:dyDescent="0.35">
      <c r="AV15153" s="10"/>
      <c r="AW15153"/>
    </row>
    <row r="15154" spans="48:49" x14ac:dyDescent="0.35">
      <c r="AV15154" s="10"/>
      <c r="AW15154"/>
    </row>
    <row r="15155" spans="48:49" x14ac:dyDescent="0.35">
      <c r="AV15155" s="10"/>
      <c r="AW15155"/>
    </row>
    <row r="15156" spans="48:49" x14ac:dyDescent="0.35">
      <c r="AV15156" s="10"/>
      <c r="AW15156"/>
    </row>
    <row r="15157" spans="48:49" x14ac:dyDescent="0.35">
      <c r="AV15157" s="10"/>
      <c r="AW15157"/>
    </row>
    <row r="15158" spans="48:49" x14ac:dyDescent="0.35">
      <c r="AV15158" s="10"/>
      <c r="AW15158"/>
    </row>
    <row r="15159" spans="48:49" x14ac:dyDescent="0.35">
      <c r="AV15159" s="10"/>
      <c r="AW15159"/>
    </row>
    <row r="15160" spans="48:49" x14ac:dyDescent="0.35">
      <c r="AV15160" s="10"/>
      <c r="AW15160"/>
    </row>
    <row r="15161" spans="48:49" x14ac:dyDescent="0.35">
      <c r="AV15161" s="10"/>
      <c r="AW15161"/>
    </row>
    <row r="15162" spans="48:49" x14ac:dyDescent="0.35">
      <c r="AV15162" s="10"/>
      <c r="AW15162"/>
    </row>
    <row r="15163" spans="48:49" x14ac:dyDescent="0.35">
      <c r="AV15163" s="10"/>
      <c r="AW15163"/>
    </row>
    <row r="15164" spans="48:49" x14ac:dyDescent="0.35">
      <c r="AV15164" s="10"/>
      <c r="AW15164"/>
    </row>
    <row r="15165" spans="48:49" x14ac:dyDescent="0.35">
      <c r="AV15165" s="10"/>
      <c r="AW15165"/>
    </row>
    <row r="15166" spans="48:49" x14ac:dyDescent="0.35">
      <c r="AV15166" s="10"/>
      <c r="AW15166"/>
    </row>
    <row r="15167" spans="48:49" x14ac:dyDescent="0.35">
      <c r="AV15167" s="10"/>
      <c r="AW15167"/>
    </row>
    <row r="15168" spans="48:49" x14ac:dyDescent="0.35">
      <c r="AV15168" s="10"/>
      <c r="AW15168"/>
    </row>
    <row r="15169" spans="48:49" x14ac:dyDescent="0.35">
      <c r="AV15169" s="10"/>
      <c r="AW15169"/>
    </row>
    <row r="15170" spans="48:49" x14ac:dyDescent="0.35">
      <c r="AV15170" s="10"/>
      <c r="AW15170"/>
    </row>
    <row r="15171" spans="48:49" x14ac:dyDescent="0.35">
      <c r="AV15171" s="10"/>
      <c r="AW15171"/>
    </row>
    <row r="15172" spans="48:49" x14ac:dyDescent="0.35">
      <c r="AV15172" s="10"/>
      <c r="AW15172"/>
    </row>
    <row r="15173" spans="48:49" x14ac:dyDescent="0.35">
      <c r="AV15173" s="10"/>
      <c r="AW15173"/>
    </row>
    <row r="15174" spans="48:49" x14ac:dyDescent="0.35">
      <c r="AV15174" s="10"/>
      <c r="AW15174"/>
    </row>
    <row r="15175" spans="48:49" x14ac:dyDescent="0.35">
      <c r="AV15175" s="10"/>
      <c r="AW15175"/>
    </row>
    <row r="15176" spans="48:49" x14ac:dyDescent="0.35">
      <c r="AV15176" s="10"/>
      <c r="AW15176"/>
    </row>
    <row r="15177" spans="48:49" x14ac:dyDescent="0.35">
      <c r="AV15177" s="10"/>
      <c r="AW15177"/>
    </row>
    <row r="15178" spans="48:49" x14ac:dyDescent="0.35">
      <c r="AV15178" s="10"/>
      <c r="AW15178"/>
    </row>
    <row r="15179" spans="48:49" x14ac:dyDescent="0.35">
      <c r="AV15179" s="10"/>
      <c r="AW15179"/>
    </row>
    <row r="15180" spans="48:49" x14ac:dyDescent="0.35">
      <c r="AV15180" s="10"/>
      <c r="AW15180"/>
    </row>
    <row r="15181" spans="48:49" x14ac:dyDescent="0.35">
      <c r="AV15181" s="10"/>
      <c r="AW15181"/>
    </row>
    <row r="15182" spans="48:49" x14ac:dyDescent="0.35">
      <c r="AV15182" s="10"/>
      <c r="AW15182"/>
    </row>
    <row r="15183" spans="48:49" x14ac:dyDescent="0.35">
      <c r="AV15183" s="10"/>
      <c r="AW15183"/>
    </row>
    <row r="15184" spans="48:49" x14ac:dyDescent="0.35">
      <c r="AV15184" s="10"/>
      <c r="AW15184"/>
    </row>
    <row r="15185" spans="48:49" x14ac:dyDescent="0.35">
      <c r="AV15185" s="10"/>
      <c r="AW15185"/>
    </row>
    <row r="15186" spans="48:49" x14ac:dyDescent="0.35">
      <c r="AV15186" s="10"/>
      <c r="AW15186"/>
    </row>
    <row r="15187" spans="48:49" x14ac:dyDescent="0.35">
      <c r="AV15187" s="10"/>
      <c r="AW15187"/>
    </row>
    <row r="15188" spans="48:49" x14ac:dyDescent="0.35">
      <c r="AV15188" s="10"/>
      <c r="AW15188"/>
    </row>
    <row r="15189" spans="48:49" x14ac:dyDescent="0.35">
      <c r="AV15189" s="10"/>
      <c r="AW15189"/>
    </row>
    <row r="15190" spans="48:49" x14ac:dyDescent="0.35">
      <c r="AV15190" s="10"/>
      <c r="AW15190"/>
    </row>
    <row r="15191" spans="48:49" x14ac:dyDescent="0.35">
      <c r="AV15191" s="10"/>
      <c r="AW15191"/>
    </row>
    <row r="15192" spans="48:49" x14ac:dyDescent="0.35">
      <c r="AV15192" s="10"/>
      <c r="AW15192"/>
    </row>
    <row r="15193" spans="48:49" x14ac:dyDescent="0.35">
      <c r="AV15193" s="10"/>
      <c r="AW15193"/>
    </row>
    <row r="15194" spans="48:49" x14ac:dyDescent="0.35">
      <c r="AV15194" s="10"/>
      <c r="AW15194"/>
    </row>
    <row r="15195" spans="48:49" x14ac:dyDescent="0.35">
      <c r="AV15195" s="10"/>
      <c r="AW15195"/>
    </row>
    <row r="15196" spans="48:49" x14ac:dyDescent="0.35">
      <c r="AV15196" s="10"/>
      <c r="AW15196"/>
    </row>
    <row r="15197" spans="48:49" x14ac:dyDescent="0.35">
      <c r="AV15197" s="10"/>
      <c r="AW15197"/>
    </row>
    <row r="15198" spans="48:49" x14ac:dyDescent="0.35">
      <c r="AV15198" s="10"/>
      <c r="AW15198"/>
    </row>
    <row r="15199" spans="48:49" x14ac:dyDescent="0.35">
      <c r="AV15199" s="10"/>
      <c r="AW15199"/>
    </row>
    <row r="15200" spans="48:49" x14ac:dyDescent="0.35">
      <c r="AV15200" s="10"/>
      <c r="AW15200"/>
    </row>
    <row r="15201" spans="48:49" x14ac:dyDescent="0.35">
      <c r="AV15201" s="10"/>
      <c r="AW15201"/>
    </row>
    <row r="15202" spans="48:49" x14ac:dyDescent="0.35">
      <c r="AV15202" s="10"/>
      <c r="AW15202"/>
    </row>
    <row r="15203" spans="48:49" x14ac:dyDescent="0.35">
      <c r="AV15203" s="10"/>
      <c r="AW15203"/>
    </row>
    <row r="15204" spans="48:49" x14ac:dyDescent="0.35">
      <c r="AV15204" s="10"/>
      <c r="AW15204"/>
    </row>
    <row r="15205" spans="48:49" x14ac:dyDescent="0.35">
      <c r="AV15205" s="10"/>
      <c r="AW15205"/>
    </row>
    <row r="15206" spans="48:49" x14ac:dyDescent="0.35">
      <c r="AV15206" s="10"/>
      <c r="AW15206"/>
    </row>
    <row r="15207" spans="48:49" x14ac:dyDescent="0.35">
      <c r="AV15207" s="10"/>
      <c r="AW15207"/>
    </row>
    <row r="15208" spans="48:49" x14ac:dyDescent="0.35">
      <c r="AV15208" s="10"/>
      <c r="AW15208"/>
    </row>
    <row r="15209" spans="48:49" x14ac:dyDescent="0.35">
      <c r="AV15209" s="10"/>
      <c r="AW15209"/>
    </row>
    <row r="15210" spans="48:49" x14ac:dyDescent="0.35">
      <c r="AV15210" s="10"/>
      <c r="AW15210"/>
    </row>
    <row r="15211" spans="48:49" x14ac:dyDescent="0.35">
      <c r="AV15211" s="10"/>
      <c r="AW15211"/>
    </row>
    <row r="15212" spans="48:49" x14ac:dyDescent="0.35">
      <c r="AV15212" s="10"/>
      <c r="AW15212"/>
    </row>
    <row r="15213" spans="48:49" x14ac:dyDescent="0.35">
      <c r="AV15213" s="10"/>
      <c r="AW15213"/>
    </row>
    <row r="15214" spans="48:49" x14ac:dyDescent="0.35">
      <c r="AV15214" s="10"/>
      <c r="AW15214"/>
    </row>
    <row r="15215" spans="48:49" x14ac:dyDescent="0.35">
      <c r="AV15215" s="10"/>
      <c r="AW15215"/>
    </row>
    <row r="15216" spans="48:49" x14ac:dyDescent="0.35">
      <c r="AV15216" s="10"/>
      <c r="AW15216"/>
    </row>
    <row r="15217" spans="48:49" x14ac:dyDescent="0.35">
      <c r="AV15217" s="10"/>
      <c r="AW15217"/>
    </row>
    <row r="15218" spans="48:49" x14ac:dyDescent="0.35">
      <c r="AV15218" s="10"/>
      <c r="AW15218"/>
    </row>
    <row r="15219" spans="48:49" x14ac:dyDescent="0.35">
      <c r="AV15219" s="10"/>
      <c r="AW15219"/>
    </row>
    <row r="15220" spans="48:49" x14ac:dyDescent="0.35">
      <c r="AV15220" s="10"/>
      <c r="AW15220"/>
    </row>
    <row r="15221" spans="48:49" x14ac:dyDescent="0.35">
      <c r="AV15221" s="10"/>
      <c r="AW15221"/>
    </row>
    <row r="15222" spans="48:49" x14ac:dyDescent="0.35">
      <c r="AV15222" s="10"/>
      <c r="AW15222"/>
    </row>
    <row r="15223" spans="48:49" x14ac:dyDescent="0.35">
      <c r="AV15223" s="10"/>
      <c r="AW15223"/>
    </row>
    <row r="15224" spans="48:49" x14ac:dyDescent="0.35">
      <c r="AV15224" s="10"/>
      <c r="AW15224"/>
    </row>
    <row r="15225" spans="48:49" x14ac:dyDescent="0.35">
      <c r="AV15225" s="10"/>
      <c r="AW15225"/>
    </row>
    <row r="15226" spans="48:49" x14ac:dyDescent="0.35">
      <c r="AV15226" s="10"/>
      <c r="AW15226"/>
    </row>
    <row r="15227" spans="48:49" x14ac:dyDescent="0.35">
      <c r="AV15227" s="10"/>
      <c r="AW15227"/>
    </row>
    <row r="15228" spans="48:49" x14ac:dyDescent="0.35">
      <c r="AV15228" s="10"/>
      <c r="AW15228"/>
    </row>
    <row r="15229" spans="48:49" x14ac:dyDescent="0.35">
      <c r="AV15229" s="10"/>
      <c r="AW15229"/>
    </row>
    <row r="15230" spans="48:49" x14ac:dyDescent="0.35">
      <c r="AV15230" s="10"/>
      <c r="AW15230"/>
    </row>
    <row r="15231" spans="48:49" x14ac:dyDescent="0.35">
      <c r="AV15231" s="10"/>
      <c r="AW15231"/>
    </row>
    <row r="15232" spans="48:49" x14ac:dyDescent="0.35">
      <c r="AV15232" s="10"/>
      <c r="AW15232"/>
    </row>
    <row r="15233" spans="48:49" x14ac:dyDescent="0.35">
      <c r="AV15233" s="10"/>
      <c r="AW15233"/>
    </row>
    <row r="15234" spans="48:49" x14ac:dyDescent="0.35">
      <c r="AV15234" s="10"/>
      <c r="AW15234"/>
    </row>
    <row r="15235" spans="48:49" x14ac:dyDescent="0.35">
      <c r="AV15235" s="10"/>
      <c r="AW15235"/>
    </row>
    <row r="15236" spans="48:49" x14ac:dyDescent="0.35">
      <c r="AV15236" s="10"/>
      <c r="AW15236"/>
    </row>
    <row r="15237" spans="48:49" x14ac:dyDescent="0.35">
      <c r="AV15237" s="10"/>
      <c r="AW15237"/>
    </row>
    <row r="15238" spans="48:49" x14ac:dyDescent="0.35">
      <c r="AV15238" s="10"/>
      <c r="AW15238"/>
    </row>
    <row r="15239" spans="48:49" x14ac:dyDescent="0.35">
      <c r="AV15239" s="10"/>
      <c r="AW15239"/>
    </row>
    <row r="15240" spans="48:49" x14ac:dyDescent="0.35">
      <c r="AV15240" s="10"/>
      <c r="AW15240"/>
    </row>
    <row r="15241" spans="48:49" x14ac:dyDescent="0.35">
      <c r="AV15241" s="10"/>
      <c r="AW15241"/>
    </row>
    <row r="15242" spans="48:49" x14ac:dyDescent="0.35">
      <c r="AV15242" s="10"/>
      <c r="AW15242"/>
    </row>
    <row r="15243" spans="48:49" x14ac:dyDescent="0.35">
      <c r="AV15243" s="10"/>
      <c r="AW15243"/>
    </row>
    <row r="15244" spans="48:49" x14ac:dyDescent="0.35">
      <c r="AV15244" s="10"/>
      <c r="AW15244"/>
    </row>
    <row r="15245" spans="48:49" x14ac:dyDescent="0.35">
      <c r="AV15245" s="10"/>
      <c r="AW15245"/>
    </row>
    <row r="15246" spans="48:49" x14ac:dyDescent="0.35">
      <c r="AV15246" s="10"/>
      <c r="AW15246"/>
    </row>
    <row r="15247" spans="48:49" x14ac:dyDescent="0.35">
      <c r="AV15247" s="10"/>
      <c r="AW15247"/>
    </row>
    <row r="15248" spans="48:49" x14ac:dyDescent="0.35">
      <c r="AV15248" s="10"/>
      <c r="AW15248"/>
    </row>
    <row r="15249" spans="48:49" x14ac:dyDescent="0.35">
      <c r="AV15249" s="10"/>
      <c r="AW15249"/>
    </row>
    <row r="15250" spans="48:49" x14ac:dyDescent="0.35">
      <c r="AV15250" s="10"/>
      <c r="AW15250"/>
    </row>
    <row r="15251" spans="48:49" x14ac:dyDescent="0.35">
      <c r="AV15251" s="10"/>
      <c r="AW15251"/>
    </row>
    <row r="15252" spans="48:49" x14ac:dyDescent="0.35">
      <c r="AV15252" s="10"/>
      <c r="AW15252"/>
    </row>
    <row r="15253" spans="48:49" x14ac:dyDescent="0.35">
      <c r="AV15253" s="10"/>
      <c r="AW15253"/>
    </row>
    <row r="15254" spans="48:49" x14ac:dyDescent="0.35">
      <c r="AV15254" s="10"/>
      <c r="AW15254"/>
    </row>
    <row r="15255" spans="48:49" x14ac:dyDescent="0.35">
      <c r="AV15255" s="10"/>
      <c r="AW15255"/>
    </row>
    <row r="15256" spans="48:49" x14ac:dyDescent="0.35">
      <c r="AV15256" s="10"/>
      <c r="AW15256"/>
    </row>
    <row r="15257" spans="48:49" x14ac:dyDescent="0.35">
      <c r="AV15257" s="10"/>
      <c r="AW15257"/>
    </row>
    <row r="15258" spans="48:49" x14ac:dyDescent="0.35">
      <c r="AV15258" s="10"/>
      <c r="AW15258"/>
    </row>
    <row r="15259" spans="48:49" x14ac:dyDescent="0.35">
      <c r="AV15259" s="10"/>
      <c r="AW15259"/>
    </row>
    <row r="15260" spans="48:49" x14ac:dyDescent="0.35">
      <c r="AV15260" s="10"/>
      <c r="AW15260"/>
    </row>
    <row r="15261" spans="48:49" x14ac:dyDescent="0.35">
      <c r="AV15261" s="10"/>
      <c r="AW15261"/>
    </row>
    <row r="15262" spans="48:49" x14ac:dyDescent="0.35">
      <c r="AV15262" s="10"/>
      <c r="AW15262"/>
    </row>
    <row r="15263" spans="48:49" x14ac:dyDescent="0.35">
      <c r="AV15263" s="10"/>
      <c r="AW15263"/>
    </row>
    <row r="15264" spans="48:49" x14ac:dyDescent="0.35">
      <c r="AV15264" s="10"/>
      <c r="AW15264"/>
    </row>
    <row r="15265" spans="48:49" x14ac:dyDescent="0.35">
      <c r="AV15265" s="10"/>
      <c r="AW15265"/>
    </row>
    <row r="15266" spans="48:49" x14ac:dyDescent="0.35">
      <c r="AV15266" s="10"/>
      <c r="AW15266"/>
    </row>
    <row r="15267" spans="48:49" x14ac:dyDescent="0.35">
      <c r="AV15267" s="10"/>
      <c r="AW15267"/>
    </row>
    <row r="15268" spans="48:49" x14ac:dyDescent="0.35">
      <c r="AV15268" s="10"/>
      <c r="AW15268"/>
    </row>
    <row r="15269" spans="48:49" x14ac:dyDescent="0.35">
      <c r="AV15269" s="10"/>
      <c r="AW15269"/>
    </row>
    <row r="15270" spans="48:49" x14ac:dyDescent="0.35">
      <c r="AV15270" s="10"/>
      <c r="AW15270"/>
    </row>
    <row r="15271" spans="48:49" x14ac:dyDescent="0.35">
      <c r="AV15271" s="10"/>
      <c r="AW15271"/>
    </row>
    <row r="15272" spans="48:49" x14ac:dyDescent="0.35">
      <c r="AV15272" s="10"/>
      <c r="AW15272"/>
    </row>
    <row r="15273" spans="48:49" x14ac:dyDescent="0.35">
      <c r="AV15273" s="10"/>
      <c r="AW15273"/>
    </row>
    <row r="15274" spans="48:49" x14ac:dyDescent="0.35">
      <c r="AV15274" s="10"/>
      <c r="AW15274"/>
    </row>
    <row r="15275" spans="48:49" x14ac:dyDescent="0.35">
      <c r="AV15275" s="10"/>
      <c r="AW15275"/>
    </row>
    <row r="15276" spans="48:49" x14ac:dyDescent="0.35">
      <c r="AV15276" s="10"/>
      <c r="AW15276"/>
    </row>
    <row r="15277" spans="48:49" x14ac:dyDescent="0.35">
      <c r="AV15277" s="10"/>
      <c r="AW15277"/>
    </row>
    <row r="15278" spans="48:49" x14ac:dyDescent="0.35">
      <c r="AV15278" s="10"/>
      <c r="AW15278"/>
    </row>
    <row r="15279" spans="48:49" x14ac:dyDescent="0.35">
      <c r="AV15279" s="10"/>
      <c r="AW15279"/>
    </row>
    <row r="15280" spans="48:49" x14ac:dyDescent="0.35">
      <c r="AV15280" s="10"/>
      <c r="AW15280"/>
    </row>
    <row r="15281" spans="48:49" x14ac:dyDescent="0.35">
      <c r="AV15281" s="10"/>
      <c r="AW15281"/>
    </row>
    <row r="15282" spans="48:49" x14ac:dyDescent="0.35">
      <c r="AV15282" s="10"/>
      <c r="AW15282"/>
    </row>
    <row r="15283" spans="48:49" x14ac:dyDescent="0.35">
      <c r="AV15283" s="10"/>
      <c r="AW15283"/>
    </row>
    <row r="15284" spans="48:49" x14ac:dyDescent="0.35">
      <c r="AV15284" s="10"/>
      <c r="AW15284"/>
    </row>
    <row r="15285" spans="48:49" x14ac:dyDescent="0.35">
      <c r="AV15285" s="10"/>
      <c r="AW15285"/>
    </row>
    <row r="15286" spans="48:49" x14ac:dyDescent="0.35">
      <c r="AV15286" s="10"/>
      <c r="AW15286"/>
    </row>
    <row r="15287" spans="48:49" x14ac:dyDescent="0.35">
      <c r="AV15287" s="10"/>
      <c r="AW15287"/>
    </row>
    <row r="15288" spans="48:49" x14ac:dyDescent="0.35">
      <c r="AV15288" s="10"/>
      <c r="AW15288"/>
    </row>
    <row r="15289" spans="48:49" x14ac:dyDescent="0.35">
      <c r="AV15289" s="10"/>
      <c r="AW15289"/>
    </row>
    <row r="15290" spans="48:49" x14ac:dyDescent="0.35">
      <c r="AV15290" s="10"/>
      <c r="AW15290"/>
    </row>
    <row r="15291" spans="48:49" x14ac:dyDescent="0.35">
      <c r="AV15291" s="10"/>
      <c r="AW15291"/>
    </row>
    <row r="15292" spans="48:49" x14ac:dyDescent="0.35">
      <c r="AV15292" s="10"/>
      <c r="AW15292"/>
    </row>
    <row r="15293" spans="48:49" x14ac:dyDescent="0.35">
      <c r="AV15293" s="10"/>
      <c r="AW15293"/>
    </row>
    <row r="15294" spans="48:49" x14ac:dyDescent="0.35">
      <c r="AV15294" s="10"/>
      <c r="AW15294"/>
    </row>
    <row r="15295" spans="48:49" x14ac:dyDescent="0.35">
      <c r="AV15295" s="10"/>
      <c r="AW15295"/>
    </row>
    <row r="15296" spans="48:49" x14ac:dyDescent="0.35">
      <c r="AV15296" s="10"/>
      <c r="AW15296"/>
    </row>
    <row r="15297" spans="48:49" x14ac:dyDescent="0.35">
      <c r="AV15297" s="10"/>
      <c r="AW15297"/>
    </row>
    <row r="15298" spans="48:49" x14ac:dyDescent="0.35">
      <c r="AV15298" s="10"/>
      <c r="AW15298"/>
    </row>
    <row r="15299" spans="48:49" x14ac:dyDescent="0.35">
      <c r="AV15299" s="10"/>
      <c r="AW15299"/>
    </row>
    <row r="15300" spans="48:49" x14ac:dyDescent="0.35">
      <c r="AV15300" s="10"/>
      <c r="AW15300"/>
    </row>
    <row r="15301" spans="48:49" x14ac:dyDescent="0.35">
      <c r="AV15301" s="10"/>
      <c r="AW15301"/>
    </row>
    <row r="15302" spans="48:49" x14ac:dyDescent="0.35">
      <c r="AV15302" s="10"/>
      <c r="AW15302"/>
    </row>
    <row r="15303" spans="48:49" x14ac:dyDescent="0.35">
      <c r="AV15303" s="10"/>
      <c r="AW15303"/>
    </row>
    <row r="15304" spans="48:49" x14ac:dyDescent="0.35">
      <c r="AV15304" s="10"/>
      <c r="AW15304"/>
    </row>
    <row r="15305" spans="48:49" x14ac:dyDescent="0.35">
      <c r="AV15305" s="10"/>
      <c r="AW15305"/>
    </row>
    <row r="15306" spans="48:49" x14ac:dyDescent="0.35">
      <c r="AV15306" s="10"/>
      <c r="AW15306"/>
    </row>
    <row r="15307" spans="48:49" x14ac:dyDescent="0.35">
      <c r="AV15307" s="10"/>
      <c r="AW15307"/>
    </row>
    <row r="15308" spans="48:49" x14ac:dyDescent="0.35">
      <c r="AV15308" s="10"/>
      <c r="AW15308"/>
    </row>
    <row r="15309" spans="48:49" x14ac:dyDescent="0.35">
      <c r="AV15309" s="10"/>
      <c r="AW15309"/>
    </row>
    <row r="15310" spans="48:49" x14ac:dyDescent="0.35">
      <c r="AV15310" s="10"/>
      <c r="AW15310"/>
    </row>
    <row r="15311" spans="48:49" x14ac:dyDescent="0.35">
      <c r="AV15311" s="10"/>
      <c r="AW15311"/>
    </row>
    <row r="15312" spans="48:49" x14ac:dyDescent="0.35">
      <c r="AV15312" s="10"/>
      <c r="AW15312"/>
    </row>
    <row r="15313" spans="48:49" x14ac:dyDescent="0.35">
      <c r="AV15313" s="10"/>
      <c r="AW15313"/>
    </row>
    <row r="15314" spans="48:49" x14ac:dyDescent="0.35">
      <c r="AV15314" s="10"/>
      <c r="AW15314"/>
    </row>
    <row r="15315" spans="48:49" x14ac:dyDescent="0.35">
      <c r="AV15315" s="10"/>
      <c r="AW15315"/>
    </row>
    <row r="15316" spans="48:49" x14ac:dyDescent="0.35">
      <c r="AV15316" s="10"/>
      <c r="AW15316"/>
    </row>
    <row r="15317" spans="48:49" x14ac:dyDescent="0.35">
      <c r="AV15317" s="10"/>
      <c r="AW15317"/>
    </row>
    <row r="15318" spans="48:49" x14ac:dyDescent="0.35">
      <c r="AV15318" s="10"/>
      <c r="AW15318"/>
    </row>
    <row r="15319" spans="48:49" x14ac:dyDescent="0.35">
      <c r="AV15319" s="10"/>
      <c r="AW15319"/>
    </row>
    <row r="15320" spans="48:49" x14ac:dyDescent="0.35">
      <c r="AV15320" s="10"/>
      <c r="AW15320"/>
    </row>
    <row r="15321" spans="48:49" x14ac:dyDescent="0.35">
      <c r="AV15321" s="10"/>
      <c r="AW15321"/>
    </row>
    <row r="15322" spans="48:49" x14ac:dyDescent="0.35">
      <c r="AV15322" s="10"/>
      <c r="AW15322"/>
    </row>
    <row r="15323" spans="48:49" x14ac:dyDescent="0.35">
      <c r="AV15323" s="10"/>
      <c r="AW15323"/>
    </row>
    <row r="15324" spans="48:49" x14ac:dyDescent="0.35">
      <c r="AV15324" s="10"/>
      <c r="AW15324"/>
    </row>
    <row r="15325" spans="48:49" x14ac:dyDescent="0.35">
      <c r="AV15325" s="10"/>
      <c r="AW15325"/>
    </row>
    <row r="15326" spans="48:49" x14ac:dyDescent="0.35">
      <c r="AV15326" s="10"/>
      <c r="AW15326"/>
    </row>
    <row r="15327" spans="48:49" x14ac:dyDescent="0.35">
      <c r="AV15327" s="10"/>
      <c r="AW15327"/>
    </row>
    <row r="15328" spans="48:49" x14ac:dyDescent="0.35">
      <c r="AV15328" s="10"/>
      <c r="AW15328"/>
    </row>
    <row r="15329" spans="48:49" x14ac:dyDescent="0.35">
      <c r="AV15329" s="10"/>
      <c r="AW15329"/>
    </row>
    <row r="15330" spans="48:49" x14ac:dyDescent="0.35">
      <c r="AV15330" s="10"/>
      <c r="AW15330"/>
    </row>
    <row r="15331" spans="48:49" x14ac:dyDescent="0.35">
      <c r="AV15331" s="10"/>
      <c r="AW15331"/>
    </row>
    <row r="15332" spans="48:49" x14ac:dyDescent="0.35">
      <c r="AV15332" s="10"/>
      <c r="AW15332"/>
    </row>
    <row r="15333" spans="48:49" x14ac:dyDescent="0.35">
      <c r="AV15333" s="10"/>
      <c r="AW15333"/>
    </row>
    <row r="15334" spans="48:49" x14ac:dyDescent="0.35">
      <c r="AV15334" s="10"/>
      <c r="AW15334"/>
    </row>
    <row r="15335" spans="48:49" x14ac:dyDescent="0.35">
      <c r="AV15335" s="10"/>
      <c r="AW15335"/>
    </row>
    <row r="15336" spans="48:49" x14ac:dyDescent="0.35">
      <c r="AV15336" s="10"/>
      <c r="AW15336"/>
    </row>
    <row r="15337" spans="48:49" x14ac:dyDescent="0.35">
      <c r="AV15337" s="10"/>
      <c r="AW15337"/>
    </row>
    <row r="15338" spans="48:49" x14ac:dyDescent="0.35">
      <c r="AV15338" s="10"/>
      <c r="AW15338"/>
    </row>
    <row r="15339" spans="48:49" x14ac:dyDescent="0.35">
      <c r="AV15339" s="10"/>
      <c r="AW15339"/>
    </row>
    <row r="15340" spans="48:49" x14ac:dyDescent="0.35">
      <c r="AV15340" s="10"/>
      <c r="AW15340"/>
    </row>
    <row r="15341" spans="48:49" x14ac:dyDescent="0.35">
      <c r="AV15341" s="10"/>
      <c r="AW15341"/>
    </row>
    <row r="15342" spans="48:49" x14ac:dyDescent="0.35">
      <c r="AV15342" s="10"/>
      <c r="AW15342"/>
    </row>
    <row r="15343" spans="48:49" x14ac:dyDescent="0.35">
      <c r="AV15343" s="10"/>
      <c r="AW15343"/>
    </row>
    <row r="15344" spans="48:49" x14ac:dyDescent="0.35">
      <c r="AV15344" s="10"/>
      <c r="AW15344"/>
    </row>
    <row r="15345" spans="48:49" x14ac:dyDescent="0.35">
      <c r="AV15345" s="10"/>
      <c r="AW15345"/>
    </row>
    <row r="15346" spans="48:49" x14ac:dyDescent="0.35">
      <c r="AV15346" s="10"/>
      <c r="AW15346"/>
    </row>
    <row r="15347" spans="48:49" x14ac:dyDescent="0.35">
      <c r="AV15347" s="10"/>
      <c r="AW15347"/>
    </row>
    <row r="15348" spans="48:49" x14ac:dyDescent="0.35">
      <c r="AV15348" s="10"/>
      <c r="AW15348"/>
    </row>
    <row r="15349" spans="48:49" x14ac:dyDescent="0.35">
      <c r="AV15349" s="10"/>
      <c r="AW15349"/>
    </row>
    <row r="15350" spans="48:49" x14ac:dyDescent="0.35">
      <c r="AV15350" s="10"/>
      <c r="AW15350"/>
    </row>
    <row r="15351" spans="48:49" x14ac:dyDescent="0.35">
      <c r="AV15351" s="10"/>
      <c r="AW15351"/>
    </row>
    <row r="15352" spans="48:49" x14ac:dyDescent="0.35">
      <c r="AV15352" s="10"/>
      <c r="AW15352"/>
    </row>
    <row r="15353" spans="48:49" x14ac:dyDescent="0.35">
      <c r="AV15353" s="10"/>
      <c r="AW15353"/>
    </row>
    <row r="15354" spans="48:49" x14ac:dyDescent="0.35">
      <c r="AV15354" s="10"/>
      <c r="AW15354"/>
    </row>
    <row r="15355" spans="48:49" x14ac:dyDescent="0.35">
      <c r="AV15355" s="10"/>
      <c r="AW15355"/>
    </row>
    <row r="15356" spans="48:49" x14ac:dyDescent="0.35">
      <c r="AV15356" s="10"/>
      <c r="AW15356"/>
    </row>
    <row r="15357" spans="48:49" x14ac:dyDescent="0.35">
      <c r="AV15357" s="10"/>
      <c r="AW15357"/>
    </row>
    <row r="15358" spans="48:49" x14ac:dyDescent="0.35">
      <c r="AV15358" s="10"/>
      <c r="AW15358"/>
    </row>
    <row r="15359" spans="48:49" x14ac:dyDescent="0.35">
      <c r="AV15359" s="10"/>
      <c r="AW15359"/>
    </row>
    <row r="15360" spans="48:49" x14ac:dyDescent="0.35">
      <c r="AV15360" s="10"/>
      <c r="AW15360"/>
    </row>
    <row r="15361" spans="48:49" x14ac:dyDescent="0.35">
      <c r="AV15361" s="10"/>
      <c r="AW15361"/>
    </row>
    <row r="15362" spans="48:49" x14ac:dyDescent="0.35">
      <c r="AV15362" s="10"/>
      <c r="AW15362"/>
    </row>
    <row r="15363" spans="48:49" x14ac:dyDescent="0.35">
      <c r="AV15363" s="10"/>
      <c r="AW15363"/>
    </row>
    <row r="15364" spans="48:49" x14ac:dyDescent="0.35">
      <c r="AV15364" s="10"/>
      <c r="AW15364"/>
    </row>
    <row r="15365" spans="48:49" x14ac:dyDescent="0.35">
      <c r="AV15365" s="10"/>
      <c r="AW15365"/>
    </row>
    <row r="15366" spans="48:49" x14ac:dyDescent="0.35">
      <c r="AV15366" s="10"/>
      <c r="AW15366"/>
    </row>
    <row r="15367" spans="48:49" x14ac:dyDescent="0.35">
      <c r="AV15367" s="10"/>
      <c r="AW15367"/>
    </row>
    <row r="15368" spans="48:49" x14ac:dyDescent="0.35">
      <c r="AV15368" s="10"/>
      <c r="AW15368"/>
    </row>
    <row r="15369" spans="48:49" x14ac:dyDescent="0.35">
      <c r="AV15369" s="10"/>
      <c r="AW15369"/>
    </row>
    <row r="15370" spans="48:49" x14ac:dyDescent="0.35">
      <c r="AV15370" s="10"/>
      <c r="AW15370"/>
    </row>
    <row r="15371" spans="48:49" x14ac:dyDescent="0.35">
      <c r="AV15371" s="10"/>
      <c r="AW15371"/>
    </row>
    <row r="15372" spans="48:49" x14ac:dyDescent="0.35">
      <c r="AV15372" s="10"/>
      <c r="AW15372"/>
    </row>
    <row r="15373" spans="48:49" x14ac:dyDescent="0.35">
      <c r="AV15373" s="10"/>
      <c r="AW15373"/>
    </row>
    <row r="15374" spans="48:49" x14ac:dyDescent="0.35">
      <c r="AV15374" s="10"/>
      <c r="AW15374"/>
    </row>
    <row r="15375" spans="48:49" x14ac:dyDescent="0.35">
      <c r="AV15375" s="10"/>
      <c r="AW15375"/>
    </row>
    <row r="15376" spans="48:49" x14ac:dyDescent="0.35">
      <c r="AV15376" s="10"/>
      <c r="AW15376"/>
    </row>
    <row r="15377" spans="48:49" x14ac:dyDescent="0.35">
      <c r="AV15377" s="10"/>
      <c r="AW15377"/>
    </row>
    <row r="15378" spans="48:49" x14ac:dyDescent="0.35">
      <c r="AV15378" s="10"/>
      <c r="AW15378"/>
    </row>
    <row r="15379" spans="48:49" x14ac:dyDescent="0.35">
      <c r="AV15379" s="10"/>
      <c r="AW15379"/>
    </row>
    <row r="15380" spans="48:49" x14ac:dyDescent="0.35">
      <c r="AV15380" s="10"/>
      <c r="AW15380"/>
    </row>
    <row r="15381" spans="48:49" x14ac:dyDescent="0.35">
      <c r="AV15381" s="10"/>
      <c r="AW15381"/>
    </row>
    <row r="15382" spans="48:49" x14ac:dyDescent="0.35">
      <c r="AV15382" s="10"/>
      <c r="AW15382"/>
    </row>
    <row r="15383" spans="48:49" x14ac:dyDescent="0.35">
      <c r="AV15383" s="10"/>
      <c r="AW15383"/>
    </row>
    <row r="15384" spans="48:49" x14ac:dyDescent="0.35">
      <c r="AV15384" s="10"/>
      <c r="AW15384"/>
    </row>
    <row r="15385" spans="48:49" x14ac:dyDescent="0.35">
      <c r="AV15385" s="10"/>
      <c r="AW15385"/>
    </row>
    <row r="15386" spans="48:49" x14ac:dyDescent="0.35">
      <c r="AV15386" s="10"/>
      <c r="AW15386"/>
    </row>
    <row r="15387" spans="48:49" x14ac:dyDescent="0.35">
      <c r="AV15387" s="10"/>
      <c r="AW15387"/>
    </row>
    <row r="15388" spans="48:49" x14ac:dyDescent="0.35">
      <c r="AV15388" s="10"/>
      <c r="AW15388"/>
    </row>
    <row r="15389" spans="48:49" x14ac:dyDescent="0.35">
      <c r="AV15389" s="10"/>
      <c r="AW15389"/>
    </row>
    <row r="15390" spans="48:49" x14ac:dyDescent="0.35">
      <c r="AV15390" s="10"/>
      <c r="AW15390"/>
    </row>
    <row r="15391" spans="48:49" x14ac:dyDescent="0.35">
      <c r="AV15391" s="10"/>
      <c r="AW15391"/>
    </row>
    <row r="15392" spans="48:49" x14ac:dyDescent="0.35">
      <c r="AV15392" s="10"/>
      <c r="AW15392"/>
    </row>
    <row r="15393" spans="48:49" x14ac:dyDescent="0.35">
      <c r="AV15393" s="10"/>
      <c r="AW15393"/>
    </row>
    <row r="15394" spans="48:49" x14ac:dyDescent="0.35">
      <c r="AV15394" s="10"/>
      <c r="AW15394"/>
    </row>
    <row r="15395" spans="48:49" x14ac:dyDescent="0.35">
      <c r="AV15395" s="10"/>
      <c r="AW15395"/>
    </row>
    <row r="15396" spans="48:49" x14ac:dyDescent="0.35">
      <c r="AV15396" s="10"/>
      <c r="AW15396"/>
    </row>
    <row r="15397" spans="48:49" x14ac:dyDescent="0.35">
      <c r="AV15397" s="10"/>
      <c r="AW15397"/>
    </row>
    <row r="15398" spans="48:49" x14ac:dyDescent="0.35">
      <c r="AV15398" s="10"/>
      <c r="AW15398"/>
    </row>
    <row r="15399" spans="48:49" x14ac:dyDescent="0.35">
      <c r="AV15399" s="10"/>
      <c r="AW15399"/>
    </row>
    <row r="15400" spans="48:49" x14ac:dyDescent="0.35">
      <c r="AV15400" s="10"/>
      <c r="AW15400"/>
    </row>
    <row r="15401" spans="48:49" x14ac:dyDescent="0.35">
      <c r="AV15401" s="10"/>
      <c r="AW15401"/>
    </row>
    <row r="15402" spans="48:49" x14ac:dyDescent="0.35">
      <c r="AV15402" s="10"/>
      <c r="AW15402"/>
    </row>
    <row r="15403" spans="48:49" x14ac:dyDescent="0.35">
      <c r="AV15403" s="10"/>
      <c r="AW15403"/>
    </row>
    <row r="15404" spans="48:49" x14ac:dyDescent="0.35">
      <c r="AV15404" s="10"/>
      <c r="AW15404"/>
    </row>
    <row r="15405" spans="48:49" x14ac:dyDescent="0.35">
      <c r="AV15405" s="10"/>
      <c r="AW15405"/>
    </row>
    <row r="15406" spans="48:49" x14ac:dyDescent="0.35">
      <c r="AV15406" s="10"/>
      <c r="AW15406"/>
    </row>
    <row r="15407" spans="48:49" x14ac:dyDescent="0.35">
      <c r="AV15407" s="10"/>
      <c r="AW15407"/>
    </row>
    <row r="15408" spans="48:49" x14ac:dyDescent="0.35">
      <c r="AV15408" s="10"/>
      <c r="AW15408"/>
    </row>
    <row r="15409" spans="48:49" x14ac:dyDescent="0.35">
      <c r="AV15409" s="10"/>
      <c r="AW15409"/>
    </row>
    <row r="15410" spans="48:49" x14ac:dyDescent="0.35">
      <c r="AV15410" s="10"/>
      <c r="AW15410"/>
    </row>
    <row r="15411" spans="48:49" x14ac:dyDescent="0.35">
      <c r="AV15411" s="10"/>
      <c r="AW15411"/>
    </row>
    <row r="15412" spans="48:49" x14ac:dyDescent="0.35">
      <c r="AV15412" s="10"/>
      <c r="AW15412"/>
    </row>
    <row r="15413" spans="48:49" x14ac:dyDescent="0.35">
      <c r="AV15413" s="10"/>
      <c r="AW15413"/>
    </row>
    <row r="15414" spans="48:49" x14ac:dyDescent="0.35">
      <c r="AV15414" s="10"/>
      <c r="AW15414"/>
    </row>
    <row r="15415" spans="48:49" x14ac:dyDescent="0.35">
      <c r="AV15415" s="10"/>
      <c r="AW15415"/>
    </row>
    <row r="15416" spans="48:49" x14ac:dyDescent="0.35">
      <c r="AV15416" s="10"/>
      <c r="AW15416"/>
    </row>
    <row r="15417" spans="48:49" x14ac:dyDescent="0.35">
      <c r="AV15417" s="10"/>
      <c r="AW15417"/>
    </row>
    <row r="15418" spans="48:49" x14ac:dyDescent="0.35">
      <c r="AV15418" s="10"/>
      <c r="AW15418"/>
    </row>
    <row r="15419" spans="48:49" x14ac:dyDescent="0.35">
      <c r="AV15419" s="10"/>
      <c r="AW15419"/>
    </row>
    <row r="15420" spans="48:49" x14ac:dyDescent="0.35">
      <c r="AV15420" s="10"/>
      <c r="AW15420"/>
    </row>
    <row r="15421" spans="48:49" x14ac:dyDescent="0.35">
      <c r="AV15421" s="10"/>
      <c r="AW15421"/>
    </row>
    <row r="15422" spans="48:49" x14ac:dyDescent="0.35">
      <c r="AV15422" s="10"/>
      <c r="AW15422"/>
    </row>
    <row r="15423" spans="48:49" x14ac:dyDescent="0.35">
      <c r="AV15423" s="10"/>
      <c r="AW15423"/>
    </row>
    <row r="15424" spans="48:49" x14ac:dyDescent="0.35">
      <c r="AV15424" s="10"/>
      <c r="AW15424"/>
    </row>
    <row r="15425" spans="48:49" x14ac:dyDescent="0.35">
      <c r="AV15425" s="10"/>
      <c r="AW15425"/>
    </row>
    <row r="15426" spans="48:49" x14ac:dyDescent="0.35">
      <c r="AV15426" s="10"/>
      <c r="AW15426"/>
    </row>
    <row r="15427" spans="48:49" x14ac:dyDescent="0.35">
      <c r="AV15427" s="10"/>
      <c r="AW15427"/>
    </row>
    <row r="15428" spans="48:49" x14ac:dyDescent="0.35">
      <c r="AV15428" s="10"/>
      <c r="AW15428"/>
    </row>
    <row r="15429" spans="48:49" x14ac:dyDescent="0.35">
      <c r="AV15429" s="10"/>
      <c r="AW15429"/>
    </row>
    <row r="15430" spans="48:49" x14ac:dyDescent="0.35">
      <c r="AV15430" s="10"/>
      <c r="AW15430"/>
    </row>
    <row r="15431" spans="48:49" x14ac:dyDescent="0.35">
      <c r="AV15431" s="10"/>
      <c r="AW15431"/>
    </row>
    <row r="15432" spans="48:49" x14ac:dyDescent="0.35">
      <c r="AV15432" s="10"/>
      <c r="AW15432"/>
    </row>
    <row r="15433" spans="48:49" x14ac:dyDescent="0.35">
      <c r="AV15433" s="10"/>
      <c r="AW15433"/>
    </row>
    <row r="15434" spans="48:49" x14ac:dyDescent="0.35">
      <c r="AV15434" s="10"/>
      <c r="AW15434"/>
    </row>
    <row r="15435" spans="48:49" x14ac:dyDescent="0.35">
      <c r="AV15435" s="10"/>
      <c r="AW15435"/>
    </row>
    <row r="15436" spans="48:49" x14ac:dyDescent="0.35">
      <c r="AV15436" s="10"/>
      <c r="AW15436"/>
    </row>
    <row r="15437" spans="48:49" x14ac:dyDescent="0.35">
      <c r="AV15437" s="10"/>
      <c r="AW15437"/>
    </row>
    <row r="15438" spans="48:49" x14ac:dyDescent="0.35">
      <c r="AV15438" s="10"/>
      <c r="AW15438"/>
    </row>
    <row r="15439" spans="48:49" x14ac:dyDescent="0.35">
      <c r="AV15439" s="10"/>
      <c r="AW15439"/>
    </row>
    <row r="15440" spans="48:49" x14ac:dyDescent="0.35">
      <c r="AV15440" s="10"/>
      <c r="AW15440"/>
    </row>
    <row r="15441" spans="48:49" x14ac:dyDescent="0.35">
      <c r="AV15441" s="10"/>
      <c r="AW15441"/>
    </row>
    <row r="15442" spans="48:49" x14ac:dyDescent="0.35">
      <c r="AV15442" s="10"/>
      <c r="AW15442"/>
    </row>
    <row r="15443" spans="48:49" x14ac:dyDescent="0.35">
      <c r="AV15443" s="10"/>
      <c r="AW15443"/>
    </row>
    <row r="15444" spans="48:49" x14ac:dyDescent="0.35">
      <c r="AV15444" s="10"/>
      <c r="AW15444"/>
    </row>
    <row r="15445" spans="48:49" x14ac:dyDescent="0.35">
      <c r="AV15445" s="10"/>
      <c r="AW15445"/>
    </row>
    <row r="15446" spans="48:49" x14ac:dyDescent="0.35">
      <c r="AV15446" s="10"/>
      <c r="AW15446"/>
    </row>
    <row r="15447" spans="48:49" x14ac:dyDescent="0.35">
      <c r="AV15447" s="10"/>
      <c r="AW15447"/>
    </row>
    <row r="15448" spans="48:49" x14ac:dyDescent="0.35">
      <c r="AV15448" s="10"/>
      <c r="AW15448"/>
    </row>
    <row r="15449" spans="48:49" x14ac:dyDescent="0.35">
      <c r="AV15449" s="10"/>
      <c r="AW15449"/>
    </row>
    <row r="15450" spans="48:49" x14ac:dyDescent="0.35">
      <c r="AV15450" s="10"/>
      <c r="AW15450"/>
    </row>
    <row r="15451" spans="48:49" x14ac:dyDescent="0.35">
      <c r="AV15451" s="10"/>
      <c r="AW15451"/>
    </row>
    <row r="15452" spans="48:49" x14ac:dyDescent="0.35">
      <c r="AV15452" s="10"/>
      <c r="AW15452"/>
    </row>
    <row r="15453" spans="48:49" x14ac:dyDescent="0.35">
      <c r="AV15453" s="10"/>
      <c r="AW15453"/>
    </row>
    <row r="15454" spans="48:49" x14ac:dyDescent="0.35">
      <c r="AV15454" s="10"/>
      <c r="AW15454"/>
    </row>
    <row r="15455" spans="48:49" x14ac:dyDescent="0.35">
      <c r="AV15455" s="10"/>
      <c r="AW15455"/>
    </row>
    <row r="15456" spans="48:49" x14ac:dyDescent="0.35">
      <c r="AV15456" s="10"/>
      <c r="AW15456"/>
    </row>
    <row r="15457" spans="48:49" x14ac:dyDescent="0.35">
      <c r="AV15457" s="10"/>
      <c r="AW15457"/>
    </row>
    <row r="15458" spans="48:49" x14ac:dyDescent="0.35">
      <c r="AV15458" s="10"/>
      <c r="AW15458"/>
    </row>
    <row r="15459" spans="48:49" x14ac:dyDescent="0.35">
      <c r="AV15459" s="10"/>
      <c r="AW15459"/>
    </row>
    <row r="15460" spans="48:49" x14ac:dyDescent="0.35">
      <c r="AV15460" s="10"/>
      <c r="AW15460"/>
    </row>
    <row r="15461" spans="48:49" x14ac:dyDescent="0.35">
      <c r="AV15461" s="10"/>
      <c r="AW15461"/>
    </row>
    <row r="15462" spans="48:49" x14ac:dyDescent="0.35">
      <c r="AV15462" s="10"/>
      <c r="AW15462"/>
    </row>
    <row r="15463" spans="48:49" x14ac:dyDescent="0.35">
      <c r="AV15463" s="10"/>
      <c r="AW15463"/>
    </row>
    <row r="15464" spans="48:49" x14ac:dyDescent="0.35">
      <c r="AV15464" s="10"/>
      <c r="AW15464"/>
    </row>
    <row r="15465" spans="48:49" x14ac:dyDescent="0.35">
      <c r="AV15465" s="10"/>
      <c r="AW15465"/>
    </row>
    <row r="15466" spans="48:49" x14ac:dyDescent="0.35">
      <c r="AV15466" s="10"/>
      <c r="AW15466"/>
    </row>
    <row r="15467" spans="48:49" x14ac:dyDescent="0.35">
      <c r="AV15467" s="10"/>
      <c r="AW15467"/>
    </row>
    <row r="15468" spans="48:49" x14ac:dyDescent="0.35">
      <c r="AV15468" s="10"/>
      <c r="AW15468"/>
    </row>
    <row r="15469" spans="48:49" x14ac:dyDescent="0.35">
      <c r="AV15469" s="10"/>
      <c r="AW15469"/>
    </row>
    <row r="15470" spans="48:49" x14ac:dyDescent="0.35">
      <c r="AV15470" s="10"/>
      <c r="AW15470"/>
    </row>
    <row r="15471" spans="48:49" x14ac:dyDescent="0.35">
      <c r="AV15471" s="10"/>
      <c r="AW15471"/>
    </row>
    <row r="15472" spans="48:49" x14ac:dyDescent="0.35">
      <c r="AV15472" s="10"/>
      <c r="AW15472"/>
    </row>
    <row r="15473" spans="48:49" x14ac:dyDescent="0.35">
      <c r="AV15473" s="10"/>
      <c r="AW15473"/>
    </row>
    <row r="15474" spans="48:49" x14ac:dyDescent="0.35">
      <c r="AV15474" s="10"/>
      <c r="AW15474"/>
    </row>
    <row r="15475" spans="48:49" x14ac:dyDescent="0.35">
      <c r="AV15475" s="10"/>
      <c r="AW15475"/>
    </row>
    <row r="15476" spans="48:49" x14ac:dyDescent="0.35">
      <c r="AV15476" s="10"/>
      <c r="AW15476"/>
    </row>
    <row r="15477" spans="48:49" x14ac:dyDescent="0.35">
      <c r="AV15477" s="10"/>
      <c r="AW15477"/>
    </row>
    <row r="15478" spans="48:49" x14ac:dyDescent="0.35">
      <c r="AV15478" s="10"/>
      <c r="AW15478"/>
    </row>
    <row r="15479" spans="48:49" x14ac:dyDescent="0.35">
      <c r="AV15479" s="10"/>
      <c r="AW15479"/>
    </row>
    <row r="15480" spans="48:49" x14ac:dyDescent="0.35">
      <c r="AV15480" s="10"/>
      <c r="AW15480"/>
    </row>
    <row r="15481" spans="48:49" x14ac:dyDescent="0.35">
      <c r="AV15481" s="10"/>
      <c r="AW15481"/>
    </row>
    <row r="15482" spans="48:49" x14ac:dyDescent="0.35">
      <c r="AV15482" s="10"/>
      <c r="AW15482"/>
    </row>
    <row r="15483" spans="48:49" x14ac:dyDescent="0.35">
      <c r="AV15483" s="10"/>
      <c r="AW15483"/>
    </row>
    <row r="15484" spans="48:49" x14ac:dyDescent="0.35">
      <c r="AV15484" s="10"/>
      <c r="AW15484"/>
    </row>
    <row r="15485" spans="48:49" x14ac:dyDescent="0.35">
      <c r="AV15485" s="10"/>
      <c r="AW15485"/>
    </row>
    <row r="15486" spans="48:49" x14ac:dyDescent="0.35">
      <c r="AV15486" s="10"/>
      <c r="AW15486"/>
    </row>
    <row r="15487" spans="48:49" x14ac:dyDescent="0.35">
      <c r="AV15487" s="10"/>
      <c r="AW15487"/>
    </row>
    <row r="15488" spans="48:49" x14ac:dyDescent="0.35">
      <c r="AV15488" s="10"/>
      <c r="AW15488"/>
    </row>
    <row r="15489" spans="48:49" x14ac:dyDescent="0.35">
      <c r="AV15489" s="10"/>
      <c r="AW15489"/>
    </row>
    <row r="15490" spans="48:49" x14ac:dyDescent="0.35">
      <c r="AV15490" s="10"/>
      <c r="AW15490"/>
    </row>
    <row r="15491" spans="48:49" x14ac:dyDescent="0.35">
      <c r="AV15491" s="10"/>
      <c r="AW15491"/>
    </row>
    <row r="15492" spans="48:49" x14ac:dyDescent="0.35">
      <c r="AV15492" s="10"/>
      <c r="AW15492"/>
    </row>
    <row r="15493" spans="48:49" x14ac:dyDescent="0.35">
      <c r="AV15493" s="10"/>
      <c r="AW15493"/>
    </row>
    <row r="15494" spans="48:49" x14ac:dyDescent="0.35">
      <c r="AV15494" s="10"/>
      <c r="AW15494"/>
    </row>
    <row r="15495" spans="48:49" x14ac:dyDescent="0.35">
      <c r="AV15495" s="10"/>
      <c r="AW15495"/>
    </row>
    <row r="15496" spans="48:49" x14ac:dyDescent="0.35">
      <c r="AV15496" s="10"/>
      <c r="AW15496"/>
    </row>
    <row r="15497" spans="48:49" x14ac:dyDescent="0.35">
      <c r="AV15497" s="10"/>
      <c r="AW15497"/>
    </row>
    <row r="15498" spans="48:49" x14ac:dyDescent="0.35">
      <c r="AV15498" s="10"/>
      <c r="AW15498"/>
    </row>
    <row r="15499" spans="48:49" x14ac:dyDescent="0.35">
      <c r="AV15499" s="10"/>
      <c r="AW15499"/>
    </row>
    <row r="15500" spans="48:49" x14ac:dyDescent="0.35">
      <c r="AV15500" s="10"/>
      <c r="AW15500"/>
    </row>
    <row r="15501" spans="48:49" x14ac:dyDescent="0.35">
      <c r="AV15501" s="10"/>
      <c r="AW15501"/>
    </row>
    <row r="15502" spans="48:49" x14ac:dyDescent="0.35">
      <c r="AV15502" s="10"/>
      <c r="AW15502"/>
    </row>
    <row r="15503" spans="48:49" x14ac:dyDescent="0.35">
      <c r="AV15503" s="10"/>
      <c r="AW15503"/>
    </row>
    <row r="15504" spans="48:49" x14ac:dyDescent="0.35">
      <c r="AV15504" s="10"/>
      <c r="AW15504"/>
    </row>
    <row r="15505" spans="48:49" x14ac:dyDescent="0.35">
      <c r="AV15505" s="10"/>
      <c r="AW15505"/>
    </row>
    <row r="15506" spans="48:49" x14ac:dyDescent="0.35">
      <c r="AV15506" s="10"/>
      <c r="AW15506"/>
    </row>
    <row r="15507" spans="48:49" x14ac:dyDescent="0.35">
      <c r="AV15507" s="10"/>
      <c r="AW15507"/>
    </row>
    <row r="15508" spans="48:49" x14ac:dyDescent="0.35">
      <c r="AV15508" s="10"/>
      <c r="AW15508"/>
    </row>
    <row r="15509" spans="48:49" x14ac:dyDescent="0.35">
      <c r="AV15509" s="10"/>
      <c r="AW15509"/>
    </row>
    <row r="15510" spans="48:49" x14ac:dyDescent="0.35">
      <c r="AV15510" s="10"/>
      <c r="AW15510"/>
    </row>
    <row r="15511" spans="48:49" x14ac:dyDescent="0.35">
      <c r="AV15511" s="10"/>
      <c r="AW15511"/>
    </row>
    <row r="15512" spans="48:49" x14ac:dyDescent="0.35">
      <c r="AV15512" s="10"/>
      <c r="AW15512"/>
    </row>
    <row r="15513" spans="48:49" x14ac:dyDescent="0.35">
      <c r="AV15513" s="10"/>
      <c r="AW15513"/>
    </row>
    <row r="15514" spans="48:49" x14ac:dyDescent="0.35">
      <c r="AV15514" s="10"/>
      <c r="AW15514"/>
    </row>
    <row r="15515" spans="48:49" x14ac:dyDescent="0.35">
      <c r="AV15515" s="10"/>
      <c r="AW15515"/>
    </row>
    <row r="15516" spans="48:49" x14ac:dyDescent="0.35">
      <c r="AV15516" s="10"/>
      <c r="AW15516"/>
    </row>
    <row r="15517" spans="48:49" x14ac:dyDescent="0.35">
      <c r="AV15517" s="10"/>
      <c r="AW15517"/>
    </row>
    <row r="15518" spans="48:49" x14ac:dyDescent="0.35">
      <c r="AV15518" s="10"/>
      <c r="AW15518"/>
    </row>
    <row r="15519" spans="48:49" x14ac:dyDescent="0.35">
      <c r="AV15519" s="10"/>
      <c r="AW15519"/>
    </row>
    <row r="15520" spans="48:49" x14ac:dyDescent="0.35">
      <c r="AV15520" s="10"/>
      <c r="AW15520"/>
    </row>
    <row r="15521" spans="48:49" x14ac:dyDescent="0.35">
      <c r="AV15521" s="10"/>
      <c r="AW15521"/>
    </row>
    <row r="15522" spans="48:49" x14ac:dyDescent="0.35">
      <c r="AV15522" s="10"/>
      <c r="AW15522"/>
    </row>
    <row r="15523" spans="48:49" x14ac:dyDescent="0.35">
      <c r="AV15523" s="10"/>
      <c r="AW15523"/>
    </row>
    <row r="15524" spans="48:49" x14ac:dyDescent="0.35">
      <c r="AV15524" s="10"/>
      <c r="AW15524"/>
    </row>
    <row r="15525" spans="48:49" x14ac:dyDescent="0.35">
      <c r="AV15525" s="10"/>
      <c r="AW15525"/>
    </row>
    <row r="15526" spans="48:49" x14ac:dyDescent="0.35">
      <c r="AV15526" s="10"/>
      <c r="AW15526"/>
    </row>
    <row r="15527" spans="48:49" x14ac:dyDescent="0.35">
      <c r="AV15527" s="10"/>
      <c r="AW15527"/>
    </row>
    <row r="15528" spans="48:49" x14ac:dyDescent="0.35">
      <c r="AV15528" s="10"/>
      <c r="AW15528"/>
    </row>
    <row r="15529" spans="48:49" x14ac:dyDescent="0.35">
      <c r="AV15529" s="10"/>
      <c r="AW15529"/>
    </row>
    <row r="15530" spans="48:49" x14ac:dyDescent="0.35">
      <c r="AV15530" s="10"/>
      <c r="AW15530"/>
    </row>
    <row r="15531" spans="48:49" x14ac:dyDescent="0.35">
      <c r="AV15531" s="10"/>
      <c r="AW15531"/>
    </row>
    <row r="15532" spans="48:49" x14ac:dyDescent="0.35">
      <c r="AV15532" s="10"/>
      <c r="AW15532"/>
    </row>
    <row r="15533" spans="48:49" x14ac:dyDescent="0.35">
      <c r="AV15533" s="10"/>
      <c r="AW15533"/>
    </row>
    <row r="15534" spans="48:49" x14ac:dyDescent="0.35">
      <c r="AV15534" s="10"/>
      <c r="AW15534"/>
    </row>
    <row r="15535" spans="48:49" x14ac:dyDescent="0.35">
      <c r="AV15535" s="10"/>
      <c r="AW15535"/>
    </row>
    <row r="15536" spans="48:49" x14ac:dyDescent="0.35">
      <c r="AV15536" s="10"/>
      <c r="AW15536"/>
    </row>
    <row r="15537" spans="48:49" x14ac:dyDescent="0.35">
      <c r="AV15537" s="10"/>
      <c r="AW15537"/>
    </row>
    <row r="15538" spans="48:49" x14ac:dyDescent="0.35">
      <c r="AV15538" s="10"/>
      <c r="AW15538"/>
    </row>
    <row r="15539" spans="48:49" x14ac:dyDescent="0.35">
      <c r="AV15539" s="10"/>
      <c r="AW15539"/>
    </row>
    <row r="15540" spans="48:49" x14ac:dyDescent="0.35">
      <c r="AV15540" s="10"/>
      <c r="AW15540"/>
    </row>
    <row r="15541" spans="48:49" x14ac:dyDescent="0.35">
      <c r="AV15541" s="10"/>
      <c r="AW15541"/>
    </row>
    <row r="15542" spans="48:49" x14ac:dyDescent="0.35">
      <c r="AV15542" s="10"/>
      <c r="AW15542"/>
    </row>
    <row r="15543" spans="48:49" x14ac:dyDescent="0.35">
      <c r="AV15543" s="10"/>
      <c r="AW15543"/>
    </row>
    <row r="15544" spans="48:49" x14ac:dyDescent="0.35">
      <c r="AV15544" s="10"/>
      <c r="AW15544"/>
    </row>
    <row r="15545" spans="48:49" x14ac:dyDescent="0.35">
      <c r="AV15545" s="10"/>
      <c r="AW15545"/>
    </row>
    <row r="15546" spans="48:49" x14ac:dyDescent="0.35">
      <c r="AV15546" s="10"/>
      <c r="AW15546"/>
    </row>
    <row r="15547" spans="48:49" x14ac:dyDescent="0.35">
      <c r="AV15547" s="10"/>
      <c r="AW15547"/>
    </row>
    <row r="15548" spans="48:49" x14ac:dyDescent="0.35">
      <c r="AV15548" s="10"/>
      <c r="AW15548"/>
    </row>
    <row r="15549" spans="48:49" x14ac:dyDescent="0.35">
      <c r="AV15549" s="10"/>
      <c r="AW15549"/>
    </row>
    <row r="15550" spans="48:49" x14ac:dyDescent="0.35">
      <c r="AV15550" s="10"/>
      <c r="AW15550"/>
    </row>
    <row r="15551" spans="48:49" x14ac:dyDescent="0.35">
      <c r="AV15551" s="10"/>
      <c r="AW15551"/>
    </row>
    <row r="15552" spans="48:49" x14ac:dyDescent="0.35">
      <c r="AV15552" s="10"/>
      <c r="AW15552"/>
    </row>
    <row r="15553" spans="48:49" x14ac:dyDescent="0.35">
      <c r="AV15553" s="10"/>
      <c r="AW15553"/>
    </row>
    <row r="15554" spans="48:49" x14ac:dyDescent="0.35">
      <c r="AV15554" s="10"/>
      <c r="AW15554"/>
    </row>
    <row r="15555" spans="48:49" x14ac:dyDescent="0.35">
      <c r="AV15555" s="10"/>
      <c r="AW15555"/>
    </row>
    <row r="15556" spans="48:49" x14ac:dyDescent="0.35">
      <c r="AV15556" s="10"/>
      <c r="AW15556"/>
    </row>
    <row r="15557" spans="48:49" x14ac:dyDescent="0.35">
      <c r="AV15557" s="10"/>
      <c r="AW15557"/>
    </row>
    <row r="15558" spans="48:49" x14ac:dyDescent="0.35">
      <c r="AV15558" s="10"/>
      <c r="AW15558"/>
    </row>
    <row r="15559" spans="48:49" x14ac:dyDescent="0.35">
      <c r="AV15559" s="10"/>
      <c r="AW15559"/>
    </row>
    <row r="15560" spans="48:49" x14ac:dyDescent="0.35">
      <c r="AV15560" s="10"/>
      <c r="AW15560"/>
    </row>
    <row r="15561" spans="48:49" x14ac:dyDescent="0.35">
      <c r="AV15561" s="10"/>
      <c r="AW15561"/>
    </row>
    <row r="15562" spans="48:49" x14ac:dyDescent="0.35">
      <c r="AV15562" s="10"/>
      <c r="AW15562"/>
    </row>
    <row r="15563" spans="48:49" x14ac:dyDescent="0.35">
      <c r="AV15563" s="10"/>
      <c r="AW15563"/>
    </row>
    <row r="15564" spans="48:49" x14ac:dyDescent="0.35">
      <c r="AV15564" s="10"/>
      <c r="AW15564"/>
    </row>
    <row r="15565" spans="48:49" x14ac:dyDescent="0.35">
      <c r="AV15565" s="10"/>
      <c r="AW15565"/>
    </row>
    <row r="15566" spans="48:49" x14ac:dyDescent="0.35">
      <c r="AV15566" s="10"/>
      <c r="AW15566"/>
    </row>
    <row r="15567" spans="48:49" x14ac:dyDescent="0.35">
      <c r="AV15567" s="10"/>
      <c r="AW15567"/>
    </row>
    <row r="15568" spans="48:49" x14ac:dyDescent="0.35">
      <c r="AV15568" s="10"/>
      <c r="AW15568"/>
    </row>
    <row r="15569" spans="48:49" x14ac:dyDescent="0.35">
      <c r="AV15569" s="10"/>
      <c r="AW15569"/>
    </row>
    <row r="15570" spans="48:49" x14ac:dyDescent="0.35">
      <c r="AV15570" s="10"/>
      <c r="AW15570"/>
    </row>
    <row r="15571" spans="48:49" x14ac:dyDescent="0.35">
      <c r="AV15571" s="10"/>
      <c r="AW15571"/>
    </row>
    <row r="15572" spans="48:49" x14ac:dyDescent="0.35">
      <c r="AV15572" s="10"/>
      <c r="AW15572"/>
    </row>
    <row r="15573" spans="48:49" x14ac:dyDescent="0.35">
      <c r="AV15573" s="10"/>
      <c r="AW15573"/>
    </row>
    <row r="15574" spans="48:49" x14ac:dyDescent="0.35">
      <c r="AV15574" s="10"/>
      <c r="AW15574"/>
    </row>
    <row r="15575" spans="48:49" x14ac:dyDescent="0.35">
      <c r="AV15575" s="10"/>
      <c r="AW15575"/>
    </row>
    <row r="15576" spans="48:49" x14ac:dyDescent="0.35">
      <c r="AV15576" s="10"/>
      <c r="AW15576"/>
    </row>
    <row r="15577" spans="48:49" x14ac:dyDescent="0.35">
      <c r="AV15577" s="10"/>
      <c r="AW15577"/>
    </row>
    <row r="15578" spans="48:49" x14ac:dyDescent="0.35">
      <c r="AV15578" s="10"/>
      <c r="AW15578"/>
    </row>
    <row r="15579" spans="48:49" x14ac:dyDescent="0.35">
      <c r="AV15579" s="10"/>
      <c r="AW15579"/>
    </row>
    <row r="15580" spans="48:49" x14ac:dyDescent="0.35">
      <c r="AV15580" s="10"/>
      <c r="AW15580"/>
    </row>
    <row r="15581" spans="48:49" x14ac:dyDescent="0.35">
      <c r="AV15581" s="10"/>
      <c r="AW15581"/>
    </row>
    <row r="15582" spans="48:49" x14ac:dyDescent="0.35">
      <c r="AV15582" s="10"/>
      <c r="AW15582"/>
    </row>
    <row r="15583" spans="48:49" x14ac:dyDescent="0.35">
      <c r="AV15583" s="10"/>
      <c r="AW15583"/>
    </row>
    <row r="15584" spans="48:49" x14ac:dyDescent="0.35">
      <c r="AV15584" s="10"/>
      <c r="AW15584"/>
    </row>
    <row r="15585" spans="48:49" x14ac:dyDescent="0.35">
      <c r="AV15585" s="10"/>
      <c r="AW15585"/>
    </row>
    <row r="15586" spans="48:49" x14ac:dyDescent="0.35">
      <c r="AV15586" s="10"/>
      <c r="AW15586"/>
    </row>
    <row r="15587" spans="48:49" x14ac:dyDescent="0.35">
      <c r="AV15587" s="10"/>
      <c r="AW15587"/>
    </row>
    <row r="15588" spans="48:49" x14ac:dyDescent="0.35">
      <c r="AV15588" s="10"/>
      <c r="AW15588"/>
    </row>
    <row r="15589" spans="48:49" x14ac:dyDescent="0.35">
      <c r="AV15589" s="10"/>
      <c r="AW15589"/>
    </row>
    <row r="15590" spans="48:49" x14ac:dyDescent="0.35">
      <c r="AV15590" s="10"/>
      <c r="AW15590"/>
    </row>
    <row r="15591" spans="48:49" x14ac:dyDescent="0.35">
      <c r="AV15591" s="10"/>
      <c r="AW15591"/>
    </row>
    <row r="15592" spans="48:49" x14ac:dyDescent="0.35">
      <c r="AV15592" s="10"/>
      <c r="AW15592"/>
    </row>
    <row r="15593" spans="48:49" x14ac:dyDescent="0.35">
      <c r="AV15593" s="10"/>
      <c r="AW15593"/>
    </row>
    <row r="15594" spans="48:49" x14ac:dyDescent="0.35">
      <c r="AV15594" s="10"/>
      <c r="AW15594"/>
    </row>
    <row r="15595" spans="48:49" x14ac:dyDescent="0.35">
      <c r="AV15595" s="10"/>
      <c r="AW15595"/>
    </row>
    <row r="15596" spans="48:49" x14ac:dyDescent="0.35">
      <c r="AV15596" s="10"/>
      <c r="AW15596"/>
    </row>
    <row r="15597" spans="48:49" x14ac:dyDescent="0.35">
      <c r="AV15597" s="10"/>
      <c r="AW15597"/>
    </row>
    <row r="15598" spans="48:49" x14ac:dyDescent="0.35">
      <c r="AV15598" s="10"/>
      <c r="AW15598"/>
    </row>
    <row r="15599" spans="48:49" x14ac:dyDescent="0.35">
      <c r="AV15599" s="10"/>
      <c r="AW15599"/>
    </row>
    <row r="15600" spans="48:49" x14ac:dyDescent="0.35">
      <c r="AV15600" s="10"/>
      <c r="AW15600"/>
    </row>
    <row r="15601" spans="48:49" x14ac:dyDescent="0.35">
      <c r="AV15601" s="10"/>
      <c r="AW15601"/>
    </row>
    <row r="15602" spans="48:49" x14ac:dyDescent="0.35">
      <c r="AV15602" s="10"/>
      <c r="AW15602"/>
    </row>
    <row r="15603" spans="48:49" x14ac:dyDescent="0.35">
      <c r="AV15603" s="10"/>
      <c r="AW15603"/>
    </row>
    <row r="15604" spans="48:49" x14ac:dyDescent="0.35">
      <c r="AV15604" s="10"/>
      <c r="AW15604"/>
    </row>
    <row r="15605" spans="48:49" x14ac:dyDescent="0.35">
      <c r="AV15605" s="10"/>
      <c r="AW15605"/>
    </row>
    <row r="15606" spans="48:49" x14ac:dyDescent="0.35">
      <c r="AV15606" s="10"/>
      <c r="AW15606"/>
    </row>
    <row r="15607" spans="48:49" x14ac:dyDescent="0.35">
      <c r="AV15607" s="10"/>
      <c r="AW15607"/>
    </row>
    <row r="15608" spans="48:49" x14ac:dyDescent="0.35">
      <c r="AV15608" s="10"/>
      <c r="AW15608"/>
    </row>
    <row r="15609" spans="48:49" x14ac:dyDescent="0.35">
      <c r="AV15609" s="10"/>
      <c r="AW15609"/>
    </row>
    <row r="15610" spans="48:49" x14ac:dyDescent="0.35">
      <c r="AV15610" s="10"/>
      <c r="AW15610"/>
    </row>
    <row r="15611" spans="48:49" x14ac:dyDescent="0.35">
      <c r="AV15611" s="10"/>
      <c r="AW15611"/>
    </row>
    <row r="15612" spans="48:49" x14ac:dyDescent="0.35">
      <c r="AV15612" s="10"/>
      <c r="AW15612"/>
    </row>
    <row r="15613" spans="48:49" x14ac:dyDescent="0.35">
      <c r="AV15613" s="10"/>
      <c r="AW15613"/>
    </row>
    <row r="15614" spans="48:49" x14ac:dyDescent="0.35">
      <c r="AV15614" s="10"/>
      <c r="AW15614"/>
    </row>
    <row r="15615" spans="48:49" x14ac:dyDescent="0.35">
      <c r="AV15615" s="10"/>
      <c r="AW15615"/>
    </row>
    <row r="15616" spans="48:49" x14ac:dyDescent="0.35">
      <c r="AV15616" s="10"/>
      <c r="AW15616"/>
    </row>
    <row r="15617" spans="48:49" x14ac:dyDescent="0.35">
      <c r="AV15617" s="10"/>
      <c r="AW15617"/>
    </row>
    <row r="15618" spans="48:49" x14ac:dyDescent="0.35">
      <c r="AV15618" s="10"/>
      <c r="AW15618"/>
    </row>
    <row r="15619" spans="48:49" x14ac:dyDescent="0.35">
      <c r="AV15619" s="10"/>
      <c r="AW15619"/>
    </row>
    <row r="15620" spans="48:49" x14ac:dyDescent="0.35">
      <c r="AV15620" s="10"/>
      <c r="AW15620"/>
    </row>
    <row r="15621" spans="48:49" x14ac:dyDescent="0.35">
      <c r="AV15621" s="10"/>
      <c r="AW15621"/>
    </row>
    <row r="15622" spans="48:49" x14ac:dyDescent="0.35">
      <c r="AV15622" s="10"/>
      <c r="AW15622"/>
    </row>
    <row r="15623" spans="48:49" x14ac:dyDescent="0.35">
      <c r="AV15623" s="10"/>
      <c r="AW15623"/>
    </row>
    <row r="15624" spans="48:49" x14ac:dyDescent="0.35">
      <c r="AV15624" s="10"/>
      <c r="AW15624"/>
    </row>
    <row r="15625" spans="48:49" x14ac:dyDescent="0.35">
      <c r="AV15625" s="10"/>
      <c r="AW15625"/>
    </row>
    <row r="15626" spans="48:49" x14ac:dyDescent="0.35">
      <c r="AV15626" s="10"/>
      <c r="AW15626"/>
    </row>
    <row r="15627" spans="48:49" x14ac:dyDescent="0.35">
      <c r="AV15627" s="10"/>
      <c r="AW15627"/>
    </row>
    <row r="15628" spans="48:49" x14ac:dyDescent="0.35">
      <c r="AV15628" s="10"/>
      <c r="AW15628"/>
    </row>
    <row r="15629" spans="48:49" x14ac:dyDescent="0.35">
      <c r="AV15629" s="10"/>
      <c r="AW15629"/>
    </row>
    <row r="15630" spans="48:49" x14ac:dyDescent="0.35">
      <c r="AV15630" s="10"/>
      <c r="AW15630"/>
    </row>
    <row r="15631" spans="48:49" x14ac:dyDescent="0.35">
      <c r="AV15631" s="10"/>
      <c r="AW15631"/>
    </row>
    <row r="15632" spans="48:49" x14ac:dyDescent="0.35">
      <c r="AV15632" s="10"/>
      <c r="AW15632"/>
    </row>
    <row r="15633" spans="48:49" x14ac:dyDescent="0.35">
      <c r="AV15633" s="10"/>
      <c r="AW15633"/>
    </row>
    <row r="15634" spans="48:49" x14ac:dyDescent="0.35">
      <c r="AV15634" s="10"/>
      <c r="AW15634"/>
    </row>
    <row r="15635" spans="48:49" x14ac:dyDescent="0.35">
      <c r="AV15635" s="10"/>
      <c r="AW15635"/>
    </row>
    <row r="15636" spans="48:49" x14ac:dyDescent="0.35">
      <c r="AV15636" s="10"/>
      <c r="AW15636"/>
    </row>
    <row r="15637" spans="48:49" x14ac:dyDescent="0.35">
      <c r="AV15637" s="10"/>
      <c r="AW15637"/>
    </row>
    <row r="15638" spans="48:49" x14ac:dyDescent="0.35">
      <c r="AV15638" s="10"/>
      <c r="AW15638"/>
    </row>
    <row r="15639" spans="48:49" x14ac:dyDescent="0.35">
      <c r="AV15639" s="10"/>
      <c r="AW15639"/>
    </row>
    <row r="15640" spans="48:49" x14ac:dyDescent="0.35">
      <c r="AV15640" s="10"/>
      <c r="AW15640"/>
    </row>
    <row r="15641" spans="48:49" x14ac:dyDescent="0.35">
      <c r="AV15641" s="10"/>
      <c r="AW15641"/>
    </row>
    <row r="15642" spans="48:49" x14ac:dyDescent="0.35">
      <c r="AV15642" s="10"/>
      <c r="AW15642"/>
    </row>
    <row r="15643" spans="48:49" x14ac:dyDescent="0.35">
      <c r="AV15643" s="10"/>
      <c r="AW15643"/>
    </row>
    <row r="15644" spans="48:49" x14ac:dyDescent="0.35">
      <c r="AV15644" s="10"/>
      <c r="AW15644"/>
    </row>
    <row r="15645" spans="48:49" x14ac:dyDescent="0.35">
      <c r="AV15645" s="10"/>
      <c r="AW15645"/>
    </row>
    <row r="15646" spans="48:49" x14ac:dyDescent="0.35">
      <c r="AV15646" s="10"/>
      <c r="AW15646"/>
    </row>
    <row r="15647" spans="48:49" x14ac:dyDescent="0.35">
      <c r="AV15647" s="10"/>
      <c r="AW15647"/>
    </row>
    <row r="15648" spans="48:49" x14ac:dyDescent="0.35">
      <c r="AV15648" s="10"/>
      <c r="AW15648"/>
    </row>
    <row r="15649" spans="48:49" x14ac:dyDescent="0.35">
      <c r="AV15649" s="10"/>
      <c r="AW15649"/>
    </row>
    <row r="15650" spans="48:49" x14ac:dyDescent="0.35">
      <c r="AV15650" s="10"/>
      <c r="AW15650"/>
    </row>
    <row r="15651" spans="48:49" x14ac:dyDescent="0.35">
      <c r="AV15651" s="10"/>
      <c r="AW15651"/>
    </row>
    <row r="15652" spans="48:49" x14ac:dyDescent="0.35">
      <c r="AV15652" s="10"/>
      <c r="AW15652"/>
    </row>
    <row r="15653" spans="48:49" x14ac:dyDescent="0.35">
      <c r="AV15653" s="10"/>
      <c r="AW15653"/>
    </row>
    <row r="15654" spans="48:49" x14ac:dyDescent="0.35">
      <c r="AV15654" s="10"/>
      <c r="AW15654"/>
    </row>
    <row r="15655" spans="48:49" x14ac:dyDescent="0.35">
      <c r="AV15655" s="10"/>
      <c r="AW15655"/>
    </row>
    <row r="15656" spans="48:49" x14ac:dyDescent="0.35">
      <c r="AV15656" s="10"/>
      <c r="AW15656"/>
    </row>
    <row r="15657" spans="48:49" x14ac:dyDescent="0.35">
      <c r="AV15657" s="10"/>
      <c r="AW15657"/>
    </row>
    <row r="15658" spans="48:49" x14ac:dyDescent="0.35">
      <c r="AV15658" s="10"/>
      <c r="AW15658"/>
    </row>
    <row r="15659" spans="48:49" x14ac:dyDescent="0.35">
      <c r="AV15659" s="10"/>
      <c r="AW15659"/>
    </row>
    <row r="15660" spans="48:49" x14ac:dyDescent="0.35">
      <c r="AV15660" s="10"/>
      <c r="AW15660"/>
    </row>
    <row r="15661" spans="48:49" x14ac:dyDescent="0.35">
      <c r="AV15661" s="10"/>
      <c r="AW15661"/>
    </row>
    <row r="15662" spans="48:49" x14ac:dyDescent="0.35">
      <c r="AV15662" s="10"/>
      <c r="AW15662"/>
    </row>
    <row r="15663" spans="48:49" x14ac:dyDescent="0.35">
      <c r="AV15663" s="10"/>
      <c r="AW15663"/>
    </row>
    <row r="15664" spans="48:49" x14ac:dyDescent="0.35">
      <c r="AV15664" s="10"/>
      <c r="AW15664"/>
    </row>
    <row r="15665" spans="48:49" x14ac:dyDescent="0.35">
      <c r="AV15665" s="10"/>
      <c r="AW15665"/>
    </row>
    <row r="15666" spans="48:49" x14ac:dyDescent="0.35">
      <c r="AV15666" s="10"/>
      <c r="AW15666"/>
    </row>
    <row r="15667" spans="48:49" x14ac:dyDescent="0.35">
      <c r="AV15667" s="10"/>
      <c r="AW15667"/>
    </row>
    <row r="15668" spans="48:49" x14ac:dyDescent="0.35">
      <c r="AV15668" s="10"/>
      <c r="AW15668"/>
    </row>
    <row r="15669" spans="48:49" x14ac:dyDescent="0.35">
      <c r="AV15669" s="10"/>
      <c r="AW15669"/>
    </row>
    <row r="15670" spans="48:49" x14ac:dyDescent="0.35">
      <c r="AV15670" s="10"/>
      <c r="AW15670"/>
    </row>
    <row r="15671" spans="48:49" x14ac:dyDescent="0.35">
      <c r="AV15671" s="10"/>
      <c r="AW15671"/>
    </row>
    <row r="15672" spans="48:49" x14ac:dyDescent="0.35">
      <c r="AV15672" s="10"/>
      <c r="AW15672"/>
    </row>
    <row r="15673" spans="48:49" x14ac:dyDescent="0.35">
      <c r="AV15673" s="10"/>
      <c r="AW15673"/>
    </row>
    <row r="15674" spans="48:49" x14ac:dyDescent="0.35">
      <c r="AV15674" s="10"/>
      <c r="AW15674"/>
    </row>
    <row r="15675" spans="48:49" x14ac:dyDescent="0.35">
      <c r="AV15675" s="10"/>
      <c r="AW15675"/>
    </row>
    <row r="15676" spans="48:49" x14ac:dyDescent="0.35">
      <c r="AV15676" s="10"/>
      <c r="AW15676"/>
    </row>
    <row r="15677" spans="48:49" x14ac:dyDescent="0.35">
      <c r="AV15677" s="10"/>
      <c r="AW15677"/>
    </row>
    <row r="15678" spans="48:49" x14ac:dyDescent="0.35">
      <c r="AV15678" s="10"/>
      <c r="AW15678"/>
    </row>
    <row r="15679" spans="48:49" x14ac:dyDescent="0.35">
      <c r="AV15679" s="10"/>
      <c r="AW15679"/>
    </row>
    <row r="15680" spans="48:49" x14ac:dyDescent="0.35">
      <c r="AV15680" s="10"/>
      <c r="AW15680"/>
    </row>
    <row r="15681" spans="48:49" x14ac:dyDescent="0.35">
      <c r="AV15681" s="10"/>
      <c r="AW15681"/>
    </row>
    <row r="15682" spans="48:49" x14ac:dyDescent="0.35">
      <c r="AV15682" s="10"/>
      <c r="AW15682"/>
    </row>
    <row r="15683" spans="48:49" x14ac:dyDescent="0.35">
      <c r="AV15683" s="10"/>
      <c r="AW15683"/>
    </row>
    <row r="15684" spans="48:49" x14ac:dyDescent="0.35">
      <c r="AV15684" s="10"/>
      <c r="AW15684"/>
    </row>
    <row r="15685" spans="48:49" x14ac:dyDescent="0.35">
      <c r="AV15685" s="10"/>
      <c r="AW15685"/>
    </row>
    <row r="15686" spans="48:49" x14ac:dyDescent="0.35">
      <c r="AV15686" s="10"/>
      <c r="AW15686"/>
    </row>
    <row r="15687" spans="48:49" x14ac:dyDescent="0.35">
      <c r="AV15687" s="10"/>
      <c r="AW15687"/>
    </row>
    <row r="15688" spans="48:49" x14ac:dyDescent="0.35">
      <c r="AV15688" s="10"/>
      <c r="AW15688"/>
    </row>
    <row r="15689" spans="48:49" x14ac:dyDescent="0.35">
      <c r="AV15689" s="10"/>
      <c r="AW15689"/>
    </row>
    <row r="15690" spans="48:49" x14ac:dyDescent="0.35">
      <c r="AV15690" s="10"/>
      <c r="AW15690"/>
    </row>
    <row r="15691" spans="48:49" x14ac:dyDescent="0.35">
      <c r="AV15691" s="10"/>
      <c r="AW15691"/>
    </row>
    <row r="15692" spans="48:49" x14ac:dyDescent="0.35">
      <c r="AV15692" s="10"/>
      <c r="AW15692"/>
    </row>
    <row r="15693" spans="48:49" x14ac:dyDescent="0.35">
      <c r="AV15693" s="10"/>
      <c r="AW15693"/>
    </row>
    <row r="15694" spans="48:49" x14ac:dyDescent="0.35">
      <c r="AV15694" s="10"/>
      <c r="AW15694"/>
    </row>
    <row r="15695" spans="48:49" x14ac:dyDescent="0.35">
      <c r="AV15695" s="10"/>
      <c r="AW15695"/>
    </row>
    <row r="15696" spans="48:49" x14ac:dyDescent="0.35">
      <c r="AV15696" s="10"/>
      <c r="AW15696"/>
    </row>
    <row r="15697" spans="48:49" x14ac:dyDescent="0.35">
      <c r="AV15697" s="10"/>
      <c r="AW15697"/>
    </row>
    <row r="15698" spans="48:49" x14ac:dyDescent="0.35">
      <c r="AV15698" s="10"/>
      <c r="AW15698"/>
    </row>
    <row r="15699" spans="48:49" x14ac:dyDescent="0.35">
      <c r="AV15699" s="10"/>
      <c r="AW15699"/>
    </row>
    <row r="15700" spans="48:49" x14ac:dyDescent="0.35">
      <c r="AV15700" s="10"/>
      <c r="AW15700"/>
    </row>
    <row r="15701" spans="48:49" x14ac:dyDescent="0.35">
      <c r="AV15701" s="10"/>
      <c r="AW15701"/>
    </row>
    <row r="15702" spans="48:49" x14ac:dyDescent="0.35">
      <c r="AV15702" s="10"/>
      <c r="AW15702"/>
    </row>
    <row r="15703" spans="48:49" x14ac:dyDescent="0.35">
      <c r="AV15703" s="10"/>
      <c r="AW15703"/>
    </row>
    <row r="15704" spans="48:49" x14ac:dyDescent="0.35">
      <c r="AV15704" s="10"/>
      <c r="AW15704"/>
    </row>
    <row r="15705" spans="48:49" x14ac:dyDescent="0.35">
      <c r="AV15705" s="10"/>
      <c r="AW15705"/>
    </row>
    <row r="15706" spans="48:49" x14ac:dyDescent="0.35">
      <c r="AV15706" s="10"/>
      <c r="AW15706"/>
    </row>
    <row r="15707" spans="48:49" x14ac:dyDescent="0.35">
      <c r="AV15707" s="10"/>
      <c r="AW15707"/>
    </row>
    <row r="15708" spans="48:49" x14ac:dyDescent="0.35">
      <c r="AV15708" s="10"/>
      <c r="AW15708"/>
    </row>
    <row r="15709" spans="48:49" x14ac:dyDescent="0.35">
      <c r="AV15709" s="10"/>
      <c r="AW15709"/>
    </row>
    <row r="15710" spans="48:49" x14ac:dyDescent="0.35">
      <c r="AV15710" s="10"/>
      <c r="AW15710"/>
    </row>
    <row r="15711" spans="48:49" x14ac:dyDescent="0.35">
      <c r="AV15711" s="10"/>
      <c r="AW15711"/>
    </row>
    <row r="15712" spans="48:49" x14ac:dyDescent="0.35">
      <c r="AV15712" s="10"/>
      <c r="AW15712"/>
    </row>
    <row r="15713" spans="48:49" x14ac:dyDescent="0.35">
      <c r="AV15713" s="10"/>
      <c r="AW15713"/>
    </row>
    <row r="15714" spans="48:49" x14ac:dyDescent="0.35">
      <c r="AV15714" s="10"/>
      <c r="AW15714"/>
    </row>
    <row r="15715" spans="48:49" x14ac:dyDescent="0.35">
      <c r="AV15715" s="10"/>
      <c r="AW15715"/>
    </row>
    <row r="15716" spans="48:49" x14ac:dyDescent="0.35">
      <c r="AV15716" s="10"/>
      <c r="AW15716"/>
    </row>
    <row r="15717" spans="48:49" x14ac:dyDescent="0.35">
      <c r="AV15717" s="10"/>
      <c r="AW15717"/>
    </row>
    <row r="15718" spans="48:49" x14ac:dyDescent="0.35">
      <c r="AV15718" s="10"/>
      <c r="AW15718"/>
    </row>
    <row r="15719" spans="48:49" x14ac:dyDescent="0.35">
      <c r="AV15719" s="10"/>
      <c r="AW15719"/>
    </row>
    <row r="15720" spans="48:49" x14ac:dyDescent="0.35">
      <c r="AV15720" s="10"/>
      <c r="AW15720"/>
    </row>
    <row r="15721" spans="48:49" x14ac:dyDescent="0.35">
      <c r="AV15721" s="10"/>
      <c r="AW15721"/>
    </row>
    <row r="15722" spans="48:49" x14ac:dyDescent="0.35">
      <c r="AV15722" s="10"/>
      <c r="AW15722"/>
    </row>
    <row r="15723" spans="48:49" x14ac:dyDescent="0.35">
      <c r="AV15723" s="10"/>
      <c r="AW15723"/>
    </row>
    <row r="15724" spans="48:49" x14ac:dyDescent="0.35">
      <c r="AV15724" s="10"/>
      <c r="AW15724"/>
    </row>
    <row r="15725" spans="48:49" x14ac:dyDescent="0.35">
      <c r="AV15725" s="10"/>
      <c r="AW15725"/>
    </row>
    <row r="15726" spans="48:49" x14ac:dyDescent="0.35">
      <c r="AV15726" s="10"/>
      <c r="AW15726"/>
    </row>
    <row r="15727" spans="48:49" x14ac:dyDescent="0.35">
      <c r="AV15727" s="10"/>
      <c r="AW15727"/>
    </row>
    <row r="15728" spans="48:49" x14ac:dyDescent="0.35">
      <c r="AV15728" s="10"/>
      <c r="AW15728"/>
    </row>
    <row r="15729" spans="48:49" x14ac:dyDescent="0.35">
      <c r="AV15729" s="10"/>
      <c r="AW15729"/>
    </row>
    <row r="15730" spans="48:49" x14ac:dyDescent="0.35">
      <c r="AV15730" s="10"/>
      <c r="AW15730"/>
    </row>
    <row r="15731" spans="48:49" x14ac:dyDescent="0.35">
      <c r="AV15731" s="10"/>
      <c r="AW15731"/>
    </row>
    <row r="15732" spans="48:49" x14ac:dyDescent="0.35">
      <c r="AV15732" s="10"/>
      <c r="AW15732"/>
    </row>
    <row r="15733" spans="48:49" x14ac:dyDescent="0.35">
      <c r="AV15733" s="10"/>
      <c r="AW15733"/>
    </row>
    <row r="15734" spans="48:49" x14ac:dyDescent="0.35">
      <c r="AV15734" s="10"/>
      <c r="AW15734"/>
    </row>
    <row r="15735" spans="48:49" x14ac:dyDescent="0.35">
      <c r="AV15735" s="10"/>
      <c r="AW15735"/>
    </row>
    <row r="15736" spans="48:49" x14ac:dyDescent="0.35">
      <c r="AV15736" s="10"/>
      <c r="AW15736"/>
    </row>
    <row r="15737" spans="48:49" x14ac:dyDescent="0.35">
      <c r="AV15737" s="10"/>
      <c r="AW15737"/>
    </row>
    <row r="15738" spans="48:49" x14ac:dyDescent="0.35">
      <c r="AV15738" s="10"/>
      <c r="AW15738"/>
    </row>
    <row r="15739" spans="48:49" x14ac:dyDescent="0.35">
      <c r="AV15739" s="10"/>
      <c r="AW15739"/>
    </row>
    <row r="15740" spans="48:49" x14ac:dyDescent="0.35">
      <c r="AV15740" s="10"/>
      <c r="AW15740"/>
    </row>
    <row r="15741" spans="48:49" x14ac:dyDescent="0.35">
      <c r="AV15741" s="10"/>
      <c r="AW15741"/>
    </row>
    <row r="15742" spans="48:49" x14ac:dyDescent="0.35">
      <c r="AV15742" s="10"/>
      <c r="AW15742"/>
    </row>
    <row r="15743" spans="48:49" x14ac:dyDescent="0.35">
      <c r="AV15743" s="10"/>
      <c r="AW15743"/>
    </row>
    <row r="15744" spans="48:49" x14ac:dyDescent="0.35">
      <c r="AV15744" s="10"/>
      <c r="AW15744"/>
    </row>
    <row r="15745" spans="48:49" x14ac:dyDescent="0.35">
      <c r="AV15745" s="10"/>
      <c r="AW15745"/>
    </row>
    <row r="15746" spans="48:49" x14ac:dyDescent="0.35">
      <c r="AV15746" s="10"/>
      <c r="AW15746"/>
    </row>
    <row r="15747" spans="48:49" x14ac:dyDescent="0.35">
      <c r="AV15747" s="10"/>
      <c r="AW15747"/>
    </row>
    <row r="15748" spans="48:49" x14ac:dyDescent="0.35">
      <c r="AV15748" s="10"/>
      <c r="AW15748"/>
    </row>
    <row r="15749" spans="48:49" x14ac:dyDescent="0.35">
      <c r="AV15749" s="10"/>
      <c r="AW15749"/>
    </row>
    <row r="15750" spans="48:49" x14ac:dyDescent="0.35">
      <c r="AV15750" s="10"/>
      <c r="AW15750"/>
    </row>
    <row r="15751" spans="48:49" x14ac:dyDescent="0.35">
      <c r="AV15751" s="10"/>
      <c r="AW15751"/>
    </row>
    <row r="15752" spans="48:49" x14ac:dyDescent="0.35">
      <c r="AV15752" s="10"/>
      <c r="AW15752"/>
    </row>
    <row r="15753" spans="48:49" x14ac:dyDescent="0.35">
      <c r="AV15753" s="10"/>
      <c r="AW15753"/>
    </row>
    <row r="15754" spans="48:49" x14ac:dyDescent="0.35">
      <c r="AV15754" s="10"/>
      <c r="AW15754"/>
    </row>
    <row r="15755" spans="48:49" x14ac:dyDescent="0.35">
      <c r="AV15755" s="10"/>
      <c r="AW15755"/>
    </row>
    <row r="15756" spans="48:49" x14ac:dyDescent="0.35">
      <c r="AV15756" s="10"/>
      <c r="AW15756"/>
    </row>
    <row r="15757" spans="48:49" x14ac:dyDescent="0.35">
      <c r="AV15757" s="10"/>
      <c r="AW15757"/>
    </row>
    <row r="15758" spans="48:49" x14ac:dyDescent="0.35">
      <c r="AV15758" s="10"/>
      <c r="AW15758"/>
    </row>
    <row r="15759" spans="48:49" x14ac:dyDescent="0.35">
      <c r="AV15759" s="10"/>
      <c r="AW15759"/>
    </row>
    <row r="15760" spans="48:49" x14ac:dyDescent="0.35">
      <c r="AV15760" s="10"/>
      <c r="AW15760"/>
    </row>
    <row r="15761" spans="48:49" x14ac:dyDescent="0.35">
      <c r="AV15761" s="10"/>
      <c r="AW15761"/>
    </row>
    <row r="15762" spans="48:49" x14ac:dyDescent="0.35">
      <c r="AV15762" s="10"/>
      <c r="AW15762"/>
    </row>
    <row r="15763" spans="48:49" x14ac:dyDescent="0.35">
      <c r="AV15763" s="10"/>
      <c r="AW15763"/>
    </row>
    <row r="15764" spans="48:49" x14ac:dyDescent="0.35">
      <c r="AV15764" s="10"/>
      <c r="AW15764"/>
    </row>
    <row r="15765" spans="48:49" x14ac:dyDescent="0.35">
      <c r="AV15765" s="10"/>
      <c r="AW15765"/>
    </row>
    <row r="15766" spans="48:49" x14ac:dyDescent="0.35">
      <c r="AV15766" s="10"/>
      <c r="AW15766"/>
    </row>
    <row r="15767" spans="48:49" x14ac:dyDescent="0.35">
      <c r="AV15767" s="10"/>
      <c r="AW15767"/>
    </row>
    <row r="15768" spans="48:49" x14ac:dyDescent="0.35">
      <c r="AV15768" s="10"/>
      <c r="AW15768"/>
    </row>
    <row r="15769" spans="48:49" x14ac:dyDescent="0.35">
      <c r="AV15769" s="10"/>
      <c r="AW15769"/>
    </row>
    <row r="15770" spans="48:49" x14ac:dyDescent="0.35">
      <c r="AV15770" s="10"/>
      <c r="AW15770"/>
    </row>
    <row r="15771" spans="48:49" x14ac:dyDescent="0.35">
      <c r="AV15771" s="10"/>
      <c r="AW15771"/>
    </row>
    <row r="15772" spans="48:49" x14ac:dyDescent="0.35">
      <c r="AV15772" s="10"/>
      <c r="AW15772"/>
    </row>
    <row r="15773" spans="48:49" x14ac:dyDescent="0.35">
      <c r="AV15773" s="10"/>
      <c r="AW15773"/>
    </row>
    <row r="15774" spans="48:49" x14ac:dyDescent="0.35">
      <c r="AV15774" s="10"/>
      <c r="AW15774"/>
    </row>
    <row r="15775" spans="48:49" x14ac:dyDescent="0.35">
      <c r="AV15775" s="10"/>
      <c r="AW15775"/>
    </row>
    <row r="15776" spans="48:49" x14ac:dyDescent="0.35">
      <c r="AV15776" s="10"/>
      <c r="AW15776"/>
    </row>
    <row r="15777" spans="48:49" x14ac:dyDescent="0.35">
      <c r="AV15777" s="10"/>
      <c r="AW15777"/>
    </row>
    <row r="15778" spans="48:49" x14ac:dyDescent="0.35">
      <c r="AV15778" s="10"/>
      <c r="AW15778"/>
    </row>
    <row r="15779" spans="48:49" x14ac:dyDescent="0.35">
      <c r="AV15779" s="10"/>
      <c r="AW15779"/>
    </row>
    <row r="15780" spans="48:49" x14ac:dyDescent="0.35">
      <c r="AV15780" s="10"/>
      <c r="AW15780"/>
    </row>
    <row r="15781" spans="48:49" x14ac:dyDescent="0.35">
      <c r="AV15781" s="10"/>
      <c r="AW15781"/>
    </row>
    <row r="15782" spans="48:49" x14ac:dyDescent="0.35">
      <c r="AV15782" s="10"/>
      <c r="AW15782"/>
    </row>
    <row r="15783" spans="48:49" x14ac:dyDescent="0.35">
      <c r="AV15783" s="10"/>
      <c r="AW15783"/>
    </row>
    <row r="15784" spans="48:49" x14ac:dyDescent="0.35">
      <c r="AV15784" s="10"/>
      <c r="AW15784"/>
    </row>
    <row r="15785" spans="48:49" x14ac:dyDescent="0.35">
      <c r="AV15785" s="10"/>
      <c r="AW15785"/>
    </row>
    <row r="15786" spans="48:49" x14ac:dyDescent="0.35">
      <c r="AV15786" s="10"/>
      <c r="AW15786"/>
    </row>
    <row r="15787" spans="48:49" x14ac:dyDescent="0.35">
      <c r="AV15787" s="10"/>
      <c r="AW15787"/>
    </row>
    <row r="15788" spans="48:49" x14ac:dyDescent="0.35">
      <c r="AV15788" s="10"/>
      <c r="AW15788"/>
    </row>
    <row r="15789" spans="48:49" x14ac:dyDescent="0.35">
      <c r="AV15789" s="10"/>
      <c r="AW15789"/>
    </row>
    <row r="15790" spans="48:49" x14ac:dyDescent="0.35">
      <c r="AV15790" s="10"/>
      <c r="AW15790"/>
    </row>
    <row r="15791" spans="48:49" x14ac:dyDescent="0.35">
      <c r="AV15791" s="10"/>
      <c r="AW15791"/>
    </row>
    <row r="15792" spans="48:49" x14ac:dyDescent="0.35">
      <c r="AV15792" s="10"/>
      <c r="AW15792"/>
    </row>
    <row r="15793" spans="48:49" x14ac:dyDescent="0.35">
      <c r="AV15793" s="10"/>
      <c r="AW15793"/>
    </row>
    <row r="15794" spans="48:49" x14ac:dyDescent="0.35">
      <c r="AV15794" s="10"/>
      <c r="AW15794"/>
    </row>
    <row r="15795" spans="48:49" x14ac:dyDescent="0.35">
      <c r="AV15795" s="10"/>
      <c r="AW15795"/>
    </row>
    <row r="15796" spans="48:49" x14ac:dyDescent="0.35">
      <c r="AV15796" s="10"/>
      <c r="AW15796"/>
    </row>
    <row r="15797" spans="48:49" x14ac:dyDescent="0.35">
      <c r="AV15797" s="10"/>
      <c r="AW15797"/>
    </row>
    <row r="15798" spans="48:49" x14ac:dyDescent="0.35">
      <c r="AV15798" s="10"/>
      <c r="AW15798"/>
    </row>
    <row r="15799" spans="48:49" x14ac:dyDescent="0.35">
      <c r="AV15799" s="10"/>
      <c r="AW15799"/>
    </row>
    <row r="15800" spans="48:49" x14ac:dyDescent="0.35">
      <c r="AV15800" s="10"/>
      <c r="AW15800"/>
    </row>
    <row r="15801" spans="48:49" x14ac:dyDescent="0.35">
      <c r="AV15801" s="10"/>
      <c r="AW15801"/>
    </row>
    <row r="15802" spans="48:49" x14ac:dyDescent="0.35">
      <c r="AV15802" s="10"/>
      <c r="AW15802"/>
    </row>
    <row r="15803" spans="48:49" x14ac:dyDescent="0.35">
      <c r="AV15803" s="10"/>
      <c r="AW15803"/>
    </row>
    <row r="15804" spans="48:49" x14ac:dyDescent="0.35">
      <c r="AV15804" s="10"/>
      <c r="AW15804"/>
    </row>
    <row r="15805" spans="48:49" x14ac:dyDescent="0.35">
      <c r="AV15805" s="10"/>
      <c r="AW15805"/>
    </row>
    <row r="15806" spans="48:49" x14ac:dyDescent="0.35">
      <c r="AV15806" s="10"/>
      <c r="AW15806"/>
    </row>
    <row r="15807" spans="48:49" x14ac:dyDescent="0.35">
      <c r="AV15807" s="10"/>
      <c r="AW15807"/>
    </row>
    <row r="15808" spans="48:49" x14ac:dyDescent="0.35">
      <c r="AV15808" s="10"/>
      <c r="AW15808"/>
    </row>
    <row r="15809" spans="48:49" x14ac:dyDescent="0.35">
      <c r="AV15809" s="10"/>
      <c r="AW15809"/>
    </row>
    <row r="15810" spans="48:49" x14ac:dyDescent="0.35">
      <c r="AV15810" s="10"/>
      <c r="AW15810"/>
    </row>
    <row r="15811" spans="48:49" x14ac:dyDescent="0.35">
      <c r="AV15811" s="10"/>
      <c r="AW15811"/>
    </row>
    <row r="15812" spans="48:49" x14ac:dyDescent="0.35">
      <c r="AV15812" s="10"/>
      <c r="AW15812"/>
    </row>
    <row r="15813" spans="48:49" x14ac:dyDescent="0.35">
      <c r="AV15813" s="10"/>
      <c r="AW15813"/>
    </row>
    <row r="15814" spans="48:49" x14ac:dyDescent="0.35">
      <c r="AV15814" s="10"/>
      <c r="AW15814"/>
    </row>
    <row r="15815" spans="48:49" x14ac:dyDescent="0.35">
      <c r="AV15815" s="10"/>
      <c r="AW15815"/>
    </row>
    <row r="15816" spans="48:49" x14ac:dyDescent="0.35">
      <c r="AV15816" s="10"/>
      <c r="AW15816"/>
    </row>
    <row r="15817" spans="48:49" x14ac:dyDescent="0.35">
      <c r="AV15817" s="10"/>
      <c r="AW15817"/>
    </row>
    <row r="15818" spans="48:49" x14ac:dyDescent="0.35">
      <c r="AV15818" s="10"/>
      <c r="AW15818"/>
    </row>
    <row r="15819" spans="48:49" x14ac:dyDescent="0.35">
      <c r="AV15819" s="10"/>
      <c r="AW15819"/>
    </row>
    <row r="15820" spans="48:49" x14ac:dyDescent="0.35">
      <c r="AV15820" s="10"/>
      <c r="AW15820"/>
    </row>
    <row r="15821" spans="48:49" x14ac:dyDescent="0.35">
      <c r="AV15821" s="10"/>
      <c r="AW15821"/>
    </row>
    <row r="15822" spans="48:49" x14ac:dyDescent="0.35">
      <c r="AV15822" s="10"/>
      <c r="AW15822"/>
    </row>
    <row r="15823" spans="48:49" x14ac:dyDescent="0.35">
      <c r="AV15823" s="10"/>
      <c r="AW15823"/>
    </row>
    <row r="15824" spans="48:49" x14ac:dyDescent="0.35">
      <c r="AV15824" s="10"/>
      <c r="AW15824"/>
    </row>
    <row r="15825" spans="48:49" x14ac:dyDescent="0.35">
      <c r="AV15825" s="10"/>
      <c r="AW15825"/>
    </row>
    <row r="15826" spans="48:49" x14ac:dyDescent="0.35">
      <c r="AV15826" s="10"/>
      <c r="AW15826"/>
    </row>
    <row r="15827" spans="48:49" x14ac:dyDescent="0.35">
      <c r="AV15827" s="10"/>
      <c r="AW15827"/>
    </row>
    <row r="15828" spans="48:49" x14ac:dyDescent="0.35">
      <c r="AV15828" s="10"/>
      <c r="AW15828"/>
    </row>
    <row r="15829" spans="48:49" x14ac:dyDescent="0.35">
      <c r="AV15829" s="10"/>
      <c r="AW15829"/>
    </row>
    <row r="15830" spans="48:49" x14ac:dyDescent="0.35">
      <c r="AV15830" s="10"/>
      <c r="AW15830"/>
    </row>
    <row r="15831" spans="48:49" x14ac:dyDescent="0.35">
      <c r="AV15831" s="10"/>
      <c r="AW15831"/>
    </row>
    <row r="15832" spans="48:49" x14ac:dyDescent="0.35">
      <c r="AV15832" s="10"/>
      <c r="AW15832"/>
    </row>
    <row r="15833" spans="48:49" x14ac:dyDescent="0.35">
      <c r="AV15833" s="10"/>
      <c r="AW15833"/>
    </row>
    <row r="15834" spans="48:49" x14ac:dyDescent="0.35">
      <c r="AV15834" s="10"/>
      <c r="AW15834"/>
    </row>
    <row r="15835" spans="48:49" x14ac:dyDescent="0.35">
      <c r="AV15835" s="10"/>
      <c r="AW15835"/>
    </row>
    <row r="15836" spans="48:49" x14ac:dyDescent="0.35">
      <c r="AV15836" s="10"/>
      <c r="AW15836"/>
    </row>
    <row r="15837" spans="48:49" x14ac:dyDescent="0.35">
      <c r="AV15837" s="10"/>
      <c r="AW15837"/>
    </row>
    <row r="15838" spans="48:49" x14ac:dyDescent="0.35">
      <c r="AV15838" s="10"/>
      <c r="AW15838"/>
    </row>
    <row r="15839" spans="48:49" x14ac:dyDescent="0.35">
      <c r="AV15839" s="10"/>
      <c r="AW15839"/>
    </row>
    <row r="15840" spans="48:49" x14ac:dyDescent="0.35">
      <c r="AV15840" s="10"/>
      <c r="AW15840"/>
    </row>
    <row r="15841" spans="48:49" x14ac:dyDescent="0.35">
      <c r="AV15841" s="10"/>
      <c r="AW15841"/>
    </row>
    <row r="15842" spans="48:49" x14ac:dyDescent="0.35">
      <c r="AV15842" s="10"/>
      <c r="AW15842"/>
    </row>
    <row r="15843" spans="48:49" x14ac:dyDescent="0.35">
      <c r="AV15843" s="10"/>
      <c r="AW15843"/>
    </row>
    <row r="15844" spans="48:49" x14ac:dyDescent="0.35">
      <c r="AV15844" s="10"/>
      <c r="AW15844"/>
    </row>
    <row r="15845" spans="48:49" x14ac:dyDescent="0.35">
      <c r="AV15845" s="10"/>
      <c r="AW15845"/>
    </row>
    <row r="15846" spans="48:49" x14ac:dyDescent="0.35">
      <c r="AV15846" s="10"/>
      <c r="AW15846"/>
    </row>
    <row r="15847" spans="48:49" x14ac:dyDescent="0.35">
      <c r="AV15847" s="10"/>
      <c r="AW15847"/>
    </row>
    <row r="15848" spans="48:49" x14ac:dyDescent="0.35">
      <c r="AV15848" s="10"/>
      <c r="AW15848"/>
    </row>
    <row r="15849" spans="48:49" x14ac:dyDescent="0.35">
      <c r="AV15849" s="10"/>
      <c r="AW15849"/>
    </row>
    <row r="15850" spans="48:49" x14ac:dyDescent="0.35">
      <c r="AV15850" s="10"/>
      <c r="AW15850"/>
    </row>
    <row r="15851" spans="48:49" x14ac:dyDescent="0.35">
      <c r="AV15851" s="10"/>
      <c r="AW15851"/>
    </row>
    <row r="15852" spans="48:49" x14ac:dyDescent="0.35">
      <c r="AV15852" s="10"/>
      <c r="AW15852"/>
    </row>
    <row r="15853" spans="48:49" x14ac:dyDescent="0.35">
      <c r="AV15853" s="10"/>
      <c r="AW15853"/>
    </row>
    <row r="15854" spans="48:49" x14ac:dyDescent="0.35">
      <c r="AV15854" s="10"/>
      <c r="AW15854"/>
    </row>
    <row r="15855" spans="48:49" x14ac:dyDescent="0.35">
      <c r="AV15855" s="10"/>
      <c r="AW15855"/>
    </row>
    <row r="15856" spans="48:49" x14ac:dyDescent="0.35">
      <c r="AV15856" s="10"/>
      <c r="AW15856"/>
    </row>
    <row r="15857" spans="48:49" x14ac:dyDescent="0.35">
      <c r="AV15857" s="10"/>
      <c r="AW15857"/>
    </row>
    <row r="15858" spans="48:49" x14ac:dyDescent="0.35">
      <c r="AV15858" s="10"/>
      <c r="AW15858"/>
    </row>
    <row r="15859" spans="48:49" x14ac:dyDescent="0.35">
      <c r="AV15859" s="10"/>
      <c r="AW15859"/>
    </row>
    <row r="15860" spans="48:49" x14ac:dyDescent="0.35">
      <c r="AV15860" s="10"/>
      <c r="AW15860"/>
    </row>
    <row r="15861" spans="48:49" x14ac:dyDescent="0.35">
      <c r="AV15861" s="10"/>
      <c r="AW15861"/>
    </row>
    <row r="15862" spans="48:49" x14ac:dyDescent="0.35">
      <c r="AV15862" s="10"/>
      <c r="AW15862"/>
    </row>
    <row r="15863" spans="48:49" x14ac:dyDescent="0.35">
      <c r="AV15863" s="10"/>
      <c r="AW15863"/>
    </row>
    <row r="15864" spans="48:49" x14ac:dyDescent="0.35">
      <c r="AV15864" s="10"/>
      <c r="AW15864"/>
    </row>
    <row r="15865" spans="48:49" x14ac:dyDescent="0.35">
      <c r="AV15865" s="10"/>
      <c r="AW15865"/>
    </row>
    <row r="15866" spans="48:49" x14ac:dyDescent="0.35">
      <c r="AV15866" s="10"/>
      <c r="AW15866"/>
    </row>
    <row r="15867" spans="48:49" x14ac:dyDescent="0.35">
      <c r="AV15867" s="10"/>
      <c r="AW15867"/>
    </row>
    <row r="15868" spans="48:49" x14ac:dyDescent="0.35">
      <c r="AV15868" s="10"/>
      <c r="AW15868"/>
    </row>
    <row r="15869" spans="48:49" x14ac:dyDescent="0.35">
      <c r="AV15869" s="10"/>
      <c r="AW15869"/>
    </row>
    <row r="15870" spans="48:49" x14ac:dyDescent="0.35">
      <c r="AV15870" s="10"/>
      <c r="AW15870"/>
    </row>
    <row r="15871" spans="48:49" x14ac:dyDescent="0.35">
      <c r="AV15871" s="10"/>
      <c r="AW15871"/>
    </row>
    <row r="15872" spans="48:49" x14ac:dyDescent="0.35">
      <c r="AV15872" s="10"/>
      <c r="AW15872"/>
    </row>
    <row r="15873" spans="48:49" x14ac:dyDescent="0.35">
      <c r="AV15873" s="10"/>
      <c r="AW15873"/>
    </row>
    <row r="15874" spans="48:49" x14ac:dyDescent="0.35">
      <c r="AV15874" s="10"/>
      <c r="AW15874"/>
    </row>
    <row r="15875" spans="48:49" x14ac:dyDescent="0.35">
      <c r="AV15875" s="10"/>
      <c r="AW15875"/>
    </row>
    <row r="15876" spans="48:49" x14ac:dyDescent="0.35">
      <c r="AV15876" s="10"/>
      <c r="AW15876"/>
    </row>
    <row r="15877" spans="48:49" x14ac:dyDescent="0.35">
      <c r="AV15877" s="10"/>
      <c r="AW15877"/>
    </row>
    <row r="15878" spans="48:49" x14ac:dyDescent="0.35">
      <c r="AV15878" s="10"/>
      <c r="AW15878"/>
    </row>
    <row r="15879" spans="48:49" x14ac:dyDescent="0.35">
      <c r="AV15879" s="10"/>
      <c r="AW15879"/>
    </row>
    <row r="15880" spans="48:49" x14ac:dyDescent="0.35">
      <c r="AV15880" s="10"/>
      <c r="AW15880"/>
    </row>
    <row r="15881" spans="48:49" x14ac:dyDescent="0.35">
      <c r="AV15881" s="10"/>
      <c r="AW15881"/>
    </row>
    <row r="15882" spans="48:49" x14ac:dyDescent="0.35">
      <c r="AV15882" s="10"/>
      <c r="AW15882"/>
    </row>
    <row r="15883" spans="48:49" x14ac:dyDescent="0.35">
      <c r="AV15883" s="10"/>
      <c r="AW15883"/>
    </row>
    <row r="15884" spans="48:49" x14ac:dyDescent="0.35">
      <c r="AV15884" s="10"/>
      <c r="AW15884"/>
    </row>
    <row r="15885" spans="48:49" x14ac:dyDescent="0.35">
      <c r="AV15885" s="10"/>
      <c r="AW15885"/>
    </row>
    <row r="15886" spans="48:49" x14ac:dyDescent="0.35">
      <c r="AV15886" s="10"/>
      <c r="AW15886"/>
    </row>
    <row r="15887" spans="48:49" x14ac:dyDescent="0.35">
      <c r="AV15887" s="10"/>
      <c r="AW15887"/>
    </row>
    <row r="15888" spans="48:49" x14ac:dyDescent="0.35">
      <c r="AV15888" s="10"/>
      <c r="AW15888"/>
    </row>
    <row r="15889" spans="48:49" x14ac:dyDescent="0.35">
      <c r="AV15889" s="10"/>
      <c r="AW15889"/>
    </row>
    <row r="15890" spans="48:49" x14ac:dyDescent="0.35">
      <c r="AV15890" s="10"/>
      <c r="AW15890"/>
    </row>
    <row r="15891" spans="48:49" x14ac:dyDescent="0.35">
      <c r="AV15891" s="10"/>
      <c r="AW15891"/>
    </row>
    <row r="15892" spans="48:49" x14ac:dyDescent="0.35">
      <c r="AV15892" s="10"/>
      <c r="AW15892"/>
    </row>
    <row r="15893" spans="48:49" x14ac:dyDescent="0.35">
      <c r="AV15893" s="10"/>
      <c r="AW15893"/>
    </row>
    <row r="15894" spans="48:49" x14ac:dyDescent="0.35">
      <c r="AV15894" s="10"/>
      <c r="AW15894"/>
    </row>
    <row r="15895" spans="48:49" x14ac:dyDescent="0.35">
      <c r="AV15895" s="10"/>
      <c r="AW15895"/>
    </row>
    <row r="15896" spans="48:49" x14ac:dyDescent="0.35">
      <c r="AV15896" s="10"/>
      <c r="AW15896"/>
    </row>
    <row r="15897" spans="48:49" x14ac:dyDescent="0.35">
      <c r="AV15897" s="10"/>
      <c r="AW15897"/>
    </row>
    <row r="15898" spans="48:49" x14ac:dyDescent="0.35">
      <c r="AV15898" s="10"/>
      <c r="AW15898"/>
    </row>
    <row r="15899" spans="48:49" x14ac:dyDescent="0.35">
      <c r="AV15899" s="10"/>
      <c r="AW15899"/>
    </row>
    <row r="15900" spans="48:49" x14ac:dyDescent="0.35">
      <c r="AV15900" s="10"/>
      <c r="AW15900"/>
    </row>
    <row r="15901" spans="48:49" x14ac:dyDescent="0.35">
      <c r="AV15901" s="10"/>
      <c r="AW15901"/>
    </row>
    <row r="15902" spans="48:49" x14ac:dyDescent="0.35">
      <c r="AV15902" s="10"/>
      <c r="AW15902"/>
    </row>
    <row r="15903" spans="48:49" x14ac:dyDescent="0.35">
      <c r="AV15903" s="10"/>
      <c r="AW15903"/>
    </row>
    <row r="15904" spans="48:49" x14ac:dyDescent="0.35">
      <c r="AV15904" s="10"/>
      <c r="AW15904"/>
    </row>
    <row r="15905" spans="48:49" x14ac:dyDescent="0.35">
      <c r="AV15905" s="10"/>
      <c r="AW15905"/>
    </row>
    <row r="15906" spans="48:49" x14ac:dyDescent="0.35">
      <c r="AV15906" s="10"/>
      <c r="AW15906"/>
    </row>
    <row r="15907" spans="48:49" x14ac:dyDescent="0.35">
      <c r="AV15907" s="10"/>
      <c r="AW15907"/>
    </row>
    <row r="15908" spans="48:49" x14ac:dyDescent="0.35">
      <c r="AV15908" s="10"/>
      <c r="AW15908"/>
    </row>
    <row r="15909" spans="48:49" x14ac:dyDescent="0.35">
      <c r="AV15909" s="10"/>
      <c r="AW15909"/>
    </row>
    <row r="15910" spans="48:49" x14ac:dyDescent="0.35">
      <c r="AV15910" s="10"/>
      <c r="AW15910"/>
    </row>
    <row r="15911" spans="48:49" x14ac:dyDescent="0.35">
      <c r="AV15911" s="10"/>
      <c r="AW15911"/>
    </row>
    <row r="15912" spans="48:49" x14ac:dyDescent="0.35">
      <c r="AV15912" s="10"/>
      <c r="AW15912"/>
    </row>
    <row r="15913" spans="48:49" x14ac:dyDescent="0.35">
      <c r="AV15913" s="10"/>
      <c r="AW15913"/>
    </row>
    <row r="15914" spans="48:49" x14ac:dyDescent="0.35">
      <c r="AV15914" s="10"/>
      <c r="AW15914"/>
    </row>
    <row r="15915" spans="48:49" x14ac:dyDescent="0.35">
      <c r="AV15915" s="10"/>
      <c r="AW15915"/>
    </row>
    <row r="15916" spans="48:49" x14ac:dyDescent="0.35">
      <c r="AV15916" s="10"/>
      <c r="AW15916"/>
    </row>
    <row r="15917" spans="48:49" x14ac:dyDescent="0.35">
      <c r="AV15917" s="10"/>
      <c r="AW15917"/>
    </row>
    <row r="15918" spans="48:49" x14ac:dyDescent="0.35">
      <c r="AV15918" s="10"/>
      <c r="AW15918"/>
    </row>
    <row r="15919" spans="48:49" x14ac:dyDescent="0.35">
      <c r="AV15919" s="10"/>
      <c r="AW15919"/>
    </row>
    <row r="15920" spans="48:49" x14ac:dyDescent="0.35">
      <c r="AV15920" s="10"/>
      <c r="AW15920"/>
    </row>
    <row r="15921" spans="48:49" x14ac:dyDescent="0.35">
      <c r="AV15921" s="10"/>
      <c r="AW15921"/>
    </row>
    <row r="15922" spans="48:49" x14ac:dyDescent="0.35">
      <c r="AV15922" s="10"/>
      <c r="AW15922"/>
    </row>
    <row r="15923" spans="48:49" x14ac:dyDescent="0.35">
      <c r="AV15923" s="10"/>
      <c r="AW15923"/>
    </row>
    <row r="15924" spans="48:49" x14ac:dyDescent="0.35">
      <c r="AV15924" s="10"/>
      <c r="AW15924"/>
    </row>
    <row r="15925" spans="48:49" x14ac:dyDescent="0.35">
      <c r="AV15925" s="10"/>
      <c r="AW15925"/>
    </row>
    <row r="15926" spans="48:49" x14ac:dyDescent="0.35">
      <c r="AV15926" s="10"/>
      <c r="AW15926"/>
    </row>
    <row r="15927" spans="48:49" x14ac:dyDescent="0.35">
      <c r="AV15927" s="10"/>
      <c r="AW15927"/>
    </row>
    <row r="15928" spans="48:49" x14ac:dyDescent="0.35">
      <c r="AV15928" s="10"/>
      <c r="AW15928"/>
    </row>
    <row r="15929" spans="48:49" x14ac:dyDescent="0.35">
      <c r="AV15929" s="10"/>
      <c r="AW15929"/>
    </row>
    <row r="15930" spans="48:49" x14ac:dyDescent="0.35">
      <c r="AV15930" s="10"/>
      <c r="AW15930"/>
    </row>
    <row r="15931" spans="48:49" x14ac:dyDescent="0.35">
      <c r="AV15931" s="10"/>
      <c r="AW15931"/>
    </row>
    <row r="15932" spans="48:49" x14ac:dyDescent="0.35">
      <c r="AV15932" s="10"/>
      <c r="AW15932"/>
    </row>
    <row r="15933" spans="48:49" x14ac:dyDescent="0.35">
      <c r="AV15933" s="10"/>
      <c r="AW15933"/>
    </row>
    <row r="15934" spans="48:49" x14ac:dyDescent="0.35">
      <c r="AV15934" s="10"/>
      <c r="AW15934"/>
    </row>
    <row r="15935" spans="48:49" x14ac:dyDescent="0.35">
      <c r="AV15935" s="10"/>
      <c r="AW15935"/>
    </row>
    <row r="15936" spans="48:49" x14ac:dyDescent="0.35">
      <c r="AV15936" s="10"/>
      <c r="AW15936"/>
    </row>
    <row r="15937" spans="48:49" x14ac:dyDescent="0.35">
      <c r="AV15937" s="10"/>
      <c r="AW15937"/>
    </row>
    <row r="15938" spans="48:49" x14ac:dyDescent="0.35">
      <c r="AV15938" s="10"/>
      <c r="AW15938"/>
    </row>
    <row r="15939" spans="48:49" x14ac:dyDescent="0.35">
      <c r="AV15939" s="10"/>
      <c r="AW15939"/>
    </row>
    <row r="15940" spans="48:49" x14ac:dyDescent="0.35">
      <c r="AV15940" s="10"/>
      <c r="AW15940"/>
    </row>
    <row r="15941" spans="48:49" x14ac:dyDescent="0.35">
      <c r="AV15941" s="10"/>
      <c r="AW15941"/>
    </row>
    <row r="15942" spans="48:49" x14ac:dyDescent="0.35">
      <c r="AV15942" s="10"/>
      <c r="AW15942"/>
    </row>
    <row r="15943" spans="48:49" x14ac:dyDescent="0.35">
      <c r="AV15943" s="10"/>
      <c r="AW15943"/>
    </row>
    <row r="15944" spans="48:49" x14ac:dyDescent="0.35">
      <c r="AV15944" s="10"/>
      <c r="AW15944"/>
    </row>
    <row r="15945" spans="48:49" x14ac:dyDescent="0.35">
      <c r="AV15945" s="10"/>
      <c r="AW15945"/>
    </row>
    <row r="15946" spans="48:49" x14ac:dyDescent="0.35">
      <c r="AV15946" s="10"/>
      <c r="AW15946"/>
    </row>
    <row r="15947" spans="48:49" x14ac:dyDescent="0.35">
      <c r="AV15947" s="10"/>
      <c r="AW15947"/>
    </row>
    <row r="15948" spans="48:49" x14ac:dyDescent="0.35">
      <c r="AV15948" s="10"/>
      <c r="AW15948"/>
    </row>
    <row r="15949" spans="48:49" x14ac:dyDescent="0.35">
      <c r="AV15949" s="10"/>
      <c r="AW15949"/>
    </row>
    <row r="15950" spans="48:49" x14ac:dyDescent="0.35">
      <c r="AV15950" s="10"/>
      <c r="AW15950"/>
    </row>
    <row r="15951" spans="48:49" x14ac:dyDescent="0.35">
      <c r="AV15951" s="10"/>
      <c r="AW15951"/>
    </row>
    <row r="15952" spans="48:49" x14ac:dyDescent="0.35">
      <c r="AV15952" s="10"/>
      <c r="AW15952"/>
    </row>
    <row r="15953" spans="48:49" x14ac:dyDescent="0.35">
      <c r="AV15953" s="10"/>
      <c r="AW15953"/>
    </row>
    <row r="15954" spans="48:49" x14ac:dyDescent="0.35">
      <c r="AV15954" s="10"/>
      <c r="AW15954"/>
    </row>
    <row r="15955" spans="48:49" x14ac:dyDescent="0.35">
      <c r="AV15955" s="10"/>
      <c r="AW15955"/>
    </row>
    <row r="15956" spans="48:49" x14ac:dyDescent="0.35">
      <c r="AV15956" s="10"/>
      <c r="AW15956"/>
    </row>
    <row r="15957" spans="48:49" x14ac:dyDescent="0.35">
      <c r="AV15957" s="10"/>
      <c r="AW15957"/>
    </row>
    <row r="15958" spans="48:49" x14ac:dyDescent="0.35">
      <c r="AV15958" s="10"/>
      <c r="AW15958"/>
    </row>
    <row r="15959" spans="48:49" x14ac:dyDescent="0.35">
      <c r="AV15959" s="10"/>
      <c r="AW15959"/>
    </row>
    <row r="15960" spans="48:49" x14ac:dyDescent="0.35">
      <c r="AV15960" s="10"/>
      <c r="AW15960"/>
    </row>
    <row r="15961" spans="48:49" x14ac:dyDescent="0.35">
      <c r="AV15961" s="10"/>
      <c r="AW15961"/>
    </row>
    <row r="15962" spans="48:49" x14ac:dyDescent="0.35">
      <c r="AV15962" s="10"/>
      <c r="AW15962"/>
    </row>
    <row r="15963" spans="48:49" x14ac:dyDescent="0.35">
      <c r="AV15963" s="10"/>
      <c r="AW15963"/>
    </row>
    <row r="15964" spans="48:49" x14ac:dyDescent="0.35">
      <c r="AV15964" s="10"/>
      <c r="AW15964"/>
    </row>
    <row r="15965" spans="48:49" x14ac:dyDescent="0.35">
      <c r="AV15965" s="10"/>
      <c r="AW15965"/>
    </row>
    <row r="15966" spans="48:49" x14ac:dyDescent="0.35">
      <c r="AV15966" s="10"/>
      <c r="AW15966"/>
    </row>
    <row r="15967" spans="48:49" x14ac:dyDescent="0.35">
      <c r="AV15967" s="10"/>
      <c r="AW15967"/>
    </row>
    <row r="15968" spans="48:49" x14ac:dyDescent="0.35">
      <c r="AV15968" s="10"/>
      <c r="AW15968"/>
    </row>
    <row r="15969" spans="48:49" x14ac:dyDescent="0.35">
      <c r="AV15969" s="10"/>
      <c r="AW15969"/>
    </row>
    <row r="15970" spans="48:49" x14ac:dyDescent="0.35">
      <c r="AV15970" s="10"/>
      <c r="AW15970"/>
    </row>
    <row r="15971" spans="48:49" x14ac:dyDescent="0.35">
      <c r="AV15971" s="10"/>
      <c r="AW15971"/>
    </row>
    <row r="15972" spans="48:49" x14ac:dyDescent="0.35">
      <c r="AV15972" s="10"/>
      <c r="AW15972"/>
    </row>
    <row r="15973" spans="48:49" x14ac:dyDescent="0.35">
      <c r="AV15973" s="10"/>
      <c r="AW15973"/>
    </row>
    <row r="15974" spans="48:49" x14ac:dyDescent="0.35">
      <c r="AV15974" s="10"/>
      <c r="AW15974"/>
    </row>
    <row r="15975" spans="48:49" x14ac:dyDescent="0.35">
      <c r="AV15975" s="10"/>
      <c r="AW15975"/>
    </row>
    <row r="15976" spans="48:49" x14ac:dyDescent="0.35">
      <c r="AV15976" s="10"/>
      <c r="AW15976"/>
    </row>
    <row r="15977" spans="48:49" x14ac:dyDescent="0.35">
      <c r="AV15977" s="10"/>
      <c r="AW15977"/>
    </row>
    <row r="15978" spans="48:49" x14ac:dyDescent="0.35">
      <c r="AV15978" s="10"/>
      <c r="AW15978"/>
    </row>
    <row r="15979" spans="48:49" x14ac:dyDescent="0.35">
      <c r="AV15979" s="10"/>
      <c r="AW15979"/>
    </row>
    <row r="15980" spans="48:49" x14ac:dyDescent="0.35">
      <c r="AV15980" s="10"/>
      <c r="AW15980"/>
    </row>
    <row r="15981" spans="48:49" x14ac:dyDescent="0.35">
      <c r="AV15981" s="10"/>
      <c r="AW15981"/>
    </row>
    <row r="15982" spans="48:49" x14ac:dyDescent="0.35">
      <c r="AV15982" s="10"/>
      <c r="AW15982"/>
    </row>
    <row r="15983" spans="48:49" x14ac:dyDescent="0.35">
      <c r="AV15983" s="10"/>
      <c r="AW15983"/>
    </row>
    <row r="15984" spans="48:49" x14ac:dyDescent="0.35">
      <c r="AV15984" s="10"/>
      <c r="AW15984"/>
    </row>
    <row r="15985" spans="48:49" x14ac:dyDescent="0.35">
      <c r="AV15985" s="10"/>
      <c r="AW15985"/>
    </row>
    <row r="15986" spans="48:49" x14ac:dyDescent="0.35">
      <c r="AV15986" s="10"/>
      <c r="AW15986"/>
    </row>
    <row r="15987" spans="48:49" x14ac:dyDescent="0.35">
      <c r="AV15987" s="10"/>
      <c r="AW15987"/>
    </row>
    <row r="15988" spans="48:49" x14ac:dyDescent="0.35">
      <c r="AV15988" s="10"/>
      <c r="AW15988"/>
    </row>
    <row r="15989" spans="48:49" x14ac:dyDescent="0.35">
      <c r="AV15989" s="10"/>
      <c r="AW15989"/>
    </row>
    <row r="15990" spans="48:49" x14ac:dyDescent="0.35">
      <c r="AV15990" s="10"/>
      <c r="AW15990"/>
    </row>
    <row r="15991" spans="48:49" x14ac:dyDescent="0.35">
      <c r="AV15991" s="10"/>
      <c r="AW15991"/>
    </row>
    <row r="15992" spans="48:49" x14ac:dyDescent="0.35">
      <c r="AV15992" s="10"/>
      <c r="AW15992"/>
    </row>
    <row r="15993" spans="48:49" x14ac:dyDescent="0.35">
      <c r="AV15993" s="10"/>
      <c r="AW15993"/>
    </row>
    <row r="15994" spans="48:49" x14ac:dyDescent="0.35">
      <c r="AV15994" s="10"/>
      <c r="AW15994"/>
    </row>
    <row r="15995" spans="48:49" x14ac:dyDescent="0.35">
      <c r="AV15995" s="10"/>
      <c r="AW15995"/>
    </row>
    <row r="15996" spans="48:49" x14ac:dyDescent="0.35">
      <c r="AV15996" s="10"/>
      <c r="AW15996"/>
    </row>
    <row r="15997" spans="48:49" x14ac:dyDescent="0.35">
      <c r="AV15997" s="10"/>
      <c r="AW15997"/>
    </row>
    <row r="15998" spans="48:49" x14ac:dyDescent="0.35">
      <c r="AV15998" s="10"/>
      <c r="AW15998"/>
    </row>
    <row r="15999" spans="48:49" x14ac:dyDescent="0.35">
      <c r="AV15999" s="10"/>
      <c r="AW15999"/>
    </row>
    <row r="16000" spans="48:49" x14ac:dyDescent="0.35">
      <c r="AV16000" s="10"/>
      <c r="AW16000"/>
    </row>
    <row r="16001" spans="48:49" x14ac:dyDescent="0.35">
      <c r="AV16001" s="10"/>
      <c r="AW16001"/>
    </row>
    <row r="16002" spans="48:49" x14ac:dyDescent="0.35">
      <c r="AV16002" s="10"/>
      <c r="AW16002"/>
    </row>
    <row r="16003" spans="48:49" x14ac:dyDescent="0.35">
      <c r="AV16003" s="10"/>
      <c r="AW16003"/>
    </row>
    <row r="16004" spans="48:49" x14ac:dyDescent="0.35">
      <c r="AV16004" s="10"/>
      <c r="AW16004"/>
    </row>
    <row r="16005" spans="48:49" x14ac:dyDescent="0.35">
      <c r="AV16005" s="10"/>
      <c r="AW16005"/>
    </row>
    <row r="16006" spans="48:49" x14ac:dyDescent="0.35">
      <c r="AV16006" s="10"/>
      <c r="AW16006"/>
    </row>
    <row r="16007" spans="48:49" x14ac:dyDescent="0.35">
      <c r="AV16007" s="10"/>
      <c r="AW16007"/>
    </row>
    <row r="16008" spans="48:49" x14ac:dyDescent="0.35">
      <c r="AV16008" s="10"/>
      <c r="AW16008"/>
    </row>
    <row r="16009" spans="48:49" x14ac:dyDescent="0.35">
      <c r="AV16009" s="10"/>
      <c r="AW16009"/>
    </row>
    <row r="16010" spans="48:49" x14ac:dyDescent="0.35">
      <c r="AV16010" s="10"/>
      <c r="AW16010"/>
    </row>
    <row r="16011" spans="48:49" x14ac:dyDescent="0.35">
      <c r="AV16011" s="10"/>
      <c r="AW16011"/>
    </row>
    <row r="16012" spans="48:49" x14ac:dyDescent="0.35">
      <c r="AV16012" s="10"/>
      <c r="AW16012"/>
    </row>
    <row r="16013" spans="48:49" x14ac:dyDescent="0.35">
      <c r="AV16013" s="10"/>
      <c r="AW16013"/>
    </row>
    <row r="16014" spans="48:49" x14ac:dyDescent="0.35">
      <c r="AV16014" s="10"/>
      <c r="AW16014"/>
    </row>
    <row r="16015" spans="48:49" x14ac:dyDescent="0.35">
      <c r="AV16015" s="10"/>
      <c r="AW16015"/>
    </row>
    <row r="16016" spans="48:49" x14ac:dyDescent="0.35">
      <c r="AV16016" s="10"/>
      <c r="AW16016"/>
    </row>
    <row r="16017" spans="48:49" x14ac:dyDescent="0.35">
      <c r="AV16017" s="10"/>
      <c r="AW16017"/>
    </row>
    <row r="16018" spans="48:49" x14ac:dyDescent="0.35">
      <c r="AV16018" s="10"/>
      <c r="AW16018"/>
    </row>
    <row r="16019" spans="48:49" x14ac:dyDescent="0.35">
      <c r="AV16019" s="10"/>
      <c r="AW16019"/>
    </row>
    <row r="16020" spans="48:49" x14ac:dyDescent="0.35">
      <c r="AV16020" s="10"/>
      <c r="AW16020"/>
    </row>
    <row r="16021" spans="48:49" x14ac:dyDescent="0.35">
      <c r="AV16021" s="10"/>
      <c r="AW16021"/>
    </row>
    <row r="16022" spans="48:49" x14ac:dyDescent="0.35">
      <c r="AV16022" s="10"/>
      <c r="AW16022"/>
    </row>
    <row r="16023" spans="48:49" x14ac:dyDescent="0.35">
      <c r="AV16023" s="10"/>
      <c r="AW16023"/>
    </row>
    <row r="16024" spans="48:49" x14ac:dyDescent="0.35">
      <c r="AV16024" s="10"/>
      <c r="AW16024"/>
    </row>
    <row r="16025" spans="48:49" x14ac:dyDescent="0.35">
      <c r="AV16025" s="10"/>
      <c r="AW16025"/>
    </row>
    <row r="16026" spans="48:49" x14ac:dyDescent="0.35">
      <c r="AV16026" s="10"/>
      <c r="AW16026"/>
    </row>
    <row r="16027" spans="48:49" x14ac:dyDescent="0.35">
      <c r="AV16027" s="10"/>
      <c r="AW16027"/>
    </row>
    <row r="16028" spans="48:49" x14ac:dyDescent="0.35">
      <c r="AV16028" s="10"/>
      <c r="AW16028"/>
    </row>
    <row r="16029" spans="48:49" x14ac:dyDescent="0.35">
      <c r="AV16029" s="10"/>
      <c r="AW16029"/>
    </row>
    <row r="16030" spans="48:49" x14ac:dyDescent="0.35">
      <c r="AV16030" s="10"/>
      <c r="AW16030"/>
    </row>
    <row r="16031" spans="48:49" x14ac:dyDescent="0.35">
      <c r="AV16031" s="10"/>
      <c r="AW16031"/>
    </row>
    <row r="16032" spans="48:49" x14ac:dyDescent="0.35">
      <c r="AV16032" s="10"/>
      <c r="AW16032"/>
    </row>
    <row r="16033" spans="48:49" x14ac:dyDescent="0.35">
      <c r="AV16033" s="10"/>
      <c r="AW16033"/>
    </row>
    <row r="16034" spans="48:49" x14ac:dyDescent="0.35">
      <c r="AV16034" s="10"/>
      <c r="AW16034"/>
    </row>
    <row r="16035" spans="48:49" x14ac:dyDescent="0.35">
      <c r="AV16035" s="10"/>
      <c r="AW16035"/>
    </row>
    <row r="16036" spans="48:49" x14ac:dyDescent="0.35">
      <c r="AV16036" s="10"/>
      <c r="AW16036"/>
    </row>
    <row r="16037" spans="48:49" x14ac:dyDescent="0.35">
      <c r="AV16037" s="10"/>
      <c r="AW16037"/>
    </row>
    <row r="16038" spans="48:49" x14ac:dyDescent="0.35">
      <c r="AV16038" s="10"/>
      <c r="AW16038"/>
    </row>
    <row r="16039" spans="48:49" x14ac:dyDescent="0.35">
      <c r="AV16039" s="10"/>
      <c r="AW16039"/>
    </row>
    <row r="16040" spans="48:49" x14ac:dyDescent="0.35">
      <c r="AV16040" s="10"/>
      <c r="AW16040"/>
    </row>
    <row r="16041" spans="48:49" x14ac:dyDescent="0.35">
      <c r="AV16041" s="10"/>
      <c r="AW16041"/>
    </row>
    <row r="16042" spans="48:49" x14ac:dyDescent="0.35">
      <c r="AV16042" s="10"/>
      <c r="AW16042"/>
    </row>
    <row r="16043" spans="48:49" x14ac:dyDescent="0.35">
      <c r="AV16043" s="10"/>
      <c r="AW16043"/>
    </row>
    <row r="16044" spans="48:49" x14ac:dyDescent="0.35">
      <c r="AV16044" s="10"/>
      <c r="AW16044"/>
    </row>
    <row r="16045" spans="48:49" x14ac:dyDescent="0.35">
      <c r="AV16045" s="10"/>
      <c r="AW16045"/>
    </row>
    <row r="16046" spans="48:49" x14ac:dyDescent="0.35">
      <c r="AV16046" s="10"/>
      <c r="AW16046"/>
    </row>
    <row r="16047" spans="48:49" x14ac:dyDescent="0.35">
      <c r="AV16047" s="10"/>
      <c r="AW16047"/>
    </row>
    <row r="16048" spans="48:49" x14ac:dyDescent="0.35">
      <c r="AV16048" s="10"/>
      <c r="AW16048"/>
    </row>
    <row r="16049" spans="48:49" x14ac:dyDescent="0.35">
      <c r="AV16049" s="10"/>
      <c r="AW16049"/>
    </row>
    <row r="16050" spans="48:49" x14ac:dyDescent="0.35">
      <c r="AV16050" s="10"/>
      <c r="AW16050"/>
    </row>
    <row r="16051" spans="48:49" x14ac:dyDescent="0.35">
      <c r="AV16051" s="10"/>
      <c r="AW16051"/>
    </row>
    <row r="16052" spans="48:49" x14ac:dyDescent="0.35">
      <c r="AV16052" s="10"/>
      <c r="AW16052"/>
    </row>
    <row r="16053" spans="48:49" x14ac:dyDescent="0.35">
      <c r="AV16053" s="10"/>
      <c r="AW16053"/>
    </row>
    <row r="16054" spans="48:49" x14ac:dyDescent="0.35">
      <c r="AV16054" s="10"/>
      <c r="AW16054"/>
    </row>
    <row r="16055" spans="48:49" x14ac:dyDescent="0.35">
      <c r="AV16055" s="10"/>
      <c r="AW16055"/>
    </row>
    <row r="16056" spans="48:49" x14ac:dyDescent="0.35">
      <c r="AV16056" s="10"/>
      <c r="AW16056"/>
    </row>
    <row r="16057" spans="48:49" x14ac:dyDescent="0.35">
      <c r="AV16057" s="10"/>
      <c r="AW16057"/>
    </row>
    <row r="16058" spans="48:49" x14ac:dyDescent="0.35">
      <c r="AV16058" s="10"/>
      <c r="AW16058"/>
    </row>
    <row r="16059" spans="48:49" x14ac:dyDescent="0.35">
      <c r="AV16059" s="10"/>
      <c r="AW16059"/>
    </row>
    <row r="16060" spans="48:49" x14ac:dyDescent="0.35">
      <c r="AV16060" s="10"/>
      <c r="AW16060"/>
    </row>
    <row r="16061" spans="48:49" x14ac:dyDescent="0.35">
      <c r="AV16061" s="10"/>
      <c r="AW16061"/>
    </row>
    <row r="16062" spans="48:49" x14ac:dyDescent="0.35">
      <c r="AV16062" s="10"/>
      <c r="AW16062"/>
    </row>
    <row r="16063" spans="48:49" x14ac:dyDescent="0.35">
      <c r="AV16063" s="10"/>
      <c r="AW16063"/>
    </row>
    <row r="16064" spans="48:49" x14ac:dyDescent="0.35">
      <c r="AV16064" s="10"/>
      <c r="AW16064"/>
    </row>
    <row r="16065" spans="48:49" x14ac:dyDescent="0.35">
      <c r="AV16065" s="10"/>
      <c r="AW16065"/>
    </row>
    <row r="16066" spans="48:49" x14ac:dyDescent="0.35">
      <c r="AV16066" s="10"/>
      <c r="AW16066"/>
    </row>
    <row r="16067" spans="48:49" x14ac:dyDescent="0.35">
      <c r="AV16067" s="10"/>
      <c r="AW16067"/>
    </row>
    <row r="16068" spans="48:49" x14ac:dyDescent="0.35">
      <c r="AV16068" s="10"/>
      <c r="AW16068"/>
    </row>
    <row r="16069" spans="48:49" x14ac:dyDescent="0.35">
      <c r="AV16069" s="10"/>
      <c r="AW16069"/>
    </row>
    <row r="16070" spans="48:49" x14ac:dyDescent="0.35">
      <c r="AV16070" s="10"/>
      <c r="AW16070"/>
    </row>
    <row r="16071" spans="48:49" x14ac:dyDescent="0.35">
      <c r="AV16071" s="10"/>
      <c r="AW16071"/>
    </row>
    <row r="16072" spans="48:49" x14ac:dyDescent="0.35">
      <c r="AV16072" s="10"/>
      <c r="AW16072"/>
    </row>
    <row r="16073" spans="48:49" x14ac:dyDescent="0.35">
      <c r="AV16073" s="10"/>
      <c r="AW16073"/>
    </row>
    <row r="16074" spans="48:49" x14ac:dyDescent="0.35">
      <c r="AV16074" s="10"/>
      <c r="AW16074"/>
    </row>
    <row r="16075" spans="48:49" x14ac:dyDescent="0.35">
      <c r="AV16075" s="10"/>
      <c r="AW16075"/>
    </row>
    <row r="16076" spans="48:49" x14ac:dyDescent="0.35">
      <c r="AV16076" s="10"/>
      <c r="AW16076"/>
    </row>
    <row r="16077" spans="48:49" x14ac:dyDescent="0.35">
      <c r="AV16077" s="10"/>
      <c r="AW16077"/>
    </row>
    <row r="16078" spans="48:49" x14ac:dyDescent="0.35">
      <c r="AV16078" s="10"/>
      <c r="AW16078"/>
    </row>
    <row r="16079" spans="48:49" x14ac:dyDescent="0.35">
      <c r="AV16079" s="10"/>
      <c r="AW16079"/>
    </row>
    <row r="16080" spans="48:49" x14ac:dyDescent="0.35">
      <c r="AV16080" s="10"/>
      <c r="AW16080"/>
    </row>
    <row r="16081" spans="48:49" x14ac:dyDescent="0.35">
      <c r="AV16081" s="10"/>
      <c r="AW16081"/>
    </row>
    <row r="16082" spans="48:49" x14ac:dyDescent="0.35">
      <c r="AV16082" s="10"/>
      <c r="AW16082"/>
    </row>
    <row r="16083" spans="48:49" x14ac:dyDescent="0.35">
      <c r="AV16083" s="10"/>
      <c r="AW16083"/>
    </row>
    <row r="16084" spans="48:49" x14ac:dyDescent="0.35">
      <c r="AV16084" s="10"/>
      <c r="AW16084"/>
    </row>
    <row r="16085" spans="48:49" x14ac:dyDescent="0.35">
      <c r="AV16085" s="10"/>
      <c r="AW16085"/>
    </row>
    <row r="16086" spans="48:49" x14ac:dyDescent="0.35">
      <c r="AV16086" s="10"/>
      <c r="AW16086"/>
    </row>
    <row r="16087" spans="48:49" x14ac:dyDescent="0.35">
      <c r="AV16087" s="10"/>
      <c r="AW16087"/>
    </row>
    <row r="16088" spans="48:49" x14ac:dyDescent="0.35">
      <c r="AV16088" s="10"/>
      <c r="AW16088"/>
    </row>
    <row r="16089" spans="48:49" x14ac:dyDescent="0.35">
      <c r="AV16089" s="10"/>
      <c r="AW16089"/>
    </row>
    <row r="16090" spans="48:49" x14ac:dyDescent="0.35">
      <c r="AV16090" s="10"/>
      <c r="AW16090"/>
    </row>
    <row r="16091" spans="48:49" x14ac:dyDescent="0.35">
      <c r="AV16091" s="10"/>
      <c r="AW16091"/>
    </row>
    <row r="16092" spans="48:49" x14ac:dyDescent="0.35">
      <c r="AV16092" s="10"/>
      <c r="AW16092"/>
    </row>
    <row r="16093" spans="48:49" x14ac:dyDescent="0.35">
      <c r="AV16093" s="10"/>
      <c r="AW16093"/>
    </row>
    <row r="16094" spans="48:49" x14ac:dyDescent="0.35">
      <c r="AV16094" s="10"/>
      <c r="AW16094"/>
    </row>
    <row r="16095" spans="48:49" x14ac:dyDescent="0.35">
      <c r="AV16095" s="10"/>
      <c r="AW16095"/>
    </row>
    <row r="16096" spans="48:49" x14ac:dyDescent="0.35">
      <c r="AV16096" s="10"/>
      <c r="AW16096"/>
    </row>
    <row r="16097" spans="48:49" x14ac:dyDescent="0.35">
      <c r="AV16097" s="10"/>
      <c r="AW16097"/>
    </row>
    <row r="16098" spans="48:49" x14ac:dyDescent="0.35">
      <c r="AV16098" s="10"/>
      <c r="AW16098"/>
    </row>
    <row r="16099" spans="48:49" x14ac:dyDescent="0.35">
      <c r="AV16099" s="10"/>
      <c r="AW16099"/>
    </row>
    <row r="16100" spans="48:49" x14ac:dyDescent="0.35">
      <c r="AV16100" s="10"/>
      <c r="AW16100"/>
    </row>
    <row r="16101" spans="48:49" x14ac:dyDescent="0.35">
      <c r="AV16101" s="10"/>
      <c r="AW16101"/>
    </row>
    <row r="16102" spans="48:49" x14ac:dyDescent="0.35">
      <c r="AV16102" s="10"/>
      <c r="AW16102"/>
    </row>
    <row r="16103" spans="48:49" x14ac:dyDescent="0.35">
      <c r="AV16103" s="10"/>
      <c r="AW16103"/>
    </row>
    <row r="16104" spans="48:49" x14ac:dyDescent="0.35">
      <c r="AV16104" s="10"/>
      <c r="AW16104"/>
    </row>
    <row r="16105" spans="48:49" x14ac:dyDescent="0.35">
      <c r="AV16105" s="10"/>
      <c r="AW16105"/>
    </row>
    <row r="16106" spans="48:49" x14ac:dyDescent="0.35">
      <c r="AV16106" s="10"/>
      <c r="AW16106"/>
    </row>
    <row r="16107" spans="48:49" x14ac:dyDescent="0.35">
      <c r="AV16107" s="10"/>
      <c r="AW16107"/>
    </row>
    <row r="16108" spans="48:49" x14ac:dyDescent="0.35">
      <c r="AV16108" s="10"/>
      <c r="AW16108"/>
    </row>
    <row r="16109" spans="48:49" x14ac:dyDescent="0.35">
      <c r="AV16109" s="10"/>
      <c r="AW16109"/>
    </row>
    <row r="16110" spans="48:49" x14ac:dyDescent="0.35">
      <c r="AV16110" s="10"/>
      <c r="AW16110"/>
    </row>
    <row r="16111" spans="48:49" x14ac:dyDescent="0.35">
      <c r="AV16111" s="10"/>
      <c r="AW16111"/>
    </row>
    <row r="16112" spans="48:49" x14ac:dyDescent="0.35">
      <c r="AV16112" s="10"/>
      <c r="AW16112"/>
    </row>
    <row r="16113" spans="48:49" x14ac:dyDescent="0.35">
      <c r="AV16113" s="10"/>
      <c r="AW16113"/>
    </row>
    <row r="16114" spans="48:49" x14ac:dyDescent="0.35">
      <c r="AV16114" s="10"/>
      <c r="AW16114"/>
    </row>
    <row r="16115" spans="48:49" x14ac:dyDescent="0.35">
      <c r="AV16115" s="10"/>
      <c r="AW16115"/>
    </row>
    <row r="16116" spans="48:49" x14ac:dyDescent="0.35">
      <c r="AV16116" s="10"/>
      <c r="AW16116"/>
    </row>
    <row r="16117" spans="48:49" x14ac:dyDescent="0.35">
      <c r="AV16117" s="10"/>
      <c r="AW16117"/>
    </row>
    <row r="16118" spans="48:49" x14ac:dyDescent="0.35">
      <c r="AV16118" s="10"/>
      <c r="AW16118"/>
    </row>
    <row r="16119" spans="48:49" x14ac:dyDescent="0.35">
      <c r="AV16119" s="10"/>
      <c r="AW16119"/>
    </row>
    <row r="16120" spans="48:49" x14ac:dyDescent="0.35">
      <c r="AV16120" s="10"/>
      <c r="AW16120"/>
    </row>
    <row r="16121" spans="48:49" x14ac:dyDescent="0.35">
      <c r="AV16121" s="10"/>
      <c r="AW16121"/>
    </row>
    <row r="16122" spans="48:49" x14ac:dyDescent="0.35">
      <c r="AV16122" s="10"/>
      <c r="AW16122"/>
    </row>
    <row r="16123" spans="48:49" x14ac:dyDescent="0.35">
      <c r="AV16123" s="10"/>
      <c r="AW16123"/>
    </row>
    <row r="16124" spans="48:49" x14ac:dyDescent="0.35">
      <c r="AV16124" s="10"/>
      <c r="AW16124"/>
    </row>
    <row r="16125" spans="48:49" x14ac:dyDescent="0.35">
      <c r="AV16125" s="10"/>
      <c r="AW16125"/>
    </row>
    <row r="16126" spans="48:49" x14ac:dyDescent="0.35">
      <c r="AV16126" s="10"/>
      <c r="AW16126"/>
    </row>
    <row r="16127" spans="48:49" x14ac:dyDescent="0.35">
      <c r="AV16127" s="10"/>
      <c r="AW16127"/>
    </row>
    <row r="16128" spans="48:49" x14ac:dyDescent="0.35">
      <c r="AV16128" s="10"/>
      <c r="AW16128"/>
    </row>
    <row r="16129" spans="48:49" x14ac:dyDescent="0.35">
      <c r="AV16129" s="10"/>
      <c r="AW16129"/>
    </row>
    <row r="16130" spans="48:49" x14ac:dyDescent="0.35">
      <c r="AV16130" s="10"/>
      <c r="AW16130"/>
    </row>
    <row r="16131" spans="48:49" x14ac:dyDescent="0.35">
      <c r="AV16131" s="10"/>
      <c r="AW16131"/>
    </row>
    <row r="16132" spans="48:49" x14ac:dyDescent="0.35">
      <c r="AV16132" s="10"/>
      <c r="AW16132"/>
    </row>
    <row r="16133" spans="48:49" x14ac:dyDescent="0.35">
      <c r="AV16133" s="10"/>
      <c r="AW16133"/>
    </row>
    <row r="16134" spans="48:49" x14ac:dyDescent="0.35">
      <c r="AV16134" s="10"/>
      <c r="AW16134"/>
    </row>
    <row r="16135" spans="48:49" x14ac:dyDescent="0.35">
      <c r="AV16135" s="10"/>
      <c r="AW16135"/>
    </row>
    <row r="16136" spans="48:49" x14ac:dyDescent="0.35">
      <c r="AV16136" s="10"/>
      <c r="AW16136"/>
    </row>
    <row r="16137" spans="48:49" x14ac:dyDescent="0.35">
      <c r="AV16137" s="10"/>
      <c r="AW16137"/>
    </row>
    <row r="16138" spans="48:49" x14ac:dyDescent="0.35">
      <c r="AV16138" s="10"/>
      <c r="AW16138"/>
    </row>
    <row r="16139" spans="48:49" x14ac:dyDescent="0.35">
      <c r="AV16139" s="10"/>
      <c r="AW16139"/>
    </row>
    <row r="16140" spans="48:49" x14ac:dyDescent="0.35">
      <c r="AV16140" s="10"/>
      <c r="AW16140"/>
    </row>
    <row r="16141" spans="48:49" x14ac:dyDescent="0.35">
      <c r="AV16141" s="10"/>
      <c r="AW16141"/>
    </row>
    <row r="16142" spans="48:49" x14ac:dyDescent="0.35">
      <c r="AV16142" s="10"/>
      <c r="AW16142"/>
    </row>
    <row r="16143" spans="48:49" x14ac:dyDescent="0.35">
      <c r="AV16143" s="10"/>
      <c r="AW16143"/>
    </row>
    <row r="16144" spans="48:49" x14ac:dyDescent="0.35">
      <c r="AV16144" s="10"/>
      <c r="AW16144"/>
    </row>
    <row r="16145" spans="48:49" x14ac:dyDescent="0.35">
      <c r="AV16145" s="10"/>
      <c r="AW16145"/>
    </row>
    <row r="16146" spans="48:49" x14ac:dyDescent="0.35">
      <c r="AV16146" s="10"/>
      <c r="AW16146"/>
    </row>
    <row r="16147" spans="48:49" x14ac:dyDescent="0.35">
      <c r="AV16147" s="10"/>
      <c r="AW16147"/>
    </row>
    <row r="16148" spans="48:49" x14ac:dyDescent="0.35">
      <c r="AV16148" s="10"/>
      <c r="AW16148"/>
    </row>
    <row r="16149" spans="48:49" x14ac:dyDescent="0.35">
      <c r="AV16149" s="10"/>
      <c r="AW16149"/>
    </row>
    <row r="16150" spans="48:49" x14ac:dyDescent="0.35">
      <c r="AV16150" s="10"/>
      <c r="AW16150"/>
    </row>
    <row r="16151" spans="48:49" x14ac:dyDescent="0.35">
      <c r="AV16151" s="10"/>
      <c r="AW16151"/>
    </row>
    <row r="16152" spans="48:49" x14ac:dyDescent="0.35">
      <c r="AV16152" s="10"/>
      <c r="AW16152"/>
    </row>
    <row r="16153" spans="48:49" x14ac:dyDescent="0.35">
      <c r="AV16153" s="10"/>
      <c r="AW16153"/>
    </row>
    <row r="16154" spans="48:49" x14ac:dyDescent="0.35">
      <c r="AV16154" s="10"/>
      <c r="AW16154"/>
    </row>
    <row r="16155" spans="48:49" x14ac:dyDescent="0.35">
      <c r="AV16155" s="10"/>
      <c r="AW16155"/>
    </row>
    <row r="16156" spans="48:49" x14ac:dyDescent="0.35">
      <c r="AV16156" s="10"/>
      <c r="AW16156"/>
    </row>
    <row r="16157" spans="48:49" x14ac:dyDescent="0.35">
      <c r="AV16157" s="10"/>
      <c r="AW16157"/>
    </row>
    <row r="16158" spans="48:49" x14ac:dyDescent="0.35">
      <c r="AV16158" s="10"/>
      <c r="AW16158"/>
    </row>
    <row r="16159" spans="48:49" x14ac:dyDescent="0.35">
      <c r="AV16159" s="10"/>
      <c r="AW16159"/>
    </row>
    <row r="16160" spans="48:49" x14ac:dyDescent="0.35">
      <c r="AV16160" s="10"/>
      <c r="AW16160"/>
    </row>
    <row r="16161" spans="48:49" x14ac:dyDescent="0.35">
      <c r="AV16161" s="10"/>
      <c r="AW16161"/>
    </row>
    <row r="16162" spans="48:49" x14ac:dyDescent="0.35">
      <c r="AV16162" s="10"/>
      <c r="AW16162"/>
    </row>
    <row r="16163" spans="48:49" x14ac:dyDescent="0.35">
      <c r="AV16163" s="10"/>
      <c r="AW16163"/>
    </row>
    <row r="16164" spans="48:49" x14ac:dyDescent="0.35">
      <c r="AV16164" s="10"/>
      <c r="AW16164"/>
    </row>
    <row r="16165" spans="48:49" x14ac:dyDescent="0.35">
      <c r="AV16165" s="10"/>
      <c r="AW16165"/>
    </row>
    <row r="16166" spans="48:49" x14ac:dyDescent="0.35">
      <c r="AV16166" s="10"/>
      <c r="AW16166"/>
    </row>
    <row r="16167" spans="48:49" x14ac:dyDescent="0.35">
      <c r="AV16167" s="10"/>
      <c r="AW16167"/>
    </row>
    <row r="16168" spans="48:49" x14ac:dyDescent="0.35">
      <c r="AV16168" s="10"/>
      <c r="AW16168"/>
    </row>
    <row r="16169" spans="48:49" x14ac:dyDescent="0.35">
      <c r="AV16169" s="10"/>
      <c r="AW16169"/>
    </row>
    <row r="16170" spans="48:49" x14ac:dyDescent="0.35">
      <c r="AV16170" s="10"/>
      <c r="AW16170"/>
    </row>
    <row r="16171" spans="48:49" x14ac:dyDescent="0.35">
      <c r="AV16171" s="10"/>
      <c r="AW16171"/>
    </row>
    <row r="16172" spans="48:49" x14ac:dyDescent="0.35">
      <c r="AV16172" s="10"/>
      <c r="AW16172"/>
    </row>
    <row r="16173" spans="48:49" x14ac:dyDescent="0.35">
      <c r="AV16173" s="10"/>
      <c r="AW16173"/>
    </row>
    <row r="16174" spans="48:49" x14ac:dyDescent="0.35">
      <c r="AV16174" s="10"/>
      <c r="AW16174"/>
    </row>
    <row r="16175" spans="48:49" x14ac:dyDescent="0.35">
      <c r="AV16175" s="10"/>
      <c r="AW16175"/>
    </row>
    <row r="16176" spans="48:49" x14ac:dyDescent="0.35">
      <c r="AV16176" s="10"/>
      <c r="AW16176"/>
    </row>
    <row r="16177" spans="48:49" x14ac:dyDescent="0.35">
      <c r="AV16177" s="10"/>
      <c r="AW16177"/>
    </row>
    <row r="16178" spans="48:49" x14ac:dyDescent="0.35">
      <c r="AV16178" s="10"/>
      <c r="AW16178"/>
    </row>
    <row r="16179" spans="48:49" x14ac:dyDescent="0.35">
      <c r="AV16179" s="10"/>
      <c r="AW16179"/>
    </row>
    <row r="16180" spans="48:49" x14ac:dyDescent="0.35">
      <c r="AV16180" s="10"/>
      <c r="AW16180"/>
    </row>
    <row r="16181" spans="48:49" x14ac:dyDescent="0.35">
      <c r="AV16181" s="10"/>
      <c r="AW16181"/>
    </row>
    <row r="16182" spans="48:49" x14ac:dyDescent="0.35">
      <c r="AV16182" s="10"/>
      <c r="AW16182"/>
    </row>
    <row r="16183" spans="48:49" x14ac:dyDescent="0.35">
      <c r="AV16183" s="10"/>
      <c r="AW16183"/>
    </row>
    <row r="16184" spans="48:49" x14ac:dyDescent="0.35">
      <c r="AV16184" s="10"/>
      <c r="AW16184"/>
    </row>
    <row r="16185" spans="48:49" x14ac:dyDescent="0.35">
      <c r="AV16185" s="10"/>
      <c r="AW16185"/>
    </row>
    <row r="16186" spans="48:49" x14ac:dyDescent="0.35">
      <c r="AV16186" s="10"/>
      <c r="AW16186"/>
    </row>
    <row r="16187" spans="48:49" x14ac:dyDescent="0.35">
      <c r="AV16187" s="10"/>
      <c r="AW16187"/>
    </row>
    <row r="16188" spans="48:49" x14ac:dyDescent="0.35">
      <c r="AV16188" s="10"/>
      <c r="AW16188"/>
    </row>
    <row r="16189" spans="48:49" x14ac:dyDescent="0.35">
      <c r="AV16189" s="10"/>
      <c r="AW16189"/>
    </row>
    <row r="16190" spans="48:49" x14ac:dyDescent="0.35">
      <c r="AV16190" s="10"/>
      <c r="AW16190"/>
    </row>
    <row r="16191" spans="48:49" x14ac:dyDescent="0.35">
      <c r="AV16191" s="10"/>
      <c r="AW16191"/>
    </row>
    <row r="16192" spans="48:49" x14ac:dyDescent="0.35">
      <c r="AV16192" s="10"/>
      <c r="AW16192"/>
    </row>
    <row r="16193" spans="48:49" x14ac:dyDescent="0.35">
      <c r="AV16193" s="10"/>
      <c r="AW16193"/>
    </row>
    <row r="16194" spans="48:49" x14ac:dyDescent="0.35">
      <c r="AV16194" s="10"/>
      <c r="AW16194"/>
    </row>
    <row r="16195" spans="48:49" x14ac:dyDescent="0.35">
      <c r="AV16195" s="10"/>
      <c r="AW16195"/>
    </row>
    <row r="16196" spans="48:49" x14ac:dyDescent="0.35">
      <c r="AV16196" s="10"/>
      <c r="AW16196"/>
    </row>
    <row r="16197" spans="48:49" x14ac:dyDescent="0.35">
      <c r="AV16197" s="10"/>
      <c r="AW16197"/>
    </row>
    <row r="16198" spans="48:49" x14ac:dyDescent="0.35">
      <c r="AV16198" s="10"/>
      <c r="AW16198"/>
    </row>
    <row r="16199" spans="48:49" x14ac:dyDescent="0.35">
      <c r="AV16199" s="10"/>
      <c r="AW16199"/>
    </row>
    <row r="16200" spans="48:49" x14ac:dyDescent="0.35">
      <c r="AV16200" s="10"/>
      <c r="AW16200"/>
    </row>
    <row r="16201" spans="48:49" x14ac:dyDescent="0.35">
      <c r="AV16201" s="10"/>
      <c r="AW16201"/>
    </row>
    <row r="16202" spans="48:49" x14ac:dyDescent="0.35">
      <c r="AV16202" s="10"/>
      <c r="AW16202"/>
    </row>
    <row r="16203" spans="48:49" x14ac:dyDescent="0.35">
      <c r="AV16203" s="10"/>
      <c r="AW16203"/>
    </row>
    <row r="16204" spans="48:49" x14ac:dyDescent="0.35">
      <c r="AV16204" s="10"/>
      <c r="AW16204"/>
    </row>
    <row r="16205" spans="48:49" x14ac:dyDescent="0.35">
      <c r="AV16205" s="10"/>
      <c r="AW16205"/>
    </row>
    <row r="16206" spans="48:49" x14ac:dyDescent="0.35">
      <c r="AV16206" s="10"/>
      <c r="AW16206"/>
    </row>
    <row r="16207" spans="48:49" x14ac:dyDescent="0.35">
      <c r="AV16207" s="10"/>
      <c r="AW16207"/>
    </row>
    <row r="16208" spans="48:49" x14ac:dyDescent="0.35">
      <c r="AV16208" s="10"/>
      <c r="AW16208"/>
    </row>
    <row r="16209" spans="48:49" x14ac:dyDescent="0.35">
      <c r="AV16209" s="10"/>
      <c r="AW16209"/>
    </row>
    <row r="16210" spans="48:49" x14ac:dyDescent="0.35">
      <c r="AV16210" s="10"/>
      <c r="AW16210"/>
    </row>
    <row r="16211" spans="48:49" x14ac:dyDescent="0.35">
      <c r="AV16211" s="10"/>
      <c r="AW16211"/>
    </row>
    <row r="16212" spans="48:49" x14ac:dyDescent="0.35">
      <c r="AV16212" s="10"/>
      <c r="AW16212"/>
    </row>
    <row r="16213" spans="48:49" x14ac:dyDescent="0.35">
      <c r="AV16213" s="10"/>
      <c r="AW16213"/>
    </row>
    <row r="16214" spans="48:49" x14ac:dyDescent="0.35">
      <c r="AV16214" s="10"/>
      <c r="AW16214"/>
    </row>
    <row r="16215" spans="48:49" x14ac:dyDescent="0.35">
      <c r="AV16215" s="10"/>
      <c r="AW16215"/>
    </row>
    <row r="16216" spans="48:49" x14ac:dyDescent="0.35">
      <c r="AV16216" s="10"/>
      <c r="AW16216"/>
    </row>
    <row r="16217" spans="48:49" x14ac:dyDescent="0.35">
      <c r="AV16217" s="10"/>
      <c r="AW16217"/>
    </row>
    <row r="16218" spans="48:49" x14ac:dyDescent="0.35">
      <c r="AV16218" s="10"/>
      <c r="AW16218"/>
    </row>
    <row r="16219" spans="48:49" x14ac:dyDescent="0.35">
      <c r="AV16219" s="10"/>
      <c r="AW16219"/>
    </row>
    <row r="16220" spans="48:49" x14ac:dyDescent="0.35">
      <c r="AV16220" s="10"/>
      <c r="AW16220"/>
    </row>
    <row r="16221" spans="48:49" x14ac:dyDescent="0.35">
      <c r="AV16221" s="10"/>
      <c r="AW16221"/>
    </row>
    <row r="16222" spans="48:49" x14ac:dyDescent="0.35">
      <c r="AV16222" s="10"/>
      <c r="AW16222"/>
    </row>
    <row r="16223" spans="48:49" x14ac:dyDescent="0.35">
      <c r="AV16223" s="10"/>
      <c r="AW16223"/>
    </row>
    <row r="16224" spans="48:49" x14ac:dyDescent="0.35">
      <c r="AV16224" s="10"/>
      <c r="AW16224"/>
    </row>
    <row r="16225" spans="48:49" x14ac:dyDescent="0.35">
      <c r="AV16225" s="10"/>
      <c r="AW16225"/>
    </row>
    <row r="16226" spans="48:49" x14ac:dyDescent="0.35">
      <c r="AV16226" s="10"/>
      <c r="AW16226"/>
    </row>
    <row r="16227" spans="48:49" x14ac:dyDescent="0.35">
      <c r="AV16227" s="10"/>
      <c r="AW16227"/>
    </row>
    <row r="16228" spans="48:49" x14ac:dyDescent="0.35">
      <c r="AV16228" s="10"/>
      <c r="AW16228"/>
    </row>
    <row r="16229" spans="48:49" x14ac:dyDescent="0.35">
      <c r="AV16229" s="10"/>
      <c r="AW16229"/>
    </row>
    <row r="16230" spans="48:49" x14ac:dyDescent="0.35">
      <c r="AV16230" s="10"/>
      <c r="AW16230"/>
    </row>
    <row r="16231" spans="48:49" x14ac:dyDescent="0.35">
      <c r="AV16231" s="10"/>
      <c r="AW16231"/>
    </row>
    <row r="16232" spans="48:49" x14ac:dyDescent="0.35">
      <c r="AV16232" s="10"/>
      <c r="AW16232"/>
    </row>
    <row r="16233" spans="48:49" x14ac:dyDescent="0.35">
      <c r="AV16233" s="10"/>
      <c r="AW16233"/>
    </row>
    <row r="16234" spans="48:49" x14ac:dyDescent="0.35">
      <c r="AV16234" s="10"/>
      <c r="AW16234"/>
    </row>
    <row r="16235" spans="48:49" x14ac:dyDescent="0.35">
      <c r="AV16235" s="10"/>
      <c r="AW16235"/>
    </row>
    <row r="16236" spans="48:49" x14ac:dyDescent="0.35">
      <c r="AV16236" s="10"/>
      <c r="AW16236"/>
    </row>
    <row r="16237" spans="48:49" x14ac:dyDescent="0.35">
      <c r="AV16237" s="10"/>
      <c r="AW16237"/>
    </row>
    <row r="16238" spans="48:49" x14ac:dyDescent="0.35">
      <c r="AV16238" s="10"/>
      <c r="AW16238"/>
    </row>
    <row r="16239" spans="48:49" x14ac:dyDescent="0.35">
      <c r="AV16239" s="10"/>
      <c r="AW16239"/>
    </row>
    <row r="16240" spans="48:49" x14ac:dyDescent="0.35">
      <c r="AV16240" s="10"/>
      <c r="AW16240"/>
    </row>
    <row r="16241" spans="48:49" x14ac:dyDescent="0.35">
      <c r="AV16241" s="10"/>
      <c r="AW16241"/>
    </row>
    <row r="16242" spans="48:49" x14ac:dyDescent="0.35">
      <c r="AV16242" s="10"/>
      <c r="AW16242"/>
    </row>
    <row r="16243" spans="48:49" x14ac:dyDescent="0.35">
      <c r="AV16243" s="10"/>
      <c r="AW16243"/>
    </row>
    <row r="16244" spans="48:49" x14ac:dyDescent="0.35">
      <c r="AV16244" s="10"/>
      <c r="AW16244"/>
    </row>
    <row r="16245" spans="48:49" x14ac:dyDescent="0.35">
      <c r="AV16245" s="10"/>
      <c r="AW16245"/>
    </row>
    <row r="16246" spans="48:49" x14ac:dyDescent="0.35">
      <c r="AV16246" s="10"/>
      <c r="AW16246"/>
    </row>
    <row r="16247" spans="48:49" x14ac:dyDescent="0.35">
      <c r="AV16247" s="10"/>
      <c r="AW16247"/>
    </row>
    <row r="16248" spans="48:49" x14ac:dyDescent="0.35">
      <c r="AV16248" s="10"/>
      <c r="AW16248"/>
    </row>
    <row r="16249" spans="48:49" x14ac:dyDescent="0.35">
      <c r="AV16249" s="10"/>
      <c r="AW16249"/>
    </row>
    <row r="16250" spans="48:49" x14ac:dyDescent="0.35">
      <c r="AV16250" s="10"/>
      <c r="AW16250"/>
    </row>
    <row r="16251" spans="48:49" x14ac:dyDescent="0.35">
      <c r="AV16251" s="10"/>
      <c r="AW16251"/>
    </row>
    <row r="16252" spans="48:49" x14ac:dyDescent="0.35">
      <c r="AV16252" s="10"/>
      <c r="AW16252"/>
    </row>
    <row r="16253" spans="48:49" x14ac:dyDescent="0.35">
      <c r="AV16253" s="10"/>
      <c r="AW16253"/>
    </row>
    <row r="16254" spans="48:49" x14ac:dyDescent="0.35">
      <c r="AV16254" s="10"/>
      <c r="AW16254"/>
    </row>
    <row r="16255" spans="48:49" x14ac:dyDescent="0.35">
      <c r="AV16255" s="10"/>
      <c r="AW16255"/>
    </row>
    <row r="16256" spans="48:49" x14ac:dyDescent="0.35">
      <c r="AV16256" s="10"/>
      <c r="AW16256"/>
    </row>
    <row r="16257" spans="48:49" x14ac:dyDescent="0.35">
      <c r="AV16257" s="10"/>
      <c r="AW16257"/>
    </row>
    <row r="16258" spans="48:49" x14ac:dyDescent="0.35">
      <c r="AV16258" s="10"/>
      <c r="AW16258"/>
    </row>
    <row r="16259" spans="48:49" x14ac:dyDescent="0.35">
      <c r="AV16259" s="10"/>
      <c r="AW16259"/>
    </row>
    <row r="16260" spans="48:49" x14ac:dyDescent="0.35">
      <c r="AV16260" s="10"/>
      <c r="AW16260"/>
    </row>
    <row r="16261" spans="48:49" x14ac:dyDescent="0.35">
      <c r="AV16261" s="10"/>
      <c r="AW16261"/>
    </row>
    <row r="16262" spans="48:49" x14ac:dyDescent="0.35">
      <c r="AV16262" s="10"/>
      <c r="AW16262"/>
    </row>
    <row r="16263" spans="48:49" x14ac:dyDescent="0.35">
      <c r="AV16263" s="10"/>
      <c r="AW16263"/>
    </row>
    <row r="16264" spans="48:49" x14ac:dyDescent="0.35">
      <c r="AV16264" s="10"/>
      <c r="AW16264"/>
    </row>
    <row r="16265" spans="48:49" x14ac:dyDescent="0.35">
      <c r="AV16265" s="10"/>
      <c r="AW16265"/>
    </row>
    <row r="16266" spans="48:49" x14ac:dyDescent="0.35">
      <c r="AV16266" s="10"/>
      <c r="AW16266"/>
    </row>
    <row r="16267" spans="48:49" x14ac:dyDescent="0.35">
      <c r="AV16267" s="10"/>
      <c r="AW16267"/>
    </row>
    <row r="16268" spans="48:49" x14ac:dyDescent="0.35">
      <c r="AV16268" s="10"/>
      <c r="AW16268"/>
    </row>
    <row r="16269" spans="48:49" x14ac:dyDescent="0.35">
      <c r="AV16269" s="10"/>
      <c r="AW16269"/>
    </row>
    <row r="16270" spans="48:49" x14ac:dyDescent="0.35">
      <c r="AV16270" s="10"/>
      <c r="AW16270"/>
    </row>
    <row r="16271" spans="48:49" x14ac:dyDescent="0.35">
      <c r="AV16271" s="10"/>
      <c r="AW16271"/>
    </row>
    <row r="16272" spans="48:49" x14ac:dyDescent="0.35">
      <c r="AV16272" s="10"/>
      <c r="AW16272"/>
    </row>
    <row r="16273" spans="48:49" x14ac:dyDescent="0.35">
      <c r="AV16273" s="10"/>
      <c r="AW16273"/>
    </row>
    <row r="16274" spans="48:49" x14ac:dyDescent="0.35">
      <c r="AV16274" s="10"/>
      <c r="AW16274"/>
    </row>
    <row r="16275" spans="48:49" x14ac:dyDescent="0.35">
      <c r="AV16275" s="10"/>
      <c r="AW16275"/>
    </row>
    <row r="16276" spans="48:49" x14ac:dyDescent="0.35">
      <c r="AV16276" s="10"/>
      <c r="AW16276"/>
    </row>
    <row r="16277" spans="48:49" x14ac:dyDescent="0.35">
      <c r="AV16277" s="10"/>
      <c r="AW16277"/>
    </row>
    <row r="16278" spans="48:49" x14ac:dyDescent="0.35">
      <c r="AV16278" s="10"/>
      <c r="AW16278"/>
    </row>
    <row r="16279" spans="48:49" x14ac:dyDescent="0.35">
      <c r="AV16279" s="10"/>
      <c r="AW16279"/>
    </row>
    <row r="16280" spans="48:49" x14ac:dyDescent="0.35">
      <c r="AV16280" s="10"/>
      <c r="AW16280"/>
    </row>
    <row r="16281" spans="48:49" x14ac:dyDescent="0.35">
      <c r="AV16281" s="10"/>
      <c r="AW16281"/>
    </row>
    <row r="16282" spans="48:49" x14ac:dyDescent="0.35">
      <c r="AV16282" s="10"/>
      <c r="AW16282"/>
    </row>
    <row r="16283" spans="48:49" x14ac:dyDescent="0.35">
      <c r="AV16283" s="10"/>
      <c r="AW16283"/>
    </row>
    <row r="16284" spans="48:49" x14ac:dyDescent="0.35">
      <c r="AV16284" s="10"/>
      <c r="AW16284"/>
    </row>
    <row r="16285" spans="48:49" x14ac:dyDescent="0.35">
      <c r="AV16285" s="10"/>
      <c r="AW16285"/>
    </row>
    <row r="16286" spans="48:49" x14ac:dyDescent="0.35">
      <c r="AV16286" s="10"/>
      <c r="AW16286"/>
    </row>
    <row r="16287" spans="48:49" x14ac:dyDescent="0.35">
      <c r="AV16287" s="10"/>
      <c r="AW16287"/>
    </row>
    <row r="16288" spans="48:49" x14ac:dyDescent="0.35">
      <c r="AV16288" s="10"/>
      <c r="AW16288"/>
    </row>
    <row r="16289" spans="48:49" x14ac:dyDescent="0.35">
      <c r="AV16289" s="10"/>
      <c r="AW16289"/>
    </row>
    <row r="16290" spans="48:49" x14ac:dyDescent="0.35">
      <c r="AV16290" s="10"/>
      <c r="AW16290"/>
    </row>
    <row r="16291" spans="48:49" x14ac:dyDescent="0.35">
      <c r="AV16291" s="10"/>
      <c r="AW16291"/>
    </row>
    <row r="16292" spans="48:49" x14ac:dyDescent="0.35">
      <c r="AV16292" s="10"/>
      <c r="AW16292"/>
    </row>
    <row r="16293" spans="48:49" x14ac:dyDescent="0.35">
      <c r="AV16293" s="10"/>
      <c r="AW16293"/>
    </row>
    <row r="16294" spans="48:49" x14ac:dyDescent="0.35">
      <c r="AV16294" s="10"/>
      <c r="AW16294"/>
    </row>
    <row r="16295" spans="48:49" x14ac:dyDescent="0.35">
      <c r="AV16295" s="10"/>
      <c r="AW16295"/>
    </row>
    <row r="16296" spans="48:49" x14ac:dyDescent="0.35">
      <c r="AV16296" s="10"/>
      <c r="AW16296"/>
    </row>
    <row r="16297" spans="48:49" x14ac:dyDescent="0.35">
      <c r="AV16297" s="10"/>
      <c r="AW16297"/>
    </row>
    <row r="16298" spans="48:49" x14ac:dyDescent="0.35">
      <c r="AV16298" s="10"/>
      <c r="AW16298"/>
    </row>
    <row r="16299" spans="48:49" x14ac:dyDescent="0.35">
      <c r="AV16299" s="10"/>
      <c r="AW16299"/>
    </row>
    <row r="16300" spans="48:49" x14ac:dyDescent="0.35">
      <c r="AV16300" s="10"/>
      <c r="AW16300"/>
    </row>
    <row r="16301" spans="48:49" x14ac:dyDescent="0.35">
      <c r="AV16301" s="10"/>
      <c r="AW16301"/>
    </row>
    <row r="16302" spans="48:49" x14ac:dyDescent="0.35">
      <c r="AV16302" s="10"/>
      <c r="AW16302"/>
    </row>
    <row r="16303" spans="48:49" x14ac:dyDescent="0.35">
      <c r="AV16303" s="10"/>
      <c r="AW16303"/>
    </row>
    <row r="16304" spans="48:49" x14ac:dyDescent="0.35">
      <c r="AV16304" s="10"/>
      <c r="AW16304"/>
    </row>
    <row r="16305" spans="48:49" x14ac:dyDescent="0.35">
      <c r="AV16305" s="10"/>
      <c r="AW16305"/>
    </row>
    <row r="16306" spans="48:49" x14ac:dyDescent="0.35">
      <c r="AV16306" s="10"/>
      <c r="AW16306"/>
    </row>
    <row r="16307" spans="48:49" x14ac:dyDescent="0.35">
      <c r="AV16307" s="10"/>
      <c r="AW16307"/>
    </row>
    <row r="16308" spans="48:49" x14ac:dyDescent="0.35">
      <c r="AV16308" s="10"/>
      <c r="AW16308"/>
    </row>
    <row r="16309" spans="48:49" x14ac:dyDescent="0.35">
      <c r="AV16309" s="10"/>
      <c r="AW16309"/>
    </row>
    <row r="16310" spans="48:49" x14ac:dyDescent="0.35">
      <c r="AV16310" s="10"/>
      <c r="AW16310"/>
    </row>
    <row r="16311" spans="48:49" x14ac:dyDescent="0.35">
      <c r="AV16311" s="10"/>
      <c r="AW16311"/>
    </row>
    <row r="16312" spans="48:49" x14ac:dyDescent="0.35">
      <c r="AV16312" s="10"/>
      <c r="AW16312"/>
    </row>
    <row r="16313" spans="48:49" x14ac:dyDescent="0.35">
      <c r="AV16313" s="10"/>
      <c r="AW16313"/>
    </row>
    <row r="16314" spans="48:49" x14ac:dyDescent="0.35">
      <c r="AV16314" s="10"/>
      <c r="AW16314"/>
    </row>
    <row r="16315" spans="48:49" x14ac:dyDescent="0.35">
      <c r="AV16315" s="10"/>
      <c r="AW16315"/>
    </row>
    <row r="16316" spans="48:49" x14ac:dyDescent="0.35">
      <c r="AV16316" s="10"/>
      <c r="AW16316"/>
    </row>
    <row r="16317" spans="48:49" x14ac:dyDescent="0.35">
      <c r="AV16317" s="10"/>
      <c r="AW16317"/>
    </row>
    <row r="16318" spans="48:49" x14ac:dyDescent="0.35">
      <c r="AV16318" s="10"/>
      <c r="AW16318"/>
    </row>
    <row r="16319" spans="48:49" x14ac:dyDescent="0.35">
      <c r="AV16319" s="10"/>
      <c r="AW16319"/>
    </row>
    <row r="16320" spans="48:49" x14ac:dyDescent="0.35">
      <c r="AV16320" s="10"/>
      <c r="AW16320"/>
    </row>
    <row r="16321" spans="48:49" x14ac:dyDescent="0.35">
      <c r="AV16321" s="10"/>
      <c r="AW16321"/>
    </row>
    <row r="16322" spans="48:49" x14ac:dyDescent="0.35">
      <c r="AV16322" s="10"/>
      <c r="AW16322"/>
    </row>
    <row r="16323" spans="48:49" x14ac:dyDescent="0.35">
      <c r="AV16323" s="10"/>
      <c r="AW16323"/>
    </row>
    <row r="16324" spans="48:49" x14ac:dyDescent="0.35">
      <c r="AV16324" s="10"/>
      <c r="AW16324"/>
    </row>
    <row r="16325" spans="48:49" x14ac:dyDescent="0.35">
      <c r="AV16325" s="10"/>
      <c r="AW16325"/>
    </row>
    <row r="16326" spans="48:49" x14ac:dyDescent="0.35">
      <c r="AV16326" s="10"/>
      <c r="AW16326"/>
    </row>
    <row r="16327" spans="48:49" x14ac:dyDescent="0.35">
      <c r="AV16327" s="10"/>
      <c r="AW16327"/>
    </row>
    <row r="16328" spans="48:49" x14ac:dyDescent="0.35">
      <c r="AV16328" s="10"/>
      <c r="AW16328"/>
    </row>
    <row r="16329" spans="48:49" x14ac:dyDescent="0.35">
      <c r="AV16329" s="10"/>
      <c r="AW16329"/>
    </row>
    <row r="16330" spans="48:49" x14ac:dyDescent="0.35">
      <c r="AV16330" s="10"/>
      <c r="AW16330"/>
    </row>
    <row r="16331" spans="48:49" x14ac:dyDescent="0.35">
      <c r="AV16331" s="10"/>
      <c r="AW16331"/>
    </row>
    <row r="16332" spans="48:49" x14ac:dyDescent="0.35">
      <c r="AV16332" s="10"/>
      <c r="AW16332"/>
    </row>
    <row r="16333" spans="48:49" x14ac:dyDescent="0.35">
      <c r="AV16333" s="10"/>
      <c r="AW16333"/>
    </row>
    <row r="16334" spans="48:49" x14ac:dyDescent="0.35">
      <c r="AV16334" s="10"/>
      <c r="AW16334"/>
    </row>
    <row r="16335" spans="48:49" x14ac:dyDescent="0.35">
      <c r="AV16335" s="10"/>
      <c r="AW16335"/>
    </row>
    <row r="16336" spans="48:49" x14ac:dyDescent="0.35">
      <c r="AV16336" s="10"/>
      <c r="AW16336"/>
    </row>
    <row r="16337" spans="48:49" x14ac:dyDescent="0.35">
      <c r="AV16337" s="10"/>
      <c r="AW16337"/>
    </row>
    <row r="16338" spans="48:49" x14ac:dyDescent="0.35">
      <c r="AV16338" s="10"/>
      <c r="AW16338"/>
    </row>
    <row r="16339" spans="48:49" x14ac:dyDescent="0.35">
      <c r="AV16339" s="10"/>
      <c r="AW16339"/>
    </row>
    <row r="16340" spans="48:49" x14ac:dyDescent="0.35">
      <c r="AV16340" s="10"/>
      <c r="AW16340"/>
    </row>
    <row r="16341" spans="48:49" x14ac:dyDescent="0.35">
      <c r="AV16341" s="10"/>
      <c r="AW16341"/>
    </row>
    <row r="16342" spans="48:49" x14ac:dyDescent="0.35">
      <c r="AV16342" s="10"/>
      <c r="AW16342"/>
    </row>
    <row r="16343" spans="48:49" x14ac:dyDescent="0.35">
      <c r="AV16343" s="10"/>
      <c r="AW16343"/>
    </row>
    <row r="16344" spans="48:49" x14ac:dyDescent="0.35">
      <c r="AV16344" s="10"/>
      <c r="AW16344"/>
    </row>
    <row r="16345" spans="48:49" x14ac:dyDescent="0.35">
      <c r="AV16345" s="10"/>
      <c r="AW16345"/>
    </row>
    <row r="16346" spans="48:49" x14ac:dyDescent="0.35">
      <c r="AV16346" s="10"/>
      <c r="AW16346"/>
    </row>
    <row r="16347" spans="48:49" x14ac:dyDescent="0.35">
      <c r="AV16347" s="10"/>
      <c r="AW16347"/>
    </row>
    <row r="16348" spans="48:49" x14ac:dyDescent="0.35">
      <c r="AV16348" s="10"/>
      <c r="AW16348"/>
    </row>
    <row r="16349" spans="48:49" x14ac:dyDescent="0.35">
      <c r="AV16349" s="10"/>
      <c r="AW16349"/>
    </row>
    <row r="16350" spans="48:49" x14ac:dyDescent="0.35">
      <c r="AV16350" s="10"/>
      <c r="AW16350"/>
    </row>
    <row r="16351" spans="48:49" x14ac:dyDescent="0.35">
      <c r="AV16351" s="10"/>
      <c r="AW16351"/>
    </row>
    <row r="16352" spans="48:49" x14ac:dyDescent="0.35">
      <c r="AV16352" s="10"/>
      <c r="AW16352"/>
    </row>
    <row r="16353" spans="48:49" x14ac:dyDescent="0.35">
      <c r="AV16353" s="10"/>
      <c r="AW16353"/>
    </row>
    <row r="16354" spans="48:49" x14ac:dyDescent="0.35">
      <c r="AV16354" s="10"/>
      <c r="AW16354"/>
    </row>
    <row r="16355" spans="48:49" x14ac:dyDescent="0.35">
      <c r="AV16355" s="10"/>
      <c r="AW16355"/>
    </row>
    <row r="16356" spans="48:49" x14ac:dyDescent="0.35">
      <c r="AV16356" s="10"/>
      <c r="AW16356"/>
    </row>
    <row r="16357" spans="48:49" x14ac:dyDescent="0.35">
      <c r="AV16357" s="10"/>
      <c r="AW16357"/>
    </row>
    <row r="16358" spans="48:49" x14ac:dyDescent="0.35">
      <c r="AV16358" s="10"/>
      <c r="AW16358"/>
    </row>
    <row r="16359" spans="48:49" x14ac:dyDescent="0.35">
      <c r="AV16359" s="10"/>
      <c r="AW16359"/>
    </row>
    <row r="16360" spans="48:49" x14ac:dyDescent="0.35">
      <c r="AV16360" s="10"/>
      <c r="AW16360"/>
    </row>
    <row r="16361" spans="48:49" x14ac:dyDescent="0.35">
      <c r="AV16361" s="10"/>
      <c r="AW16361"/>
    </row>
    <row r="16362" spans="48:49" x14ac:dyDescent="0.35">
      <c r="AV16362" s="10"/>
      <c r="AW16362"/>
    </row>
    <row r="16363" spans="48:49" x14ac:dyDescent="0.35">
      <c r="AV16363" s="10"/>
      <c r="AW16363"/>
    </row>
    <row r="16364" spans="48:49" x14ac:dyDescent="0.35">
      <c r="AV16364" s="10"/>
      <c r="AW16364"/>
    </row>
    <row r="16365" spans="48:49" x14ac:dyDescent="0.35">
      <c r="AV16365" s="10"/>
      <c r="AW16365"/>
    </row>
    <row r="16366" spans="48:49" x14ac:dyDescent="0.35">
      <c r="AV16366" s="10"/>
      <c r="AW16366"/>
    </row>
    <row r="16367" spans="48:49" x14ac:dyDescent="0.35">
      <c r="AV16367" s="10"/>
      <c r="AW16367"/>
    </row>
    <row r="16368" spans="48:49" x14ac:dyDescent="0.35">
      <c r="AV16368" s="10"/>
      <c r="AW16368"/>
    </row>
    <row r="16369" spans="48:49" x14ac:dyDescent="0.35">
      <c r="AV16369" s="10"/>
      <c r="AW16369"/>
    </row>
    <row r="16370" spans="48:49" x14ac:dyDescent="0.35">
      <c r="AV16370" s="10"/>
      <c r="AW16370"/>
    </row>
    <row r="16371" spans="48:49" x14ac:dyDescent="0.35">
      <c r="AV16371" s="10"/>
      <c r="AW16371"/>
    </row>
    <row r="16372" spans="48:49" x14ac:dyDescent="0.35">
      <c r="AV16372" s="10"/>
      <c r="AW16372"/>
    </row>
    <row r="16373" spans="48:49" x14ac:dyDescent="0.35">
      <c r="AV16373" s="10"/>
      <c r="AW16373"/>
    </row>
    <row r="16374" spans="48:49" x14ac:dyDescent="0.35">
      <c r="AV16374" s="10"/>
      <c r="AW16374"/>
    </row>
    <row r="16375" spans="48:49" x14ac:dyDescent="0.35">
      <c r="AV16375" s="10"/>
      <c r="AW16375"/>
    </row>
    <row r="16376" spans="48:49" x14ac:dyDescent="0.35">
      <c r="AV16376" s="10"/>
      <c r="AW16376"/>
    </row>
    <row r="16377" spans="48:49" x14ac:dyDescent="0.35">
      <c r="AV16377" s="10"/>
      <c r="AW16377"/>
    </row>
    <row r="16378" spans="48:49" x14ac:dyDescent="0.35">
      <c r="AV16378" s="10"/>
      <c r="AW16378"/>
    </row>
    <row r="16379" spans="48:49" x14ac:dyDescent="0.35">
      <c r="AV16379" s="10"/>
      <c r="AW16379"/>
    </row>
    <row r="16380" spans="48:49" x14ac:dyDescent="0.35">
      <c r="AV16380" s="10"/>
      <c r="AW16380"/>
    </row>
    <row r="16381" spans="48:49" x14ac:dyDescent="0.35">
      <c r="AV16381" s="10"/>
      <c r="AW16381"/>
    </row>
    <row r="16382" spans="48:49" x14ac:dyDescent="0.35">
      <c r="AV16382" s="10"/>
      <c r="AW16382"/>
    </row>
    <row r="16383" spans="48:49" x14ac:dyDescent="0.35">
      <c r="AV16383" s="10"/>
      <c r="AW16383"/>
    </row>
    <row r="16384" spans="48:49" x14ac:dyDescent="0.35">
      <c r="AV16384" s="10"/>
      <c r="AW16384"/>
    </row>
    <row r="16385" spans="48:49" x14ac:dyDescent="0.35">
      <c r="AV16385" s="10"/>
      <c r="AW16385"/>
    </row>
    <row r="16386" spans="48:49" x14ac:dyDescent="0.35">
      <c r="AV16386" s="10"/>
      <c r="AW16386"/>
    </row>
    <row r="16387" spans="48:49" x14ac:dyDescent="0.35">
      <c r="AV16387" s="10"/>
      <c r="AW16387"/>
    </row>
    <row r="16388" spans="48:49" x14ac:dyDescent="0.35">
      <c r="AV16388" s="10"/>
      <c r="AW16388"/>
    </row>
    <row r="16389" spans="48:49" x14ac:dyDescent="0.35">
      <c r="AV16389" s="10"/>
      <c r="AW16389"/>
    </row>
    <row r="16390" spans="48:49" x14ac:dyDescent="0.35">
      <c r="AV16390" s="10"/>
      <c r="AW16390"/>
    </row>
    <row r="16391" spans="48:49" x14ac:dyDescent="0.35">
      <c r="AV16391" s="10"/>
      <c r="AW16391"/>
    </row>
    <row r="16392" spans="48:49" x14ac:dyDescent="0.35">
      <c r="AV16392" s="10"/>
      <c r="AW16392"/>
    </row>
    <row r="16393" spans="48:49" x14ac:dyDescent="0.35">
      <c r="AV16393" s="10"/>
      <c r="AW16393"/>
    </row>
    <row r="16394" spans="48:49" x14ac:dyDescent="0.35">
      <c r="AV16394" s="10"/>
      <c r="AW16394"/>
    </row>
    <row r="16395" spans="48:49" x14ac:dyDescent="0.35">
      <c r="AV16395" s="10"/>
      <c r="AW16395"/>
    </row>
    <row r="16396" spans="48:49" x14ac:dyDescent="0.35">
      <c r="AV16396" s="10"/>
      <c r="AW16396"/>
    </row>
    <row r="16397" spans="48:49" x14ac:dyDescent="0.35">
      <c r="AV16397" s="10"/>
      <c r="AW16397"/>
    </row>
    <row r="16398" spans="48:49" x14ac:dyDescent="0.35">
      <c r="AV16398" s="10"/>
      <c r="AW16398"/>
    </row>
    <row r="16399" spans="48:49" x14ac:dyDescent="0.35">
      <c r="AV16399" s="10"/>
      <c r="AW16399"/>
    </row>
    <row r="16400" spans="48:49" x14ac:dyDescent="0.35">
      <c r="AV16400" s="10"/>
      <c r="AW16400"/>
    </row>
    <row r="16401" spans="48:49" x14ac:dyDescent="0.35">
      <c r="AV16401" s="10"/>
      <c r="AW16401"/>
    </row>
    <row r="16402" spans="48:49" x14ac:dyDescent="0.35">
      <c r="AV16402" s="10"/>
      <c r="AW16402"/>
    </row>
    <row r="16403" spans="48:49" x14ac:dyDescent="0.35">
      <c r="AV16403" s="10"/>
      <c r="AW16403"/>
    </row>
    <row r="16404" spans="48:49" x14ac:dyDescent="0.35">
      <c r="AV16404" s="10"/>
      <c r="AW16404"/>
    </row>
    <row r="16405" spans="48:49" x14ac:dyDescent="0.35">
      <c r="AV16405" s="10"/>
      <c r="AW16405"/>
    </row>
    <row r="16406" spans="48:49" x14ac:dyDescent="0.35">
      <c r="AV16406" s="10"/>
      <c r="AW16406"/>
    </row>
    <row r="16407" spans="48:49" x14ac:dyDescent="0.35">
      <c r="AV16407" s="10"/>
      <c r="AW16407"/>
    </row>
    <row r="16408" spans="48:49" x14ac:dyDescent="0.35">
      <c r="AV16408" s="10"/>
      <c r="AW16408"/>
    </row>
    <row r="16409" spans="48:49" x14ac:dyDescent="0.35">
      <c r="AV16409" s="10"/>
      <c r="AW16409"/>
    </row>
    <row r="16410" spans="48:49" x14ac:dyDescent="0.35">
      <c r="AV16410" s="10"/>
      <c r="AW16410"/>
    </row>
    <row r="16411" spans="48:49" x14ac:dyDescent="0.35">
      <c r="AV16411" s="10"/>
      <c r="AW16411"/>
    </row>
    <row r="16412" spans="48:49" x14ac:dyDescent="0.35">
      <c r="AV16412" s="10"/>
      <c r="AW16412"/>
    </row>
    <row r="16413" spans="48:49" x14ac:dyDescent="0.35">
      <c r="AV16413" s="10"/>
      <c r="AW16413"/>
    </row>
    <row r="16414" spans="48:49" x14ac:dyDescent="0.35">
      <c r="AV16414" s="10"/>
      <c r="AW16414"/>
    </row>
    <row r="16415" spans="48:49" x14ac:dyDescent="0.35">
      <c r="AV16415" s="10"/>
      <c r="AW16415"/>
    </row>
    <row r="16416" spans="48:49" x14ac:dyDescent="0.35">
      <c r="AV16416" s="10"/>
      <c r="AW16416"/>
    </row>
    <row r="16417" spans="48:49" x14ac:dyDescent="0.35">
      <c r="AV16417" s="10"/>
      <c r="AW16417"/>
    </row>
    <row r="16418" spans="48:49" x14ac:dyDescent="0.35">
      <c r="AV16418" s="10"/>
      <c r="AW16418"/>
    </row>
    <row r="16419" spans="48:49" x14ac:dyDescent="0.35">
      <c r="AV16419" s="10"/>
      <c r="AW16419"/>
    </row>
    <row r="16420" spans="48:49" x14ac:dyDescent="0.35">
      <c r="AV16420" s="10"/>
      <c r="AW16420"/>
    </row>
    <row r="16421" spans="48:49" x14ac:dyDescent="0.35">
      <c r="AV16421" s="10"/>
      <c r="AW16421"/>
    </row>
    <row r="16422" spans="48:49" x14ac:dyDescent="0.35">
      <c r="AV16422" s="10"/>
      <c r="AW16422"/>
    </row>
    <row r="16423" spans="48:49" x14ac:dyDescent="0.35">
      <c r="AV16423" s="10"/>
      <c r="AW16423"/>
    </row>
    <row r="16424" spans="48:49" x14ac:dyDescent="0.35">
      <c r="AV16424" s="10"/>
      <c r="AW16424"/>
    </row>
    <row r="16425" spans="48:49" x14ac:dyDescent="0.35">
      <c r="AV16425" s="10"/>
      <c r="AW16425"/>
    </row>
    <row r="16426" spans="48:49" x14ac:dyDescent="0.35">
      <c r="AV16426" s="10"/>
      <c r="AW16426"/>
    </row>
    <row r="16427" spans="48:49" x14ac:dyDescent="0.35">
      <c r="AV16427" s="10"/>
      <c r="AW16427"/>
    </row>
    <row r="16428" spans="48:49" x14ac:dyDescent="0.35">
      <c r="AV16428" s="10"/>
      <c r="AW16428"/>
    </row>
    <row r="16429" spans="48:49" x14ac:dyDescent="0.35">
      <c r="AV16429" s="10"/>
      <c r="AW16429"/>
    </row>
    <row r="16430" spans="48:49" x14ac:dyDescent="0.35">
      <c r="AV16430" s="10"/>
      <c r="AW16430"/>
    </row>
    <row r="16431" spans="48:49" x14ac:dyDescent="0.35">
      <c r="AV16431" s="10"/>
      <c r="AW16431"/>
    </row>
    <row r="16432" spans="48:49" x14ac:dyDescent="0.35">
      <c r="AV16432" s="10"/>
      <c r="AW16432"/>
    </row>
    <row r="16433" spans="48:49" x14ac:dyDescent="0.35">
      <c r="AV16433" s="10"/>
      <c r="AW16433"/>
    </row>
    <row r="16434" spans="48:49" x14ac:dyDescent="0.35">
      <c r="AV16434" s="10"/>
      <c r="AW16434"/>
    </row>
    <row r="16435" spans="48:49" x14ac:dyDescent="0.35">
      <c r="AV16435" s="10"/>
      <c r="AW16435"/>
    </row>
    <row r="16436" spans="48:49" x14ac:dyDescent="0.35">
      <c r="AV16436" s="10"/>
      <c r="AW16436"/>
    </row>
    <row r="16437" spans="48:49" x14ac:dyDescent="0.35">
      <c r="AV16437" s="10"/>
      <c r="AW16437"/>
    </row>
    <row r="16438" spans="48:49" x14ac:dyDescent="0.35">
      <c r="AV16438" s="10"/>
      <c r="AW16438"/>
    </row>
    <row r="16439" spans="48:49" x14ac:dyDescent="0.35">
      <c r="AV16439" s="10"/>
      <c r="AW16439"/>
    </row>
    <row r="16440" spans="48:49" x14ac:dyDescent="0.35">
      <c r="AV16440" s="10"/>
      <c r="AW16440"/>
    </row>
    <row r="16441" spans="48:49" x14ac:dyDescent="0.35">
      <c r="AV16441" s="10"/>
      <c r="AW16441"/>
    </row>
    <row r="16442" spans="48:49" x14ac:dyDescent="0.35">
      <c r="AV16442" s="10"/>
      <c r="AW16442"/>
    </row>
    <row r="16443" spans="48:49" x14ac:dyDescent="0.35">
      <c r="AV16443" s="10"/>
      <c r="AW16443"/>
    </row>
    <row r="16444" spans="48:49" x14ac:dyDescent="0.35">
      <c r="AV16444" s="10"/>
      <c r="AW16444"/>
    </row>
    <row r="16445" spans="48:49" x14ac:dyDescent="0.35">
      <c r="AV16445" s="10"/>
      <c r="AW16445"/>
    </row>
    <row r="16446" spans="48:49" x14ac:dyDescent="0.35">
      <c r="AV16446" s="10"/>
      <c r="AW16446"/>
    </row>
    <row r="16447" spans="48:49" x14ac:dyDescent="0.35">
      <c r="AV16447" s="10"/>
      <c r="AW16447"/>
    </row>
    <row r="16448" spans="48:49" x14ac:dyDescent="0.35">
      <c r="AV16448" s="10"/>
      <c r="AW16448"/>
    </row>
    <row r="16449" spans="48:49" x14ac:dyDescent="0.35">
      <c r="AV16449" s="10"/>
      <c r="AW16449"/>
    </row>
    <row r="16450" spans="48:49" x14ac:dyDescent="0.35">
      <c r="AV16450" s="10"/>
      <c r="AW16450"/>
    </row>
    <row r="16451" spans="48:49" x14ac:dyDescent="0.35">
      <c r="AV16451" s="10"/>
      <c r="AW16451"/>
    </row>
    <row r="16452" spans="48:49" x14ac:dyDescent="0.35">
      <c r="AV16452" s="10"/>
      <c r="AW16452"/>
    </row>
    <row r="16453" spans="48:49" x14ac:dyDescent="0.35">
      <c r="AV16453" s="10"/>
      <c r="AW16453"/>
    </row>
    <row r="16454" spans="48:49" x14ac:dyDescent="0.35">
      <c r="AV16454" s="10"/>
      <c r="AW16454"/>
    </row>
    <row r="16455" spans="48:49" x14ac:dyDescent="0.35">
      <c r="AV16455" s="10"/>
      <c r="AW16455"/>
    </row>
    <row r="16456" spans="48:49" x14ac:dyDescent="0.35">
      <c r="AV16456" s="10"/>
      <c r="AW16456"/>
    </row>
    <row r="16457" spans="48:49" x14ac:dyDescent="0.35">
      <c r="AV16457" s="10"/>
      <c r="AW16457"/>
    </row>
    <row r="16458" spans="48:49" x14ac:dyDescent="0.35">
      <c r="AV16458" s="10"/>
      <c r="AW16458"/>
    </row>
    <row r="16459" spans="48:49" x14ac:dyDescent="0.35">
      <c r="AV16459" s="10"/>
      <c r="AW16459"/>
    </row>
    <row r="16460" spans="48:49" x14ac:dyDescent="0.35">
      <c r="AV16460" s="10"/>
      <c r="AW16460"/>
    </row>
    <row r="16461" spans="48:49" x14ac:dyDescent="0.35">
      <c r="AV16461" s="10"/>
      <c r="AW16461"/>
    </row>
    <row r="16462" spans="48:49" x14ac:dyDescent="0.35">
      <c r="AV16462" s="10"/>
      <c r="AW16462"/>
    </row>
    <row r="16463" spans="48:49" x14ac:dyDescent="0.35">
      <c r="AV16463" s="10"/>
      <c r="AW16463"/>
    </row>
    <row r="16464" spans="48:49" x14ac:dyDescent="0.35">
      <c r="AV16464" s="10"/>
      <c r="AW16464"/>
    </row>
    <row r="16465" spans="48:49" x14ac:dyDescent="0.35">
      <c r="AV16465" s="10"/>
      <c r="AW16465"/>
    </row>
    <row r="16466" spans="48:49" x14ac:dyDescent="0.35">
      <c r="AV16466" s="10"/>
      <c r="AW16466"/>
    </row>
    <row r="16467" spans="48:49" x14ac:dyDescent="0.35">
      <c r="AV16467" s="10"/>
      <c r="AW16467"/>
    </row>
    <row r="16468" spans="48:49" x14ac:dyDescent="0.35">
      <c r="AV16468" s="10"/>
      <c r="AW16468"/>
    </row>
    <row r="16469" spans="48:49" x14ac:dyDescent="0.35">
      <c r="AV16469" s="10"/>
      <c r="AW16469"/>
    </row>
    <row r="16470" spans="48:49" x14ac:dyDescent="0.35">
      <c r="AV16470" s="10"/>
      <c r="AW16470"/>
    </row>
    <row r="16471" spans="48:49" x14ac:dyDescent="0.35">
      <c r="AV16471" s="10"/>
      <c r="AW16471"/>
    </row>
    <row r="16472" spans="48:49" x14ac:dyDescent="0.35">
      <c r="AV16472" s="10"/>
      <c r="AW16472"/>
    </row>
    <row r="16473" spans="48:49" x14ac:dyDescent="0.35">
      <c r="AV16473" s="10"/>
      <c r="AW16473"/>
    </row>
    <row r="16474" spans="48:49" x14ac:dyDescent="0.35">
      <c r="AV16474" s="10"/>
      <c r="AW16474"/>
    </row>
    <row r="16475" spans="48:49" x14ac:dyDescent="0.35">
      <c r="AV16475" s="10"/>
      <c r="AW16475"/>
    </row>
    <row r="16476" spans="48:49" x14ac:dyDescent="0.35">
      <c r="AV16476" s="10"/>
      <c r="AW16476"/>
    </row>
    <row r="16477" spans="48:49" x14ac:dyDescent="0.35">
      <c r="AV16477" s="10"/>
      <c r="AW16477"/>
    </row>
    <row r="16478" spans="48:49" x14ac:dyDescent="0.35">
      <c r="AV16478" s="10"/>
      <c r="AW16478"/>
    </row>
    <row r="16479" spans="48:49" x14ac:dyDescent="0.35">
      <c r="AV16479" s="10"/>
      <c r="AW16479"/>
    </row>
    <row r="16480" spans="48:49" x14ac:dyDescent="0.35">
      <c r="AV16480" s="10"/>
      <c r="AW16480"/>
    </row>
    <row r="16481" spans="48:49" x14ac:dyDescent="0.35">
      <c r="AV16481" s="10"/>
      <c r="AW16481"/>
    </row>
    <row r="16482" spans="48:49" x14ac:dyDescent="0.35">
      <c r="AV16482" s="10"/>
      <c r="AW16482"/>
    </row>
    <row r="16483" spans="48:49" x14ac:dyDescent="0.35">
      <c r="AV16483" s="10"/>
      <c r="AW16483"/>
    </row>
    <row r="16484" spans="48:49" x14ac:dyDescent="0.35">
      <c r="AV16484" s="10"/>
      <c r="AW16484"/>
    </row>
    <row r="16485" spans="48:49" x14ac:dyDescent="0.35">
      <c r="AV16485" s="10"/>
      <c r="AW16485"/>
    </row>
    <row r="16486" spans="48:49" x14ac:dyDescent="0.35">
      <c r="AV16486" s="10"/>
      <c r="AW16486"/>
    </row>
    <row r="16487" spans="48:49" x14ac:dyDescent="0.35">
      <c r="AV16487" s="10"/>
      <c r="AW16487"/>
    </row>
    <row r="16488" spans="48:49" x14ac:dyDescent="0.35">
      <c r="AV16488" s="10"/>
      <c r="AW16488"/>
    </row>
    <row r="16489" spans="48:49" x14ac:dyDescent="0.35">
      <c r="AV16489" s="10"/>
      <c r="AW16489"/>
    </row>
    <row r="16490" spans="48:49" x14ac:dyDescent="0.35">
      <c r="AV16490" s="10"/>
      <c r="AW16490"/>
    </row>
    <row r="16491" spans="48:49" x14ac:dyDescent="0.35">
      <c r="AV16491" s="10"/>
      <c r="AW16491"/>
    </row>
    <row r="16492" spans="48:49" x14ac:dyDescent="0.35">
      <c r="AV16492" s="10"/>
      <c r="AW16492"/>
    </row>
    <row r="16493" spans="48:49" x14ac:dyDescent="0.35">
      <c r="AV16493" s="10"/>
      <c r="AW16493"/>
    </row>
    <row r="16494" spans="48:49" x14ac:dyDescent="0.35">
      <c r="AV16494" s="10"/>
      <c r="AW16494"/>
    </row>
    <row r="16495" spans="48:49" x14ac:dyDescent="0.35">
      <c r="AV16495" s="10"/>
      <c r="AW16495"/>
    </row>
    <row r="16496" spans="48:49" x14ac:dyDescent="0.35">
      <c r="AV16496" s="10"/>
      <c r="AW16496"/>
    </row>
    <row r="16497" spans="48:49" x14ac:dyDescent="0.35">
      <c r="AV16497" s="10"/>
      <c r="AW16497"/>
    </row>
    <row r="16498" spans="48:49" x14ac:dyDescent="0.35">
      <c r="AV16498" s="10"/>
      <c r="AW16498"/>
    </row>
    <row r="16499" spans="48:49" x14ac:dyDescent="0.35">
      <c r="AV16499" s="10"/>
      <c r="AW16499"/>
    </row>
    <row r="16500" spans="48:49" x14ac:dyDescent="0.35">
      <c r="AV16500" s="10"/>
      <c r="AW16500"/>
    </row>
    <row r="16501" spans="48:49" x14ac:dyDescent="0.35">
      <c r="AV16501" s="10"/>
      <c r="AW16501"/>
    </row>
    <row r="16502" spans="48:49" x14ac:dyDescent="0.35">
      <c r="AV16502" s="10"/>
      <c r="AW16502"/>
    </row>
    <row r="16503" spans="48:49" x14ac:dyDescent="0.35">
      <c r="AV16503" s="10"/>
      <c r="AW16503"/>
    </row>
    <row r="16504" spans="48:49" x14ac:dyDescent="0.35">
      <c r="AV16504" s="10"/>
      <c r="AW16504"/>
    </row>
    <row r="16505" spans="48:49" x14ac:dyDescent="0.35">
      <c r="AV16505" s="10"/>
      <c r="AW16505"/>
    </row>
    <row r="16506" spans="48:49" x14ac:dyDescent="0.35">
      <c r="AV16506" s="10"/>
      <c r="AW16506"/>
    </row>
    <row r="16507" spans="48:49" x14ac:dyDescent="0.35">
      <c r="AV16507" s="10"/>
      <c r="AW16507"/>
    </row>
    <row r="16508" spans="48:49" x14ac:dyDescent="0.35">
      <c r="AV16508" s="10"/>
      <c r="AW16508"/>
    </row>
    <row r="16509" spans="48:49" x14ac:dyDescent="0.35">
      <c r="AV16509" s="10"/>
      <c r="AW16509"/>
    </row>
    <row r="16510" spans="48:49" x14ac:dyDescent="0.35">
      <c r="AV16510" s="10"/>
      <c r="AW16510"/>
    </row>
    <row r="16511" spans="48:49" x14ac:dyDescent="0.35">
      <c r="AV16511" s="10"/>
      <c r="AW16511"/>
    </row>
    <row r="16512" spans="48:49" x14ac:dyDescent="0.35">
      <c r="AV16512" s="10"/>
      <c r="AW16512"/>
    </row>
    <row r="16513" spans="48:49" x14ac:dyDescent="0.35">
      <c r="AV16513" s="10"/>
      <c r="AW16513"/>
    </row>
    <row r="16514" spans="48:49" x14ac:dyDescent="0.35">
      <c r="AV16514" s="10"/>
      <c r="AW16514"/>
    </row>
    <row r="16515" spans="48:49" x14ac:dyDescent="0.35">
      <c r="AV16515" s="10"/>
      <c r="AW16515"/>
    </row>
    <row r="16516" spans="48:49" x14ac:dyDescent="0.35">
      <c r="AV16516" s="10"/>
      <c r="AW16516"/>
    </row>
    <row r="16517" spans="48:49" x14ac:dyDescent="0.35">
      <c r="AV16517" s="10"/>
      <c r="AW16517"/>
    </row>
    <row r="16518" spans="48:49" x14ac:dyDescent="0.35">
      <c r="AV16518" s="10"/>
      <c r="AW16518"/>
    </row>
    <row r="16519" spans="48:49" x14ac:dyDescent="0.35">
      <c r="AV16519" s="10"/>
      <c r="AW16519"/>
    </row>
    <row r="16520" spans="48:49" x14ac:dyDescent="0.35">
      <c r="AV16520" s="10"/>
      <c r="AW16520"/>
    </row>
    <row r="16521" spans="48:49" x14ac:dyDescent="0.35">
      <c r="AV16521" s="10"/>
      <c r="AW16521"/>
    </row>
    <row r="16522" spans="48:49" x14ac:dyDescent="0.35">
      <c r="AV16522" s="10"/>
      <c r="AW16522"/>
    </row>
    <row r="16523" spans="48:49" x14ac:dyDescent="0.35">
      <c r="AV16523" s="10"/>
      <c r="AW16523"/>
    </row>
    <row r="16524" spans="48:49" x14ac:dyDescent="0.35">
      <c r="AV16524" s="10"/>
      <c r="AW16524"/>
    </row>
    <row r="16525" spans="48:49" x14ac:dyDescent="0.35">
      <c r="AV16525" s="10"/>
      <c r="AW16525"/>
    </row>
    <row r="16526" spans="48:49" x14ac:dyDescent="0.35">
      <c r="AV16526" s="10"/>
      <c r="AW16526"/>
    </row>
    <row r="16527" spans="48:49" x14ac:dyDescent="0.35">
      <c r="AV16527" s="10"/>
      <c r="AW16527"/>
    </row>
    <row r="16528" spans="48:49" x14ac:dyDescent="0.35">
      <c r="AV16528" s="10"/>
      <c r="AW16528"/>
    </row>
    <row r="16529" spans="48:49" x14ac:dyDescent="0.35">
      <c r="AV16529" s="10"/>
      <c r="AW16529"/>
    </row>
    <row r="16530" spans="48:49" x14ac:dyDescent="0.35">
      <c r="AV16530" s="10"/>
      <c r="AW16530"/>
    </row>
    <row r="16531" spans="48:49" x14ac:dyDescent="0.35">
      <c r="AV16531" s="10"/>
      <c r="AW16531"/>
    </row>
    <row r="16532" spans="48:49" x14ac:dyDescent="0.35">
      <c r="AV16532" s="10"/>
      <c r="AW16532"/>
    </row>
    <row r="16533" spans="48:49" x14ac:dyDescent="0.35">
      <c r="AV16533" s="10"/>
      <c r="AW16533"/>
    </row>
    <row r="16534" spans="48:49" x14ac:dyDescent="0.35">
      <c r="AV16534" s="10"/>
      <c r="AW16534"/>
    </row>
    <row r="16535" spans="48:49" x14ac:dyDescent="0.35">
      <c r="AV16535" s="10"/>
      <c r="AW16535"/>
    </row>
    <row r="16536" spans="48:49" x14ac:dyDescent="0.35">
      <c r="AV16536" s="10"/>
      <c r="AW16536"/>
    </row>
    <row r="16537" spans="48:49" x14ac:dyDescent="0.35">
      <c r="AV16537" s="10"/>
      <c r="AW16537"/>
    </row>
    <row r="16538" spans="48:49" x14ac:dyDescent="0.35">
      <c r="AV16538" s="10"/>
      <c r="AW16538"/>
    </row>
    <row r="16539" spans="48:49" x14ac:dyDescent="0.35">
      <c r="AV16539" s="10"/>
      <c r="AW16539"/>
    </row>
    <row r="16540" spans="48:49" x14ac:dyDescent="0.35">
      <c r="AV16540" s="10"/>
      <c r="AW16540"/>
    </row>
    <row r="16541" spans="48:49" x14ac:dyDescent="0.35">
      <c r="AV16541" s="10"/>
      <c r="AW16541"/>
    </row>
    <row r="16542" spans="48:49" x14ac:dyDescent="0.35">
      <c r="AV16542" s="10"/>
      <c r="AW16542"/>
    </row>
    <row r="16543" spans="48:49" x14ac:dyDescent="0.35">
      <c r="AV16543" s="10"/>
      <c r="AW16543"/>
    </row>
    <row r="16544" spans="48:49" x14ac:dyDescent="0.35">
      <c r="AV16544" s="10"/>
      <c r="AW16544"/>
    </row>
    <row r="16545" spans="48:49" x14ac:dyDescent="0.35">
      <c r="AV16545" s="10"/>
      <c r="AW16545"/>
    </row>
    <row r="16546" spans="48:49" x14ac:dyDescent="0.35">
      <c r="AV16546" s="10"/>
      <c r="AW16546"/>
    </row>
    <row r="16547" spans="48:49" x14ac:dyDescent="0.35">
      <c r="AV16547" s="10"/>
      <c r="AW16547"/>
    </row>
    <row r="16548" spans="48:49" x14ac:dyDescent="0.35">
      <c r="AV16548" s="10"/>
      <c r="AW16548"/>
    </row>
    <row r="16549" spans="48:49" x14ac:dyDescent="0.35">
      <c r="AV16549" s="10"/>
      <c r="AW16549"/>
    </row>
    <row r="16550" spans="48:49" x14ac:dyDescent="0.35">
      <c r="AV16550" s="10"/>
      <c r="AW16550"/>
    </row>
    <row r="16551" spans="48:49" x14ac:dyDescent="0.35">
      <c r="AV16551" s="10"/>
      <c r="AW16551"/>
    </row>
    <row r="16552" spans="48:49" x14ac:dyDescent="0.35">
      <c r="AV16552" s="10"/>
      <c r="AW16552"/>
    </row>
    <row r="16553" spans="48:49" x14ac:dyDescent="0.35">
      <c r="AV16553" s="10"/>
      <c r="AW16553"/>
    </row>
    <row r="16554" spans="48:49" x14ac:dyDescent="0.35">
      <c r="AV16554" s="10"/>
      <c r="AW16554"/>
    </row>
    <row r="16555" spans="48:49" x14ac:dyDescent="0.35">
      <c r="AV16555" s="10"/>
      <c r="AW16555"/>
    </row>
    <row r="16556" spans="48:49" x14ac:dyDescent="0.35">
      <c r="AV16556" s="10"/>
      <c r="AW16556"/>
    </row>
    <row r="16557" spans="48:49" x14ac:dyDescent="0.35">
      <c r="AV16557" s="10"/>
      <c r="AW16557"/>
    </row>
    <row r="16558" spans="48:49" x14ac:dyDescent="0.35">
      <c r="AV16558" s="10"/>
      <c r="AW16558"/>
    </row>
    <row r="16559" spans="48:49" x14ac:dyDescent="0.35">
      <c r="AV16559" s="10"/>
      <c r="AW16559"/>
    </row>
    <row r="16560" spans="48:49" x14ac:dyDescent="0.35">
      <c r="AV16560" s="10"/>
      <c r="AW16560"/>
    </row>
    <row r="16561" spans="48:49" x14ac:dyDescent="0.35">
      <c r="AV16561" s="10"/>
      <c r="AW16561"/>
    </row>
    <row r="16562" spans="48:49" x14ac:dyDescent="0.35">
      <c r="AV16562" s="10"/>
      <c r="AW16562"/>
    </row>
    <row r="16563" spans="48:49" x14ac:dyDescent="0.35">
      <c r="AV16563" s="10"/>
      <c r="AW16563"/>
    </row>
    <row r="16564" spans="48:49" x14ac:dyDescent="0.35">
      <c r="AV16564" s="10"/>
      <c r="AW16564"/>
    </row>
    <row r="16565" spans="48:49" x14ac:dyDescent="0.35">
      <c r="AV16565" s="10"/>
      <c r="AW16565"/>
    </row>
    <row r="16566" spans="48:49" x14ac:dyDescent="0.35">
      <c r="AV16566" s="10"/>
      <c r="AW16566"/>
    </row>
    <row r="16567" spans="48:49" x14ac:dyDescent="0.35">
      <c r="AV16567" s="10"/>
      <c r="AW16567"/>
    </row>
    <row r="16568" spans="48:49" x14ac:dyDescent="0.35">
      <c r="AV16568" s="10"/>
      <c r="AW16568"/>
    </row>
    <row r="16569" spans="48:49" x14ac:dyDescent="0.35">
      <c r="AV16569" s="10"/>
      <c r="AW16569"/>
    </row>
    <row r="16570" spans="48:49" x14ac:dyDescent="0.35">
      <c r="AV16570" s="10"/>
      <c r="AW16570"/>
    </row>
    <row r="16571" spans="48:49" x14ac:dyDescent="0.35">
      <c r="AV16571" s="10"/>
      <c r="AW16571"/>
    </row>
    <row r="16572" spans="48:49" x14ac:dyDescent="0.35">
      <c r="AV16572" s="10"/>
      <c r="AW16572"/>
    </row>
    <row r="16573" spans="48:49" x14ac:dyDescent="0.35">
      <c r="AV16573" s="10"/>
      <c r="AW16573"/>
    </row>
    <row r="16574" spans="48:49" x14ac:dyDescent="0.35">
      <c r="AV16574" s="10"/>
      <c r="AW16574"/>
    </row>
    <row r="16575" spans="48:49" x14ac:dyDescent="0.35">
      <c r="AV16575" s="10"/>
      <c r="AW16575"/>
    </row>
    <row r="16576" spans="48:49" x14ac:dyDescent="0.35">
      <c r="AV16576" s="10"/>
      <c r="AW16576"/>
    </row>
    <row r="16577" spans="48:49" x14ac:dyDescent="0.35">
      <c r="AV16577" s="10"/>
      <c r="AW16577"/>
    </row>
    <row r="16578" spans="48:49" x14ac:dyDescent="0.35">
      <c r="AV16578" s="10"/>
      <c r="AW16578"/>
    </row>
    <row r="16579" spans="48:49" x14ac:dyDescent="0.35">
      <c r="AV16579" s="10"/>
      <c r="AW16579"/>
    </row>
    <row r="16580" spans="48:49" x14ac:dyDescent="0.35">
      <c r="AV16580" s="10"/>
      <c r="AW16580"/>
    </row>
    <row r="16581" spans="48:49" x14ac:dyDescent="0.35">
      <c r="AV16581" s="10"/>
      <c r="AW16581"/>
    </row>
    <row r="16582" spans="48:49" x14ac:dyDescent="0.35">
      <c r="AV16582" s="10"/>
      <c r="AW16582"/>
    </row>
    <row r="16583" spans="48:49" x14ac:dyDescent="0.35">
      <c r="AV16583" s="10"/>
      <c r="AW16583"/>
    </row>
    <row r="16584" spans="48:49" x14ac:dyDescent="0.35">
      <c r="AV16584" s="10"/>
      <c r="AW16584"/>
    </row>
    <row r="16585" spans="48:49" x14ac:dyDescent="0.35">
      <c r="AV16585" s="10"/>
      <c r="AW16585"/>
    </row>
    <row r="16586" spans="48:49" x14ac:dyDescent="0.35">
      <c r="AV16586" s="10"/>
      <c r="AW16586"/>
    </row>
    <row r="16587" spans="48:49" x14ac:dyDescent="0.35">
      <c r="AV16587" s="10"/>
      <c r="AW16587"/>
    </row>
    <row r="16588" spans="48:49" x14ac:dyDescent="0.35">
      <c r="AV16588" s="10"/>
      <c r="AW16588"/>
    </row>
    <row r="16589" spans="48:49" x14ac:dyDescent="0.35">
      <c r="AV16589" s="10"/>
      <c r="AW16589"/>
    </row>
    <row r="16590" spans="48:49" x14ac:dyDescent="0.35">
      <c r="AV16590" s="10"/>
      <c r="AW16590"/>
    </row>
    <row r="16591" spans="48:49" x14ac:dyDescent="0.35">
      <c r="AV16591" s="10"/>
      <c r="AW16591"/>
    </row>
    <row r="16592" spans="48:49" x14ac:dyDescent="0.35">
      <c r="AV16592" s="10"/>
      <c r="AW16592"/>
    </row>
    <row r="16593" spans="48:49" x14ac:dyDescent="0.35">
      <c r="AV16593" s="10"/>
      <c r="AW16593"/>
    </row>
    <row r="16594" spans="48:49" x14ac:dyDescent="0.35">
      <c r="AV16594" s="10"/>
      <c r="AW16594"/>
    </row>
    <row r="16595" spans="48:49" x14ac:dyDescent="0.35">
      <c r="AV16595" s="10"/>
      <c r="AW16595"/>
    </row>
    <row r="16596" spans="48:49" x14ac:dyDescent="0.35">
      <c r="AV16596" s="10"/>
      <c r="AW16596"/>
    </row>
    <row r="16597" spans="48:49" x14ac:dyDescent="0.35">
      <c r="AV16597" s="10"/>
      <c r="AW16597"/>
    </row>
    <row r="16598" spans="48:49" x14ac:dyDescent="0.35">
      <c r="AV16598" s="10"/>
      <c r="AW16598"/>
    </row>
    <row r="16599" spans="48:49" x14ac:dyDescent="0.35">
      <c r="AV16599" s="10"/>
      <c r="AW16599"/>
    </row>
    <row r="16600" spans="48:49" x14ac:dyDescent="0.35">
      <c r="AV16600" s="10"/>
      <c r="AW16600"/>
    </row>
    <row r="16601" spans="48:49" x14ac:dyDescent="0.35">
      <c r="AV16601" s="10"/>
      <c r="AW16601"/>
    </row>
    <row r="16602" spans="48:49" x14ac:dyDescent="0.35">
      <c r="AV16602" s="10"/>
      <c r="AW16602"/>
    </row>
    <row r="16603" spans="48:49" x14ac:dyDescent="0.35">
      <c r="AV16603" s="10"/>
      <c r="AW16603"/>
    </row>
    <row r="16604" spans="48:49" x14ac:dyDescent="0.35">
      <c r="AV16604" s="10"/>
      <c r="AW16604"/>
    </row>
    <row r="16605" spans="48:49" x14ac:dyDescent="0.35">
      <c r="AV16605" s="10"/>
      <c r="AW16605"/>
    </row>
    <row r="16606" spans="48:49" x14ac:dyDescent="0.35">
      <c r="AV16606" s="10"/>
      <c r="AW16606"/>
    </row>
    <row r="16607" spans="48:49" x14ac:dyDescent="0.35">
      <c r="AV16607" s="10"/>
      <c r="AW16607"/>
    </row>
    <row r="16608" spans="48:49" x14ac:dyDescent="0.35">
      <c r="AV16608" s="10"/>
      <c r="AW16608"/>
    </row>
    <row r="16609" spans="48:49" x14ac:dyDescent="0.35">
      <c r="AV16609" s="10"/>
      <c r="AW16609"/>
    </row>
    <row r="16610" spans="48:49" x14ac:dyDescent="0.35">
      <c r="AV16610" s="10"/>
      <c r="AW16610"/>
    </row>
    <row r="16611" spans="48:49" x14ac:dyDescent="0.35">
      <c r="AV16611" s="10"/>
      <c r="AW16611"/>
    </row>
    <row r="16612" spans="48:49" x14ac:dyDescent="0.35">
      <c r="AV16612" s="10"/>
      <c r="AW16612"/>
    </row>
    <row r="16613" spans="48:49" x14ac:dyDescent="0.35">
      <c r="AV16613" s="10"/>
      <c r="AW16613"/>
    </row>
    <row r="16614" spans="48:49" x14ac:dyDescent="0.35">
      <c r="AV16614" s="10"/>
      <c r="AW16614"/>
    </row>
    <row r="16615" spans="48:49" x14ac:dyDescent="0.35">
      <c r="AV16615" s="10"/>
      <c r="AW16615"/>
    </row>
    <row r="16616" spans="48:49" x14ac:dyDescent="0.35">
      <c r="AV16616" s="10"/>
      <c r="AW16616"/>
    </row>
    <row r="16617" spans="48:49" x14ac:dyDescent="0.35">
      <c r="AV16617" s="10"/>
      <c r="AW16617"/>
    </row>
    <row r="16618" spans="48:49" x14ac:dyDescent="0.35">
      <c r="AV16618" s="10"/>
      <c r="AW16618"/>
    </row>
    <row r="16619" spans="48:49" x14ac:dyDescent="0.35">
      <c r="AV16619" s="10"/>
      <c r="AW16619"/>
    </row>
    <row r="16620" spans="48:49" x14ac:dyDescent="0.35">
      <c r="AV16620" s="10"/>
      <c r="AW16620"/>
    </row>
    <row r="16621" spans="48:49" x14ac:dyDescent="0.35">
      <c r="AV16621" s="10"/>
      <c r="AW16621"/>
    </row>
    <row r="16622" spans="48:49" x14ac:dyDescent="0.35">
      <c r="AV16622" s="10"/>
      <c r="AW16622"/>
    </row>
    <row r="16623" spans="48:49" x14ac:dyDescent="0.35">
      <c r="AV16623" s="10"/>
      <c r="AW16623"/>
    </row>
    <row r="16624" spans="48:49" x14ac:dyDescent="0.35">
      <c r="AV16624" s="10"/>
      <c r="AW16624"/>
    </row>
    <row r="16625" spans="48:49" x14ac:dyDescent="0.35">
      <c r="AV16625" s="10"/>
      <c r="AW16625"/>
    </row>
    <row r="16626" spans="48:49" x14ac:dyDescent="0.35">
      <c r="AV16626" s="10"/>
      <c r="AW16626"/>
    </row>
    <row r="16627" spans="48:49" x14ac:dyDescent="0.35">
      <c r="AV16627" s="10"/>
      <c r="AW16627"/>
    </row>
    <row r="16628" spans="48:49" x14ac:dyDescent="0.35">
      <c r="AV16628" s="10"/>
      <c r="AW16628"/>
    </row>
    <row r="16629" spans="48:49" x14ac:dyDescent="0.35">
      <c r="AV16629" s="10"/>
      <c r="AW16629"/>
    </row>
    <row r="16630" spans="48:49" x14ac:dyDescent="0.35">
      <c r="AV16630" s="10"/>
      <c r="AW16630"/>
    </row>
    <row r="16631" spans="48:49" x14ac:dyDescent="0.35">
      <c r="AV16631" s="10"/>
      <c r="AW16631"/>
    </row>
    <row r="16632" spans="48:49" x14ac:dyDescent="0.35">
      <c r="AV16632" s="10"/>
      <c r="AW16632"/>
    </row>
    <row r="16633" spans="48:49" x14ac:dyDescent="0.35">
      <c r="AV16633" s="10"/>
      <c r="AW16633"/>
    </row>
    <row r="16634" spans="48:49" x14ac:dyDescent="0.35">
      <c r="AV16634" s="10"/>
      <c r="AW16634"/>
    </row>
    <row r="16635" spans="48:49" x14ac:dyDescent="0.35">
      <c r="AV16635" s="10"/>
      <c r="AW16635"/>
    </row>
    <row r="16636" spans="48:49" x14ac:dyDescent="0.35">
      <c r="AV16636" s="10"/>
      <c r="AW16636"/>
    </row>
    <row r="16637" spans="48:49" x14ac:dyDescent="0.35">
      <c r="AV16637" s="10"/>
      <c r="AW16637"/>
    </row>
    <row r="16638" spans="48:49" x14ac:dyDescent="0.35">
      <c r="AV16638" s="10"/>
      <c r="AW16638"/>
    </row>
    <row r="16639" spans="48:49" x14ac:dyDescent="0.35">
      <c r="AV16639" s="10"/>
      <c r="AW16639"/>
    </row>
    <row r="16640" spans="48:49" x14ac:dyDescent="0.35">
      <c r="AV16640" s="10"/>
      <c r="AW16640"/>
    </row>
    <row r="16641" spans="48:49" x14ac:dyDescent="0.35">
      <c r="AV16641" s="10"/>
      <c r="AW16641"/>
    </row>
    <row r="16642" spans="48:49" x14ac:dyDescent="0.35">
      <c r="AV16642" s="10"/>
      <c r="AW16642"/>
    </row>
    <row r="16643" spans="48:49" x14ac:dyDescent="0.35">
      <c r="AV16643" s="10"/>
      <c r="AW16643"/>
    </row>
    <row r="16644" spans="48:49" x14ac:dyDescent="0.35">
      <c r="AV16644" s="10"/>
      <c r="AW16644"/>
    </row>
    <row r="16645" spans="48:49" x14ac:dyDescent="0.35">
      <c r="AV16645" s="10"/>
      <c r="AW16645"/>
    </row>
    <row r="16646" spans="48:49" x14ac:dyDescent="0.35">
      <c r="AV16646" s="10"/>
      <c r="AW16646"/>
    </row>
    <row r="16647" spans="48:49" x14ac:dyDescent="0.35">
      <c r="AV16647" s="10"/>
      <c r="AW16647"/>
    </row>
    <row r="16648" spans="48:49" x14ac:dyDescent="0.35">
      <c r="AV16648" s="10"/>
      <c r="AW16648"/>
    </row>
    <row r="16649" spans="48:49" x14ac:dyDescent="0.35">
      <c r="AV16649" s="10"/>
      <c r="AW16649"/>
    </row>
    <row r="16650" spans="48:49" x14ac:dyDescent="0.35">
      <c r="AV16650" s="10"/>
      <c r="AW16650"/>
    </row>
    <row r="16651" spans="48:49" x14ac:dyDescent="0.35">
      <c r="AV16651" s="10"/>
      <c r="AW16651"/>
    </row>
    <row r="16652" spans="48:49" x14ac:dyDescent="0.35">
      <c r="AV16652" s="10"/>
      <c r="AW16652"/>
    </row>
    <row r="16653" spans="48:49" x14ac:dyDescent="0.35">
      <c r="AV16653" s="10"/>
      <c r="AW16653"/>
    </row>
    <row r="16654" spans="48:49" x14ac:dyDescent="0.35">
      <c r="AV16654" s="10"/>
      <c r="AW16654"/>
    </row>
    <row r="16655" spans="48:49" x14ac:dyDescent="0.35">
      <c r="AV16655" s="10"/>
      <c r="AW16655"/>
    </row>
    <row r="16656" spans="48:49" x14ac:dyDescent="0.35">
      <c r="AV16656" s="10"/>
      <c r="AW16656"/>
    </row>
    <row r="16657" spans="48:49" x14ac:dyDescent="0.35">
      <c r="AV16657" s="10"/>
      <c r="AW16657"/>
    </row>
    <row r="16658" spans="48:49" x14ac:dyDescent="0.35">
      <c r="AV16658" s="10"/>
      <c r="AW16658"/>
    </row>
    <row r="16659" spans="48:49" x14ac:dyDescent="0.35">
      <c r="AV16659" s="10"/>
      <c r="AW16659"/>
    </row>
    <row r="16660" spans="48:49" x14ac:dyDescent="0.35">
      <c r="AV16660" s="10"/>
      <c r="AW16660"/>
    </row>
    <row r="16661" spans="48:49" x14ac:dyDescent="0.35">
      <c r="AV16661" s="10"/>
      <c r="AW16661"/>
    </row>
    <row r="16662" spans="48:49" x14ac:dyDescent="0.35">
      <c r="AV16662" s="10"/>
      <c r="AW16662"/>
    </row>
    <row r="16663" spans="48:49" x14ac:dyDescent="0.35">
      <c r="AV16663" s="10"/>
      <c r="AW16663"/>
    </row>
    <row r="16664" spans="48:49" x14ac:dyDescent="0.35">
      <c r="AV16664" s="10"/>
      <c r="AW16664"/>
    </row>
    <row r="16665" spans="48:49" x14ac:dyDescent="0.35">
      <c r="AV16665" s="10"/>
      <c r="AW16665"/>
    </row>
    <row r="16666" spans="48:49" x14ac:dyDescent="0.35">
      <c r="AV16666" s="10"/>
      <c r="AW16666"/>
    </row>
    <row r="16667" spans="48:49" x14ac:dyDescent="0.35">
      <c r="AV16667" s="10"/>
      <c r="AW16667"/>
    </row>
    <row r="16668" spans="48:49" x14ac:dyDescent="0.35">
      <c r="AV16668" s="10"/>
      <c r="AW16668"/>
    </row>
    <row r="16669" spans="48:49" x14ac:dyDescent="0.35">
      <c r="AV16669" s="10"/>
      <c r="AW16669"/>
    </row>
    <row r="16670" spans="48:49" x14ac:dyDescent="0.35">
      <c r="AV16670" s="10"/>
      <c r="AW16670"/>
    </row>
    <row r="16671" spans="48:49" x14ac:dyDescent="0.35">
      <c r="AV16671" s="10"/>
      <c r="AW16671"/>
    </row>
    <row r="16672" spans="48:49" x14ac:dyDescent="0.35">
      <c r="AV16672" s="10"/>
      <c r="AW16672"/>
    </row>
    <row r="16673" spans="48:49" x14ac:dyDescent="0.35">
      <c r="AV16673" s="10"/>
      <c r="AW16673"/>
    </row>
    <row r="16674" spans="48:49" x14ac:dyDescent="0.35">
      <c r="AV16674" s="10"/>
      <c r="AW16674"/>
    </row>
    <row r="16675" spans="48:49" x14ac:dyDescent="0.35">
      <c r="AV16675" s="10"/>
      <c r="AW16675"/>
    </row>
    <row r="16676" spans="48:49" x14ac:dyDescent="0.35">
      <c r="AV16676" s="10"/>
      <c r="AW16676"/>
    </row>
    <row r="16677" spans="48:49" x14ac:dyDescent="0.35">
      <c r="AV16677" s="10"/>
      <c r="AW16677"/>
    </row>
    <row r="16678" spans="48:49" x14ac:dyDescent="0.35">
      <c r="AV16678" s="10"/>
      <c r="AW16678"/>
    </row>
    <row r="16679" spans="48:49" x14ac:dyDescent="0.35">
      <c r="AV16679" s="10"/>
      <c r="AW16679"/>
    </row>
    <row r="16680" spans="48:49" x14ac:dyDescent="0.35">
      <c r="AV16680" s="10"/>
      <c r="AW16680"/>
    </row>
    <row r="16681" spans="48:49" x14ac:dyDescent="0.35">
      <c r="AV16681" s="10"/>
      <c r="AW16681"/>
    </row>
    <row r="16682" spans="48:49" x14ac:dyDescent="0.35">
      <c r="AV16682" s="10"/>
      <c r="AW16682"/>
    </row>
    <row r="16683" spans="48:49" x14ac:dyDescent="0.35">
      <c r="AV16683" s="10"/>
      <c r="AW16683"/>
    </row>
    <row r="16684" spans="48:49" x14ac:dyDescent="0.35">
      <c r="AV16684" s="10"/>
      <c r="AW16684"/>
    </row>
    <row r="16685" spans="48:49" x14ac:dyDescent="0.35">
      <c r="AV16685" s="10"/>
      <c r="AW16685"/>
    </row>
    <row r="16686" spans="48:49" x14ac:dyDescent="0.35">
      <c r="AV16686" s="10"/>
      <c r="AW16686"/>
    </row>
    <row r="16687" spans="48:49" x14ac:dyDescent="0.35">
      <c r="AV16687" s="10"/>
      <c r="AW16687"/>
    </row>
    <row r="16688" spans="48:49" x14ac:dyDescent="0.35">
      <c r="AV16688" s="10"/>
      <c r="AW16688"/>
    </row>
    <row r="16689" spans="48:49" x14ac:dyDescent="0.35">
      <c r="AV16689" s="10"/>
      <c r="AW16689"/>
    </row>
    <row r="16690" spans="48:49" x14ac:dyDescent="0.35">
      <c r="AV16690" s="10"/>
      <c r="AW16690"/>
    </row>
    <row r="16691" spans="48:49" x14ac:dyDescent="0.35">
      <c r="AV16691" s="10"/>
      <c r="AW16691"/>
    </row>
    <row r="16692" spans="48:49" x14ac:dyDescent="0.35">
      <c r="AV16692" s="10"/>
      <c r="AW16692"/>
    </row>
    <row r="16693" spans="48:49" x14ac:dyDescent="0.35">
      <c r="AV16693" s="10"/>
      <c r="AW16693"/>
    </row>
    <row r="16694" spans="48:49" x14ac:dyDescent="0.35">
      <c r="AV16694" s="10"/>
      <c r="AW16694"/>
    </row>
    <row r="16695" spans="48:49" x14ac:dyDescent="0.35">
      <c r="AV16695" s="10"/>
      <c r="AW16695"/>
    </row>
    <row r="16696" spans="48:49" x14ac:dyDescent="0.35">
      <c r="AV16696" s="10"/>
      <c r="AW16696"/>
    </row>
    <row r="16697" spans="48:49" x14ac:dyDescent="0.35">
      <c r="AV16697" s="10"/>
      <c r="AW16697"/>
    </row>
    <row r="16698" spans="48:49" x14ac:dyDescent="0.35">
      <c r="AV16698" s="10"/>
      <c r="AW16698"/>
    </row>
    <row r="16699" spans="48:49" x14ac:dyDescent="0.35">
      <c r="AV16699" s="10"/>
      <c r="AW16699"/>
    </row>
    <row r="16700" spans="48:49" x14ac:dyDescent="0.35">
      <c r="AV16700" s="10"/>
      <c r="AW16700"/>
    </row>
    <row r="16701" spans="48:49" x14ac:dyDescent="0.35">
      <c r="AV16701" s="10"/>
      <c r="AW16701"/>
    </row>
    <row r="16702" spans="48:49" x14ac:dyDescent="0.35">
      <c r="AV16702" s="10"/>
      <c r="AW16702"/>
    </row>
    <row r="16703" spans="48:49" x14ac:dyDescent="0.35">
      <c r="AV16703" s="10"/>
      <c r="AW16703"/>
    </row>
    <row r="16704" spans="48:49" x14ac:dyDescent="0.35">
      <c r="AV16704" s="10"/>
      <c r="AW16704"/>
    </row>
    <row r="16705" spans="48:49" x14ac:dyDescent="0.35">
      <c r="AV16705" s="10"/>
      <c r="AW16705"/>
    </row>
    <row r="16706" spans="48:49" x14ac:dyDescent="0.35">
      <c r="AV16706" s="10"/>
      <c r="AW16706"/>
    </row>
    <row r="16707" spans="48:49" x14ac:dyDescent="0.35">
      <c r="AV16707" s="10"/>
      <c r="AW16707"/>
    </row>
    <row r="16708" spans="48:49" x14ac:dyDescent="0.35">
      <c r="AV16708" s="10"/>
      <c r="AW16708"/>
    </row>
    <row r="16709" spans="48:49" x14ac:dyDescent="0.35">
      <c r="AV16709" s="10"/>
      <c r="AW16709"/>
    </row>
    <row r="16710" spans="48:49" x14ac:dyDescent="0.35">
      <c r="AV16710" s="10"/>
      <c r="AW16710"/>
    </row>
    <row r="16711" spans="48:49" x14ac:dyDescent="0.35">
      <c r="AV16711" s="10"/>
      <c r="AW16711"/>
    </row>
    <row r="16712" spans="48:49" x14ac:dyDescent="0.35">
      <c r="AV16712" s="10"/>
      <c r="AW16712"/>
    </row>
    <row r="16713" spans="48:49" x14ac:dyDescent="0.35">
      <c r="AV16713" s="10"/>
      <c r="AW16713"/>
    </row>
    <row r="16714" spans="48:49" x14ac:dyDescent="0.35">
      <c r="AV16714" s="10"/>
      <c r="AW16714"/>
    </row>
    <row r="16715" spans="48:49" x14ac:dyDescent="0.35">
      <c r="AV16715" s="10"/>
      <c r="AW16715"/>
    </row>
    <row r="16716" spans="48:49" x14ac:dyDescent="0.35">
      <c r="AV16716" s="10"/>
      <c r="AW16716"/>
    </row>
    <row r="16717" spans="48:49" x14ac:dyDescent="0.35">
      <c r="AV16717" s="10"/>
      <c r="AW16717"/>
    </row>
    <row r="16718" spans="48:49" x14ac:dyDescent="0.35">
      <c r="AV16718" s="10"/>
      <c r="AW16718"/>
    </row>
    <row r="16719" spans="48:49" x14ac:dyDescent="0.35">
      <c r="AV16719" s="10"/>
      <c r="AW16719"/>
    </row>
    <row r="16720" spans="48:49" x14ac:dyDescent="0.35">
      <c r="AV16720" s="10"/>
      <c r="AW16720"/>
    </row>
    <row r="16721" spans="48:49" x14ac:dyDescent="0.35">
      <c r="AV16721" s="10"/>
      <c r="AW16721"/>
    </row>
    <row r="16722" spans="48:49" x14ac:dyDescent="0.35">
      <c r="AV16722" s="10"/>
      <c r="AW16722"/>
    </row>
    <row r="16723" spans="48:49" x14ac:dyDescent="0.35">
      <c r="AV16723" s="10"/>
      <c r="AW16723"/>
    </row>
    <row r="16724" spans="48:49" x14ac:dyDescent="0.35">
      <c r="AV16724" s="10"/>
      <c r="AW16724"/>
    </row>
    <row r="16725" spans="48:49" x14ac:dyDescent="0.35">
      <c r="AV16725" s="10"/>
      <c r="AW16725"/>
    </row>
    <row r="16726" spans="48:49" x14ac:dyDescent="0.35">
      <c r="AV16726" s="10"/>
      <c r="AW16726"/>
    </row>
    <row r="16727" spans="48:49" x14ac:dyDescent="0.35">
      <c r="AV16727" s="10"/>
      <c r="AW16727"/>
    </row>
    <row r="16728" spans="48:49" x14ac:dyDescent="0.35">
      <c r="AV16728" s="10"/>
      <c r="AW16728"/>
    </row>
    <row r="16729" spans="48:49" x14ac:dyDescent="0.35">
      <c r="AV16729" s="10"/>
      <c r="AW16729"/>
    </row>
    <row r="16730" spans="48:49" x14ac:dyDescent="0.35">
      <c r="AV16730" s="10"/>
      <c r="AW16730"/>
    </row>
    <row r="16731" spans="48:49" x14ac:dyDescent="0.35">
      <c r="AV16731" s="10"/>
      <c r="AW16731"/>
    </row>
    <row r="16732" spans="48:49" x14ac:dyDescent="0.35">
      <c r="AV16732" s="10"/>
      <c r="AW16732"/>
    </row>
    <row r="16733" spans="48:49" x14ac:dyDescent="0.35">
      <c r="AV16733" s="10"/>
      <c r="AW16733"/>
    </row>
    <row r="16734" spans="48:49" x14ac:dyDescent="0.35">
      <c r="AV16734" s="10"/>
      <c r="AW16734"/>
    </row>
    <row r="16735" spans="48:49" x14ac:dyDescent="0.35">
      <c r="AV16735" s="10"/>
      <c r="AW16735"/>
    </row>
    <row r="16736" spans="48:49" x14ac:dyDescent="0.35">
      <c r="AV16736" s="10"/>
      <c r="AW16736"/>
    </row>
    <row r="16737" spans="48:49" x14ac:dyDescent="0.35">
      <c r="AV16737" s="10"/>
      <c r="AW16737"/>
    </row>
    <row r="16738" spans="48:49" x14ac:dyDescent="0.35">
      <c r="AV16738" s="10"/>
      <c r="AW16738"/>
    </row>
    <row r="16739" spans="48:49" x14ac:dyDescent="0.35">
      <c r="AV16739" s="10"/>
      <c r="AW16739"/>
    </row>
    <row r="16740" spans="48:49" x14ac:dyDescent="0.35">
      <c r="AV16740" s="10"/>
      <c r="AW16740"/>
    </row>
    <row r="16741" spans="48:49" x14ac:dyDescent="0.35">
      <c r="AV16741" s="10"/>
      <c r="AW16741"/>
    </row>
    <row r="16742" spans="48:49" x14ac:dyDescent="0.35">
      <c r="AV16742" s="10"/>
      <c r="AW16742"/>
    </row>
    <row r="16743" spans="48:49" x14ac:dyDescent="0.35">
      <c r="AV16743" s="10"/>
      <c r="AW16743"/>
    </row>
    <row r="16744" spans="48:49" x14ac:dyDescent="0.35">
      <c r="AV16744" s="10"/>
      <c r="AW16744"/>
    </row>
    <row r="16745" spans="48:49" x14ac:dyDescent="0.35">
      <c r="AV16745" s="10"/>
      <c r="AW16745"/>
    </row>
    <row r="16746" spans="48:49" x14ac:dyDescent="0.35">
      <c r="AV16746" s="10"/>
      <c r="AW16746"/>
    </row>
    <row r="16747" spans="48:49" x14ac:dyDescent="0.35">
      <c r="AV16747" s="10"/>
      <c r="AW16747"/>
    </row>
    <row r="16748" spans="48:49" x14ac:dyDescent="0.35">
      <c r="AV16748" s="10"/>
      <c r="AW16748"/>
    </row>
    <row r="16749" spans="48:49" x14ac:dyDescent="0.35">
      <c r="AV16749" s="10"/>
      <c r="AW16749"/>
    </row>
    <row r="16750" spans="48:49" x14ac:dyDescent="0.35">
      <c r="AV16750" s="10"/>
      <c r="AW16750"/>
    </row>
    <row r="16751" spans="48:49" x14ac:dyDescent="0.35">
      <c r="AV16751" s="10"/>
      <c r="AW16751"/>
    </row>
    <row r="16752" spans="48:49" x14ac:dyDescent="0.35">
      <c r="AV16752" s="10"/>
      <c r="AW16752"/>
    </row>
    <row r="16753" spans="48:49" x14ac:dyDescent="0.35">
      <c r="AV16753" s="10"/>
      <c r="AW16753"/>
    </row>
    <row r="16754" spans="48:49" x14ac:dyDescent="0.35">
      <c r="AV16754" s="10"/>
      <c r="AW16754"/>
    </row>
    <row r="16755" spans="48:49" x14ac:dyDescent="0.35">
      <c r="AV16755" s="10"/>
      <c r="AW16755"/>
    </row>
    <row r="16756" spans="48:49" x14ac:dyDescent="0.35">
      <c r="AV16756" s="10"/>
      <c r="AW16756"/>
    </row>
    <row r="16757" spans="48:49" x14ac:dyDescent="0.35">
      <c r="AV16757" s="10"/>
      <c r="AW16757"/>
    </row>
    <row r="16758" spans="48:49" x14ac:dyDescent="0.35">
      <c r="AV16758" s="10"/>
      <c r="AW16758"/>
    </row>
    <row r="16759" spans="48:49" x14ac:dyDescent="0.35">
      <c r="AV16759" s="10"/>
      <c r="AW16759"/>
    </row>
    <row r="16760" spans="48:49" x14ac:dyDescent="0.35">
      <c r="AV16760" s="10"/>
      <c r="AW16760"/>
    </row>
    <row r="16761" spans="48:49" x14ac:dyDescent="0.35">
      <c r="AV16761" s="10"/>
      <c r="AW16761"/>
    </row>
    <row r="16762" spans="48:49" x14ac:dyDescent="0.35">
      <c r="AV16762" s="10"/>
      <c r="AW16762"/>
    </row>
    <row r="16763" spans="48:49" x14ac:dyDescent="0.35">
      <c r="AV16763" s="10"/>
      <c r="AW16763"/>
    </row>
    <row r="16764" spans="48:49" x14ac:dyDescent="0.35">
      <c r="AV16764" s="10"/>
      <c r="AW16764"/>
    </row>
    <row r="16765" spans="48:49" x14ac:dyDescent="0.35">
      <c r="AV16765" s="10"/>
      <c r="AW16765"/>
    </row>
    <row r="16766" spans="48:49" x14ac:dyDescent="0.35">
      <c r="AV16766" s="10"/>
      <c r="AW16766"/>
    </row>
    <row r="16767" spans="48:49" x14ac:dyDescent="0.35">
      <c r="AV16767" s="10"/>
      <c r="AW16767"/>
    </row>
    <row r="16768" spans="48:49" x14ac:dyDescent="0.35">
      <c r="AV16768" s="10"/>
      <c r="AW16768"/>
    </row>
    <row r="16769" spans="48:49" x14ac:dyDescent="0.35">
      <c r="AV16769" s="10"/>
      <c r="AW16769"/>
    </row>
    <row r="16770" spans="48:49" x14ac:dyDescent="0.35">
      <c r="AV16770" s="10"/>
      <c r="AW16770"/>
    </row>
    <row r="16771" spans="48:49" x14ac:dyDescent="0.35">
      <c r="AV16771" s="10"/>
      <c r="AW16771"/>
    </row>
    <row r="16772" spans="48:49" x14ac:dyDescent="0.35">
      <c r="AV16772" s="10"/>
      <c r="AW16772"/>
    </row>
    <row r="16773" spans="48:49" x14ac:dyDescent="0.35">
      <c r="AV16773" s="10"/>
      <c r="AW16773"/>
    </row>
    <row r="16774" spans="48:49" x14ac:dyDescent="0.35">
      <c r="AV16774" s="10"/>
      <c r="AW16774"/>
    </row>
    <row r="16775" spans="48:49" x14ac:dyDescent="0.35">
      <c r="AV16775" s="10"/>
      <c r="AW16775"/>
    </row>
    <row r="16776" spans="48:49" x14ac:dyDescent="0.35">
      <c r="AV16776" s="10"/>
      <c r="AW16776"/>
    </row>
    <row r="16777" spans="48:49" x14ac:dyDescent="0.35">
      <c r="AV16777" s="10"/>
      <c r="AW16777"/>
    </row>
    <row r="16778" spans="48:49" x14ac:dyDescent="0.35">
      <c r="AV16778" s="10"/>
      <c r="AW16778"/>
    </row>
    <row r="16779" spans="48:49" x14ac:dyDescent="0.35">
      <c r="AV16779" s="10"/>
      <c r="AW16779"/>
    </row>
    <row r="16780" spans="48:49" x14ac:dyDescent="0.35">
      <c r="AV16780" s="10"/>
      <c r="AW16780"/>
    </row>
    <row r="16781" spans="48:49" x14ac:dyDescent="0.35">
      <c r="AV16781" s="10"/>
      <c r="AW16781"/>
    </row>
    <row r="16782" spans="48:49" x14ac:dyDescent="0.35">
      <c r="AV16782" s="10"/>
      <c r="AW16782"/>
    </row>
    <row r="16783" spans="48:49" x14ac:dyDescent="0.35">
      <c r="AV16783" s="10"/>
      <c r="AW16783"/>
    </row>
    <row r="16784" spans="48:49" x14ac:dyDescent="0.35">
      <c r="AV16784" s="10"/>
      <c r="AW16784"/>
    </row>
    <row r="16785" spans="48:49" x14ac:dyDescent="0.35">
      <c r="AV16785" s="10"/>
      <c r="AW16785"/>
    </row>
    <row r="16786" spans="48:49" x14ac:dyDescent="0.35">
      <c r="AV16786" s="10"/>
      <c r="AW16786"/>
    </row>
    <row r="16787" spans="48:49" x14ac:dyDescent="0.35">
      <c r="AV16787" s="10"/>
      <c r="AW16787"/>
    </row>
    <row r="16788" spans="48:49" x14ac:dyDescent="0.35">
      <c r="AV16788" s="10"/>
      <c r="AW16788"/>
    </row>
    <row r="16789" spans="48:49" x14ac:dyDescent="0.35">
      <c r="AV16789" s="10"/>
      <c r="AW16789"/>
    </row>
    <row r="16790" spans="48:49" x14ac:dyDescent="0.35">
      <c r="AV16790" s="10"/>
      <c r="AW16790"/>
    </row>
    <row r="16791" spans="48:49" x14ac:dyDescent="0.35">
      <c r="AV16791" s="10"/>
      <c r="AW16791"/>
    </row>
    <row r="16792" spans="48:49" x14ac:dyDescent="0.35">
      <c r="AV16792" s="10"/>
      <c r="AW16792"/>
    </row>
    <row r="16793" spans="48:49" x14ac:dyDescent="0.35">
      <c r="AV16793" s="10"/>
      <c r="AW16793"/>
    </row>
    <row r="16794" spans="48:49" x14ac:dyDescent="0.35">
      <c r="AV16794" s="10"/>
      <c r="AW16794"/>
    </row>
    <row r="16795" spans="48:49" x14ac:dyDescent="0.35">
      <c r="AV16795" s="10"/>
      <c r="AW16795"/>
    </row>
    <row r="16796" spans="48:49" x14ac:dyDescent="0.35">
      <c r="AV16796" s="10"/>
      <c r="AW16796"/>
    </row>
    <row r="16797" spans="48:49" x14ac:dyDescent="0.35">
      <c r="AV16797" s="10"/>
      <c r="AW16797"/>
    </row>
    <row r="16798" spans="48:49" x14ac:dyDescent="0.35">
      <c r="AV16798" s="10"/>
      <c r="AW16798"/>
    </row>
    <row r="16799" spans="48:49" x14ac:dyDescent="0.35">
      <c r="AV16799" s="10"/>
      <c r="AW16799"/>
    </row>
    <row r="16800" spans="48:49" x14ac:dyDescent="0.35">
      <c r="AV16800" s="10"/>
      <c r="AW16800"/>
    </row>
    <row r="16801" spans="48:49" x14ac:dyDescent="0.35">
      <c r="AV16801" s="10"/>
      <c r="AW16801"/>
    </row>
    <row r="16802" spans="48:49" x14ac:dyDescent="0.35">
      <c r="AV16802" s="10"/>
      <c r="AW16802"/>
    </row>
    <row r="16803" spans="48:49" x14ac:dyDescent="0.35">
      <c r="AV16803" s="10"/>
      <c r="AW16803"/>
    </row>
    <row r="16804" spans="48:49" x14ac:dyDescent="0.35">
      <c r="AV16804" s="10"/>
      <c r="AW16804"/>
    </row>
    <row r="16805" spans="48:49" x14ac:dyDescent="0.35">
      <c r="AV16805" s="10"/>
      <c r="AW16805"/>
    </row>
    <row r="16806" spans="48:49" x14ac:dyDescent="0.35">
      <c r="AV16806" s="10"/>
      <c r="AW16806"/>
    </row>
    <row r="16807" spans="48:49" x14ac:dyDescent="0.35">
      <c r="AV16807" s="10"/>
      <c r="AW16807"/>
    </row>
    <row r="16808" spans="48:49" x14ac:dyDescent="0.35">
      <c r="AV16808" s="10"/>
      <c r="AW16808"/>
    </row>
    <row r="16809" spans="48:49" x14ac:dyDescent="0.35">
      <c r="AV16809" s="10"/>
      <c r="AW16809"/>
    </row>
    <row r="16810" spans="48:49" x14ac:dyDescent="0.35">
      <c r="AV16810" s="10"/>
      <c r="AW16810"/>
    </row>
    <row r="16811" spans="48:49" x14ac:dyDescent="0.35">
      <c r="AV16811" s="10"/>
      <c r="AW16811"/>
    </row>
    <row r="16812" spans="48:49" x14ac:dyDescent="0.35">
      <c r="AV16812" s="10"/>
      <c r="AW16812"/>
    </row>
    <row r="16813" spans="48:49" x14ac:dyDescent="0.35">
      <c r="AV16813" s="10"/>
      <c r="AW16813"/>
    </row>
    <row r="16814" spans="48:49" x14ac:dyDescent="0.35">
      <c r="AV16814" s="10"/>
      <c r="AW16814"/>
    </row>
    <row r="16815" spans="48:49" x14ac:dyDescent="0.35">
      <c r="AV16815" s="10"/>
      <c r="AW16815"/>
    </row>
    <row r="16816" spans="48:49" x14ac:dyDescent="0.35">
      <c r="AV16816" s="10"/>
      <c r="AW16816"/>
    </row>
    <row r="16817" spans="48:49" x14ac:dyDescent="0.35">
      <c r="AV16817" s="10"/>
      <c r="AW16817"/>
    </row>
    <row r="16818" spans="48:49" x14ac:dyDescent="0.35">
      <c r="AV16818" s="10"/>
      <c r="AW16818"/>
    </row>
    <row r="16819" spans="48:49" x14ac:dyDescent="0.35">
      <c r="AV16819" s="10"/>
      <c r="AW16819"/>
    </row>
    <row r="16820" spans="48:49" x14ac:dyDescent="0.35">
      <c r="AV16820" s="10"/>
      <c r="AW16820"/>
    </row>
    <row r="16821" spans="48:49" x14ac:dyDescent="0.35">
      <c r="AV16821" s="10"/>
      <c r="AW16821"/>
    </row>
    <row r="16822" spans="48:49" x14ac:dyDescent="0.35">
      <c r="AV16822" s="10"/>
      <c r="AW16822"/>
    </row>
    <row r="16823" spans="48:49" x14ac:dyDescent="0.35">
      <c r="AV16823" s="10"/>
      <c r="AW16823"/>
    </row>
    <row r="16824" spans="48:49" x14ac:dyDescent="0.35">
      <c r="AV16824" s="10"/>
      <c r="AW16824"/>
    </row>
    <row r="16825" spans="48:49" x14ac:dyDescent="0.35">
      <c r="AV16825" s="10"/>
      <c r="AW16825"/>
    </row>
    <row r="16826" spans="48:49" x14ac:dyDescent="0.35">
      <c r="AV16826" s="10"/>
      <c r="AW16826"/>
    </row>
    <row r="16827" spans="48:49" x14ac:dyDescent="0.35">
      <c r="AV16827" s="10"/>
      <c r="AW16827"/>
    </row>
    <row r="16828" spans="48:49" x14ac:dyDescent="0.35">
      <c r="AV16828" s="10"/>
      <c r="AW16828"/>
    </row>
    <row r="16829" spans="48:49" x14ac:dyDescent="0.35">
      <c r="AV16829" s="10"/>
      <c r="AW16829"/>
    </row>
    <row r="16830" spans="48:49" x14ac:dyDescent="0.35">
      <c r="AV16830" s="10"/>
      <c r="AW16830"/>
    </row>
    <row r="16831" spans="48:49" x14ac:dyDescent="0.35">
      <c r="AV16831" s="10"/>
      <c r="AW16831"/>
    </row>
    <row r="16832" spans="48:49" x14ac:dyDescent="0.35">
      <c r="AV16832" s="10"/>
      <c r="AW16832"/>
    </row>
    <row r="16833" spans="48:49" x14ac:dyDescent="0.35">
      <c r="AV16833" s="10"/>
      <c r="AW16833"/>
    </row>
    <row r="16834" spans="48:49" x14ac:dyDescent="0.35">
      <c r="AV16834" s="10"/>
      <c r="AW16834"/>
    </row>
    <row r="16835" spans="48:49" x14ac:dyDescent="0.35">
      <c r="AV16835" s="10"/>
      <c r="AW16835"/>
    </row>
    <row r="16836" spans="48:49" x14ac:dyDescent="0.35">
      <c r="AV16836" s="10"/>
      <c r="AW16836"/>
    </row>
    <row r="16837" spans="48:49" x14ac:dyDescent="0.35">
      <c r="AV16837" s="10"/>
      <c r="AW16837"/>
    </row>
    <row r="16838" spans="48:49" x14ac:dyDescent="0.35">
      <c r="AV16838" s="10"/>
      <c r="AW16838"/>
    </row>
    <row r="16839" spans="48:49" x14ac:dyDescent="0.35">
      <c r="AV16839" s="10"/>
      <c r="AW16839"/>
    </row>
    <row r="16840" spans="48:49" x14ac:dyDescent="0.35">
      <c r="AV16840" s="10"/>
      <c r="AW16840"/>
    </row>
    <row r="16841" spans="48:49" x14ac:dyDescent="0.35">
      <c r="AV16841" s="10"/>
      <c r="AW16841"/>
    </row>
    <row r="16842" spans="48:49" x14ac:dyDescent="0.35">
      <c r="AV16842" s="10"/>
      <c r="AW16842"/>
    </row>
    <row r="16843" spans="48:49" x14ac:dyDescent="0.35">
      <c r="AV16843" s="10"/>
      <c r="AW16843"/>
    </row>
    <row r="16844" spans="48:49" x14ac:dyDescent="0.35">
      <c r="AV16844" s="10"/>
      <c r="AW16844"/>
    </row>
    <row r="16845" spans="48:49" x14ac:dyDescent="0.35">
      <c r="AV16845" s="10"/>
      <c r="AW16845"/>
    </row>
    <row r="16846" spans="48:49" x14ac:dyDescent="0.35">
      <c r="AV16846" s="10"/>
      <c r="AW16846"/>
    </row>
    <row r="16847" spans="48:49" x14ac:dyDescent="0.35">
      <c r="AV16847" s="10"/>
      <c r="AW16847"/>
    </row>
    <row r="16848" spans="48:49" x14ac:dyDescent="0.35">
      <c r="AV16848" s="10"/>
      <c r="AW16848"/>
    </row>
    <row r="16849" spans="48:49" x14ac:dyDescent="0.35">
      <c r="AV16849" s="10"/>
      <c r="AW16849"/>
    </row>
    <row r="16850" spans="48:49" x14ac:dyDescent="0.35">
      <c r="AV16850" s="10"/>
      <c r="AW16850"/>
    </row>
    <row r="16851" spans="48:49" x14ac:dyDescent="0.35">
      <c r="AV16851" s="10"/>
      <c r="AW16851"/>
    </row>
    <row r="16852" spans="48:49" x14ac:dyDescent="0.35">
      <c r="AV16852" s="10"/>
      <c r="AW16852"/>
    </row>
    <row r="16853" spans="48:49" x14ac:dyDescent="0.35">
      <c r="AV16853" s="10"/>
      <c r="AW16853"/>
    </row>
    <row r="16854" spans="48:49" x14ac:dyDescent="0.35">
      <c r="AV16854" s="10"/>
      <c r="AW16854"/>
    </row>
    <row r="16855" spans="48:49" x14ac:dyDescent="0.35">
      <c r="AV16855" s="10"/>
      <c r="AW16855"/>
    </row>
    <row r="16856" spans="48:49" x14ac:dyDescent="0.35">
      <c r="AV16856" s="10"/>
      <c r="AW16856"/>
    </row>
    <row r="16857" spans="48:49" x14ac:dyDescent="0.35">
      <c r="AV16857" s="10"/>
      <c r="AW16857"/>
    </row>
    <row r="16858" spans="48:49" x14ac:dyDescent="0.35">
      <c r="AV16858" s="10"/>
      <c r="AW16858"/>
    </row>
    <row r="16859" spans="48:49" x14ac:dyDescent="0.35">
      <c r="AV16859" s="10"/>
      <c r="AW16859"/>
    </row>
    <row r="16860" spans="48:49" x14ac:dyDescent="0.35">
      <c r="AV16860" s="10"/>
      <c r="AW16860"/>
    </row>
    <row r="16861" spans="48:49" x14ac:dyDescent="0.35">
      <c r="AV16861" s="10"/>
      <c r="AW16861"/>
    </row>
    <row r="16862" spans="48:49" x14ac:dyDescent="0.35">
      <c r="AV16862" s="10"/>
      <c r="AW16862"/>
    </row>
    <row r="16863" spans="48:49" x14ac:dyDescent="0.35">
      <c r="AV16863" s="10"/>
      <c r="AW16863"/>
    </row>
    <row r="16864" spans="48:49" x14ac:dyDescent="0.35">
      <c r="AV16864" s="10"/>
      <c r="AW16864"/>
    </row>
    <row r="16865" spans="48:49" x14ac:dyDescent="0.35">
      <c r="AV16865" s="10"/>
      <c r="AW16865"/>
    </row>
    <row r="16866" spans="48:49" x14ac:dyDescent="0.35">
      <c r="AV16866" s="10"/>
      <c r="AW16866"/>
    </row>
    <row r="16867" spans="48:49" x14ac:dyDescent="0.35">
      <c r="AV16867" s="10"/>
      <c r="AW16867"/>
    </row>
    <row r="16868" spans="48:49" x14ac:dyDescent="0.35">
      <c r="AV16868" s="10"/>
      <c r="AW16868"/>
    </row>
    <row r="16869" spans="48:49" x14ac:dyDescent="0.35">
      <c r="AV16869" s="10"/>
      <c r="AW16869"/>
    </row>
    <row r="16870" spans="48:49" x14ac:dyDescent="0.35">
      <c r="AV16870" s="10"/>
      <c r="AW16870"/>
    </row>
    <row r="16871" spans="48:49" x14ac:dyDescent="0.35">
      <c r="AV16871" s="10"/>
      <c r="AW16871"/>
    </row>
    <row r="16872" spans="48:49" x14ac:dyDescent="0.35">
      <c r="AV16872" s="10"/>
      <c r="AW16872"/>
    </row>
    <row r="16873" spans="48:49" x14ac:dyDescent="0.35">
      <c r="AV16873" s="10"/>
      <c r="AW16873"/>
    </row>
    <row r="16874" spans="48:49" x14ac:dyDescent="0.35">
      <c r="AV16874" s="10"/>
      <c r="AW16874"/>
    </row>
    <row r="16875" spans="48:49" x14ac:dyDescent="0.35">
      <c r="AV16875" s="10"/>
      <c r="AW16875"/>
    </row>
    <row r="16876" spans="48:49" x14ac:dyDescent="0.35">
      <c r="AV16876" s="10"/>
      <c r="AW16876"/>
    </row>
    <row r="16877" spans="48:49" x14ac:dyDescent="0.35">
      <c r="AV16877" s="10"/>
      <c r="AW16877"/>
    </row>
    <row r="16878" spans="48:49" x14ac:dyDescent="0.35">
      <c r="AV16878" s="10"/>
      <c r="AW16878"/>
    </row>
    <row r="16879" spans="48:49" x14ac:dyDescent="0.35">
      <c r="AV16879" s="10"/>
      <c r="AW16879"/>
    </row>
    <row r="16880" spans="48:49" x14ac:dyDescent="0.35">
      <c r="AV16880" s="10"/>
      <c r="AW16880"/>
    </row>
    <row r="16881" spans="48:49" x14ac:dyDescent="0.35">
      <c r="AV16881" s="10"/>
      <c r="AW16881"/>
    </row>
    <row r="16882" spans="48:49" x14ac:dyDescent="0.35">
      <c r="AV16882" s="10"/>
      <c r="AW16882"/>
    </row>
    <row r="16883" spans="48:49" x14ac:dyDescent="0.35">
      <c r="AV16883" s="10"/>
      <c r="AW16883"/>
    </row>
    <row r="16884" spans="48:49" x14ac:dyDescent="0.35">
      <c r="AV16884" s="10"/>
      <c r="AW16884"/>
    </row>
    <row r="16885" spans="48:49" x14ac:dyDescent="0.35">
      <c r="AV16885" s="10"/>
      <c r="AW16885"/>
    </row>
    <row r="16886" spans="48:49" x14ac:dyDescent="0.35">
      <c r="AV16886" s="10"/>
      <c r="AW16886"/>
    </row>
    <row r="16887" spans="48:49" x14ac:dyDescent="0.35">
      <c r="AV16887" s="10"/>
      <c r="AW16887"/>
    </row>
    <row r="16888" spans="48:49" x14ac:dyDescent="0.35">
      <c r="AV16888" s="10"/>
      <c r="AW16888"/>
    </row>
    <row r="16889" spans="48:49" x14ac:dyDescent="0.35">
      <c r="AV16889" s="10"/>
      <c r="AW16889"/>
    </row>
    <row r="16890" spans="48:49" x14ac:dyDescent="0.35">
      <c r="AV16890" s="10"/>
      <c r="AW16890"/>
    </row>
    <row r="16891" spans="48:49" x14ac:dyDescent="0.35">
      <c r="AV16891" s="10"/>
      <c r="AW16891"/>
    </row>
    <row r="16892" spans="48:49" x14ac:dyDescent="0.35">
      <c r="AV16892" s="10"/>
      <c r="AW16892"/>
    </row>
    <row r="16893" spans="48:49" x14ac:dyDescent="0.35">
      <c r="AV16893" s="10"/>
      <c r="AW16893"/>
    </row>
    <row r="16894" spans="48:49" x14ac:dyDescent="0.35">
      <c r="AV16894" s="10"/>
      <c r="AW16894"/>
    </row>
    <row r="16895" spans="48:49" x14ac:dyDescent="0.35">
      <c r="AV16895" s="10"/>
      <c r="AW16895"/>
    </row>
    <row r="16896" spans="48:49" x14ac:dyDescent="0.35">
      <c r="AV16896" s="10"/>
      <c r="AW16896"/>
    </row>
    <row r="16897" spans="48:49" x14ac:dyDescent="0.35">
      <c r="AV16897" s="10"/>
      <c r="AW16897"/>
    </row>
    <row r="16898" spans="48:49" x14ac:dyDescent="0.35">
      <c r="AV16898" s="10"/>
      <c r="AW16898"/>
    </row>
    <row r="16899" spans="48:49" x14ac:dyDescent="0.35">
      <c r="AV16899" s="10"/>
      <c r="AW16899"/>
    </row>
    <row r="16900" spans="48:49" x14ac:dyDescent="0.35">
      <c r="AV16900" s="10"/>
      <c r="AW16900"/>
    </row>
    <row r="16901" spans="48:49" x14ac:dyDescent="0.35">
      <c r="AV16901" s="10"/>
      <c r="AW16901"/>
    </row>
    <row r="16902" spans="48:49" x14ac:dyDescent="0.35">
      <c r="AV16902" s="10"/>
      <c r="AW16902"/>
    </row>
    <row r="16903" spans="48:49" x14ac:dyDescent="0.35">
      <c r="AV16903" s="10"/>
      <c r="AW16903"/>
    </row>
    <row r="16904" spans="48:49" x14ac:dyDescent="0.35">
      <c r="AV16904" s="10"/>
      <c r="AW16904"/>
    </row>
    <row r="16905" spans="48:49" x14ac:dyDescent="0.35">
      <c r="AV16905" s="10"/>
      <c r="AW16905"/>
    </row>
    <row r="16906" spans="48:49" x14ac:dyDescent="0.35">
      <c r="AV16906" s="10"/>
      <c r="AW16906"/>
    </row>
    <row r="16907" spans="48:49" x14ac:dyDescent="0.35">
      <c r="AV16907" s="10"/>
      <c r="AW16907"/>
    </row>
    <row r="16908" spans="48:49" x14ac:dyDescent="0.35">
      <c r="AV16908" s="10"/>
      <c r="AW16908"/>
    </row>
    <row r="16909" spans="48:49" x14ac:dyDescent="0.35">
      <c r="AV16909" s="10"/>
      <c r="AW16909"/>
    </row>
    <row r="16910" spans="48:49" x14ac:dyDescent="0.35">
      <c r="AV16910" s="10"/>
      <c r="AW16910"/>
    </row>
    <row r="16911" spans="48:49" x14ac:dyDescent="0.35">
      <c r="AV16911" s="10"/>
      <c r="AW16911"/>
    </row>
    <row r="16912" spans="48:49" x14ac:dyDescent="0.35">
      <c r="AV16912" s="10"/>
      <c r="AW16912"/>
    </row>
    <row r="16913" spans="48:49" x14ac:dyDescent="0.35">
      <c r="AV16913" s="10"/>
      <c r="AW16913"/>
    </row>
    <row r="16914" spans="48:49" x14ac:dyDescent="0.35">
      <c r="AV16914" s="10"/>
      <c r="AW16914"/>
    </row>
    <row r="16915" spans="48:49" x14ac:dyDescent="0.35">
      <c r="AV16915" s="10"/>
      <c r="AW16915"/>
    </row>
    <row r="16916" spans="48:49" x14ac:dyDescent="0.35">
      <c r="AV16916" s="10"/>
      <c r="AW16916"/>
    </row>
    <row r="16917" spans="48:49" x14ac:dyDescent="0.35">
      <c r="AV16917" s="10"/>
      <c r="AW16917"/>
    </row>
    <row r="16918" spans="48:49" x14ac:dyDescent="0.35">
      <c r="AV16918" s="10"/>
      <c r="AW16918"/>
    </row>
    <row r="16919" spans="48:49" x14ac:dyDescent="0.35">
      <c r="AV16919" s="10"/>
      <c r="AW16919"/>
    </row>
    <row r="16920" spans="48:49" x14ac:dyDescent="0.35">
      <c r="AV16920" s="10"/>
      <c r="AW16920"/>
    </row>
    <row r="16921" spans="48:49" x14ac:dyDescent="0.35">
      <c r="AV16921" s="10"/>
      <c r="AW16921"/>
    </row>
    <row r="16922" spans="48:49" x14ac:dyDescent="0.35">
      <c r="AV16922" s="10"/>
      <c r="AW16922"/>
    </row>
    <row r="16923" spans="48:49" x14ac:dyDescent="0.35">
      <c r="AV16923" s="10"/>
      <c r="AW16923"/>
    </row>
    <row r="16924" spans="48:49" x14ac:dyDescent="0.35">
      <c r="AV16924" s="10"/>
      <c r="AW16924"/>
    </row>
    <row r="16925" spans="48:49" x14ac:dyDescent="0.35">
      <c r="AV16925" s="10"/>
      <c r="AW16925"/>
    </row>
    <row r="16926" spans="48:49" x14ac:dyDescent="0.35">
      <c r="AV16926" s="10"/>
      <c r="AW16926"/>
    </row>
    <row r="16927" spans="48:49" x14ac:dyDescent="0.35">
      <c r="AV16927" s="10"/>
      <c r="AW16927"/>
    </row>
    <row r="16928" spans="48:49" x14ac:dyDescent="0.35">
      <c r="AV16928" s="10"/>
      <c r="AW16928"/>
    </row>
    <row r="16929" spans="48:49" x14ac:dyDescent="0.35">
      <c r="AV16929" s="10"/>
      <c r="AW16929"/>
    </row>
    <row r="16930" spans="48:49" x14ac:dyDescent="0.35">
      <c r="AV16930" s="10"/>
      <c r="AW16930"/>
    </row>
    <row r="16931" spans="48:49" x14ac:dyDescent="0.35">
      <c r="AV16931" s="10"/>
      <c r="AW16931"/>
    </row>
    <row r="16932" spans="48:49" x14ac:dyDescent="0.35">
      <c r="AV16932" s="10"/>
      <c r="AW16932"/>
    </row>
    <row r="16933" spans="48:49" x14ac:dyDescent="0.35">
      <c r="AV16933" s="10"/>
      <c r="AW16933"/>
    </row>
    <row r="16934" spans="48:49" x14ac:dyDescent="0.35">
      <c r="AV16934" s="10"/>
      <c r="AW16934"/>
    </row>
    <row r="16935" spans="48:49" x14ac:dyDescent="0.35">
      <c r="AV16935" s="10"/>
      <c r="AW16935"/>
    </row>
    <row r="16936" spans="48:49" x14ac:dyDescent="0.35">
      <c r="AV16936" s="10"/>
      <c r="AW16936"/>
    </row>
    <row r="16937" spans="48:49" x14ac:dyDescent="0.35">
      <c r="AV16937" s="10"/>
      <c r="AW16937"/>
    </row>
    <row r="16938" spans="48:49" x14ac:dyDescent="0.35">
      <c r="AV16938" s="10"/>
      <c r="AW16938"/>
    </row>
    <row r="16939" spans="48:49" x14ac:dyDescent="0.35">
      <c r="AV16939" s="10"/>
      <c r="AW16939"/>
    </row>
    <row r="16940" spans="48:49" x14ac:dyDescent="0.35">
      <c r="AV16940" s="10"/>
      <c r="AW16940"/>
    </row>
    <row r="16941" spans="48:49" x14ac:dyDescent="0.35">
      <c r="AV16941" s="10"/>
      <c r="AW16941"/>
    </row>
    <row r="16942" spans="48:49" x14ac:dyDescent="0.35">
      <c r="AV16942" s="10"/>
      <c r="AW16942"/>
    </row>
    <row r="16943" spans="48:49" x14ac:dyDescent="0.35">
      <c r="AV16943" s="10"/>
      <c r="AW16943"/>
    </row>
    <row r="16944" spans="48:49" x14ac:dyDescent="0.35">
      <c r="AV16944" s="10"/>
      <c r="AW16944"/>
    </row>
    <row r="16945" spans="48:49" x14ac:dyDescent="0.35">
      <c r="AV16945" s="10"/>
      <c r="AW16945"/>
    </row>
    <row r="16946" spans="48:49" x14ac:dyDescent="0.35">
      <c r="AV16946" s="10"/>
      <c r="AW16946"/>
    </row>
    <row r="16947" spans="48:49" x14ac:dyDescent="0.35">
      <c r="AV16947" s="10"/>
      <c r="AW16947"/>
    </row>
    <row r="16948" spans="48:49" x14ac:dyDescent="0.35">
      <c r="AV16948" s="10"/>
      <c r="AW16948"/>
    </row>
    <row r="16949" spans="48:49" x14ac:dyDescent="0.35">
      <c r="AV16949" s="10"/>
      <c r="AW16949"/>
    </row>
    <row r="16950" spans="48:49" x14ac:dyDescent="0.35">
      <c r="AV16950" s="10"/>
      <c r="AW16950"/>
    </row>
    <row r="16951" spans="48:49" x14ac:dyDescent="0.35">
      <c r="AV16951" s="10"/>
      <c r="AW16951"/>
    </row>
    <row r="16952" spans="48:49" x14ac:dyDescent="0.35">
      <c r="AV16952" s="10"/>
      <c r="AW16952"/>
    </row>
    <row r="16953" spans="48:49" x14ac:dyDescent="0.35">
      <c r="AV16953" s="10"/>
      <c r="AW16953"/>
    </row>
    <row r="16954" spans="48:49" x14ac:dyDescent="0.35">
      <c r="AV16954" s="10"/>
      <c r="AW16954"/>
    </row>
    <row r="16955" spans="48:49" x14ac:dyDescent="0.35">
      <c r="AV16955" s="10"/>
      <c r="AW16955"/>
    </row>
    <row r="16956" spans="48:49" x14ac:dyDescent="0.35">
      <c r="AV16956" s="10"/>
      <c r="AW16956"/>
    </row>
    <row r="16957" spans="48:49" x14ac:dyDescent="0.35">
      <c r="AV16957" s="10"/>
      <c r="AW16957"/>
    </row>
    <row r="16958" spans="48:49" x14ac:dyDescent="0.35">
      <c r="AV16958" s="10"/>
      <c r="AW16958"/>
    </row>
    <row r="16959" spans="48:49" x14ac:dyDescent="0.35">
      <c r="AV16959" s="10"/>
      <c r="AW16959"/>
    </row>
    <row r="16960" spans="48:49" x14ac:dyDescent="0.35">
      <c r="AV16960" s="10"/>
      <c r="AW16960"/>
    </row>
    <row r="16961" spans="48:49" x14ac:dyDescent="0.35">
      <c r="AV16961" s="10"/>
      <c r="AW16961"/>
    </row>
    <row r="16962" spans="48:49" x14ac:dyDescent="0.35">
      <c r="AV16962" s="10"/>
      <c r="AW16962"/>
    </row>
    <row r="16963" spans="48:49" x14ac:dyDescent="0.35">
      <c r="AV16963" s="10"/>
      <c r="AW16963"/>
    </row>
    <row r="16964" spans="48:49" x14ac:dyDescent="0.35">
      <c r="AV16964" s="10"/>
      <c r="AW16964"/>
    </row>
    <row r="16965" spans="48:49" x14ac:dyDescent="0.35">
      <c r="AV16965" s="10"/>
      <c r="AW16965"/>
    </row>
    <row r="16966" spans="48:49" x14ac:dyDescent="0.35">
      <c r="AV16966" s="10"/>
      <c r="AW16966"/>
    </row>
    <row r="16967" spans="48:49" x14ac:dyDescent="0.35">
      <c r="AV16967" s="10"/>
      <c r="AW16967"/>
    </row>
    <row r="16968" spans="48:49" x14ac:dyDescent="0.35">
      <c r="AV16968" s="10"/>
      <c r="AW16968"/>
    </row>
    <row r="16969" spans="48:49" x14ac:dyDescent="0.35">
      <c r="AV16969" s="10"/>
      <c r="AW16969"/>
    </row>
    <row r="16970" spans="48:49" x14ac:dyDescent="0.35">
      <c r="AV16970" s="10"/>
      <c r="AW16970"/>
    </row>
    <row r="16971" spans="48:49" x14ac:dyDescent="0.35">
      <c r="AV16971" s="10"/>
      <c r="AW16971"/>
    </row>
    <row r="16972" spans="48:49" x14ac:dyDescent="0.35">
      <c r="AV16972" s="10"/>
      <c r="AW16972"/>
    </row>
    <row r="16973" spans="48:49" x14ac:dyDescent="0.35">
      <c r="AV16973" s="10"/>
      <c r="AW16973"/>
    </row>
    <row r="16974" spans="48:49" x14ac:dyDescent="0.35">
      <c r="AV16974" s="10"/>
      <c r="AW16974"/>
    </row>
    <row r="16975" spans="48:49" x14ac:dyDescent="0.35">
      <c r="AV16975" s="10"/>
      <c r="AW16975"/>
    </row>
    <row r="16976" spans="48:49" x14ac:dyDescent="0.35">
      <c r="AV16976" s="10"/>
      <c r="AW16976"/>
    </row>
    <row r="16977" spans="48:49" x14ac:dyDescent="0.35">
      <c r="AV16977" s="10"/>
      <c r="AW16977"/>
    </row>
    <row r="16978" spans="48:49" x14ac:dyDescent="0.35">
      <c r="AV16978" s="10"/>
      <c r="AW16978"/>
    </row>
    <row r="16979" spans="48:49" x14ac:dyDescent="0.35">
      <c r="AV16979" s="10"/>
      <c r="AW16979"/>
    </row>
    <row r="16980" spans="48:49" x14ac:dyDescent="0.35">
      <c r="AV16980" s="10"/>
      <c r="AW16980"/>
    </row>
    <row r="16981" spans="48:49" x14ac:dyDescent="0.35">
      <c r="AV16981" s="10"/>
      <c r="AW16981"/>
    </row>
    <row r="16982" spans="48:49" x14ac:dyDescent="0.35">
      <c r="AV16982" s="10"/>
      <c r="AW16982"/>
    </row>
    <row r="16983" spans="48:49" x14ac:dyDescent="0.35">
      <c r="AV16983" s="10"/>
      <c r="AW16983"/>
    </row>
    <row r="16984" spans="48:49" x14ac:dyDescent="0.35">
      <c r="AV16984" s="10"/>
      <c r="AW16984"/>
    </row>
    <row r="16985" spans="48:49" x14ac:dyDescent="0.35">
      <c r="AV16985" s="10"/>
      <c r="AW16985"/>
    </row>
    <row r="16986" spans="48:49" x14ac:dyDescent="0.35">
      <c r="AV16986" s="10"/>
      <c r="AW16986"/>
    </row>
    <row r="16987" spans="48:49" x14ac:dyDescent="0.35">
      <c r="AV16987" s="10"/>
      <c r="AW16987"/>
    </row>
    <row r="16988" spans="48:49" x14ac:dyDescent="0.35">
      <c r="AV16988" s="10"/>
      <c r="AW16988"/>
    </row>
    <row r="16989" spans="48:49" x14ac:dyDescent="0.35">
      <c r="AV16989" s="10"/>
      <c r="AW16989"/>
    </row>
    <row r="16990" spans="48:49" x14ac:dyDescent="0.35">
      <c r="AV16990" s="10"/>
      <c r="AW16990"/>
    </row>
    <row r="16991" spans="48:49" x14ac:dyDescent="0.35">
      <c r="AV16991" s="10"/>
      <c r="AW16991"/>
    </row>
    <row r="16992" spans="48:49" x14ac:dyDescent="0.35">
      <c r="AV16992" s="10"/>
      <c r="AW16992"/>
    </row>
    <row r="16993" spans="48:49" x14ac:dyDescent="0.35">
      <c r="AV16993" s="10"/>
      <c r="AW16993"/>
    </row>
    <row r="16994" spans="48:49" x14ac:dyDescent="0.35">
      <c r="AV16994" s="10"/>
      <c r="AW16994"/>
    </row>
    <row r="16995" spans="48:49" x14ac:dyDescent="0.35">
      <c r="AV16995" s="10"/>
      <c r="AW16995"/>
    </row>
    <row r="16996" spans="48:49" x14ac:dyDescent="0.35">
      <c r="AV16996" s="10"/>
      <c r="AW16996"/>
    </row>
    <row r="16997" spans="48:49" x14ac:dyDescent="0.35">
      <c r="AV16997" s="10"/>
      <c r="AW16997"/>
    </row>
    <row r="16998" spans="48:49" x14ac:dyDescent="0.35">
      <c r="AV16998" s="10"/>
      <c r="AW16998"/>
    </row>
    <row r="16999" spans="48:49" x14ac:dyDescent="0.35">
      <c r="AV16999" s="10"/>
      <c r="AW16999"/>
    </row>
    <row r="17000" spans="48:49" x14ac:dyDescent="0.35">
      <c r="AV17000" s="10"/>
      <c r="AW17000"/>
    </row>
    <row r="17001" spans="48:49" x14ac:dyDescent="0.35">
      <c r="AV17001" s="10"/>
      <c r="AW17001"/>
    </row>
    <row r="17002" spans="48:49" x14ac:dyDescent="0.35">
      <c r="AV17002" s="10"/>
      <c r="AW17002"/>
    </row>
    <row r="17003" spans="48:49" x14ac:dyDescent="0.35">
      <c r="AV17003" s="10"/>
      <c r="AW17003"/>
    </row>
    <row r="17004" spans="48:49" x14ac:dyDescent="0.35">
      <c r="AV17004" s="10"/>
      <c r="AW17004"/>
    </row>
    <row r="17005" spans="48:49" x14ac:dyDescent="0.35">
      <c r="AV17005" s="10"/>
      <c r="AW17005"/>
    </row>
    <row r="17006" spans="48:49" x14ac:dyDescent="0.35">
      <c r="AV17006" s="10"/>
      <c r="AW17006"/>
    </row>
    <row r="17007" spans="48:49" x14ac:dyDescent="0.35">
      <c r="AV17007" s="10"/>
      <c r="AW17007"/>
    </row>
    <row r="17008" spans="48:49" x14ac:dyDescent="0.35">
      <c r="AV17008" s="10"/>
      <c r="AW17008"/>
    </row>
    <row r="17009" spans="48:49" x14ac:dyDescent="0.35">
      <c r="AV17009" s="10"/>
      <c r="AW17009"/>
    </row>
    <row r="17010" spans="48:49" x14ac:dyDescent="0.35">
      <c r="AV17010" s="10"/>
      <c r="AW17010"/>
    </row>
    <row r="17011" spans="48:49" x14ac:dyDescent="0.35">
      <c r="AV17011" s="10"/>
      <c r="AW17011"/>
    </row>
    <row r="17012" spans="48:49" x14ac:dyDescent="0.35">
      <c r="AV17012" s="10"/>
      <c r="AW17012"/>
    </row>
    <row r="17013" spans="48:49" x14ac:dyDescent="0.35">
      <c r="AV17013" s="10"/>
      <c r="AW17013"/>
    </row>
    <row r="17014" spans="48:49" x14ac:dyDescent="0.35">
      <c r="AV17014" s="10"/>
      <c r="AW17014"/>
    </row>
    <row r="17015" spans="48:49" x14ac:dyDescent="0.35">
      <c r="AV17015" s="10"/>
      <c r="AW17015"/>
    </row>
    <row r="17016" spans="48:49" x14ac:dyDescent="0.35">
      <c r="AV17016" s="10"/>
      <c r="AW17016"/>
    </row>
    <row r="17017" spans="48:49" x14ac:dyDescent="0.35">
      <c r="AV17017" s="10"/>
      <c r="AW17017"/>
    </row>
    <row r="17018" spans="48:49" x14ac:dyDescent="0.35">
      <c r="AV17018" s="10"/>
      <c r="AW17018"/>
    </row>
    <row r="17019" spans="48:49" x14ac:dyDescent="0.35">
      <c r="AV17019" s="10"/>
      <c r="AW17019"/>
    </row>
    <row r="17020" spans="48:49" x14ac:dyDescent="0.35">
      <c r="AV17020" s="10"/>
      <c r="AW17020"/>
    </row>
    <row r="17021" spans="48:49" x14ac:dyDescent="0.35">
      <c r="AV17021" s="10"/>
      <c r="AW17021"/>
    </row>
    <row r="17022" spans="48:49" x14ac:dyDescent="0.35">
      <c r="AV17022" s="10"/>
      <c r="AW17022"/>
    </row>
    <row r="17023" spans="48:49" x14ac:dyDescent="0.35">
      <c r="AV17023" s="10"/>
      <c r="AW17023"/>
    </row>
    <row r="17024" spans="48:49" x14ac:dyDescent="0.35">
      <c r="AV17024" s="10"/>
      <c r="AW17024"/>
    </row>
    <row r="17025" spans="48:49" x14ac:dyDescent="0.35">
      <c r="AV17025" s="10"/>
      <c r="AW17025"/>
    </row>
    <row r="17026" spans="48:49" x14ac:dyDescent="0.35">
      <c r="AV17026" s="10"/>
      <c r="AW17026"/>
    </row>
    <row r="17027" spans="48:49" x14ac:dyDescent="0.35">
      <c r="AV17027" s="10"/>
      <c r="AW17027"/>
    </row>
    <row r="17028" spans="48:49" x14ac:dyDescent="0.35">
      <c r="AV17028" s="10"/>
      <c r="AW17028"/>
    </row>
    <row r="17029" spans="48:49" x14ac:dyDescent="0.35">
      <c r="AV17029" s="10"/>
      <c r="AW17029"/>
    </row>
    <row r="17030" spans="48:49" x14ac:dyDescent="0.35">
      <c r="AV17030" s="10"/>
      <c r="AW17030"/>
    </row>
    <row r="17031" spans="48:49" x14ac:dyDescent="0.35">
      <c r="AV17031" s="10"/>
      <c r="AW17031"/>
    </row>
    <row r="17032" spans="48:49" x14ac:dyDescent="0.35">
      <c r="AV17032" s="10"/>
      <c r="AW17032"/>
    </row>
    <row r="17033" spans="48:49" x14ac:dyDescent="0.35">
      <c r="AV17033" s="10"/>
      <c r="AW17033"/>
    </row>
    <row r="17034" spans="48:49" x14ac:dyDescent="0.35">
      <c r="AV17034" s="10"/>
      <c r="AW17034"/>
    </row>
    <row r="17035" spans="48:49" x14ac:dyDescent="0.35">
      <c r="AV17035" s="10"/>
      <c r="AW17035"/>
    </row>
    <row r="17036" spans="48:49" x14ac:dyDescent="0.35">
      <c r="AV17036" s="10"/>
      <c r="AW17036"/>
    </row>
    <row r="17037" spans="48:49" x14ac:dyDescent="0.35">
      <c r="AV17037" s="10"/>
      <c r="AW17037"/>
    </row>
    <row r="17038" spans="48:49" x14ac:dyDescent="0.35">
      <c r="AV17038" s="10"/>
      <c r="AW17038"/>
    </row>
    <row r="17039" spans="48:49" x14ac:dyDescent="0.35">
      <c r="AV17039" s="10"/>
      <c r="AW17039"/>
    </row>
    <row r="17040" spans="48:49" x14ac:dyDescent="0.35">
      <c r="AV17040" s="10"/>
      <c r="AW17040"/>
    </row>
    <row r="17041" spans="48:49" x14ac:dyDescent="0.35">
      <c r="AV17041" s="10"/>
      <c r="AW17041"/>
    </row>
    <row r="17042" spans="48:49" x14ac:dyDescent="0.35">
      <c r="AV17042" s="10"/>
      <c r="AW17042"/>
    </row>
    <row r="17043" spans="48:49" x14ac:dyDescent="0.35">
      <c r="AV17043" s="10"/>
      <c r="AW17043"/>
    </row>
    <row r="17044" spans="48:49" x14ac:dyDescent="0.35">
      <c r="AV17044" s="10"/>
      <c r="AW17044"/>
    </row>
    <row r="17045" spans="48:49" x14ac:dyDescent="0.35">
      <c r="AV17045" s="10"/>
      <c r="AW17045"/>
    </row>
    <row r="17046" spans="48:49" x14ac:dyDescent="0.35">
      <c r="AV17046" s="10"/>
      <c r="AW17046"/>
    </row>
    <row r="17047" spans="48:49" x14ac:dyDescent="0.35">
      <c r="AV17047" s="10"/>
      <c r="AW17047"/>
    </row>
    <row r="17048" spans="48:49" x14ac:dyDescent="0.35">
      <c r="AV17048" s="10"/>
      <c r="AW17048"/>
    </row>
    <row r="17049" spans="48:49" x14ac:dyDescent="0.35">
      <c r="AV17049" s="10"/>
      <c r="AW17049"/>
    </row>
    <row r="17050" spans="48:49" x14ac:dyDescent="0.35">
      <c r="AV17050" s="10"/>
      <c r="AW17050"/>
    </row>
    <row r="17051" spans="48:49" x14ac:dyDescent="0.35">
      <c r="AV17051" s="10"/>
      <c r="AW17051"/>
    </row>
    <row r="17052" spans="48:49" x14ac:dyDescent="0.35">
      <c r="AV17052" s="10"/>
      <c r="AW17052"/>
    </row>
    <row r="17053" spans="48:49" x14ac:dyDescent="0.35">
      <c r="AV17053" s="10"/>
      <c r="AW17053"/>
    </row>
    <row r="17054" spans="48:49" x14ac:dyDescent="0.35">
      <c r="AV17054" s="10"/>
      <c r="AW17054"/>
    </row>
    <row r="17055" spans="48:49" x14ac:dyDescent="0.35">
      <c r="AV17055" s="10"/>
      <c r="AW17055"/>
    </row>
    <row r="17056" spans="48:49" x14ac:dyDescent="0.35">
      <c r="AV17056" s="10"/>
      <c r="AW17056"/>
    </row>
    <row r="17057" spans="48:49" x14ac:dyDescent="0.35">
      <c r="AV17057" s="10"/>
      <c r="AW17057"/>
    </row>
    <row r="17058" spans="48:49" x14ac:dyDescent="0.35">
      <c r="AV17058" s="10"/>
      <c r="AW17058"/>
    </row>
    <row r="17059" spans="48:49" x14ac:dyDescent="0.35">
      <c r="AV17059" s="10"/>
      <c r="AW17059"/>
    </row>
    <row r="17060" spans="48:49" x14ac:dyDescent="0.35">
      <c r="AV17060" s="10"/>
      <c r="AW17060"/>
    </row>
    <row r="17061" spans="48:49" x14ac:dyDescent="0.35">
      <c r="AV17061" s="10"/>
      <c r="AW17061"/>
    </row>
    <row r="17062" spans="48:49" x14ac:dyDescent="0.35">
      <c r="AV17062" s="10"/>
      <c r="AW17062"/>
    </row>
    <row r="17063" spans="48:49" x14ac:dyDescent="0.35">
      <c r="AV17063" s="10"/>
      <c r="AW17063"/>
    </row>
    <row r="17064" spans="48:49" x14ac:dyDescent="0.35">
      <c r="AV17064" s="10"/>
      <c r="AW17064"/>
    </row>
    <row r="17065" spans="48:49" x14ac:dyDescent="0.35">
      <c r="AV17065" s="10"/>
      <c r="AW17065"/>
    </row>
    <row r="17066" spans="48:49" x14ac:dyDescent="0.35">
      <c r="AV17066" s="10"/>
      <c r="AW17066"/>
    </row>
    <row r="17067" spans="48:49" x14ac:dyDescent="0.35">
      <c r="AV17067" s="10"/>
      <c r="AW17067"/>
    </row>
    <row r="17068" spans="48:49" x14ac:dyDescent="0.35">
      <c r="AV17068" s="10"/>
      <c r="AW17068"/>
    </row>
    <row r="17069" spans="48:49" x14ac:dyDescent="0.35">
      <c r="AV17069" s="10"/>
      <c r="AW17069"/>
    </row>
    <row r="17070" spans="48:49" x14ac:dyDescent="0.35">
      <c r="AV17070" s="10"/>
      <c r="AW17070"/>
    </row>
    <row r="17071" spans="48:49" x14ac:dyDescent="0.35">
      <c r="AV17071" s="10"/>
      <c r="AW17071"/>
    </row>
    <row r="17072" spans="48:49" x14ac:dyDescent="0.35">
      <c r="AV17072" s="10"/>
      <c r="AW17072"/>
    </row>
    <row r="17073" spans="48:49" x14ac:dyDescent="0.35">
      <c r="AV17073" s="10"/>
      <c r="AW17073"/>
    </row>
    <row r="17074" spans="48:49" x14ac:dyDescent="0.35">
      <c r="AV17074" s="10"/>
      <c r="AW17074"/>
    </row>
    <row r="17075" spans="48:49" x14ac:dyDescent="0.35">
      <c r="AV17075" s="10"/>
      <c r="AW17075"/>
    </row>
    <row r="17076" spans="48:49" x14ac:dyDescent="0.35">
      <c r="AV17076" s="10"/>
      <c r="AW17076"/>
    </row>
    <row r="17077" spans="48:49" x14ac:dyDescent="0.35">
      <c r="AV17077" s="10"/>
      <c r="AW17077"/>
    </row>
    <row r="17078" spans="48:49" x14ac:dyDescent="0.35">
      <c r="AV17078" s="10"/>
      <c r="AW17078"/>
    </row>
    <row r="17079" spans="48:49" x14ac:dyDescent="0.35">
      <c r="AV17079" s="10"/>
      <c r="AW17079"/>
    </row>
    <row r="17080" spans="48:49" x14ac:dyDescent="0.35">
      <c r="AV17080" s="10"/>
      <c r="AW17080"/>
    </row>
    <row r="17081" spans="48:49" x14ac:dyDescent="0.35">
      <c r="AV17081" s="10"/>
      <c r="AW17081"/>
    </row>
    <row r="17082" spans="48:49" x14ac:dyDescent="0.35">
      <c r="AV17082" s="10"/>
      <c r="AW17082"/>
    </row>
    <row r="17083" spans="48:49" x14ac:dyDescent="0.35">
      <c r="AV17083" s="10"/>
      <c r="AW17083"/>
    </row>
    <row r="17084" spans="48:49" x14ac:dyDescent="0.35">
      <c r="AV17084" s="10"/>
      <c r="AW17084"/>
    </row>
    <row r="17085" spans="48:49" x14ac:dyDescent="0.35">
      <c r="AV17085" s="10"/>
      <c r="AW17085"/>
    </row>
    <row r="17086" spans="48:49" x14ac:dyDescent="0.35">
      <c r="AV17086" s="10"/>
      <c r="AW17086"/>
    </row>
    <row r="17087" spans="48:49" x14ac:dyDescent="0.35">
      <c r="AV17087" s="10"/>
      <c r="AW17087"/>
    </row>
    <row r="17088" spans="48:49" x14ac:dyDescent="0.35">
      <c r="AV17088" s="10"/>
      <c r="AW17088"/>
    </row>
    <row r="17089" spans="48:49" x14ac:dyDescent="0.35">
      <c r="AV17089" s="10"/>
      <c r="AW17089"/>
    </row>
    <row r="17090" spans="48:49" x14ac:dyDescent="0.35">
      <c r="AV17090" s="10"/>
      <c r="AW17090"/>
    </row>
    <row r="17091" spans="48:49" x14ac:dyDescent="0.35">
      <c r="AV17091" s="10"/>
      <c r="AW17091"/>
    </row>
    <row r="17092" spans="48:49" x14ac:dyDescent="0.35">
      <c r="AV17092" s="10"/>
      <c r="AW17092"/>
    </row>
    <row r="17093" spans="48:49" x14ac:dyDescent="0.35">
      <c r="AV17093" s="10"/>
      <c r="AW17093"/>
    </row>
    <row r="17094" spans="48:49" x14ac:dyDescent="0.35">
      <c r="AV17094" s="10"/>
      <c r="AW17094"/>
    </row>
    <row r="17095" spans="48:49" x14ac:dyDescent="0.35">
      <c r="AV17095" s="10"/>
      <c r="AW17095"/>
    </row>
    <row r="17096" spans="48:49" x14ac:dyDescent="0.35">
      <c r="AV17096" s="10"/>
      <c r="AW17096"/>
    </row>
    <row r="17097" spans="48:49" x14ac:dyDescent="0.35">
      <c r="AV17097" s="10"/>
      <c r="AW17097"/>
    </row>
    <row r="17098" spans="48:49" x14ac:dyDescent="0.35">
      <c r="AV17098" s="10"/>
      <c r="AW17098"/>
    </row>
    <row r="17099" spans="48:49" x14ac:dyDescent="0.35">
      <c r="AV17099" s="10"/>
      <c r="AW17099"/>
    </row>
    <row r="17100" spans="48:49" x14ac:dyDescent="0.35">
      <c r="AV17100" s="10"/>
      <c r="AW17100"/>
    </row>
    <row r="17101" spans="48:49" x14ac:dyDescent="0.35">
      <c r="AV17101" s="10"/>
      <c r="AW17101"/>
    </row>
    <row r="17102" spans="48:49" x14ac:dyDescent="0.35">
      <c r="AV17102" s="10"/>
      <c r="AW17102"/>
    </row>
    <row r="17103" spans="48:49" x14ac:dyDescent="0.35">
      <c r="AV17103" s="10"/>
      <c r="AW17103"/>
    </row>
    <row r="17104" spans="48:49" x14ac:dyDescent="0.35">
      <c r="AV17104" s="10"/>
      <c r="AW17104"/>
    </row>
    <row r="17105" spans="48:49" x14ac:dyDescent="0.35">
      <c r="AV17105" s="10"/>
      <c r="AW17105"/>
    </row>
    <row r="17106" spans="48:49" x14ac:dyDescent="0.35">
      <c r="AV17106" s="10"/>
      <c r="AW17106"/>
    </row>
    <row r="17107" spans="48:49" x14ac:dyDescent="0.35">
      <c r="AV17107" s="10"/>
      <c r="AW17107"/>
    </row>
    <row r="17108" spans="48:49" x14ac:dyDescent="0.35">
      <c r="AV17108" s="10"/>
      <c r="AW17108"/>
    </row>
    <row r="17109" spans="48:49" x14ac:dyDescent="0.35">
      <c r="AV17109" s="10"/>
      <c r="AW17109"/>
    </row>
    <row r="17110" spans="48:49" x14ac:dyDescent="0.35">
      <c r="AV17110" s="10"/>
      <c r="AW17110"/>
    </row>
    <row r="17111" spans="48:49" x14ac:dyDescent="0.35">
      <c r="AV17111" s="10"/>
      <c r="AW17111"/>
    </row>
    <row r="17112" spans="48:49" x14ac:dyDescent="0.35">
      <c r="AV17112" s="10"/>
      <c r="AW17112"/>
    </row>
    <row r="17113" spans="48:49" x14ac:dyDescent="0.35">
      <c r="AV17113" s="10"/>
      <c r="AW17113"/>
    </row>
    <row r="17114" spans="48:49" x14ac:dyDescent="0.35">
      <c r="AV17114" s="10"/>
      <c r="AW17114"/>
    </row>
    <row r="17115" spans="48:49" x14ac:dyDescent="0.35">
      <c r="AV17115" s="10"/>
      <c r="AW17115"/>
    </row>
    <row r="17116" spans="48:49" x14ac:dyDescent="0.35">
      <c r="AV17116" s="10"/>
      <c r="AW17116"/>
    </row>
    <row r="17117" spans="48:49" x14ac:dyDescent="0.35">
      <c r="AV17117" s="10"/>
      <c r="AW17117"/>
    </row>
    <row r="17118" spans="48:49" x14ac:dyDescent="0.35">
      <c r="AV17118" s="10"/>
      <c r="AW17118"/>
    </row>
    <row r="17119" spans="48:49" x14ac:dyDescent="0.35">
      <c r="AV17119" s="10"/>
      <c r="AW17119"/>
    </row>
    <row r="17120" spans="48:49" x14ac:dyDescent="0.35">
      <c r="AV17120" s="10"/>
      <c r="AW17120"/>
    </row>
    <row r="17121" spans="48:49" x14ac:dyDescent="0.35">
      <c r="AV17121" s="10"/>
      <c r="AW17121"/>
    </row>
    <row r="17122" spans="48:49" x14ac:dyDescent="0.35">
      <c r="AV17122" s="10"/>
      <c r="AW17122"/>
    </row>
    <row r="17123" spans="48:49" x14ac:dyDescent="0.35">
      <c r="AV17123" s="10"/>
      <c r="AW17123"/>
    </row>
    <row r="17124" spans="48:49" x14ac:dyDescent="0.35">
      <c r="AV17124" s="10"/>
      <c r="AW17124"/>
    </row>
    <row r="17125" spans="48:49" x14ac:dyDescent="0.35">
      <c r="AV17125" s="10"/>
      <c r="AW17125"/>
    </row>
    <row r="17126" spans="48:49" x14ac:dyDescent="0.35">
      <c r="AV17126" s="10"/>
      <c r="AW17126"/>
    </row>
    <row r="17127" spans="48:49" x14ac:dyDescent="0.35">
      <c r="AV17127" s="10"/>
      <c r="AW17127"/>
    </row>
    <row r="17128" spans="48:49" x14ac:dyDescent="0.35">
      <c r="AV17128" s="10"/>
      <c r="AW17128"/>
    </row>
    <row r="17129" spans="48:49" x14ac:dyDescent="0.35">
      <c r="AV17129" s="10"/>
      <c r="AW17129"/>
    </row>
    <row r="17130" spans="48:49" x14ac:dyDescent="0.35">
      <c r="AV17130" s="10"/>
      <c r="AW17130"/>
    </row>
    <row r="17131" spans="48:49" x14ac:dyDescent="0.35">
      <c r="AV17131" s="10"/>
      <c r="AW17131"/>
    </row>
    <row r="17132" spans="48:49" x14ac:dyDescent="0.35">
      <c r="AV17132" s="10"/>
      <c r="AW17132"/>
    </row>
    <row r="17133" spans="48:49" x14ac:dyDescent="0.35">
      <c r="AV17133" s="10"/>
      <c r="AW17133"/>
    </row>
    <row r="17134" spans="48:49" x14ac:dyDescent="0.35">
      <c r="AV17134" s="10"/>
      <c r="AW17134"/>
    </row>
    <row r="17135" spans="48:49" x14ac:dyDescent="0.35">
      <c r="AV17135" s="10"/>
      <c r="AW17135"/>
    </row>
    <row r="17136" spans="48:49" x14ac:dyDescent="0.35">
      <c r="AV17136" s="10"/>
      <c r="AW17136"/>
    </row>
    <row r="17137" spans="48:49" x14ac:dyDescent="0.35">
      <c r="AV17137" s="10"/>
      <c r="AW17137"/>
    </row>
    <row r="17138" spans="48:49" x14ac:dyDescent="0.35">
      <c r="AV17138" s="10"/>
      <c r="AW17138"/>
    </row>
    <row r="17139" spans="48:49" x14ac:dyDescent="0.35">
      <c r="AV17139" s="10"/>
      <c r="AW17139"/>
    </row>
    <row r="17140" spans="48:49" x14ac:dyDescent="0.35">
      <c r="AV17140" s="10"/>
      <c r="AW17140"/>
    </row>
    <row r="17141" spans="48:49" x14ac:dyDescent="0.35">
      <c r="AV17141" s="10"/>
      <c r="AW17141"/>
    </row>
    <row r="17142" spans="48:49" x14ac:dyDescent="0.35">
      <c r="AV17142" s="10"/>
      <c r="AW17142"/>
    </row>
    <row r="17143" spans="48:49" x14ac:dyDescent="0.35">
      <c r="AV17143" s="10"/>
      <c r="AW17143"/>
    </row>
    <row r="17144" spans="48:49" x14ac:dyDescent="0.35">
      <c r="AV17144" s="10"/>
      <c r="AW17144"/>
    </row>
    <row r="17145" spans="48:49" x14ac:dyDescent="0.35">
      <c r="AV17145" s="10"/>
      <c r="AW17145"/>
    </row>
    <row r="17146" spans="48:49" x14ac:dyDescent="0.35">
      <c r="AV17146" s="10"/>
      <c r="AW17146"/>
    </row>
    <row r="17147" spans="48:49" x14ac:dyDescent="0.35">
      <c r="AV17147" s="10"/>
      <c r="AW17147"/>
    </row>
    <row r="17148" spans="48:49" x14ac:dyDescent="0.35">
      <c r="AV17148" s="10"/>
      <c r="AW17148"/>
    </row>
    <row r="17149" spans="48:49" x14ac:dyDescent="0.35">
      <c r="AV17149" s="10"/>
      <c r="AW17149"/>
    </row>
    <row r="17150" spans="48:49" x14ac:dyDescent="0.35">
      <c r="AV17150" s="10"/>
      <c r="AW17150"/>
    </row>
    <row r="17151" spans="48:49" x14ac:dyDescent="0.35">
      <c r="AV17151" s="10"/>
      <c r="AW17151"/>
    </row>
    <row r="17152" spans="48:49" x14ac:dyDescent="0.35">
      <c r="AV17152" s="10"/>
      <c r="AW17152"/>
    </row>
    <row r="17153" spans="48:49" x14ac:dyDescent="0.35">
      <c r="AV17153" s="10"/>
      <c r="AW17153"/>
    </row>
    <row r="17154" spans="48:49" x14ac:dyDescent="0.35">
      <c r="AV17154" s="10"/>
      <c r="AW17154"/>
    </row>
    <row r="17155" spans="48:49" x14ac:dyDescent="0.35">
      <c r="AV17155" s="10"/>
      <c r="AW17155"/>
    </row>
    <row r="17156" spans="48:49" x14ac:dyDescent="0.35">
      <c r="AV17156" s="10"/>
      <c r="AW17156"/>
    </row>
    <row r="17157" spans="48:49" x14ac:dyDescent="0.35">
      <c r="AV17157" s="10"/>
      <c r="AW17157"/>
    </row>
    <row r="17158" spans="48:49" x14ac:dyDescent="0.35">
      <c r="AV17158" s="10"/>
      <c r="AW17158"/>
    </row>
    <row r="17159" spans="48:49" x14ac:dyDescent="0.35">
      <c r="AV17159" s="10"/>
      <c r="AW17159"/>
    </row>
    <row r="17160" spans="48:49" x14ac:dyDescent="0.35">
      <c r="AV17160" s="10"/>
      <c r="AW17160"/>
    </row>
    <row r="17161" spans="48:49" x14ac:dyDescent="0.35">
      <c r="AV17161" s="10"/>
      <c r="AW17161"/>
    </row>
    <row r="17162" spans="48:49" x14ac:dyDescent="0.35">
      <c r="AV17162" s="10"/>
      <c r="AW17162"/>
    </row>
    <row r="17163" spans="48:49" x14ac:dyDescent="0.35">
      <c r="AV17163" s="10"/>
      <c r="AW17163"/>
    </row>
    <row r="17164" spans="48:49" x14ac:dyDescent="0.35">
      <c r="AV17164" s="10"/>
      <c r="AW17164"/>
    </row>
    <row r="17165" spans="48:49" x14ac:dyDescent="0.35">
      <c r="AV17165" s="10"/>
      <c r="AW17165"/>
    </row>
    <row r="17166" spans="48:49" x14ac:dyDescent="0.35">
      <c r="AV17166" s="10"/>
      <c r="AW17166"/>
    </row>
    <row r="17167" spans="48:49" x14ac:dyDescent="0.35">
      <c r="AV17167" s="10"/>
      <c r="AW17167"/>
    </row>
    <row r="17168" spans="48:49" x14ac:dyDescent="0.35">
      <c r="AV17168" s="10"/>
      <c r="AW17168"/>
    </row>
    <row r="17169" spans="48:49" x14ac:dyDescent="0.35">
      <c r="AV17169" s="10"/>
      <c r="AW17169"/>
    </row>
    <row r="17170" spans="48:49" x14ac:dyDescent="0.35">
      <c r="AV17170" s="10"/>
      <c r="AW17170"/>
    </row>
    <row r="17171" spans="48:49" x14ac:dyDescent="0.35">
      <c r="AV17171" s="10"/>
      <c r="AW17171"/>
    </row>
    <row r="17172" spans="48:49" x14ac:dyDescent="0.35">
      <c r="AV17172" s="10"/>
      <c r="AW17172"/>
    </row>
    <row r="17173" spans="48:49" x14ac:dyDescent="0.35">
      <c r="AV17173" s="10"/>
      <c r="AW17173"/>
    </row>
    <row r="17174" spans="48:49" x14ac:dyDescent="0.35">
      <c r="AV17174" s="10"/>
      <c r="AW17174"/>
    </row>
    <row r="17175" spans="48:49" x14ac:dyDescent="0.35">
      <c r="AV17175" s="10"/>
      <c r="AW17175"/>
    </row>
    <row r="17176" spans="48:49" x14ac:dyDescent="0.35">
      <c r="AV17176" s="10"/>
      <c r="AW17176"/>
    </row>
    <row r="17177" spans="48:49" x14ac:dyDescent="0.35">
      <c r="AV17177" s="10"/>
      <c r="AW17177"/>
    </row>
    <row r="17178" spans="48:49" x14ac:dyDescent="0.35">
      <c r="AV17178" s="10"/>
      <c r="AW17178"/>
    </row>
    <row r="17179" spans="48:49" x14ac:dyDescent="0.35">
      <c r="AV17179" s="10"/>
      <c r="AW17179"/>
    </row>
    <row r="17180" spans="48:49" x14ac:dyDescent="0.35">
      <c r="AV17180" s="10"/>
      <c r="AW17180"/>
    </row>
    <row r="17181" spans="48:49" x14ac:dyDescent="0.35">
      <c r="AV17181" s="10"/>
      <c r="AW17181"/>
    </row>
    <row r="17182" spans="48:49" x14ac:dyDescent="0.35">
      <c r="AV17182" s="10"/>
      <c r="AW17182"/>
    </row>
    <row r="17183" spans="48:49" x14ac:dyDescent="0.35">
      <c r="AV17183" s="10"/>
      <c r="AW17183"/>
    </row>
    <row r="17184" spans="48:49" x14ac:dyDescent="0.35">
      <c r="AV17184" s="10"/>
      <c r="AW17184"/>
    </row>
    <row r="17185" spans="48:49" x14ac:dyDescent="0.35">
      <c r="AV17185" s="10"/>
      <c r="AW17185"/>
    </row>
    <row r="17186" spans="48:49" x14ac:dyDescent="0.35">
      <c r="AV17186" s="10"/>
      <c r="AW17186"/>
    </row>
    <row r="17187" spans="48:49" x14ac:dyDescent="0.35">
      <c r="AV17187" s="10"/>
      <c r="AW17187"/>
    </row>
    <row r="17188" spans="48:49" x14ac:dyDescent="0.35">
      <c r="AV17188" s="10"/>
      <c r="AW17188"/>
    </row>
    <row r="17189" spans="48:49" x14ac:dyDescent="0.35">
      <c r="AV17189" s="10"/>
      <c r="AW17189"/>
    </row>
    <row r="17190" spans="48:49" x14ac:dyDescent="0.35">
      <c r="AV17190" s="10"/>
      <c r="AW17190"/>
    </row>
    <row r="17191" spans="48:49" x14ac:dyDescent="0.35">
      <c r="AV17191" s="10"/>
      <c r="AW17191"/>
    </row>
    <row r="17192" spans="48:49" x14ac:dyDescent="0.35">
      <c r="AV17192" s="10"/>
      <c r="AW17192"/>
    </row>
    <row r="17193" spans="48:49" x14ac:dyDescent="0.35">
      <c r="AV17193" s="10"/>
      <c r="AW17193"/>
    </row>
    <row r="17194" spans="48:49" x14ac:dyDescent="0.35">
      <c r="AV17194" s="10"/>
      <c r="AW17194"/>
    </row>
    <row r="17195" spans="48:49" x14ac:dyDescent="0.35">
      <c r="AV17195" s="10"/>
      <c r="AW17195"/>
    </row>
    <row r="17196" spans="48:49" x14ac:dyDescent="0.35">
      <c r="AV17196" s="10"/>
      <c r="AW17196"/>
    </row>
    <row r="17197" spans="48:49" x14ac:dyDescent="0.35">
      <c r="AV17197" s="10"/>
      <c r="AW17197"/>
    </row>
    <row r="17198" spans="48:49" x14ac:dyDescent="0.35">
      <c r="AV17198" s="10"/>
      <c r="AW17198"/>
    </row>
    <row r="17199" spans="48:49" x14ac:dyDescent="0.35">
      <c r="AV17199" s="10"/>
      <c r="AW17199"/>
    </row>
    <row r="17200" spans="48:49" x14ac:dyDescent="0.35">
      <c r="AV17200" s="10"/>
      <c r="AW17200"/>
    </row>
    <row r="17201" spans="48:49" x14ac:dyDescent="0.35">
      <c r="AV17201" s="10"/>
      <c r="AW17201"/>
    </row>
    <row r="17202" spans="48:49" x14ac:dyDescent="0.35">
      <c r="AV17202" s="10"/>
      <c r="AW17202"/>
    </row>
    <row r="17203" spans="48:49" x14ac:dyDescent="0.35">
      <c r="AV17203" s="10"/>
      <c r="AW17203"/>
    </row>
    <row r="17204" spans="48:49" x14ac:dyDescent="0.35">
      <c r="AV17204" s="10"/>
      <c r="AW17204"/>
    </row>
    <row r="17205" spans="48:49" x14ac:dyDescent="0.35">
      <c r="AV17205" s="10"/>
      <c r="AW17205"/>
    </row>
    <row r="17206" spans="48:49" x14ac:dyDescent="0.35">
      <c r="AV17206" s="10"/>
      <c r="AW17206"/>
    </row>
    <row r="17207" spans="48:49" x14ac:dyDescent="0.35">
      <c r="AV17207" s="10"/>
      <c r="AW17207"/>
    </row>
    <row r="17208" spans="48:49" x14ac:dyDescent="0.35">
      <c r="AV17208" s="10"/>
      <c r="AW17208"/>
    </row>
    <row r="17209" spans="48:49" x14ac:dyDescent="0.35">
      <c r="AV17209" s="10"/>
      <c r="AW17209"/>
    </row>
    <row r="17210" spans="48:49" x14ac:dyDescent="0.35">
      <c r="AV17210" s="10"/>
      <c r="AW17210"/>
    </row>
    <row r="17211" spans="48:49" x14ac:dyDescent="0.35">
      <c r="AV17211" s="10"/>
      <c r="AW17211"/>
    </row>
    <row r="17212" spans="48:49" x14ac:dyDescent="0.35">
      <c r="AV17212" s="10"/>
      <c r="AW17212"/>
    </row>
    <row r="17213" spans="48:49" x14ac:dyDescent="0.35">
      <c r="AV17213" s="10"/>
      <c r="AW17213"/>
    </row>
    <row r="17214" spans="48:49" x14ac:dyDescent="0.35">
      <c r="AV17214" s="10"/>
      <c r="AW17214"/>
    </row>
    <row r="17215" spans="48:49" x14ac:dyDescent="0.35">
      <c r="AV17215" s="10"/>
      <c r="AW17215"/>
    </row>
    <row r="17216" spans="48:49" x14ac:dyDescent="0.35">
      <c r="AV17216" s="10"/>
      <c r="AW17216"/>
    </row>
    <row r="17217" spans="48:49" x14ac:dyDescent="0.35">
      <c r="AV17217" s="10"/>
      <c r="AW17217"/>
    </row>
    <row r="17218" spans="48:49" x14ac:dyDescent="0.35">
      <c r="AV17218" s="10"/>
      <c r="AW17218"/>
    </row>
    <row r="17219" spans="48:49" x14ac:dyDescent="0.35">
      <c r="AV17219" s="10"/>
      <c r="AW17219"/>
    </row>
    <row r="17220" spans="48:49" x14ac:dyDescent="0.35">
      <c r="AV17220" s="10"/>
      <c r="AW17220"/>
    </row>
    <row r="17221" spans="48:49" x14ac:dyDescent="0.35">
      <c r="AV17221" s="10"/>
      <c r="AW17221"/>
    </row>
    <row r="17222" spans="48:49" x14ac:dyDescent="0.35">
      <c r="AV17222" s="10"/>
      <c r="AW17222"/>
    </row>
    <row r="17223" spans="48:49" x14ac:dyDescent="0.35">
      <c r="AV17223" s="10"/>
      <c r="AW17223"/>
    </row>
    <row r="17224" spans="48:49" x14ac:dyDescent="0.35">
      <c r="AV17224" s="10"/>
      <c r="AW17224"/>
    </row>
    <row r="17225" spans="48:49" x14ac:dyDescent="0.35">
      <c r="AV17225" s="10"/>
      <c r="AW17225"/>
    </row>
    <row r="17226" spans="48:49" x14ac:dyDescent="0.35">
      <c r="AV17226" s="10"/>
      <c r="AW17226"/>
    </row>
    <row r="17227" spans="48:49" x14ac:dyDescent="0.35">
      <c r="AV17227" s="10"/>
      <c r="AW17227"/>
    </row>
    <row r="17228" spans="48:49" x14ac:dyDescent="0.35">
      <c r="AV17228" s="10"/>
      <c r="AW17228"/>
    </row>
    <row r="17229" spans="48:49" x14ac:dyDescent="0.35">
      <c r="AV17229" s="10"/>
      <c r="AW17229"/>
    </row>
    <row r="17230" spans="48:49" x14ac:dyDescent="0.35">
      <c r="AV17230" s="10"/>
      <c r="AW17230"/>
    </row>
    <row r="17231" spans="48:49" x14ac:dyDescent="0.35">
      <c r="AV17231" s="10"/>
      <c r="AW17231"/>
    </row>
    <row r="17232" spans="48:49" x14ac:dyDescent="0.35">
      <c r="AV17232" s="10"/>
      <c r="AW17232"/>
    </row>
    <row r="17233" spans="48:49" x14ac:dyDescent="0.35">
      <c r="AV17233" s="10"/>
      <c r="AW17233"/>
    </row>
    <row r="17234" spans="48:49" x14ac:dyDescent="0.35">
      <c r="AV17234" s="10"/>
      <c r="AW17234"/>
    </row>
    <row r="17235" spans="48:49" x14ac:dyDescent="0.35">
      <c r="AV17235" s="10"/>
      <c r="AW17235"/>
    </row>
    <row r="17236" spans="48:49" x14ac:dyDescent="0.35">
      <c r="AV17236" s="10"/>
      <c r="AW17236"/>
    </row>
    <row r="17237" spans="48:49" x14ac:dyDescent="0.35">
      <c r="AV17237" s="10"/>
      <c r="AW17237"/>
    </row>
    <row r="17238" spans="48:49" x14ac:dyDescent="0.35">
      <c r="AV17238" s="10"/>
      <c r="AW17238"/>
    </row>
    <row r="17239" spans="48:49" x14ac:dyDescent="0.35">
      <c r="AV17239" s="10"/>
      <c r="AW17239"/>
    </row>
    <row r="17240" spans="48:49" x14ac:dyDescent="0.35">
      <c r="AV17240" s="10"/>
      <c r="AW17240"/>
    </row>
    <row r="17241" spans="48:49" x14ac:dyDescent="0.35">
      <c r="AV17241" s="10"/>
      <c r="AW17241"/>
    </row>
    <row r="17242" spans="48:49" x14ac:dyDescent="0.35">
      <c r="AV17242" s="10"/>
      <c r="AW17242"/>
    </row>
    <row r="17243" spans="48:49" x14ac:dyDescent="0.35">
      <c r="AV17243" s="10"/>
      <c r="AW17243"/>
    </row>
    <row r="17244" spans="48:49" x14ac:dyDescent="0.35">
      <c r="AV17244" s="10"/>
      <c r="AW17244"/>
    </row>
    <row r="17245" spans="48:49" x14ac:dyDescent="0.35">
      <c r="AV17245" s="10"/>
      <c r="AW17245"/>
    </row>
    <row r="17246" spans="48:49" x14ac:dyDescent="0.35">
      <c r="AV17246" s="10"/>
      <c r="AW17246"/>
    </row>
    <row r="17247" spans="48:49" x14ac:dyDescent="0.35">
      <c r="AV17247" s="10"/>
      <c r="AW17247"/>
    </row>
    <row r="17248" spans="48:49" x14ac:dyDescent="0.35">
      <c r="AV17248" s="10"/>
      <c r="AW17248"/>
    </row>
    <row r="17249" spans="48:49" x14ac:dyDescent="0.35">
      <c r="AV17249" s="10"/>
      <c r="AW17249"/>
    </row>
    <row r="17250" spans="48:49" x14ac:dyDescent="0.35">
      <c r="AV17250" s="10"/>
      <c r="AW17250"/>
    </row>
    <row r="17251" spans="48:49" x14ac:dyDescent="0.35">
      <c r="AV17251" s="10"/>
      <c r="AW17251"/>
    </row>
    <row r="17252" spans="48:49" x14ac:dyDescent="0.35">
      <c r="AV17252" s="10"/>
      <c r="AW17252"/>
    </row>
    <row r="17253" spans="48:49" x14ac:dyDescent="0.35">
      <c r="AV17253" s="10"/>
      <c r="AW17253"/>
    </row>
    <row r="17254" spans="48:49" x14ac:dyDescent="0.35">
      <c r="AV17254" s="10"/>
      <c r="AW17254"/>
    </row>
    <row r="17255" spans="48:49" x14ac:dyDescent="0.35">
      <c r="AV17255" s="10"/>
      <c r="AW17255"/>
    </row>
    <row r="17256" spans="48:49" x14ac:dyDescent="0.35">
      <c r="AV17256" s="10"/>
      <c r="AW17256"/>
    </row>
    <row r="17257" spans="48:49" x14ac:dyDescent="0.35">
      <c r="AV17257" s="10"/>
      <c r="AW17257"/>
    </row>
    <row r="17258" spans="48:49" x14ac:dyDescent="0.35">
      <c r="AV17258" s="10"/>
      <c r="AW17258"/>
    </row>
    <row r="17259" spans="48:49" x14ac:dyDescent="0.35">
      <c r="AV17259" s="10"/>
      <c r="AW17259"/>
    </row>
    <row r="17260" spans="48:49" x14ac:dyDescent="0.35">
      <c r="AV17260" s="10"/>
      <c r="AW17260"/>
    </row>
    <row r="17261" spans="48:49" x14ac:dyDescent="0.35">
      <c r="AV17261" s="10"/>
      <c r="AW17261"/>
    </row>
    <row r="17262" spans="48:49" x14ac:dyDescent="0.35">
      <c r="AV17262" s="10"/>
      <c r="AW17262"/>
    </row>
    <row r="17263" spans="48:49" x14ac:dyDescent="0.35">
      <c r="AV17263" s="10"/>
      <c r="AW17263"/>
    </row>
    <row r="17264" spans="48:49" x14ac:dyDescent="0.35">
      <c r="AV17264" s="10"/>
      <c r="AW17264"/>
    </row>
    <row r="17265" spans="48:49" x14ac:dyDescent="0.35">
      <c r="AV17265" s="10"/>
      <c r="AW17265"/>
    </row>
    <row r="17266" spans="48:49" x14ac:dyDescent="0.35">
      <c r="AV17266" s="10"/>
      <c r="AW17266"/>
    </row>
    <row r="17267" spans="48:49" x14ac:dyDescent="0.35">
      <c r="AV17267" s="10"/>
      <c r="AW17267"/>
    </row>
    <row r="17268" spans="48:49" x14ac:dyDescent="0.35">
      <c r="AV17268" s="10"/>
      <c r="AW17268"/>
    </row>
    <row r="17269" spans="48:49" x14ac:dyDescent="0.35">
      <c r="AV17269" s="10"/>
      <c r="AW17269"/>
    </row>
    <row r="17270" spans="48:49" x14ac:dyDescent="0.35">
      <c r="AV17270" s="10"/>
      <c r="AW17270"/>
    </row>
    <row r="17271" spans="48:49" x14ac:dyDescent="0.35">
      <c r="AV17271" s="10"/>
      <c r="AW17271"/>
    </row>
    <row r="17272" spans="48:49" x14ac:dyDescent="0.35">
      <c r="AV17272" s="10"/>
      <c r="AW17272"/>
    </row>
    <row r="17273" spans="48:49" x14ac:dyDescent="0.35">
      <c r="AV17273" s="10"/>
      <c r="AW17273"/>
    </row>
    <row r="17274" spans="48:49" x14ac:dyDescent="0.35">
      <c r="AV17274" s="10"/>
      <c r="AW17274"/>
    </row>
    <row r="17275" spans="48:49" x14ac:dyDescent="0.35">
      <c r="AV17275" s="10"/>
      <c r="AW17275"/>
    </row>
    <row r="17276" spans="48:49" x14ac:dyDescent="0.35">
      <c r="AV17276" s="10"/>
      <c r="AW17276"/>
    </row>
    <row r="17277" spans="48:49" x14ac:dyDescent="0.35">
      <c r="AV17277" s="10"/>
      <c r="AW17277"/>
    </row>
    <row r="17278" spans="48:49" x14ac:dyDescent="0.35">
      <c r="AV17278" s="10"/>
      <c r="AW17278"/>
    </row>
    <row r="17279" spans="48:49" x14ac:dyDescent="0.35">
      <c r="AV17279" s="10"/>
      <c r="AW17279"/>
    </row>
    <row r="17280" spans="48:49" x14ac:dyDescent="0.35">
      <c r="AV17280" s="10"/>
      <c r="AW17280"/>
    </row>
    <row r="17281" spans="48:49" x14ac:dyDescent="0.35">
      <c r="AV17281" s="10"/>
      <c r="AW17281"/>
    </row>
    <row r="17282" spans="48:49" x14ac:dyDescent="0.35">
      <c r="AV17282" s="10"/>
      <c r="AW17282"/>
    </row>
    <row r="17283" spans="48:49" x14ac:dyDescent="0.35">
      <c r="AV17283" s="10"/>
      <c r="AW17283"/>
    </row>
    <row r="17284" spans="48:49" x14ac:dyDescent="0.35">
      <c r="AV17284" s="10"/>
      <c r="AW17284"/>
    </row>
    <row r="17285" spans="48:49" x14ac:dyDescent="0.35">
      <c r="AV17285" s="10"/>
      <c r="AW17285"/>
    </row>
    <row r="17286" spans="48:49" x14ac:dyDescent="0.35">
      <c r="AV17286" s="10"/>
      <c r="AW17286"/>
    </row>
    <row r="17287" spans="48:49" x14ac:dyDescent="0.35">
      <c r="AV17287" s="10"/>
      <c r="AW17287"/>
    </row>
    <row r="17288" spans="48:49" x14ac:dyDescent="0.35">
      <c r="AV17288" s="10"/>
      <c r="AW17288"/>
    </row>
    <row r="17289" spans="48:49" x14ac:dyDescent="0.35">
      <c r="AV17289" s="10"/>
      <c r="AW17289"/>
    </row>
    <row r="17290" spans="48:49" x14ac:dyDescent="0.35">
      <c r="AV17290" s="10"/>
      <c r="AW17290"/>
    </row>
    <row r="17291" spans="48:49" x14ac:dyDescent="0.35">
      <c r="AV17291" s="10"/>
      <c r="AW17291"/>
    </row>
    <row r="17292" spans="48:49" x14ac:dyDescent="0.35">
      <c r="AV17292" s="10"/>
      <c r="AW17292"/>
    </row>
    <row r="17293" spans="48:49" x14ac:dyDescent="0.35">
      <c r="AV17293" s="10"/>
      <c r="AW17293"/>
    </row>
    <row r="17294" spans="48:49" x14ac:dyDescent="0.35">
      <c r="AV17294" s="10"/>
      <c r="AW17294"/>
    </row>
    <row r="17295" spans="48:49" x14ac:dyDescent="0.35">
      <c r="AV17295" s="10"/>
      <c r="AW17295"/>
    </row>
    <row r="17296" spans="48:49" x14ac:dyDescent="0.35">
      <c r="AV17296" s="10"/>
      <c r="AW17296"/>
    </row>
    <row r="17297" spans="48:49" x14ac:dyDescent="0.35">
      <c r="AV17297" s="10"/>
      <c r="AW17297"/>
    </row>
    <row r="17298" spans="48:49" x14ac:dyDescent="0.35">
      <c r="AV17298" s="10"/>
      <c r="AW17298"/>
    </row>
    <row r="17299" spans="48:49" x14ac:dyDescent="0.35">
      <c r="AV17299" s="10"/>
      <c r="AW17299"/>
    </row>
    <row r="17300" spans="48:49" x14ac:dyDescent="0.35">
      <c r="AV17300" s="10"/>
      <c r="AW17300"/>
    </row>
    <row r="17301" spans="48:49" x14ac:dyDescent="0.35">
      <c r="AV17301" s="10"/>
      <c r="AW17301"/>
    </row>
    <row r="17302" spans="48:49" x14ac:dyDescent="0.35">
      <c r="AV17302" s="10"/>
      <c r="AW17302"/>
    </row>
    <row r="17303" spans="48:49" x14ac:dyDescent="0.35">
      <c r="AV17303" s="10"/>
      <c r="AW17303"/>
    </row>
    <row r="17304" spans="48:49" x14ac:dyDescent="0.35">
      <c r="AV17304" s="10"/>
      <c r="AW17304"/>
    </row>
    <row r="17305" spans="48:49" x14ac:dyDescent="0.35">
      <c r="AV17305" s="10"/>
      <c r="AW17305"/>
    </row>
    <row r="17306" spans="48:49" x14ac:dyDescent="0.35">
      <c r="AV17306" s="10"/>
      <c r="AW17306"/>
    </row>
    <row r="17307" spans="48:49" x14ac:dyDescent="0.35">
      <c r="AV17307" s="10"/>
      <c r="AW17307"/>
    </row>
    <row r="17308" spans="48:49" x14ac:dyDescent="0.35">
      <c r="AV17308" s="10"/>
      <c r="AW17308"/>
    </row>
    <row r="17309" spans="48:49" x14ac:dyDescent="0.35">
      <c r="AV17309" s="10"/>
      <c r="AW17309"/>
    </row>
    <row r="17310" spans="48:49" x14ac:dyDescent="0.35">
      <c r="AV17310" s="10"/>
      <c r="AW17310"/>
    </row>
    <row r="17311" spans="48:49" x14ac:dyDescent="0.35">
      <c r="AV17311" s="10"/>
      <c r="AW17311"/>
    </row>
    <row r="17312" spans="48:49" x14ac:dyDescent="0.35">
      <c r="AV17312" s="10"/>
      <c r="AW17312"/>
    </row>
    <row r="17313" spans="48:49" x14ac:dyDescent="0.35">
      <c r="AV17313" s="10"/>
      <c r="AW17313"/>
    </row>
    <row r="17314" spans="48:49" x14ac:dyDescent="0.35">
      <c r="AV17314" s="10"/>
      <c r="AW17314"/>
    </row>
    <row r="17315" spans="48:49" x14ac:dyDescent="0.35">
      <c r="AV17315" s="10"/>
      <c r="AW17315"/>
    </row>
    <row r="17316" spans="48:49" x14ac:dyDescent="0.35">
      <c r="AV17316" s="10"/>
      <c r="AW17316"/>
    </row>
    <row r="17317" spans="48:49" x14ac:dyDescent="0.35">
      <c r="AV17317" s="10"/>
      <c r="AW17317"/>
    </row>
    <row r="17318" spans="48:49" x14ac:dyDescent="0.35">
      <c r="AV17318" s="10"/>
      <c r="AW17318"/>
    </row>
    <row r="17319" spans="48:49" x14ac:dyDescent="0.35">
      <c r="AV17319" s="10"/>
      <c r="AW17319"/>
    </row>
    <row r="17320" spans="48:49" x14ac:dyDescent="0.35">
      <c r="AV17320" s="10"/>
      <c r="AW17320"/>
    </row>
    <row r="17321" spans="48:49" x14ac:dyDescent="0.35">
      <c r="AV17321" s="10"/>
      <c r="AW17321"/>
    </row>
    <row r="17322" spans="48:49" x14ac:dyDescent="0.35">
      <c r="AV17322" s="10"/>
      <c r="AW17322"/>
    </row>
    <row r="17323" spans="48:49" x14ac:dyDescent="0.35">
      <c r="AV17323" s="10"/>
      <c r="AW17323"/>
    </row>
    <row r="17324" spans="48:49" x14ac:dyDescent="0.35">
      <c r="AV17324" s="10"/>
      <c r="AW17324"/>
    </row>
    <row r="17325" spans="48:49" x14ac:dyDescent="0.35">
      <c r="AV17325" s="10"/>
      <c r="AW17325"/>
    </row>
    <row r="17326" spans="48:49" x14ac:dyDescent="0.35">
      <c r="AV17326" s="10"/>
      <c r="AW17326"/>
    </row>
    <row r="17327" spans="48:49" x14ac:dyDescent="0.35">
      <c r="AV17327" s="10"/>
      <c r="AW17327"/>
    </row>
    <row r="17328" spans="48:49" x14ac:dyDescent="0.35">
      <c r="AV17328" s="10"/>
      <c r="AW17328"/>
    </row>
    <row r="17329" spans="48:49" x14ac:dyDescent="0.35">
      <c r="AV17329" s="10"/>
      <c r="AW17329"/>
    </row>
    <row r="17330" spans="48:49" x14ac:dyDescent="0.35">
      <c r="AV17330" s="10"/>
      <c r="AW17330"/>
    </row>
    <row r="17331" spans="48:49" x14ac:dyDescent="0.35">
      <c r="AV17331" s="10"/>
      <c r="AW17331"/>
    </row>
    <row r="17332" spans="48:49" x14ac:dyDescent="0.35">
      <c r="AV17332" s="10"/>
      <c r="AW17332"/>
    </row>
    <row r="17333" spans="48:49" x14ac:dyDescent="0.35">
      <c r="AV17333" s="10"/>
      <c r="AW17333"/>
    </row>
    <row r="17334" spans="48:49" x14ac:dyDescent="0.35">
      <c r="AV17334" s="10"/>
      <c r="AW17334"/>
    </row>
    <row r="17335" spans="48:49" x14ac:dyDescent="0.35">
      <c r="AV17335" s="10"/>
      <c r="AW17335"/>
    </row>
    <row r="17336" spans="48:49" x14ac:dyDescent="0.35">
      <c r="AV17336" s="10"/>
      <c r="AW17336"/>
    </row>
    <row r="17337" spans="48:49" x14ac:dyDescent="0.35">
      <c r="AV17337" s="10"/>
      <c r="AW17337"/>
    </row>
    <row r="17338" spans="48:49" x14ac:dyDescent="0.35">
      <c r="AV17338" s="10"/>
      <c r="AW17338"/>
    </row>
    <row r="17339" spans="48:49" x14ac:dyDescent="0.35">
      <c r="AV17339" s="10"/>
      <c r="AW17339"/>
    </row>
    <row r="17340" spans="48:49" x14ac:dyDescent="0.35">
      <c r="AV17340" s="10"/>
      <c r="AW17340"/>
    </row>
    <row r="17341" spans="48:49" x14ac:dyDescent="0.35">
      <c r="AV17341" s="10"/>
      <c r="AW17341"/>
    </row>
    <row r="17342" spans="48:49" x14ac:dyDescent="0.35">
      <c r="AV17342" s="10"/>
      <c r="AW17342"/>
    </row>
    <row r="17343" spans="48:49" x14ac:dyDescent="0.35">
      <c r="AV17343" s="10"/>
      <c r="AW17343"/>
    </row>
    <row r="17344" spans="48:49" x14ac:dyDescent="0.35">
      <c r="AV17344" s="10"/>
      <c r="AW17344"/>
    </row>
    <row r="17345" spans="48:49" x14ac:dyDescent="0.35">
      <c r="AV17345" s="10"/>
      <c r="AW17345"/>
    </row>
    <row r="17346" spans="48:49" x14ac:dyDescent="0.35">
      <c r="AV17346" s="10"/>
      <c r="AW17346"/>
    </row>
    <row r="17347" spans="48:49" x14ac:dyDescent="0.35">
      <c r="AV17347" s="10"/>
      <c r="AW17347"/>
    </row>
    <row r="17348" spans="48:49" x14ac:dyDescent="0.35">
      <c r="AV17348" s="10"/>
      <c r="AW17348"/>
    </row>
    <row r="17349" spans="48:49" x14ac:dyDescent="0.35">
      <c r="AV17349" s="10"/>
      <c r="AW17349"/>
    </row>
    <row r="17350" spans="48:49" x14ac:dyDescent="0.35">
      <c r="AV17350" s="10"/>
      <c r="AW17350"/>
    </row>
    <row r="17351" spans="48:49" x14ac:dyDescent="0.35">
      <c r="AV17351" s="10"/>
      <c r="AW17351"/>
    </row>
    <row r="17352" spans="48:49" x14ac:dyDescent="0.35">
      <c r="AV17352" s="10"/>
      <c r="AW17352"/>
    </row>
    <row r="17353" spans="48:49" x14ac:dyDescent="0.35">
      <c r="AV17353" s="10"/>
      <c r="AW17353"/>
    </row>
    <row r="17354" spans="48:49" x14ac:dyDescent="0.35">
      <c r="AV17354" s="10"/>
      <c r="AW17354"/>
    </row>
    <row r="17355" spans="48:49" x14ac:dyDescent="0.35">
      <c r="AV17355" s="10"/>
      <c r="AW17355"/>
    </row>
    <row r="17356" spans="48:49" x14ac:dyDescent="0.35">
      <c r="AV17356" s="10"/>
      <c r="AW17356"/>
    </row>
    <row r="17357" spans="48:49" x14ac:dyDescent="0.35">
      <c r="AV17357" s="10"/>
      <c r="AW17357"/>
    </row>
    <row r="17358" spans="48:49" x14ac:dyDescent="0.35">
      <c r="AV17358" s="10"/>
      <c r="AW17358"/>
    </row>
    <row r="17359" spans="48:49" x14ac:dyDescent="0.35">
      <c r="AV17359" s="10"/>
      <c r="AW17359"/>
    </row>
    <row r="17360" spans="48:49" x14ac:dyDescent="0.35">
      <c r="AV17360" s="10"/>
      <c r="AW17360"/>
    </row>
    <row r="17361" spans="48:49" x14ac:dyDescent="0.35">
      <c r="AV17361" s="10"/>
      <c r="AW17361"/>
    </row>
    <row r="17362" spans="48:49" x14ac:dyDescent="0.35">
      <c r="AV17362" s="10"/>
      <c r="AW17362"/>
    </row>
    <row r="17363" spans="48:49" x14ac:dyDescent="0.35">
      <c r="AV17363" s="10"/>
      <c r="AW17363"/>
    </row>
    <row r="17364" spans="48:49" x14ac:dyDescent="0.35">
      <c r="AV17364" s="10"/>
      <c r="AW17364"/>
    </row>
    <row r="17365" spans="48:49" x14ac:dyDescent="0.35">
      <c r="AV17365" s="10"/>
      <c r="AW17365"/>
    </row>
    <row r="17366" spans="48:49" x14ac:dyDescent="0.35">
      <c r="AV17366" s="10"/>
      <c r="AW17366"/>
    </row>
    <row r="17367" spans="48:49" x14ac:dyDescent="0.35">
      <c r="AV17367" s="10"/>
      <c r="AW17367"/>
    </row>
    <row r="17368" spans="48:49" x14ac:dyDescent="0.35">
      <c r="AV17368" s="10"/>
      <c r="AW17368"/>
    </row>
    <row r="17369" spans="48:49" x14ac:dyDescent="0.35">
      <c r="AV17369" s="10"/>
      <c r="AW17369"/>
    </row>
    <row r="17370" spans="48:49" x14ac:dyDescent="0.35">
      <c r="AV17370" s="10"/>
      <c r="AW17370"/>
    </row>
    <row r="17371" spans="48:49" x14ac:dyDescent="0.35">
      <c r="AV17371" s="10"/>
      <c r="AW17371"/>
    </row>
    <row r="17372" spans="48:49" x14ac:dyDescent="0.35">
      <c r="AV17372" s="10"/>
      <c r="AW17372"/>
    </row>
    <row r="17373" spans="48:49" x14ac:dyDescent="0.35">
      <c r="AV17373" s="10"/>
      <c r="AW17373"/>
    </row>
    <row r="17374" spans="48:49" x14ac:dyDescent="0.35">
      <c r="AV17374" s="10"/>
      <c r="AW17374"/>
    </row>
    <row r="17375" spans="48:49" x14ac:dyDescent="0.35">
      <c r="AV17375" s="10"/>
      <c r="AW17375"/>
    </row>
    <row r="17376" spans="48:49" x14ac:dyDescent="0.35">
      <c r="AV17376" s="10"/>
      <c r="AW17376"/>
    </row>
    <row r="17377" spans="48:49" x14ac:dyDescent="0.35">
      <c r="AV17377" s="10"/>
      <c r="AW17377"/>
    </row>
    <row r="17378" spans="48:49" x14ac:dyDescent="0.35">
      <c r="AV17378" s="10"/>
      <c r="AW17378"/>
    </row>
    <row r="17379" spans="48:49" x14ac:dyDescent="0.35">
      <c r="AV17379" s="10"/>
      <c r="AW17379"/>
    </row>
    <row r="17380" spans="48:49" x14ac:dyDescent="0.35">
      <c r="AV17380" s="10"/>
      <c r="AW17380"/>
    </row>
    <row r="17381" spans="48:49" x14ac:dyDescent="0.35">
      <c r="AV17381" s="10"/>
      <c r="AW17381"/>
    </row>
    <row r="17382" spans="48:49" x14ac:dyDescent="0.35">
      <c r="AV17382" s="10"/>
      <c r="AW17382"/>
    </row>
    <row r="17383" spans="48:49" x14ac:dyDescent="0.35">
      <c r="AV17383" s="10"/>
      <c r="AW17383"/>
    </row>
    <row r="17384" spans="48:49" x14ac:dyDescent="0.35">
      <c r="AV17384" s="10"/>
      <c r="AW17384"/>
    </row>
    <row r="17385" spans="48:49" x14ac:dyDescent="0.35">
      <c r="AV17385" s="10"/>
      <c r="AW17385"/>
    </row>
    <row r="17386" spans="48:49" x14ac:dyDescent="0.35">
      <c r="AV17386" s="10"/>
      <c r="AW17386"/>
    </row>
    <row r="17387" spans="48:49" x14ac:dyDescent="0.35">
      <c r="AV17387" s="10"/>
      <c r="AW17387"/>
    </row>
    <row r="17388" spans="48:49" x14ac:dyDescent="0.35">
      <c r="AV17388" s="10"/>
      <c r="AW17388"/>
    </row>
    <row r="17389" spans="48:49" x14ac:dyDescent="0.35">
      <c r="AV17389" s="10"/>
      <c r="AW17389"/>
    </row>
    <row r="17390" spans="48:49" x14ac:dyDescent="0.35">
      <c r="AV17390" s="10"/>
      <c r="AW17390"/>
    </row>
    <row r="17391" spans="48:49" x14ac:dyDescent="0.35">
      <c r="AV17391" s="10"/>
      <c r="AW17391"/>
    </row>
    <row r="17392" spans="48:49" x14ac:dyDescent="0.35">
      <c r="AV17392" s="10"/>
      <c r="AW17392"/>
    </row>
    <row r="17393" spans="48:49" x14ac:dyDescent="0.35">
      <c r="AV17393" s="10"/>
      <c r="AW17393"/>
    </row>
    <row r="17394" spans="48:49" x14ac:dyDescent="0.35">
      <c r="AV17394" s="10"/>
      <c r="AW17394"/>
    </row>
    <row r="17395" spans="48:49" x14ac:dyDescent="0.35">
      <c r="AV17395" s="10"/>
      <c r="AW17395"/>
    </row>
    <row r="17396" spans="48:49" x14ac:dyDescent="0.35">
      <c r="AV17396" s="10"/>
      <c r="AW17396"/>
    </row>
    <row r="17397" spans="48:49" x14ac:dyDescent="0.35">
      <c r="AV17397" s="10"/>
      <c r="AW17397"/>
    </row>
    <row r="17398" spans="48:49" x14ac:dyDescent="0.35">
      <c r="AV17398" s="10"/>
      <c r="AW17398"/>
    </row>
    <row r="17399" spans="48:49" x14ac:dyDescent="0.35">
      <c r="AV17399" s="10"/>
      <c r="AW17399"/>
    </row>
    <row r="17400" spans="48:49" x14ac:dyDescent="0.35">
      <c r="AV17400" s="10"/>
      <c r="AW17400"/>
    </row>
    <row r="17401" spans="48:49" x14ac:dyDescent="0.35">
      <c r="AV17401" s="10"/>
      <c r="AW17401"/>
    </row>
    <row r="17402" spans="48:49" x14ac:dyDescent="0.35">
      <c r="AV17402" s="10"/>
      <c r="AW17402"/>
    </row>
    <row r="17403" spans="48:49" x14ac:dyDescent="0.35">
      <c r="AV17403" s="10"/>
      <c r="AW17403"/>
    </row>
    <row r="17404" spans="48:49" x14ac:dyDescent="0.35">
      <c r="AV17404" s="10"/>
      <c r="AW17404"/>
    </row>
    <row r="17405" spans="48:49" x14ac:dyDescent="0.35">
      <c r="AV17405" s="10"/>
      <c r="AW17405"/>
    </row>
    <row r="17406" spans="48:49" x14ac:dyDescent="0.35">
      <c r="AV17406" s="10"/>
      <c r="AW17406"/>
    </row>
    <row r="17407" spans="48:49" x14ac:dyDescent="0.35">
      <c r="AV17407" s="10"/>
      <c r="AW17407"/>
    </row>
    <row r="17408" spans="48:49" x14ac:dyDescent="0.35">
      <c r="AV17408" s="10"/>
      <c r="AW17408"/>
    </row>
    <row r="17409" spans="48:49" x14ac:dyDescent="0.35">
      <c r="AV17409" s="10"/>
      <c r="AW17409"/>
    </row>
    <row r="17410" spans="48:49" x14ac:dyDescent="0.35">
      <c r="AV17410" s="10"/>
      <c r="AW17410"/>
    </row>
    <row r="17411" spans="48:49" x14ac:dyDescent="0.35">
      <c r="AV17411" s="10"/>
      <c r="AW17411"/>
    </row>
    <row r="17412" spans="48:49" x14ac:dyDescent="0.35">
      <c r="AV17412" s="10"/>
      <c r="AW17412"/>
    </row>
    <row r="17413" spans="48:49" x14ac:dyDescent="0.35">
      <c r="AV17413" s="10"/>
      <c r="AW17413"/>
    </row>
    <row r="17414" spans="48:49" x14ac:dyDescent="0.35">
      <c r="AV17414" s="10"/>
      <c r="AW17414"/>
    </row>
    <row r="17415" spans="48:49" x14ac:dyDescent="0.35">
      <c r="AV17415" s="10"/>
      <c r="AW17415"/>
    </row>
    <row r="17416" spans="48:49" x14ac:dyDescent="0.35">
      <c r="AV17416" s="10"/>
      <c r="AW17416"/>
    </row>
    <row r="17417" spans="48:49" x14ac:dyDescent="0.35">
      <c r="AV17417" s="10"/>
      <c r="AW17417"/>
    </row>
    <row r="17418" spans="48:49" x14ac:dyDescent="0.35">
      <c r="AV17418" s="10"/>
      <c r="AW17418"/>
    </row>
    <row r="17419" spans="48:49" x14ac:dyDescent="0.35">
      <c r="AV17419" s="10"/>
      <c r="AW17419"/>
    </row>
    <row r="17420" spans="48:49" x14ac:dyDescent="0.35">
      <c r="AV17420" s="10"/>
      <c r="AW17420"/>
    </row>
    <row r="17421" spans="48:49" x14ac:dyDescent="0.35">
      <c r="AV17421" s="10"/>
      <c r="AW17421"/>
    </row>
    <row r="17422" spans="48:49" x14ac:dyDescent="0.35">
      <c r="AV17422" s="10"/>
      <c r="AW17422"/>
    </row>
    <row r="17423" spans="48:49" x14ac:dyDescent="0.35">
      <c r="AV17423" s="10"/>
      <c r="AW17423"/>
    </row>
    <row r="17424" spans="48:49" x14ac:dyDescent="0.35">
      <c r="AV17424" s="10"/>
      <c r="AW17424"/>
    </row>
    <row r="17425" spans="48:49" x14ac:dyDescent="0.35">
      <c r="AV17425" s="10"/>
      <c r="AW17425"/>
    </row>
    <row r="17426" spans="48:49" x14ac:dyDescent="0.35">
      <c r="AV17426" s="10"/>
      <c r="AW17426"/>
    </row>
    <row r="17427" spans="48:49" x14ac:dyDescent="0.35">
      <c r="AV17427" s="10"/>
      <c r="AW17427"/>
    </row>
    <row r="17428" spans="48:49" x14ac:dyDescent="0.35">
      <c r="AV17428" s="10"/>
      <c r="AW17428"/>
    </row>
    <row r="17429" spans="48:49" x14ac:dyDescent="0.35">
      <c r="AV17429" s="10"/>
      <c r="AW17429"/>
    </row>
    <row r="17430" spans="48:49" x14ac:dyDescent="0.35">
      <c r="AV17430" s="10"/>
      <c r="AW17430"/>
    </row>
    <row r="17431" spans="48:49" x14ac:dyDescent="0.35">
      <c r="AV17431" s="10"/>
      <c r="AW17431"/>
    </row>
    <row r="17432" spans="48:49" x14ac:dyDescent="0.35">
      <c r="AV17432" s="10"/>
      <c r="AW17432"/>
    </row>
    <row r="17433" spans="48:49" x14ac:dyDescent="0.35">
      <c r="AV17433" s="10"/>
      <c r="AW17433"/>
    </row>
    <row r="17434" spans="48:49" x14ac:dyDescent="0.35">
      <c r="AV17434" s="10"/>
      <c r="AW17434"/>
    </row>
    <row r="17435" spans="48:49" x14ac:dyDescent="0.35">
      <c r="AV17435" s="10"/>
      <c r="AW17435"/>
    </row>
    <row r="17436" spans="48:49" x14ac:dyDescent="0.35">
      <c r="AV17436" s="10"/>
      <c r="AW17436"/>
    </row>
    <row r="17437" spans="48:49" x14ac:dyDescent="0.35">
      <c r="AV17437" s="10"/>
      <c r="AW17437"/>
    </row>
    <row r="17438" spans="48:49" x14ac:dyDescent="0.35">
      <c r="AV17438" s="10"/>
      <c r="AW17438"/>
    </row>
    <row r="17439" spans="48:49" x14ac:dyDescent="0.35">
      <c r="AV17439" s="10"/>
      <c r="AW17439"/>
    </row>
    <row r="17440" spans="48:49" x14ac:dyDescent="0.35">
      <c r="AV17440" s="10"/>
      <c r="AW17440"/>
    </row>
    <row r="17441" spans="48:49" x14ac:dyDescent="0.35">
      <c r="AV17441" s="10"/>
      <c r="AW17441"/>
    </row>
    <row r="17442" spans="48:49" x14ac:dyDescent="0.35">
      <c r="AV17442" s="10"/>
      <c r="AW17442"/>
    </row>
    <row r="17443" spans="48:49" x14ac:dyDescent="0.35">
      <c r="AV17443" s="10"/>
      <c r="AW17443"/>
    </row>
    <row r="17444" spans="48:49" x14ac:dyDescent="0.35">
      <c r="AV17444" s="10"/>
      <c r="AW17444"/>
    </row>
    <row r="17445" spans="48:49" x14ac:dyDescent="0.35">
      <c r="AV17445" s="10"/>
      <c r="AW17445"/>
    </row>
    <row r="17446" spans="48:49" x14ac:dyDescent="0.35">
      <c r="AV17446" s="10"/>
      <c r="AW17446"/>
    </row>
    <row r="17447" spans="48:49" x14ac:dyDescent="0.35">
      <c r="AV17447" s="10"/>
      <c r="AW17447"/>
    </row>
    <row r="17448" spans="48:49" x14ac:dyDescent="0.35">
      <c r="AV17448" s="10"/>
      <c r="AW17448"/>
    </row>
    <row r="17449" spans="48:49" x14ac:dyDescent="0.35">
      <c r="AV17449" s="10"/>
      <c r="AW17449"/>
    </row>
    <row r="17450" spans="48:49" x14ac:dyDescent="0.35">
      <c r="AV17450" s="10"/>
      <c r="AW17450"/>
    </row>
    <row r="17451" spans="48:49" x14ac:dyDescent="0.35">
      <c r="AV17451" s="10"/>
      <c r="AW17451"/>
    </row>
    <row r="17452" spans="48:49" x14ac:dyDescent="0.35">
      <c r="AV17452" s="10"/>
      <c r="AW17452"/>
    </row>
    <row r="17453" spans="48:49" x14ac:dyDescent="0.35">
      <c r="AV17453" s="10"/>
      <c r="AW17453"/>
    </row>
    <row r="17454" spans="48:49" x14ac:dyDescent="0.35">
      <c r="AV17454" s="10"/>
      <c r="AW17454"/>
    </row>
    <row r="17455" spans="48:49" x14ac:dyDescent="0.35">
      <c r="AV17455" s="10"/>
      <c r="AW17455"/>
    </row>
    <row r="17456" spans="48:49" x14ac:dyDescent="0.35">
      <c r="AV17456" s="10"/>
      <c r="AW17456"/>
    </row>
    <row r="17457" spans="48:49" x14ac:dyDescent="0.35">
      <c r="AV17457" s="10"/>
      <c r="AW17457"/>
    </row>
    <row r="17458" spans="48:49" x14ac:dyDescent="0.35">
      <c r="AV17458" s="10"/>
      <c r="AW17458"/>
    </row>
    <row r="17459" spans="48:49" x14ac:dyDescent="0.35">
      <c r="AV17459" s="10"/>
      <c r="AW17459"/>
    </row>
    <row r="17460" spans="48:49" x14ac:dyDescent="0.35">
      <c r="AV17460" s="10"/>
      <c r="AW17460"/>
    </row>
    <row r="17461" spans="48:49" x14ac:dyDescent="0.35">
      <c r="AV17461" s="10"/>
      <c r="AW17461"/>
    </row>
    <row r="17462" spans="48:49" x14ac:dyDescent="0.35">
      <c r="AV17462" s="10"/>
      <c r="AW17462"/>
    </row>
    <row r="17463" spans="48:49" x14ac:dyDescent="0.35">
      <c r="AV17463" s="10"/>
      <c r="AW17463"/>
    </row>
    <row r="17464" spans="48:49" x14ac:dyDescent="0.35">
      <c r="AV17464" s="10"/>
      <c r="AW17464"/>
    </row>
    <row r="17465" spans="48:49" x14ac:dyDescent="0.35">
      <c r="AV17465" s="10"/>
      <c r="AW17465"/>
    </row>
    <row r="17466" spans="48:49" x14ac:dyDescent="0.35">
      <c r="AV17466" s="10"/>
      <c r="AW17466"/>
    </row>
    <row r="17467" spans="48:49" x14ac:dyDescent="0.35">
      <c r="AV17467" s="10"/>
      <c r="AW17467"/>
    </row>
    <row r="17468" spans="48:49" x14ac:dyDescent="0.35">
      <c r="AV17468" s="10"/>
      <c r="AW17468"/>
    </row>
    <row r="17469" spans="48:49" x14ac:dyDescent="0.35">
      <c r="AV17469" s="10"/>
      <c r="AW17469"/>
    </row>
    <row r="17470" spans="48:49" x14ac:dyDescent="0.35">
      <c r="AV17470" s="10"/>
      <c r="AW17470"/>
    </row>
    <row r="17471" spans="48:49" x14ac:dyDescent="0.35">
      <c r="AV17471" s="10"/>
      <c r="AW17471"/>
    </row>
    <row r="17472" spans="48:49" x14ac:dyDescent="0.35">
      <c r="AV17472" s="10"/>
      <c r="AW17472"/>
    </row>
    <row r="17473" spans="48:49" x14ac:dyDescent="0.35">
      <c r="AV17473" s="10"/>
      <c r="AW17473"/>
    </row>
    <row r="17474" spans="48:49" x14ac:dyDescent="0.35">
      <c r="AV17474" s="10"/>
      <c r="AW17474"/>
    </row>
    <row r="17475" spans="48:49" x14ac:dyDescent="0.35">
      <c r="AV17475" s="10"/>
      <c r="AW17475"/>
    </row>
    <row r="17476" spans="48:49" x14ac:dyDescent="0.35">
      <c r="AV17476" s="10"/>
      <c r="AW17476"/>
    </row>
    <row r="17477" spans="48:49" x14ac:dyDescent="0.35">
      <c r="AV17477" s="10"/>
      <c r="AW17477"/>
    </row>
    <row r="17478" spans="48:49" x14ac:dyDescent="0.35">
      <c r="AV17478" s="10"/>
      <c r="AW17478"/>
    </row>
    <row r="17479" spans="48:49" x14ac:dyDescent="0.35">
      <c r="AV17479" s="10"/>
      <c r="AW17479"/>
    </row>
    <row r="17480" spans="48:49" x14ac:dyDescent="0.35">
      <c r="AV17480" s="10"/>
      <c r="AW17480"/>
    </row>
    <row r="17481" spans="48:49" x14ac:dyDescent="0.35">
      <c r="AV17481" s="10"/>
      <c r="AW17481"/>
    </row>
    <row r="17482" spans="48:49" x14ac:dyDescent="0.35">
      <c r="AV17482" s="10"/>
      <c r="AW17482"/>
    </row>
    <row r="17483" spans="48:49" x14ac:dyDescent="0.35">
      <c r="AV17483" s="10"/>
      <c r="AW17483"/>
    </row>
    <row r="17484" spans="48:49" x14ac:dyDescent="0.35">
      <c r="AV17484" s="10"/>
      <c r="AW17484"/>
    </row>
    <row r="17485" spans="48:49" x14ac:dyDescent="0.35">
      <c r="AV17485" s="10"/>
      <c r="AW17485"/>
    </row>
    <row r="17486" spans="48:49" x14ac:dyDescent="0.35">
      <c r="AV17486" s="10"/>
      <c r="AW17486"/>
    </row>
    <row r="17487" spans="48:49" x14ac:dyDescent="0.35">
      <c r="AV17487" s="10"/>
      <c r="AW17487"/>
    </row>
    <row r="17488" spans="48:49" x14ac:dyDescent="0.35">
      <c r="AV17488" s="10"/>
      <c r="AW17488"/>
    </row>
    <row r="17489" spans="48:49" x14ac:dyDescent="0.35">
      <c r="AV17489" s="10"/>
      <c r="AW17489"/>
    </row>
    <row r="17490" spans="48:49" x14ac:dyDescent="0.35">
      <c r="AV17490" s="10"/>
      <c r="AW17490"/>
    </row>
    <row r="17491" spans="48:49" x14ac:dyDescent="0.35">
      <c r="AV17491" s="10"/>
      <c r="AW17491"/>
    </row>
    <row r="17492" spans="48:49" x14ac:dyDescent="0.35">
      <c r="AV17492" s="10"/>
      <c r="AW17492"/>
    </row>
    <row r="17493" spans="48:49" x14ac:dyDescent="0.35">
      <c r="AV17493" s="10"/>
      <c r="AW17493"/>
    </row>
    <row r="17494" spans="48:49" x14ac:dyDescent="0.35">
      <c r="AV17494" s="10"/>
      <c r="AW17494"/>
    </row>
    <row r="17495" spans="48:49" x14ac:dyDescent="0.35">
      <c r="AV17495" s="10"/>
      <c r="AW17495"/>
    </row>
    <row r="17496" spans="48:49" x14ac:dyDescent="0.35">
      <c r="AV17496" s="10"/>
      <c r="AW17496"/>
    </row>
    <row r="17497" spans="48:49" x14ac:dyDescent="0.35">
      <c r="AV17497" s="10"/>
      <c r="AW17497"/>
    </row>
    <row r="17498" spans="48:49" x14ac:dyDescent="0.35">
      <c r="AV17498" s="10"/>
      <c r="AW17498"/>
    </row>
    <row r="17499" spans="48:49" x14ac:dyDescent="0.35">
      <c r="AV17499" s="10"/>
      <c r="AW17499"/>
    </row>
    <row r="17500" spans="48:49" x14ac:dyDescent="0.35">
      <c r="AV17500" s="10"/>
      <c r="AW17500"/>
    </row>
    <row r="17501" spans="48:49" x14ac:dyDescent="0.35">
      <c r="AV17501" s="10"/>
      <c r="AW17501"/>
    </row>
    <row r="17502" spans="48:49" x14ac:dyDescent="0.35">
      <c r="AV17502" s="10"/>
      <c r="AW17502"/>
    </row>
    <row r="17503" spans="48:49" x14ac:dyDescent="0.35">
      <c r="AV17503" s="10"/>
      <c r="AW17503"/>
    </row>
    <row r="17504" spans="48:49" x14ac:dyDescent="0.35">
      <c r="AV17504" s="10"/>
      <c r="AW17504"/>
    </row>
    <row r="17505" spans="48:49" x14ac:dyDescent="0.35">
      <c r="AV17505" s="10"/>
      <c r="AW17505"/>
    </row>
    <row r="17506" spans="48:49" x14ac:dyDescent="0.35">
      <c r="AV17506" s="10"/>
      <c r="AW17506"/>
    </row>
    <row r="17507" spans="48:49" x14ac:dyDescent="0.35">
      <c r="AV17507" s="10"/>
      <c r="AW17507"/>
    </row>
    <row r="17508" spans="48:49" x14ac:dyDescent="0.35">
      <c r="AV17508" s="10"/>
      <c r="AW17508"/>
    </row>
    <row r="17509" spans="48:49" x14ac:dyDescent="0.35">
      <c r="AV17509" s="10"/>
      <c r="AW17509"/>
    </row>
    <row r="17510" spans="48:49" x14ac:dyDescent="0.35">
      <c r="AV17510" s="10"/>
      <c r="AW17510"/>
    </row>
    <row r="17511" spans="48:49" x14ac:dyDescent="0.35">
      <c r="AV17511" s="10"/>
      <c r="AW17511"/>
    </row>
    <row r="17512" spans="48:49" x14ac:dyDescent="0.35">
      <c r="AV17512" s="10"/>
      <c r="AW17512"/>
    </row>
    <row r="17513" spans="48:49" x14ac:dyDescent="0.35">
      <c r="AV17513" s="10"/>
      <c r="AW17513"/>
    </row>
    <row r="17514" spans="48:49" x14ac:dyDescent="0.35">
      <c r="AV17514" s="10"/>
      <c r="AW17514"/>
    </row>
    <row r="17515" spans="48:49" x14ac:dyDescent="0.35">
      <c r="AV17515" s="10"/>
      <c r="AW17515"/>
    </row>
    <row r="17516" spans="48:49" x14ac:dyDescent="0.35">
      <c r="AV17516" s="10"/>
      <c r="AW17516"/>
    </row>
    <row r="17517" spans="48:49" x14ac:dyDescent="0.35">
      <c r="AV17517" s="10"/>
      <c r="AW17517"/>
    </row>
    <row r="17518" spans="48:49" x14ac:dyDescent="0.35">
      <c r="AV17518" s="10"/>
      <c r="AW17518"/>
    </row>
    <row r="17519" spans="48:49" x14ac:dyDescent="0.35">
      <c r="AV17519" s="10"/>
      <c r="AW17519"/>
    </row>
    <row r="17520" spans="48:49" x14ac:dyDescent="0.35">
      <c r="AV17520" s="10"/>
      <c r="AW17520"/>
    </row>
    <row r="17521" spans="48:49" x14ac:dyDescent="0.35">
      <c r="AV17521" s="10"/>
      <c r="AW17521"/>
    </row>
    <row r="17522" spans="48:49" x14ac:dyDescent="0.35">
      <c r="AV17522" s="10"/>
      <c r="AW17522"/>
    </row>
    <row r="17523" spans="48:49" x14ac:dyDescent="0.35">
      <c r="AV17523" s="10"/>
      <c r="AW17523"/>
    </row>
    <row r="17524" spans="48:49" x14ac:dyDescent="0.35">
      <c r="AV17524" s="10"/>
      <c r="AW17524"/>
    </row>
    <row r="17525" spans="48:49" x14ac:dyDescent="0.35">
      <c r="AV17525" s="10"/>
      <c r="AW17525"/>
    </row>
    <row r="17526" spans="48:49" x14ac:dyDescent="0.35">
      <c r="AV17526" s="10"/>
      <c r="AW17526"/>
    </row>
    <row r="17527" spans="48:49" x14ac:dyDescent="0.35">
      <c r="AV17527" s="10"/>
      <c r="AW17527"/>
    </row>
    <row r="17528" spans="48:49" x14ac:dyDescent="0.35">
      <c r="AV17528" s="10"/>
      <c r="AW17528"/>
    </row>
    <row r="17529" spans="48:49" x14ac:dyDescent="0.35">
      <c r="AV17529" s="10"/>
      <c r="AW17529"/>
    </row>
    <row r="17530" spans="48:49" x14ac:dyDescent="0.35">
      <c r="AV17530" s="10"/>
      <c r="AW17530"/>
    </row>
    <row r="17531" spans="48:49" x14ac:dyDescent="0.35">
      <c r="AV17531" s="10"/>
      <c r="AW17531"/>
    </row>
    <row r="17532" spans="48:49" x14ac:dyDescent="0.35">
      <c r="AV17532" s="10"/>
      <c r="AW17532"/>
    </row>
    <row r="17533" spans="48:49" x14ac:dyDescent="0.35">
      <c r="AV17533" s="10"/>
      <c r="AW17533"/>
    </row>
    <row r="17534" spans="48:49" x14ac:dyDescent="0.35">
      <c r="AV17534" s="10"/>
      <c r="AW17534"/>
    </row>
    <row r="17535" spans="48:49" x14ac:dyDescent="0.35">
      <c r="AV17535" s="10"/>
      <c r="AW17535"/>
    </row>
    <row r="17536" spans="48:49" x14ac:dyDescent="0.35">
      <c r="AV17536" s="10"/>
      <c r="AW17536"/>
    </row>
    <row r="17537" spans="48:49" x14ac:dyDescent="0.35">
      <c r="AV17537" s="10"/>
      <c r="AW17537"/>
    </row>
    <row r="17538" spans="48:49" x14ac:dyDescent="0.35">
      <c r="AV17538" s="10"/>
      <c r="AW17538"/>
    </row>
    <row r="17539" spans="48:49" x14ac:dyDescent="0.35">
      <c r="AV17539" s="10"/>
      <c r="AW17539"/>
    </row>
    <row r="17540" spans="48:49" x14ac:dyDescent="0.35">
      <c r="AV17540" s="10"/>
      <c r="AW17540"/>
    </row>
    <row r="17541" spans="48:49" x14ac:dyDescent="0.35">
      <c r="AV17541" s="10"/>
      <c r="AW17541"/>
    </row>
    <row r="17542" spans="48:49" x14ac:dyDescent="0.35">
      <c r="AV17542" s="10"/>
      <c r="AW17542"/>
    </row>
    <row r="17543" spans="48:49" x14ac:dyDescent="0.35">
      <c r="AV17543" s="10"/>
      <c r="AW17543"/>
    </row>
    <row r="17544" spans="48:49" x14ac:dyDescent="0.35">
      <c r="AV17544" s="10"/>
      <c r="AW17544"/>
    </row>
    <row r="17545" spans="48:49" x14ac:dyDescent="0.35">
      <c r="AV17545" s="10"/>
      <c r="AW17545"/>
    </row>
    <row r="17546" spans="48:49" x14ac:dyDescent="0.35">
      <c r="AV17546" s="10"/>
      <c r="AW17546"/>
    </row>
    <row r="17547" spans="48:49" x14ac:dyDescent="0.35">
      <c r="AV17547" s="10"/>
      <c r="AW17547"/>
    </row>
    <row r="17548" spans="48:49" x14ac:dyDescent="0.35">
      <c r="AV17548" s="10"/>
      <c r="AW17548"/>
    </row>
    <row r="17549" spans="48:49" x14ac:dyDescent="0.35">
      <c r="AV17549" s="10"/>
      <c r="AW17549"/>
    </row>
    <row r="17550" spans="48:49" x14ac:dyDescent="0.35">
      <c r="AV17550" s="10"/>
      <c r="AW17550"/>
    </row>
    <row r="17551" spans="48:49" x14ac:dyDescent="0.35">
      <c r="AV17551" s="10"/>
      <c r="AW17551"/>
    </row>
    <row r="17552" spans="48:49" x14ac:dyDescent="0.35">
      <c r="AV17552" s="10"/>
      <c r="AW17552"/>
    </row>
    <row r="17553" spans="48:49" x14ac:dyDescent="0.35">
      <c r="AV17553" s="10"/>
      <c r="AW17553"/>
    </row>
    <row r="17554" spans="48:49" x14ac:dyDescent="0.35">
      <c r="AV17554" s="10"/>
      <c r="AW17554"/>
    </row>
    <row r="17555" spans="48:49" x14ac:dyDescent="0.35">
      <c r="AV17555" s="10"/>
      <c r="AW17555"/>
    </row>
    <row r="17556" spans="48:49" x14ac:dyDescent="0.35">
      <c r="AV17556" s="10"/>
      <c r="AW17556"/>
    </row>
    <row r="17557" spans="48:49" x14ac:dyDescent="0.35">
      <c r="AV17557" s="10"/>
      <c r="AW17557"/>
    </row>
    <row r="17558" spans="48:49" x14ac:dyDescent="0.35">
      <c r="AV17558" s="10"/>
      <c r="AW17558"/>
    </row>
    <row r="17559" spans="48:49" x14ac:dyDescent="0.35">
      <c r="AV17559" s="10"/>
      <c r="AW17559"/>
    </row>
    <row r="17560" spans="48:49" x14ac:dyDescent="0.35">
      <c r="AV17560" s="10"/>
      <c r="AW17560"/>
    </row>
    <row r="17561" spans="48:49" x14ac:dyDescent="0.35">
      <c r="AV17561" s="10"/>
      <c r="AW17561"/>
    </row>
    <row r="17562" spans="48:49" x14ac:dyDescent="0.35">
      <c r="AV17562" s="10"/>
      <c r="AW17562"/>
    </row>
    <row r="17563" spans="48:49" x14ac:dyDescent="0.35">
      <c r="AV17563" s="10"/>
      <c r="AW17563"/>
    </row>
    <row r="17564" spans="48:49" x14ac:dyDescent="0.35">
      <c r="AV17564" s="10"/>
      <c r="AW17564"/>
    </row>
    <row r="17565" spans="48:49" x14ac:dyDescent="0.35">
      <c r="AV17565" s="10"/>
      <c r="AW17565"/>
    </row>
    <row r="17566" spans="48:49" x14ac:dyDescent="0.35">
      <c r="AV17566" s="10"/>
      <c r="AW17566"/>
    </row>
    <row r="17567" spans="48:49" x14ac:dyDescent="0.35">
      <c r="AV17567" s="10"/>
      <c r="AW17567"/>
    </row>
    <row r="17568" spans="48:49" x14ac:dyDescent="0.35">
      <c r="AV17568" s="10"/>
      <c r="AW17568"/>
    </row>
    <row r="17569" spans="48:49" x14ac:dyDescent="0.35">
      <c r="AV17569" s="10"/>
      <c r="AW17569"/>
    </row>
    <row r="17570" spans="48:49" x14ac:dyDescent="0.35">
      <c r="AV17570" s="10"/>
      <c r="AW17570"/>
    </row>
    <row r="17571" spans="48:49" x14ac:dyDescent="0.35">
      <c r="AV17571" s="10"/>
      <c r="AW17571"/>
    </row>
    <row r="17572" spans="48:49" x14ac:dyDescent="0.35">
      <c r="AV17572" s="10"/>
      <c r="AW17572"/>
    </row>
    <row r="17573" spans="48:49" x14ac:dyDescent="0.35">
      <c r="AV17573" s="10"/>
      <c r="AW17573"/>
    </row>
    <row r="17574" spans="48:49" x14ac:dyDescent="0.35">
      <c r="AV17574" s="10"/>
      <c r="AW17574"/>
    </row>
    <row r="17575" spans="48:49" x14ac:dyDescent="0.35">
      <c r="AV17575" s="10"/>
      <c r="AW17575"/>
    </row>
    <row r="17576" spans="48:49" x14ac:dyDescent="0.35">
      <c r="AV17576" s="10"/>
      <c r="AW17576"/>
    </row>
    <row r="17577" spans="48:49" x14ac:dyDescent="0.35">
      <c r="AV17577" s="10"/>
      <c r="AW17577"/>
    </row>
    <row r="17578" spans="48:49" x14ac:dyDescent="0.35">
      <c r="AV17578" s="10"/>
      <c r="AW17578"/>
    </row>
    <row r="17579" spans="48:49" x14ac:dyDescent="0.35">
      <c r="AV17579" s="10"/>
      <c r="AW17579"/>
    </row>
    <row r="17580" spans="48:49" x14ac:dyDescent="0.35">
      <c r="AV17580" s="10"/>
      <c r="AW17580"/>
    </row>
    <row r="17581" spans="48:49" x14ac:dyDescent="0.35">
      <c r="AV17581" s="10"/>
      <c r="AW17581"/>
    </row>
    <row r="17582" spans="48:49" x14ac:dyDescent="0.35">
      <c r="AV17582" s="10"/>
      <c r="AW17582"/>
    </row>
    <row r="17583" spans="48:49" x14ac:dyDescent="0.35">
      <c r="AV17583" s="10"/>
      <c r="AW17583"/>
    </row>
    <row r="17584" spans="48:49" x14ac:dyDescent="0.35">
      <c r="AV17584" s="10"/>
      <c r="AW17584"/>
    </row>
    <row r="17585" spans="48:49" x14ac:dyDescent="0.35">
      <c r="AV17585" s="10"/>
      <c r="AW17585"/>
    </row>
    <row r="17586" spans="48:49" x14ac:dyDescent="0.35">
      <c r="AV17586" s="10"/>
      <c r="AW17586"/>
    </row>
    <row r="17587" spans="48:49" x14ac:dyDescent="0.35">
      <c r="AV17587" s="10"/>
      <c r="AW17587"/>
    </row>
    <row r="17588" spans="48:49" x14ac:dyDescent="0.35">
      <c r="AV17588" s="10"/>
      <c r="AW17588"/>
    </row>
    <row r="17589" spans="48:49" x14ac:dyDescent="0.35">
      <c r="AV17589" s="10"/>
      <c r="AW17589"/>
    </row>
    <row r="17590" spans="48:49" x14ac:dyDescent="0.35">
      <c r="AV17590" s="10"/>
      <c r="AW17590"/>
    </row>
    <row r="17591" spans="48:49" x14ac:dyDescent="0.35">
      <c r="AV17591" s="10"/>
      <c r="AW17591"/>
    </row>
    <row r="17592" spans="48:49" x14ac:dyDescent="0.35">
      <c r="AV17592" s="10"/>
      <c r="AW17592"/>
    </row>
    <row r="17593" spans="48:49" x14ac:dyDescent="0.35">
      <c r="AV17593" s="10"/>
      <c r="AW17593"/>
    </row>
    <row r="17594" spans="48:49" x14ac:dyDescent="0.35">
      <c r="AV17594" s="10"/>
      <c r="AW17594"/>
    </row>
    <row r="17595" spans="48:49" x14ac:dyDescent="0.35">
      <c r="AV17595" s="10"/>
      <c r="AW17595"/>
    </row>
    <row r="17596" spans="48:49" x14ac:dyDescent="0.35">
      <c r="AV17596" s="10"/>
      <c r="AW17596"/>
    </row>
    <row r="17597" spans="48:49" x14ac:dyDescent="0.35">
      <c r="AV17597" s="10"/>
      <c r="AW17597"/>
    </row>
    <row r="17598" spans="48:49" x14ac:dyDescent="0.35">
      <c r="AV17598" s="10"/>
      <c r="AW17598"/>
    </row>
    <row r="17599" spans="48:49" x14ac:dyDescent="0.35">
      <c r="AV17599" s="10"/>
      <c r="AW17599"/>
    </row>
    <row r="17600" spans="48:49" x14ac:dyDescent="0.35">
      <c r="AV17600" s="10"/>
      <c r="AW17600"/>
    </row>
    <row r="17601" spans="48:49" x14ac:dyDescent="0.35">
      <c r="AV17601" s="10"/>
      <c r="AW17601"/>
    </row>
    <row r="17602" spans="48:49" x14ac:dyDescent="0.35">
      <c r="AV17602" s="10"/>
      <c r="AW17602"/>
    </row>
    <row r="17603" spans="48:49" x14ac:dyDescent="0.35">
      <c r="AV17603" s="10"/>
      <c r="AW17603"/>
    </row>
    <row r="17604" spans="48:49" x14ac:dyDescent="0.35">
      <c r="AV17604" s="10"/>
      <c r="AW17604"/>
    </row>
    <row r="17605" spans="48:49" x14ac:dyDescent="0.35">
      <c r="AV17605" s="10"/>
      <c r="AW17605"/>
    </row>
    <row r="17606" spans="48:49" x14ac:dyDescent="0.35">
      <c r="AV17606" s="10"/>
      <c r="AW17606"/>
    </row>
    <row r="17607" spans="48:49" x14ac:dyDescent="0.35">
      <c r="AV17607" s="10"/>
      <c r="AW17607"/>
    </row>
    <row r="17608" spans="48:49" x14ac:dyDescent="0.35">
      <c r="AV17608" s="10"/>
      <c r="AW17608"/>
    </row>
    <row r="17609" spans="48:49" x14ac:dyDescent="0.35">
      <c r="AV17609" s="10"/>
      <c r="AW17609"/>
    </row>
    <row r="17610" spans="48:49" x14ac:dyDescent="0.35">
      <c r="AV17610" s="10"/>
      <c r="AW17610"/>
    </row>
    <row r="17611" spans="48:49" x14ac:dyDescent="0.35">
      <c r="AV17611" s="10"/>
      <c r="AW17611"/>
    </row>
    <row r="17612" spans="48:49" x14ac:dyDescent="0.35">
      <c r="AV17612" s="10"/>
      <c r="AW17612"/>
    </row>
    <row r="17613" spans="48:49" x14ac:dyDescent="0.35">
      <c r="AV17613" s="10"/>
      <c r="AW17613"/>
    </row>
    <row r="17614" spans="48:49" x14ac:dyDescent="0.35">
      <c r="AV17614" s="10"/>
      <c r="AW17614"/>
    </row>
    <row r="17615" spans="48:49" x14ac:dyDescent="0.35">
      <c r="AV17615" s="10"/>
      <c r="AW17615"/>
    </row>
    <row r="17616" spans="48:49" x14ac:dyDescent="0.35">
      <c r="AV17616" s="10"/>
      <c r="AW17616"/>
    </row>
    <row r="17617" spans="48:49" x14ac:dyDescent="0.35">
      <c r="AV17617" s="10"/>
      <c r="AW17617"/>
    </row>
    <row r="17618" spans="48:49" x14ac:dyDescent="0.35">
      <c r="AV17618" s="10"/>
      <c r="AW17618"/>
    </row>
    <row r="17619" spans="48:49" x14ac:dyDescent="0.35">
      <c r="AV17619" s="10"/>
      <c r="AW17619"/>
    </row>
    <row r="17620" spans="48:49" x14ac:dyDescent="0.35">
      <c r="AV17620" s="10"/>
      <c r="AW17620"/>
    </row>
    <row r="17621" spans="48:49" x14ac:dyDescent="0.35">
      <c r="AV17621" s="10"/>
      <c r="AW17621"/>
    </row>
    <row r="17622" spans="48:49" x14ac:dyDescent="0.35">
      <c r="AV17622" s="10"/>
      <c r="AW17622"/>
    </row>
    <row r="17623" spans="48:49" x14ac:dyDescent="0.35">
      <c r="AV17623" s="10"/>
      <c r="AW17623"/>
    </row>
    <row r="17624" spans="48:49" x14ac:dyDescent="0.35">
      <c r="AV17624" s="10"/>
      <c r="AW17624"/>
    </row>
    <row r="17625" spans="48:49" x14ac:dyDescent="0.35">
      <c r="AV17625" s="10"/>
      <c r="AW17625"/>
    </row>
    <row r="17626" spans="48:49" x14ac:dyDescent="0.35">
      <c r="AV17626" s="10"/>
      <c r="AW17626"/>
    </row>
    <row r="17627" spans="48:49" x14ac:dyDescent="0.35">
      <c r="AV17627" s="10"/>
      <c r="AW17627"/>
    </row>
    <row r="17628" spans="48:49" x14ac:dyDescent="0.35">
      <c r="AV17628" s="10"/>
      <c r="AW17628"/>
    </row>
    <row r="17629" spans="48:49" x14ac:dyDescent="0.35">
      <c r="AV17629" s="10"/>
      <c r="AW17629"/>
    </row>
    <row r="17630" spans="48:49" x14ac:dyDescent="0.35">
      <c r="AV17630" s="10"/>
      <c r="AW17630"/>
    </row>
    <row r="17631" spans="48:49" x14ac:dyDescent="0.35">
      <c r="AV17631" s="10"/>
      <c r="AW17631"/>
    </row>
    <row r="17632" spans="48:49" x14ac:dyDescent="0.35">
      <c r="AV17632" s="10"/>
      <c r="AW17632"/>
    </row>
    <row r="17633" spans="48:49" x14ac:dyDescent="0.35">
      <c r="AV17633" s="10"/>
      <c r="AW17633"/>
    </row>
    <row r="17634" spans="48:49" x14ac:dyDescent="0.35">
      <c r="AV17634" s="10"/>
      <c r="AW17634"/>
    </row>
    <row r="17635" spans="48:49" x14ac:dyDescent="0.35">
      <c r="AV17635" s="10"/>
      <c r="AW17635"/>
    </row>
    <row r="17636" spans="48:49" x14ac:dyDescent="0.35">
      <c r="AV17636" s="10"/>
      <c r="AW17636"/>
    </row>
    <row r="17637" spans="48:49" x14ac:dyDescent="0.35">
      <c r="AV17637" s="10"/>
      <c r="AW17637"/>
    </row>
    <row r="17638" spans="48:49" x14ac:dyDescent="0.35">
      <c r="AV17638" s="10"/>
      <c r="AW17638"/>
    </row>
    <row r="17639" spans="48:49" x14ac:dyDescent="0.35">
      <c r="AV17639" s="10"/>
      <c r="AW17639"/>
    </row>
    <row r="17640" spans="48:49" x14ac:dyDescent="0.35">
      <c r="AV17640" s="10"/>
      <c r="AW17640"/>
    </row>
    <row r="17641" spans="48:49" x14ac:dyDescent="0.35">
      <c r="AV17641" s="10"/>
      <c r="AW17641"/>
    </row>
    <row r="17642" spans="48:49" x14ac:dyDescent="0.35">
      <c r="AV17642" s="10"/>
      <c r="AW17642"/>
    </row>
    <row r="17643" spans="48:49" x14ac:dyDescent="0.35">
      <c r="AV17643" s="10"/>
      <c r="AW17643"/>
    </row>
    <row r="17644" spans="48:49" x14ac:dyDescent="0.35">
      <c r="AV17644" s="10"/>
      <c r="AW17644"/>
    </row>
    <row r="17645" spans="48:49" x14ac:dyDescent="0.35">
      <c r="AV17645" s="10"/>
      <c r="AW17645"/>
    </row>
    <row r="17646" spans="48:49" x14ac:dyDescent="0.35">
      <c r="AV17646" s="10"/>
      <c r="AW17646"/>
    </row>
    <row r="17647" spans="48:49" x14ac:dyDescent="0.35">
      <c r="AV17647" s="10"/>
      <c r="AW17647"/>
    </row>
    <row r="17648" spans="48:49" x14ac:dyDescent="0.35">
      <c r="AV17648" s="10"/>
      <c r="AW17648"/>
    </row>
    <row r="17649" spans="48:49" x14ac:dyDescent="0.35">
      <c r="AV17649" s="10"/>
      <c r="AW17649"/>
    </row>
    <row r="17650" spans="48:49" x14ac:dyDescent="0.35">
      <c r="AV17650" s="10"/>
      <c r="AW17650"/>
    </row>
    <row r="17651" spans="48:49" x14ac:dyDescent="0.35">
      <c r="AV17651" s="10"/>
      <c r="AW17651"/>
    </row>
    <row r="17652" spans="48:49" x14ac:dyDescent="0.35">
      <c r="AV17652" s="10"/>
      <c r="AW17652"/>
    </row>
    <row r="17653" spans="48:49" x14ac:dyDescent="0.35">
      <c r="AV17653" s="10"/>
      <c r="AW17653"/>
    </row>
    <row r="17654" spans="48:49" x14ac:dyDescent="0.35">
      <c r="AV17654" s="10"/>
      <c r="AW17654"/>
    </row>
    <row r="17655" spans="48:49" x14ac:dyDescent="0.35">
      <c r="AV17655" s="10"/>
      <c r="AW17655"/>
    </row>
    <row r="17656" spans="48:49" x14ac:dyDescent="0.35">
      <c r="AV17656" s="10"/>
      <c r="AW17656"/>
    </row>
    <row r="17657" spans="48:49" x14ac:dyDescent="0.35">
      <c r="AV17657" s="10"/>
      <c r="AW17657"/>
    </row>
    <row r="17658" spans="48:49" x14ac:dyDescent="0.35">
      <c r="AV17658" s="10"/>
      <c r="AW17658"/>
    </row>
    <row r="17659" spans="48:49" x14ac:dyDescent="0.35">
      <c r="AV17659" s="10"/>
      <c r="AW17659"/>
    </row>
    <row r="17660" spans="48:49" x14ac:dyDescent="0.35">
      <c r="AV17660" s="10"/>
      <c r="AW17660"/>
    </row>
    <row r="17661" spans="48:49" x14ac:dyDescent="0.35">
      <c r="AV17661" s="10"/>
      <c r="AW17661"/>
    </row>
    <row r="17662" spans="48:49" x14ac:dyDescent="0.35">
      <c r="AV17662" s="10"/>
      <c r="AW17662"/>
    </row>
    <row r="17663" spans="48:49" x14ac:dyDescent="0.35">
      <c r="AV17663" s="10"/>
      <c r="AW17663"/>
    </row>
    <row r="17664" spans="48:49" x14ac:dyDescent="0.35">
      <c r="AV17664" s="10"/>
      <c r="AW17664"/>
    </row>
    <row r="17665" spans="48:49" x14ac:dyDescent="0.35">
      <c r="AV17665" s="10"/>
      <c r="AW17665"/>
    </row>
    <row r="17666" spans="48:49" x14ac:dyDescent="0.35">
      <c r="AV17666" s="10"/>
      <c r="AW17666"/>
    </row>
    <row r="17667" spans="48:49" x14ac:dyDescent="0.35">
      <c r="AV17667" s="10"/>
      <c r="AW17667"/>
    </row>
    <row r="17668" spans="48:49" x14ac:dyDescent="0.35">
      <c r="AV17668" s="10"/>
      <c r="AW17668"/>
    </row>
    <row r="17669" spans="48:49" x14ac:dyDescent="0.35">
      <c r="AV17669" s="10"/>
      <c r="AW17669"/>
    </row>
    <row r="17670" spans="48:49" x14ac:dyDescent="0.35">
      <c r="AV17670" s="10"/>
      <c r="AW17670"/>
    </row>
    <row r="17671" spans="48:49" x14ac:dyDescent="0.35">
      <c r="AV17671" s="10"/>
      <c r="AW17671"/>
    </row>
    <row r="17672" spans="48:49" x14ac:dyDescent="0.35">
      <c r="AV17672" s="10"/>
      <c r="AW17672"/>
    </row>
    <row r="17673" spans="48:49" x14ac:dyDescent="0.35">
      <c r="AV17673" s="10"/>
      <c r="AW17673"/>
    </row>
    <row r="17674" spans="48:49" x14ac:dyDescent="0.35">
      <c r="AV17674" s="10"/>
      <c r="AW17674"/>
    </row>
    <row r="17675" spans="48:49" x14ac:dyDescent="0.35">
      <c r="AV17675" s="10"/>
      <c r="AW17675"/>
    </row>
    <row r="17676" spans="48:49" x14ac:dyDescent="0.35">
      <c r="AV17676" s="10"/>
      <c r="AW17676"/>
    </row>
    <row r="17677" spans="48:49" x14ac:dyDescent="0.35">
      <c r="AV17677" s="10"/>
      <c r="AW17677"/>
    </row>
    <row r="17678" spans="48:49" x14ac:dyDescent="0.35">
      <c r="AV17678" s="10"/>
      <c r="AW17678"/>
    </row>
    <row r="17679" spans="48:49" x14ac:dyDescent="0.35">
      <c r="AV17679" s="10"/>
      <c r="AW17679"/>
    </row>
    <row r="17680" spans="48:49" x14ac:dyDescent="0.35">
      <c r="AV17680" s="10"/>
      <c r="AW17680"/>
    </row>
    <row r="17681" spans="48:49" x14ac:dyDescent="0.35">
      <c r="AV17681" s="10"/>
      <c r="AW17681"/>
    </row>
    <row r="17682" spans="48:49" x14ac:dyDescent="0.35">
      <c r="AV17682" s="10"/>
      <c r="AW17682"/>
    </row>
    <row r="17683" spans="48:49" x14ac:dyDescent="0.35">
      <c r="AV17683" s="10"/>
      <c r="AW17683"/>
    </row>
    <row r="17684" spans="48:49" x14ac:dyDescent="0.35">
      <c r="AV17684" s="10"/>
      <c r="AW17684"/>
    </row>
    <row r="17685" spans="48:49" x14ac:dyDescent="0.35">
      <c r="AV17685" s="10"/>
      <c r="AW17685"/>
    </row>
    <row r="17686" spans="48:49" x14ac:dyDescent="0.35">
      <c r="AV17686" s="10"/>
      <c r="AW17686"/>
    </row>
    <row r="17687" spans="48:49" x14ac:dyDescent="0.35">
      <c r="AV17687" s="10"/>
      <c r="AW17687"/>
    </row>
    <row r="17688" spans="48:49" x14ac:dyDescent="0.35">
      <c r="AV17688" s="10"/>
      <c r="AW17688"/>
    </row>
    <row r="17689" spans="48:49" x14ac:dyDescent="0.35">
      <c r="AV17689" s="10"/>
      <c r="AW17689"/>
    </row>
    <row r="17690" spans="48:49" x14ac:dyDescent="0.35">
      <c r="AV17690" s="10"/>
      <c r="AW17690"/>
    </row>
    <row r="17691" spans="48:49" x14ac:dyDescent="0.35">
      <c r="AV17691" s="10"/>
      <c r="AW17691"/>
    </row>
    <row r="17692" spans="48:49" x14ac:dyDescent="0.35">
      <c r="AV17692" s="10"/>
      <c r="AW17692"/>
    </row>
    <row r="17693" spans="48:49" x14ac:dyDescent="0.35">
      <c r="AV17693" s="10"/>
      <c r="AW17693"/>
    </row>
    <row r="17694" spans="48:49" x14ac:dyDescent="0.35">
      <c r="AV17694" s="10"/>
      <c r="AW17694"/>
    </row>
    <row r="17695" spans="48:49" x14ac:dyDescent="0.35">
      <c r="AV17695" s="10"/>
      <c r="AW17695"/>
    </row>
    <row r="17696" spans="48:49" x14ac:dyDescent="0.35">
      <c r="AV17696" s="10"/>
      <c r="AW17696"/>
    </row>
    <row r="17697" spans="48:49" x14ac:dyDescent="0.35">
      <c r="AV17697" s="10"/>
      <c r="AW17697"/>
    </row>
    <row r="17698" spans="48:49" x14ac:dyDescent="0.35">
      <c r="AV17698" s="10"/>
      <c r="AW17698"/>
    </row>
    <row r="17699" spans="48:49" x14ac:dyDescent="0.35">
      <c r="AV17699" s="10"/>
      <c r="AW17699"/>
    </row>
    <row r="17700" spans="48:49" x14ac:dyDescent="0.35">
      <c r="AV17700" s="10"/>
      <c r="AW17700"/>
    </row>
    <row r="17701" spans="48:49" x14ac:dyDescent="0.35">
      <c r="AV17701" s="10"/>
      <c r="AW17701"/>
    </row>
    <row r="17702" spans="48:49" x14ac:dyDescent="0.35">
      <c r="AV17702" s="10"/>
      <c r="AW17702"/>
    </row>
    <row r="17703" spans="48:49" x14ac:dyDescent="0.35">
      <c r="AV17703" s="10"/>
      <c r="AW17703"/>
    </row>
    <row r="17704" spans="48:49" x14ac:dyDescent="0.35">
      <c r="AV17704" s="10"/>
      <c r="AW17704"/>
    </row>
    <row r="17705" spans="48:49" x14ac:dyDescent="0.35">
      <c r="AV17705" s="10"/>
      <c r="AW17705"/>
    </row>
    <row r="17706" spans="48:49" x14ac:dyDescent="0.35">
      <c r="AV17706" s="10"/>
      <c r="AW17706"/>
    </row>
    <row r="17707" spans="48:49" x14ac:dyDescent="0.35">
      <c r="AV17707" s="10"/>
      <c r="AW17707"/>
    </row>
    <row r="17708" spans="48:49" x14ac:dyDescent="0.35">
      <c r="AV17708" s="10"/>
      <c r="AW17708"/>
    </row>
    <row r="17709" spans="48:49" x14ac:dyDescent="0.35">
      <c r="AV17709" s="10"/>
      <c r="AW17709"/>
    </row>
    <row r="17710" spans="48:49" x14ac:dyDescent="0.35">
      <c r="AV17710" s="10"/>
      <c r="AW17710"/>
    </row>
    <row r="17711" spans="48:49" x14ac:dyDescent="0.35">
      <c r="AV17711" s="10"/>
      <c r="AW17711"/>
    </row>
    <row r="17712" spans="48:49" x14ac:dyDescent="0.35">
      <c r="AV17712" s="10"/>
      <c r="AW17712"/>
    </row>
    <row r="17713" spans="48:49" x14ac:dyDescent="0.35">
      <c r="AV17713" s="10"/>
      <c r="AW17713"/>
    </row>
    <row r="17714" spans="48:49" x14ac:dyDescent="0.35">
      <c r="AV17714" s="10"/>
      <c r="AW17714"/>
    </row>
    <row r="17715" spans="48:49" x14ac:dyDescent="0.35">
      <c r="AV17715" s="10"/>
      <c r="AW17715"/>
    </row>
    <row r="17716" spans="48:49" x14ac:dyDescent="0.35">
      <c r="AV17716" s="10"/>
      <c r="AW17716"/>
    </row>
    <row r="17717" spans="48:49" x14ac:dyDescent="0.35">
      <c r="AV17717" s="10"/>
      <c r="AW17717"/>
    </row>
    <row r="17718" spans="48:49" x14ac:dyDescent="0.35">
      <c r="AV17718" s="10"/>
      <c r="AW17718"/>
    </row>
    <row r="17719" spans="48:49" x14ac:dyDescent="0.35">
      <c r="AV17719" s="10"/>
      <c r="AW17719"/>
    </row>
    <row r="17720" spans="48:49" x14ac:dyDescent="0.35">
      <c r="AV17720" s="10"/>
      <c r="AW17720"/>
    </row>
    <row r="17721" spans="48:49" x14ac:dyDescent="0.35">
      <c r="AV17721" s="10"/>
      <c r="AW17721"/>
    </row>
    <row r="17722" spans="48:49" x14ac:dyDescent="0.35">
      <c r="AV17722" s="10"/>
      <c r="AW17722"/>
    </row>
    <row r="17723" spans="48:49" x14ac:dyDescent="0.35">
      <c r="AV17723" s="10"/>
      <c r="AW17723"/>
    </row>
    <row r="17724" spans="48:49" x14ac:dyDescent="0.35">
      <c r="AV17724" s="10"/>
      <c r="AW17724"/>
    </row>
    <row r="17725" spans="48:49" x14ac:dyDescent="0.35">
      <c r="AV17725" s="10"/>
      <c r="AW17725"/>
    </row>
    <row r="17726" spans="48:49" x14ac:dyDescent="0.35">
      <c r="AV17726" s="10"/>
      <c r="AW17726"/>
    </row>
    <row r="17727" spans="48:49" x14ac:dyDescent="0.35">
      <c r="AV17727" s="10"/>
      <c r="AW17727"/>
    </row>
    <row r="17728" spans="48:49" x14ac:dyDescent="0.35">
      <c r="AV17728" s="10"/>
      <c r="AW17728"/>
    </row>
    <row r="17729" spans="48:49" x14ac:dyDescent="0.35">
      <c r="AV17729" s="10"/>
      <c r="AW17729"/>
    </row>
    <row r="17730" spans="48:49" x14ac:dyDescent="0.35">
      <c r="AV17730" s="10"/>
      <c r="AW17730"/>
    </row>
    <row r="17731" spans="48:49" x14ac:dyDescent="0.35">
      <c r="AV17731" s="10"/>
      <c r="AW17731"/>
    </row>
    <row r="17732" spans="48:49" x14ac:dyDescent="0.35">
      <c r="AV17732" s="10"/>
      <c r="AW17732"/>
    </row>
    <row r="17733" spans="48:49" x14ac:dyDescent="0.35">
      <c r="AV17733" s="10"/>
      <c r="AW17733"/>
    </row>
    <row r="17734" spans="48:49" x14ac:dyDescent="0.35">
      <c r="AV17734" s="10"/>
      <c r="AW17734"/>
    </row>
    <row r="17735" spans="48:49" x14ac:dyDescent="0.35">
      <c r="AV17735" s="10"/>
      <c r="AW17735"/>
    </row>
    <row r="17736" spans="48:49" x14ac:dyDescent="0.35">
      <c r="AV17736" s="10"/>
      <c r="AW17736"/>
    </row>
    <row r="17737" spans="48:49" x14ac:dyDescent="0.35">
      <c r="AV17737" s="10"/>
      <c r="AW17737"/>
    </row>
    <row r="17738" spans="48:49" x14ac:dyDescent="0.35">
      <c r="AV17738" s="10"/>
      <c r="AW17738"/>
    </row>
    <row r="17739" spans="48:49" x14ac:dyDescent="0.35">
      <c r="AV17739" s="10"/>
      <c r="AW17739"/>
    </row>
    <row r="17740" spans="48:49" x14ac:dyDescent="0.35">
      <c r="AV17740" s="10"/>
      <c r="AW17740"/>
    </row>
    <row r="17741" spans="48:49" x14ac:dyDescent="0.35">
      <c r="AV17741" s="10"/>
      <c r="AW17741"/>
    </row>
    <row r="17742" spans="48:49" x14ac:dyDescent="0.35">
      <c r="AV17742" s="10"/>
      <c r="AW17742"/>
    </row>
    <row r="17743" spans="48:49" x14ac:dyDescent="0.35">
      <c r="AV17743" s="10"/>
      <c r="AW17743"/>
    </row>
    <row r="17744" spans="48:49" x14ac:dyDescent="0.35">
      <c r="AV17744" s="10"/>
      <c r="AW17744"/>
    </row>
    <row r="17745" spans="48:49" x14ac:dyDescent="0.35">
      <c r="AV17745" s="10"/>
      <c r="AW17745"/>
    </row>
    <row r="17746" spans="48:49" x14ac:dyDescent="0.35">
      <c r="AV17746" s="10"/>
      <c r="AW17746"/>
    </row>
    <row r="17747" spans="48:49" x14ac:dyDescent="0.35">
      <c r="AV17747" s="10"/>
      <c r="AW17747"/>
    </row>
    <row r="17748" spans="48:49" x14ac:dyDescent="0.35">
      <c r="AV17748" s="10"/>
      <c r="AW17748"/>
    </row>
    <row r="17749" spans="48:49" x14ac:dyDescent="0.35">
      <c r="AV17749" s="10"/>
      <c r="AW17749"/>
    </row>
    <row r="17750" spans="48:49" x14ac:dyDescent="0.35">
      <c r="AV17750" s="10"/>
      <c r="AW17750"/>
    </row>
    <row r="17751" spans="48:49" x14ac:dyDescent="0.35">
      <c r="AV17751" s="10"/>
      <c r="AW17751"/>
    </row>
    <row r="17752" spans="48:49" x14ac:dyDescent="0.35">
      <c r="AV17752" s="10"/>
      <c r="AW17752"/>
    </row>
    <row r="17753" spans="48:49" x14ac:dyDescent="0.35">
      <c r="AV17753" s="10"/>
      <c r="AW17753"/>
    </row>
    <row r="17754" spans="48:49" x14ac:dyDescent="0.35">
      <c r="AV17754" s="10"/>
      <c r="AW17754"/>
    </row>
    <row r="17755" spans="48:49" x14ac:dyDescent="0.35">
      <c r="AV17755" s="10"/>
      <c r="AW17755"/>
    </row>
    <row r="17756" spans="48:49" x14ac:dyDescent="0.35">
      <c r="AV17756" s="10"/>
      <c r="AW17756"/>
    </row>
    <row r="17757" spans="48:49" x14ac:dyDescent="0.35">
      <c r="AV17757" s="10"/>
      <c r="AW17757"/>
    </row>
    <row r="17758" spans="48:49" x14ac:dyDescent="0.35">
      <c r="AV17758" s="10"/>
      <c r="AW17758"/>
    </row>
    <row r="17759" spans="48:49" x14ac:dyDescent="0.35">
      <c r="AV17759" s="10"/>
      <c r="AW17759"/>
    </row>
    <row r="17760" spans="48:49" x14ac:dyDescent="0.35">
      <c r="AV17760" s="10"/>
      <c r="AW17760"/>
    </row>
    <row r="17761" spans="48:49" x14ac:dyDescent="0.35">
      <c r="AV17761" s="10"/>
      <c r="AW17761"/>
    </row>
    <row r="17762" spans="48:49" x14ac:dyDescent="0.35">
      <c r="AV17762" s="10"/>
      <c r="AW17762"/>
    </row>
    <row r="17763" spans="48:49" x14ac:dyDescent="0.35">
      <c r="AV17763" s="10"/>
      <c r="AW17763"/>
    </row>
    <row r="17764" spans="48:49" x14ac:dyDescent="0.35">
      <c r="AV17764" s="10"/>
      <c r="AW17764"/>
    </row>
    <row r="17765" spans="48:49" x14ac:dyDescent="0.35">
      <c r="AV17765" s="10"/>
      <c r="AW17765"/>
    </row>
    <row r="17766" spans="48:49" x14ac:dyDescent="0.35">
      <c r="AV17766" s="10"/>
      <c r="AW17766"/>
    </row>
    <row r="17767" spans="48:49" x14ac:dyDescent="0.35">
      <c r="AV17767" s="10"/>
      <c r="AW17767"/>
    </row>
    <row r="17768" spans="48:49" x14ac:dyDescent="0.35">
      <c r="AV17768" s="10"/>
      <c r="AW17768"/>
    </row>
    <row r="17769" spans="48:49" x14ac:dyDescent="0.35">
      <c r="AV17769" s="10"/>
      <c r="AW17769"/>
    </row>
    <row r="17770" spans="48:49" x14ac:dyDescent="0.35">
      <c r="AV17770" s="10"/>
      <c r="AW17770"/>
    </row>
    <row r="17771" spans="48:49" x14ac:dyDescent="0.35">
      <c r="AV17771" s="10"/>
      <c r="AW17771"/>
    </row>
    <row r="17772" spans="48:49" x14ac:dyDescent="0.35">
      <c r="AV17772" s="10"/>
      <c r="AW17772"/>
    </row>
    <row r="17773" spans="48:49" x14ac:dyDescent="0.35">
      <c r="AV17773" s="10"/>
      <c r="AW17773"/>
    </row>
    <row r="17774" spans="48:49" x14ac:dyDescent="0.35">
      <c r="AV17774" s="10"/>
      <c r="AW17774"/>
    </row>
    <row r="17775" spans="48:49" x14ac:dyDescent="0.35">
      <c r="AV17775" s="10"/>
      <c r="AW17775"/>
    </row>
    <row r="17776" spans="48:49" x14ac:dyDescent="0.35">
      <c r="AV17776" s="10"/>
      <c r="AW17776"/>
    </row>
    <row r="17777" spans="48:49" x14ac:dyDescent="0.35">
      <c r="AV17777" s="10"/>
      <c r="AW17777"/>
    </row>
    <row r="17778" spans="48:49" x14ac:dyDescent="0.35">
      <c r="AV17778" s="10"/>
      <c r="AW17778"/>
    </row>
    <row r="17779" spans="48:49" x14ac:dyDescent="0.35">
      <c r="AV17779" s="10"/>
      <c r="AW17779"/>
    </row>
    <row r="17780" spans="48:49" x14ac:dyDescent="0.35">
      <c r="AV17780" s="10"/>
      <c r="AW17780"/>
    </row>
    <row r="17781" spans="48:49" x14ac:dyDescent="0.35">
      <c r="AV17781" s="10"/>
      <c r="AW17781"/>
    </row>
    <row r="17782" spans="48:49" x14ac:dyDescent="0.35">
      <c r="AV17782" s="10"/>
      <c r="AW17782"/>
    </row>
    <row r="17783" spans="48:49" x14ac:dyDescent="0.35">
      <c r="AV17783" s="10"/>
      <c r="AW17783"/>
    </row>
    <row r="17784" spans="48:49" x14ac:dyDescent="0.35">
      <c r="AV17784" s="10"/>
      <c r="AW17784"/>
    </row>
    <row r="17785" spans="48:49" x14ac:dyDescent="0.35">
      <c r="AV17785" s="10"/>
      <c r="AW17785"/>
    </row>
    <row r="17786" spans="48:49" x14ac:dyDescent="0.35">
      <c r="AV17786" s="10"/>
      <c r="AW17786"/>
    </row>
    <row r="17787" spans="48:49" x14ac:dyDescent="0.35">
      <c r="AV17787" s="10"/>
      <c r="AW17787"/>
    </row>
    <row r="17788" spans="48:49" x14ac:dyDescent="0.35">
      <c r="AV17788" s="10"/>
      <c r="AW17788"/>
    </row>
    <row r="17789" spans="48:49" x14ac:dyDescent="0.35">
      <c r="AV17789" s="10"/>
      <c r="AW17789"/>
    </row>
    <row r="17790" spans="48:49" x14ac:dyDescent="0.35">
      <c r="AV17790" s="10"/>
      <c r="AW17790"/>
    </row>
    <row r="17791" spans="48:49" x14ac:dyDescent="0.35">
      <c r="AV17791" s="10"/>
      <c r="AW17791"/>
    </row>
    <row r="17792" spans="48:49" x14ac:dyDescent="0.35">
      <c r="AV17792" s="10"/>
      <c r="AW17792"/>
    </row>
    <row r="17793" spans="48:49" x14ac:dyDescent="0.35">
      <c r="AV17793" s="10"/>
      <c r="AW17793"/>
    </row>
    <row r="17794" spans="48:49" x14ac:dyDescent="0.35">
      <c r="AV17794" s="10"/>
      <c r="AW17794"/>
    </row>
    <row r="17795" spans="48:49" x14ac:dyDescent="0.35">
      <c r="AV17795" s="10"/>
      <c r="AW17795"/>
    </row>
    <row r="17796" spans="48:49" x14ac:dyDescent="0.35">
      <c r="AV17796" s="10"/>
      <c r="AW17796"/>
    </row>
    <row r="17797" spans="48:49" x14ac:dyDescent="0.35">
      <c r="AV17797" s="10"/>
      <c r="AW17797"/>
    </row>
    <row r="17798" spans="48:49" x14ac:dyDescent="0.35">
      <c r="AV17798" s="10"/>
      <c r="AW17798"/>
    </row>
    <row r="17799" spans="48:49" x14ac:dyDescent="0.35">
      <c r="AV17799" s="10"/>
      <c r="AW17799"/>
    </row>
    <row r="17800" spans="48:49" x14ac:dyDescent="0.35">
      <c r="AV17800" s="10"/>
      <c r="AW17800"/>
    </row>
    <row r="17801" spans="48:49" x14ac:dyDescent="0.35">
      <c r="AV17801" s="10"/>
      <c r="AW17801"/>
    </row>
    <row r="17802" spans="48:49" x14ac:dyDescent="0.35">
      <c r="AV17802" s="10"/>
      <c r="AW17802"/>
    </row>
    <row r="17803" spans="48:49" x14ac:dyDescent="0.35">
      <c r="AV17803" s="10"/>
      <c r="AW17803"/>
    </row>
    <row r="17804" spans="48:49" x14ac:dyDescent="0.35">
      <c r="AV17804" s="10"/>
      <c r="AW17804"/>
    </row>
    <row r="17805" spans="48:49" x14ac:dyDescent="0.35">
      <c r="AV17805" s="10"/>
      <c r="AW17805"/>
    </row>
    <row r="17806" spans="48:49" x14ac:dyDescent="0.35">
      <c r="AV17806" s="10"/>
      <c r="AW17806"/>
    </row>
    <row r="17807" spans="48:49" x14ac:dyDescent="0.35">
      <c r="AV17807" s="10"/>
      <c r="AW17807"/>
    </row>
    <row r="17808" spans="48:49" x14ac:dyDescent="0.35">
      <c r="AV17808" s="10"/>
      <c r="AW17808"/>
    </row>
    <row r="17809" spans="48:49" x14ac:dyDescent="0.35">
      <c r="AV17809" s="10"/>
      <c r="AW17809"/>
    </row>
    <row r="17810" spans="48:49" x14ac:dyDescent="0.35">
      <c r="AV17810" s="10"/>
      <c r="AW17810"/>
    </row>
    <row r="17811" spans="48:49" x14ac:dyDescent="0.35">
      <c r="AV17811" s="10"/>
      <c r="AW17811"/>
    </row>
    <row r="17812" spans="48:49" x14ac:dyDescent="0.35">
      <c r="AV17812" s="10"/>
      <c r="AW17812"/>
    </row>
    <row r="17813" spans="48:49" x14ac:dyDescent="0.35">
      <c r="AV17813" s="10"/>
      <c r="AW17813"/>
    </row>
    <row r="17814" spans="48:49" x14ac:dyDescent="0.35">
      <c r="AV17814" s="10"/>
      <c r="AW17814"/>
    </row>
    <row r="17815" spans="48:49" x14ac:dyDescent="0.35">
      <c r="AV17815" s="10"/>
      <c r="AW17815"/>
    </row>
    <row r="17816" spans="48:49" x14ac:dyDescent="0.35">
      <c r="AV17816" s="10"/>
      <c r="AW17816"/>
    </row>
    <row r="17817" spans="48:49" x14ac:dyDescent="0.35">
      <c r="AV17817" s="10"/>
      <c r="AW17817"/>
    </row>
    <row r="17818" spans="48:49" x14ac:dyDescent="0.35">
      <c r="AV17818" s="10"/>
      <c r="AW17818"/>
    </row>
    <row r="17819" spans="48:49" x14ac:dyDescent="0.35">
      <c r="AV17819" s="10"/>
      <c r="AW17819"/>
    </row>
    <row r="17820" spans="48:49" x14ac:dyDescent="0.35">
      <c r="AV17820" s="10"/>
      <c r="AW17820"/>
    </row>
    <row r="17821" spans="48:49" x14ac:dyDescent="0.35">
      <c r="AV17821" s="10"/>
      <c r="AW17821"/>
    </row>
    <row r="17822" spans="48:49" x14ac:dyDescent="0.35">
      <c r="AV17822" s="10"/>
      <c r="AW17822"/>
    </row>
    <row r="17823" spans="48:49" x14ac:dyDescent="0.35">
      <c r="AV17823" s="10"/>
      <c r="AW17823"/>
    </row>
    <row r="17824" spans="48:49" x14ac:dyDescent="0.35">
      <c r="AV17824" s="10"/>
      <c r="AW17824"/>
    </row>
    <row r="17825" spans="48:49" x14ac:dyDescent="0.35">
      <c r="AV17825" s="10"/>
      <c r="AW17825"/>
    </row>
    <row r="17826" spans="48:49" x14ac:dyDescent="0.35">
      <c r="AV17826" s="10"/>
      <c r="AW17826"/>
    </row>
    <row r="17827" spans="48:49" x14ac:dyDescent="0.35">
      <c r="AV17827" s="10"/>
      <c r="AW17827"/>
    </row>
    <row r="17828" spans="48:49" x14ac:dyDescent="0.35">
      <c r="AV17828" s="10"/>
      <c r="AW17828"/>
    </row>
    <row r="17829" spans="48:49" x14ac:dyDescent="0.35">
      <c r="AV17829" s="10"/>
      <c r="AW17829"/>
    </row>
    <row r="17830" spans="48:49" x14ac:dyDescent="0.35">
      <c r="AV17830" s="10"/>
      <c r="AW17830"/>
    </row>
    <row r="17831" spans="48:49" x14ac:dyDescent="0.35">
      <c r="AV17831" s="10"/>
      <c r="AW17831"/>
    </row>
    <row r="17832" spans="48:49" x14ac:dyDescent="0.35">
      <c r="AV17832" s="10"/>
      <c r="AW17832"/>
    </row>
    <row r="17833" spans="48:49" x14ac:dyDescent="0.35">
      <c r="AV17833" s="10"/>
      <c r="AW17833"/>
    </row>
    <row r="17834" spans="48:49" x14ac:dyDescent="0.35">
      <c r="AV17834" s="10"/>
      <c r="AW17834"/>
    </row>
    <row r="17835" spans="48:49" x14ac:dyDescent="0.35">
      <c r="AV17835" s="10"/>
      <c r="AW17835"/>
    </row>
    <row r="17836" spans="48:49" x14ac:dyDescent="0.35">
      <c r="AV17836" s="10"/>
      <c r="AW17836"/>
    </row>
    <row r="17837" spans="48:49" x14ac:dyDescent="0.35">
      <c r="AV17837" s="10"/>
      <c r="AW17837"/>
    </row>
    <row r="17838" spans="48:49" x14ac:dyDescent="0.35">
      <c r="AV17838" s="10"/>
      <c r="AW17838"/>
    </row>
    <row r="17839" spans="48:49" x14ac:dyDescent="0.35">
      <c r="AV17839" s="10"/>
      <c r="AW17839"/>
    </row>
    <row r="17840" spans="48:49" x14ac:dyDescent="0.35">
      <c r="AV17840" s="10"/>
      <c r="AW17840"/>
    </row>
    <row r="17841" spans="48:49" x14ac:dyDescent="0.35">
      <c r="AV17841" s="10"/>
      <c r="AW17841"/>
    </row>
    <row r="17842" spans="48:49" x14ac:dyDescent="0.35">
      <c r="AV17842" s="10"/>
      <c r="AW17842"/>
    </row>
    <row r="17843" spans="48:49" x14ac:dyDescent="0.35">
      <c r="AV17843" s="10"/>
      <c r="AW17843"/>
    </row>
    <row r="17844" spans="48:49" x14ac:dyDescent="0.35">
      <c r="AV17844" s="10"/>
      <c r="AW17844"/>
    </row>
    <row r="17845" spans="48:49" x14ac:dyDescent="0.35">
      <c r="AV17845" s="10"/>
      <c r="AW17845"/>
    </row>
    <row r="17846" spans="48:49" x14ac:dyDescent="0.35">
      <c r="AV17846" s="10"/>
      <c r="AW17846"/>
    </row>
    <row r="17847" spans="48:49" x14ac:dyDescent="0.35">
      <c r="AV17847" s="10"/>
      <c r="AW17847"/>
    </row>
    <row r="17848" spans="48:49" x14ac:dyDescent="0.35">
      <c r="AV17848" s="10"/>
      <c r="AW17848"/>
    </row>
    <row r="17849" spans="48:49" x14ac:dyDescent="0.35">
      <c r="AV17849" s="10"/>
      <c r="AW17849"/>
    </row>
    <row r="17850" spans="48:49" x14ac:dyDescent="0.35">
      <c r="AV17850" s="10"/>
      <c r="AW17850"/>
    </row>
    <row r="17851" spans="48:49" x14ac:dyDescent="0.35">
      <c r="AV17851" s="10"/>
      <c r="AW17851"/>
    </row>
    <row r="17852" spans="48:49" x14ac:dyDescent="0.35">
      <c r="AV17852" s="10"/>
      <c r="AW17852"/>
    </row>
    <row r="17853" spans="48:49" x14ac:dyDescent="0.35">
      <c r="AV17853" s="10"/>
      <c r="AW17853"/>
    </row>
    <row r="17854" spans="48:49" x14ac:dyDescent="0.35">
      <c r="AV17854" s="10"/>
      <c r="AW17854"/>
    </row>
    <row r="17855" spans="48:49" x14ac:dyDescent="0.35">
      <c r="AV17855" s="10"/>
      <c r="AW17855"/>
    </row>
    <row r="17856" spans="48:49" x14ac:dyDescent="0.35">
      <c r="AV17856" s="10"/>
      <c r="AW17856"/>
    </row>
    <row r="17857" spans="48:49" x14ac:dyDescent="0.35">
      <c r="AV17857" s="10"/>
      <c r="AW17857"/>
    </row>
    <row r="17858" spans="48:49" x14ac:dyDescent="0.35">
      <c r="AV17858" s="10"/>
      <c r="AW17858"/>
    </row>
    <row r="17859" spans="48:49" x14ac:dyDescent="0.35">
      <c r="AV17859" s="10"/>
      <c r="AW17859"/>
    </row>
    <row r="17860" spans="48:49" x14ac:dyDescent="0.35">
      <c r="AV17860" s="10"/>
      <c r="AW17860"/>
    </row>
    <row r="17861" spans="48:49" x14ac:dyDescent="0.35">
      <c r="AV17861" s="10"/>
      <c r="AW17861"/>
    </row>
    <row r="17862" spans="48:49" x14ac:dyDescent="0.35">
      <c r="AV17862" s="10"/>
      <c r="AW17862"/>
    </row>
    <row r="17863" spans="48:49" x14ac:dyDescent="0.35">
      <c r="AV17863" s="10"/>
      <c r="AW17863"/>
    </row>
    <row r="17864" spans="48:49" x14ac:dyDescent="0.35">
      <c r="AV17864" s="10"/>
      <c r="AW17864"/>
    </row>
    <row r="17865" spans="48:49" x14ac:dyDescent="0.35">
      <c r="AV17865" s="10"/>
      <c r="AW17865"/>
    </row>
    <row r="17866" spans="48:49" x14ac:dyDescent="0.35">
      <c r="AV17866" s="10"/>
      <c r="AW17866"/>
    </row>
    <row r="17867" spans="48:49" x14ac:dyDescent="0.35">
      <c r="AV17867" s="10"/>
      <c r="AW17867"/>
    </row>
    <row r="17868" spans="48:49" x14ac:dyDescent="0.35">
      <c r="AV17868" s="10"/>
      <c r="AW17868"/>
    </row>
    <row r="17869" spans="48:49" x14ac:dyDescent="0.35">
      <c r="AV17869" s="10"/>
      <c r="AW17869"/>
    </row>
    <row r="17870" spans="48:49" x14ac:dyDescent="0.35">
      <c r="AV17870" s="10"/>
      <c r="AW17870"/>
    </row>
    <row r="17871" spans="48:49" x14ac:dyDescent="0.35">
      <c r="AV17871" s="10"/>
      <c r="AW17871"/>
    </row>
    <row r="17872" spans="48:49" x14ac:dyDescent="0.35">
      <c r="AV17872" s="10"/>
      <c r="AW17872"/>
    </row>
    <row r="17873" spans="48:49" x14ac:dyDescent="0.35">
      <c r="AV17873" s="10"/>
      <c r="AW17873"/>
    </row>
    <row r="17874" spans="48:49" x14ac:dyDescent="0.35">
      <c r="AV17874" s="10"/>
      <c r="AW17874"/>
    </row>
    <row r="17875" spans="48:49" x14ac:dyDescent="0.35">
      <c r="AV17875" s="10"/>
      <c r="AW17875"/>
    </row>
    <row r="17876" spans="48:49" x14ac:dyDescent="0.35">
      <c r="AV17876" s="10"/>
      <c r="AW17876"/>
    </row>
    <row r="17877" spans="48:49" x14ac:dyDescent="0.35">
      <c r="AV17877" s="10"/>
      <c r="AW17877"/>
    </row>
    <row r="17878" spans="48:49" x14ac:dyDescent="0.35">
      <c r="AV17878" s="10"/>
      <c r="AW17878"/>
    </row>
    <row r="17879" spans="48:49" x14ac:dyDescent="0.35">
      <c r="AV17879" s="10"/>
      <c r="AW17879"/>
    </row>
    <row r="17880" spans="48:49" x14ac:dyDescent="0.35">
      <c r="AV17880" s="10"/>
      <c r="AW17880"/>
    </row>
    <row r="17881" spans="48:49" x14ac:dyDescent="0.35">
      <c r="AV17881" s="10"/>
      <c r="AW17881"/>
    </row>
    <row r="17882" spans="48:49" x14ac:dyDescent="0.35">
      <c r="AV17882" s="10"/>
      <c r="AW17882"/>
    </row>
    <row r="17883" spans="48:49" x14ac:dyDescent="0.35">
      <c r="AV17883" s="10"/>
      <c r="AW17883"/>
    </row>
    <row r="17884" spans="48:49" x14ac:dyDescent="0.35">
      <c r="AV17884" s="10"/>
      <c r="AW17884"/>
    </row>
    <row r="17885" spans="48:49" x14ac:dyDescent="0.35">
      <c r="AV17885" s="10"/>
      <c r="AW17885"/>
    </row>
    <row r="17886" spans="48:49" x14ac:dyDescent="0.35">
      <c r="AV17886" s="10"/>
      <c r="AW17886"/>
    </row>
    <row r="17887" spans="48:49" x14ac:dyDescent="0.35">
      <c r="AV17887" s="10"/>
      <c r="AW17887"/>
    </row>
    <row r="17888" spans="48:49" x14ac:dyDescent="0.35">
      <c r="AV17888" s="10"/>
      <c r="AW17888"/>
    </row>
    <row r="17889" spans="48:49" x14ac:dyDescent="0.35">
      <c r="AV17889" s="10"/>
      <c r="AW17889"/>
    </row>
    <row r="17890" spans="48:49" x14ac:dyDescent="0.35">
      <c r="AV17890" s="10"/>
      <c r="AW17890"/>
    </row>
    <row r="17891" spans="48:49" x14ac:dyDescent="0.35">
      <c r="AV17891" s="10"/>
      <c r="AW17891"/>
    </row>
    <row r="17892" spans="48:49" x14ac:dyDescent="0.35">
      <c r="AV17892" s="10"/>
      <c r="AW17892"/>
    </row>
    <row r="17893" spans="48:49" x14ac:dyDescent="0.35">
      <c r="AV17893" s="10"/>
      <c r="AW17893"/>
    </row>
    <row r="17894" spans="48:49" x14ac:dyDescent="0.35">
      <c r="AV17894" s="10"/>
      <c r="AW17894"/>
    </row>
    <row r="17895" spans="48:49" x14ac:dyDescent="0.35">
      <c r="AV17895" s="10"/>
      <c r="AW17895"/>
    </row>
    <row r="17896" spans="48:49" x14ac:dyDescent="0.35">
      <c r="AV17896" s="10"/>
      <c r="AW17896"/>
    </row>
    <row r="17897" spans="48:49" x14ac:dyDescent="0.35">
      <c r="AV17897" s="10"/>
      <c r="AW17897"/>
    </row>
    <row r="17898" spans="48:49" x14ac:dyDescent="0.35">
      <c r="AV17898" s="10"/>
      <c r="AW17898"/>
    </row>
    <row r="17899" spans="48:49" x14ac:dyDescent="0.35">
      <c r="AV17899" s="10"/>
      <c r="AW17899"/>
    </row>
    <row r="17900" spans="48:49" x14ac:dyDescent="0.35">
      <c r="AV17900" s="10"/>
      <c r="AW17900"/>
    </row>
    <row r="17901" spans="48:49" x14ac:dyDescent="0.35">
      <c r="AV17901" s="10"/>
      <c r="AW17901"/>
    </row>
    <row r="17902" spans="48:49" x14ac:dyDescent="0.35">
      <c r="AV17902" s="10"/>
      <c r="AW17902"/>
    </row>
    <row r="17903" spans="48:49" x14ac:dyDescent="0.35">
      <c r="AV17903" s="10"/>
      <c r="AW17903"/>
    </row>
    <row r="17904" spans="48:49" x14ac:dyDescent="0.35">
      <c r="AV17904" s="10"/>
      <c r="AW17904"/>
    </row>
    <row r="17905" spans="48:49" x14ac:dyDescent="0.35">
      <c r="AV17905" s="10"/>
      <c r="AW17905"/>
    </row>
    <row r="17906" spans="48:49" x14ac:dyDescent="0.35">
      <c r="AV17906" s="10"/>
      <c r="AW17906"/>
    </row>
    <row r="17907" spans="48:49" x14ac:dyDescent="0.35">
      <c r="AV17907" s="10"/>
      <c r="AW17907"/>
    </row>
    <row r="17908" spans="48:49" x14ac:dyDescent="0.35">
      <c r="AV17908" s="10"/>
      <c r="AW17908"/>
    </row>
    <row r="17909" spans="48:49" x14ac:dyDescent="0.35">
      <c r="AV17909" s="10"/>
      <c r="AW17909"/>
    </row>
    <row r="17910" spans="48:49" x14ac:dyDescent="0.35">
      <c r="AV17910" s="10"/>
      <c r="AW17910"/>
    </row>
    <row r="17911" spans="48:49" x14ac:dyDescent="0.35">
      <c r="AV17911" s="10"/>
      <c r="AW17911"/>
    </row>
    <row r="17912" spans="48:49" x14ac:dyDescent="0.35">
      <c r="AV17912" s="10"/>
      <c r="AW17912"/>
    </row>
    <row r="17913" spans="48:49" x14ac:dyDescent="0.35">
      <c r="AV17913" s="10"/>
      <c r="AW17913"/>
    </row>
    <row r="17914" spans="48:49" x14ac:dyDescent="0.35">
      <c r="AV17914" s="10"/>
      <c r="AW17914"/>
    </row>
    <row r="17915" spans="48:49" x14ac:dyDescent="0.35">
      <c r="AV17915" s="10"/>
      <c r="AW17915"/>
    </row>
    <row r="17916" spans="48:49" x14ac:dyDescent="0.35">
      <c r="AV17916" s="10"/>
      <c r="AW17916"/>
    </row>
    <row r="17917" spans="48:49" x14ac:dyDescent="0.35">
      <c r="AV17917" s="10"/>
      <c r="AW17917"/>
    </row>
    <row r="17918" spans="48:49" x14ac:dyDescent="0.35">
      <c r="AV17918" s="10"/>
      <c r="AW17918"/>
    </row>
    <row r="17919" spans="48:49" x14ac:dyDescent="0.35">
      <c r="AV17919" s="10"/>
      <c r="AW17919"/>
    </row>
    <row r="17920" spans="48:49" x14ac:dyDescent="0.35">
      <c r="AV17920" s="10"/>
      <c r="AW17920"/>
    </row>
    <row r="17921" spans="48:49" x14ac:dyDescent="0.35">
      <c r="AV17921" s="10"/>
      <c r="AW17921"/>
    </row>
    <row r="17922" spans="48:49" x14ac:dyDescent="0.35">
      <c r="AV17922" s="10"/>
      <c r="AW17922"/>
    </row>
    <row r="17923" spans="48:49" x14ac:dyDescent="0.35">
      <c r="AV17923" s="10"/>
      <c r="AW17923"/>
    </row>
    <row r="17924" spans="48:49" x14ac:dyDescent="0.35">
      <c r="AV17924" s="10"/>
      <c r="AW17924"/>
    </row>
    <row r="17925" spans="48:49" x14ac:dyDescent="0.35">
      <c r="AV17925" s="10"/>
      <c r="AW17925"/>
    </row>
    <row r="17926" spans="48:49" x14ac:dyDescent="0.35">
      <c r="AV17926" s="10"/>
      <c r="AW17926"/>
    </row>
    <row r="17927" spans="48:49" x14ac:dyDescent="0.35">
      <c r="AV17927" s="10"/>
      <c r="AW17927"/>
    </row>
    <row r="17928" spans="48:49" x14ac:dyDescent="0.35">
      <c r="AV17928" s="10"/>
      <c r="AW17928"/>
    </row>
    <row r="17929" spans="48:49" x14ac:dyDescent="0.35">
      <c r="AV17929" s="10"/>
      <c r="AW17929"/>
    </row>
    <row r="17930" spans="48:49" x14ac:dyDescent="0.35">
      <c r="AV17930" s="10"/>
      <c r="AW17930"/>
    </row>
    <row r="17931" spans="48:49" x14ac:dyDescent="0.35">
      <c r="AV17931" s="10"/>
      <c r="AW17931"/>
    </row>
    <row r="17932" spans="48:49" x14ac:dyDescent="0.35">
      <c r="AV17932" s="10"/>
      <c r="AW17932"/>
    </row>
    <row r="17933" spans="48:49" x14ac:dyDescent="0.35">
      <c r="AV17933" s="10"/>
      <c r="AW17933"/>
    </row>
    <row r="17934" spans="48:49" x14ac:dyDescent="0.35">
      <c r="AV17934" s="10"/>
      <c r="AW17934"/>
    </row>
    <row r="17935" spans="48:49" x14ac:dyDescent="0.35">
      <c r="AV17935" s="10"/>
      <c r="AW17935"/>
    </row>
    <row r="17936" spans="48:49" x14ac:dyDescent="0.35">
      <c r="AV17936" s="10"/>
      <c r="AW17936"/>
    </row>
    <row r="17937" spans="48:49" x14ac:dyDescent="0.35">
      <c r="AV17937" s="10"/>
      <c r="AW17937"/>
    </row>
    <row r="17938" spans="48:49" x14ac:dyDescent="0.35">
      <c r="AV17938" s="10"/>
      <c r="AW17938"/>
    </row>
    <row r="17939" spans="48:49" x14ac:dyDescent="0.35">
      <c r="AV17939" s="10"/>
      <c r="AW17939"/>
    </row>
    <row r="17940" spans="48:49" x14ac:dyDescent="0.35">
      <c r="AV17940" s="10"/>
      <c r="AW17940"/>
    </row>
    <row r="17941" spans="48:49" x14ac:dyDescent="0.35">
      <c r="AV17941" s="10"/>
      <c r="AW17941"/>
    </row>
    <row r="17942" spans="48:49" x14ac:dyDescent="0.35">
      <c r="AV17942" s="10"/>
      <c r="AW17942"/>
    </row>
    <row r="17943" spans="48:49" x14ac:dyDescent="0.35">
      <c r="AV17943" s="10"/>
      <c r="AW17943"/>
    </row>
    <row r="17944" spans="48:49" x14ac:dyDescent="0.35">
      <c r="AV17944" s="10"/>
      <c r="AW17944"/>
    </row>
    <row r="17945" spans="48:49" x14ac:dyDescent="0.35">
      <c r="AV17945" s="10"/>
      <c r="AW17945"/>
    </row>
    <row r="17946" spans="48:49" x14ac:dyDescent="0.35">
      <c r="AV17946" s="10"/>
      <c r="AW17946"/>
    </row>
    <row r="17947" spans="48:49" x14ac:dyDescent="0.35">
      <c r="AV17947" s="10"/>
      <c r="AW17947"/>
    </row>
    <row r="17948" spans="48:49" x14ac:dyDescent="0.35">
      <c r="AV17948" s="10"/>
      <c r="AW17948"/>
    </row>
    <row r="17949" spans="48:49" x14ac:dyDescent="0.35">
      <c r="AV17949" s="10"/>
      <c r="AW17949"/>
    </row>
    <row r="17950" spans="48:49" x14ac:dyDescent="0.35">
      <c r="AV17950" s="10"/>
      <c r="AW17950"/>
    </row>
    <row r="17951" spans="48:49" x14ac:dyDescent="0.35">
      <c r="AV17951" s="10"/>
      <c r="AW17951"/>
    </row>
    <row r="17952" spans="48:49" x14ac:dyDescent="0.35">
      <c r="AV17952" s="10"/>
      <c r="AW17952"/>
    </row>
    <row r="17953" spans="48:49" x14ac:dyDescent="0.35">
      <c r="AV17953" s="10"/>
      <c r="AW17953"/>
    </row>
    <row r="17954" spans="48:49" x14ac:dyDescent="0.35">
      <c r="AV17954" s="10"/>
      <c r="AW17954"/>
    </row>
    <row r="17955" spans="48:49" x14ac:dyDescent="0.35">
      <c r="AV17955" s="10"/>
      <c r="AW17955"/>
    </row>
    <row r="17956" spans="48:49" x14ac:dyDescent="0.35">
      <c r="AV17956" s="10"/>
      <c r="AW17956"/>
    </row>
    <row r="17957" spans="48:49" x14ac:dyDescent="0.35">
      <c r="AV17957" s="10"/>
      <c r="AW17957"/>
    </row>
    <row r="17958" spans="48:49" x14ac:dyDescent="0.35">
      <c r="AV17958" s="10"/>
      <c r="AW17958"/>
    </row>
    <row r="17959" spans="48:49" x14ac:dyDescent="0.35">
      <c r="AV17959" s="10"/>
      <c r="AW17959"/>
    </row>
    <row r="17960" spans="48:49" x14ac:dyDescent="0.35">
      <c r="AV17960" s="10"/>
      <c r="AW17960"/>
    </row>
    <row r="17961" spans="48:49" x14ac:dyDescent="0.35">
      <c r="AV17961" s="10"/>
      <c r="AW17961"/>
    </row>
    <row r="17962" spans="48:49" x14ac:dyDescent="0.35">
      <c r="AV17962" s="10"/>
      <c r="AW17962"/>
    </row>
    <row r="17963" spans="48:49" x14ac:dyDescent="0.35">
      <c r="AV17963" s="10"/>
      <c r="AW17963"/>
    </row>
    <row r="17964" spans="48:49" x14ac:dyDescent="0.35">
      <c r="AV17964" s="10"/>
      <c r="AW17964"/>
    </row>
    <row r="17965" spans="48:49" x14ac:dyDescent="0.35">
      <c r="AV17965" s="10"/>
      <c r="AW17965"/>
    </row>
    <row r="17966" spans="48:49" x14ac:dyDescent="0.35">
      <c r="AV17966" s="10"/>
      <c r="AW17966"/>
    </row>
    <row r="17967" spans="48:49" x14ac:dyDescent="0.35">
      <c r="AV17967" s="10"/>
      <c r="AW17967"/>
    </row>
    <row r="17968" spans="48:49" x14ac:dyDescent="0.35">
      <c r="AV17968" s="10"/>
      <c r="AW17968"/>
    </row>
    <row r="17969" spans="48:49" x14ac:dyDescent="0.35">
      <c r="AV17969" s="10"/>
      <c r="AW17969"/>
    </row>
    <row r="17970" spans="48:49" x14ac:dyDescent="0.35">
      <c r="AV17970" s="10"/>
      <c r="AW17970"/>
    </row>
    <row r="17971" spans="48:49" x14ac:dyDescent="0.35">
      <c r="AV17971" s="10"/>
      <c r="AW17971"/>
    </row>
    <row r="17972" spans="48:49" x14ac:dyDescent="0.35">
      <c r="AV17972" s="10"/>
      <c r="AW17972"/>
    </row>
    <row r="17973" spans="48:49" x14ac:dyDescent="0.35">
      <c r="AV17973" s="10"/>
      <c r="AW17973"/>
    </row>
    <row r="17974" spans="48:49" x14ac:dyDescent="0.35">
      <c r="AV17974" s="10"/>
      <c r="AW17974"/>
    </row>
    <row r="17975" spans="48:49" x14ac:dyDescent="0.35">
      <c r="AV17975" s="10"/>
      <c r="AW17975"/>
    </row>
    <row r="17976" spans="48:49" x14ac:dyDescent="0.35">
      <c r="AV17976" s="10"/>
      <c r="AW17976"/>
    </row>
    <row r="17977" spans="48:49" x14ac:dyDescent="0.35">
      <c r="AV17977" s="10"/>
      <c r="AW17977"/>
    </row>
    <row r="17978" spans="48:49" x14ac:dyDescent="0.35">
      <c r="AV17978" s="10"/>
      <c r="AW17978"/>
    </row>
    <row r="17979" spans="48:49" x14ac:dyDescent="0.35">
      <c r="AV17979" s="10"/>
      <c r="AW17979"/>
    </row>
    <row r="17980" spans="48:49" x14ac:dyDescent="0.35">
      <c r="AV17980" s="10"/>
      <c r="AW17980"/>
    </row>
    <row r="17981" spans="48:49" x14ac:dyDescent="0.35">
      <c r="AV17981" s="10"/>
      <c r="AW17981"/>
    </row>
    <row r="17982" spans="48:49" x14ac:dyDescent="0.35">
      <c r="AV17982" s="10"/>
      <c r="AW17982"/>
    </row>
    <row r="17983" spans="48:49" x14ac:dyDescent="0.35">
      <c r="AV17983" s="10"/>
      <c r="AW17983"/>
    </row>
    <row r="17984" spans="48:49" x14ac:dyDescent="0.35">
      <c r="AV17984" s="10"/>
      <c r="AW17984"/>
    </row>
    <row r="17985" spans="48:49" x14ac:dyDescent="0.35">
      <c r="AV17985" s="10"/>
      <c r="AW17985"/>
    </row>
    <row r="17986" spans="48:49" x14ac:dyDescent="0.35">
      <c r="AV17986" s="10"/>
      <c r="AW17986"/>
    </row>
    <row r="17987" spans="48:49" x14ac:dyDescent="0.35">
      <c r="AV17987" s="10"/>
      <c r="AW17987"/>
    </row>
    <row r="17988" spans="48:49" x14ac:dyDescent="0.35">
      <c r="AV17988" s="10"/>
      <c r="AW17988"/>
    </row>
    <row r="17989" spans="48:49" x14ac:dyDescent="0.35">
      <c r="AV17989" s="10"/>
      <c r="AW17989"/>
    </row>
    <row r="17990" spans="48:49" x14ac:dyDescent="0.35">
      <c r="AV17990" s="10"/>
      <c r="AW17990"/>
    </row>
    <row r="17991" spans="48:49" x14ac:dyDescent="0.35">
      <c r="AV17991" s="10"/>
      <c r="AW17991"/>
    </row>
    <row r="17992" spans="48:49" x14ac:dyDescent="0.35">
      <c r="AV17992" s="10"/>
      <c r="AW17992"/>
    </row>
    <row r="17993" spans="48:49" x14ac:dyDescent="0.35">
      <c r="AV17993" s="10"/>
      <c r="AW17993"/>
    </row>
    <row r="17994" spans="48:49" x14ac:dyDescent="0.35">
      <c r="AV17994" s="10"/>
      <c r="AW17994"/>
    </row>
    <row r="17995" spans="48:49" x14ac:dyDescent="0.35">
      <c r="AV17995" s="10"/>
      <c r="AW17995"/>
    </row>
    <row r="17996" spans="48:49" x14ac:dyDescent="0.35">
      <c r="AV17996" s="10"/>
      <c r="AW17996"/>
    </row>
    <row r="17997" spans="48:49" x14ac:dyDescent="0.35">
      <c r="AV17997" s="10"/>
      <c r="AW17997"/>
    </row>
    <row r="17998" spans="48:49" x14ac:dyDescent="0.35">
      <c r="AV17998" s="10"/>
      <c r="AW17998"/>
    </row>
    <row r="17999" spans="48:49" x14ac:dyDescent="0.35">
      <c r="AV17999" s="10"/>
      <c r="AW17999"/>
    </row>
    <row r="18000" spans="48:49" x14ac:dyDescent="0.35">
      <c r="AV18000" s="10"/>
      <c r="AW18000"/>
    </row>
    <row r="18001" spans="48:49" x14ac:dyDescent="0.35">
      <c r="AV18001" s="10"/>
      <c r="AW18001"/>
    </row>
    <row r="18002" spans="48:49" x14ac:dyDescent="0.35">
      <c r="AV18002" s="10"/>
      <c r="AW18002"/>
    </row>
    <row r="18003" spans="48:49" x14ac:dyDescent="0.35">
      <c r="AV18003" s="10"/>
      <c r="AW18003"/>
    </row>
    <row r="18004" spans="48:49" x14ac:dyDescent="0.35">
      <c r="AV18004" s="10"/>
      <c r="AW18004"/>
    </row>
    <row r="18005" spans="48:49" x14ac:dyDescent="0.35">
      <c r="AV18005" s="10"/>
      <c r="AW18005"/>
    </row>
    <row r="18006" spans="48:49" x14ac:dyDescent="0.35">
      <c r="AV18006" s="10"/>
      <c r="AW18006"/>
    </row>
    <row r="18007" spans="48:49" x14ac:dyDescent="0.35">
      <c r="AV18007" s="10"/>
      <c r="AW18007"/>
    </row>
    <row r="18008" spans="48:49" x14ac:dyDescent="0.35">
      <c r="AV18008" s="10"/>
      <c r="AW18008"/>
    </row>
    <row r="18009" spans="48:49" x14ac:dyDescent="0.35">
      <c r="AV18009" s="10"/>
      <c r="AW18009"/>
    </row>
    <row r="18010" spans="48:49" x14ac:dyDescent="0.35">
      <c r="AV18010" s="10"/>
      <c r="AW18010"/>
    </row>
    <row r="18011" spans="48:49" x14ac:dyDescent="0.35">
      <c r="AV18011" s="10"/>
      <c r="AW18011"/>
    </row>
    <row r="18012" spans="48:49" x14ac:dyDescent="0.35">
      <c r="AV18012" s="10"/>
      <c r="AW18012"/>
    </row>
    <row r="18013" spans="48:49" x14ac:dyDescent="0.35">
      <c r="AV18013" s="10"/>
      <c r="AW18013"/>
    </row>
    <row r="18014" spans="48:49" x14ac:dyDescent="0.35">
      <c r="AV18014" s="10"/>
      <c r="AW18014"/>
    </row>
    <row r="18015" spans="48:49" x14ac:dyDescent="0.35">
      <c r="AV18015" s="10"/>
      <c r="AW18015"/>
    </row>
    <row r="18016" spans="48:49" x14ac:dyDescent="0.35">
      <c r="AV18016" s="10"/>
      <c r="AW18016"/>
    </row>
    <row r="18017" spans="48:49" x14ac:dyDescent="0.35">
      <c r="AV18017" s="10"/>
      <c r="AW18017"/>
    </row>
    <row r="18018" spans="48:49" x14ac:dyDescent="0.35">
      <c r="AV18018" s="10"/>
      <c r="AW18018"/>
    </row>
    <row r="18019" spans="48:49" x14ac:dyDescent="0.35">
      <c r="AV18019" s="10"/>
      <c r="AW18019"/>
    </row>
    <row r="18020" spans="48:49" x14ac:dyDescent="0.35">
      <c r="AV18020" s="10"/>
      <c r="AW18020"/>
    </row>
    <row r="18021" spans="48:49" x14ac:dyDescent="0.35">
      <c r="AV18021" s="10"/>
      <c r="AW18021"/>
    </row>
    <row r="18022" spans="48:49" x14ac:dyDescent="0.35">
      <c r="AV18022" s="10"/>
      <c r="AW18022"/>
    </row>
    <row r="18023" spans="48:49" x14ac:dyDescent="0.35">
      <c r="AV18023" s="10"/>
      <c r="AW18023"/>
    </row>
    <row r="18024" spans="48:49" x14ac:dyDescent="0.35">
      <c r="AV18024" s="10"/>
      <c r="AW18024"/>
    </row>
    <row r="18025" spans="48:49" x14ac:dyDescent="0.35">
      <c r="AV18025" s="10"/>
      <c r="AW18025"/>
    </row>
    <row r="18026" spans="48:49" x14ac:dyDescent="0.35">
      <c r="AV18026" s="10"/>
      <c r="AW18026"/>
    </row>
    <row r="18027" spans="48:49" x14ac:dyDescent="0.35">
      <c r="AV18027" s="10"/>
      <c r="AW18027"/>
    </row>
    <row r="18028" spans="48:49" x14ac:dyDescent="0.35">
      <c r="AV18028" s="10"/>
      <c r="AW18028"/>
    </row>
    <row r="18029" spans="48:49" x14ac:dyDescent="0.35">
      <c r="AV18029" s="10"/>
      <c r="AW18029"/>
    </row>
    <row r="18030" spans="48:49" x14ac:dyDescent="0.35">
      <c r="AV18030" s="10"/>
      <c r="AW18030"/>
    </row>
    <row r="18031" spans="48:49" x14ac:dyDescent="0.35">
      <c r="AV18031" s="10"/>
      <c r="AW18031"/>
    </row>
    <row r="18032" spans="48:49" x14ac:dyDescent="0.35">
      <c r="AV18032" s="10"/>
      <c r="AW18032"/>
    </row>
    <row r="18033" spans="48:49" x14ac:dyDescent="0.35">
      <c r="AV18033" s="10"/>
      <c r="AW18033"/>
    </row>
    <row r="18034" spans="48:49" x14ac:dyDescent="0.35">
      <c r="AV18034" s="10"/>
      <c r="AW18034"/>
    </row>
    <row r="18035" spans="48:49" x14ac:dyDescent="0.35">
      <c r="AV18035" s="10"/>
      <c r="AW18035"/>
    </row>
    <row r="18036" spans="48:49" x14ac:dyDescent="0.35">
      <c r="AV18036" s="10"/>
      <c r="AW18036"/>
    </row>
    <row r="18037" spans="48:49" x14ac:dyDescent="0.35">
      <c r="AV18037" s="10"/>
      <c r="AW18037"/>
    </row>
    <row r="18038" spans="48:49" x14ac:dyDescent="0.35">
      <c r="AV18038" s="10"/>
      <c r="AW18038"/>
    </row>
    <row r="18039" spans="48:49" x14ac:dyDescent="0.35">
      <c r="AV18039" s="10"/>
      <c r="AW18039"/>
    </row>
    <row r="18040" spans="48:49" x14ac:dyDescent="0.35">
      <c r="AV18040" s="10"/>
      <c r="AW18040"/>
    </row>
    <row r="18041" spans="48:49" x14ac:dyDescent="0.35">
      <c r="AV18041" s="10"/>
      <c r="AW18041"/>
    </row>
    <row r="18042" spans="48:49" x14ac:dyDescent="0.35">
      <c r="AV18042" s="10"/>
      <c r="AW18042"/>
    </row>
    <row r="18043" spans="48:49" x14ac:dyDescent="0.35">
      <c r="AV18043" s="10"/>
      <c r="AW18043"/>
    </row>
    <row r="18044" spans="48:49" x14ac:dyDescent="0.35">
      <c r="AV18044" s="10"/>
      <c r="AW18044"/>
    </row>
    <row r="18045" spans="48:49" x14ac:dyDescent="0.35">
      <c r="AV18045" s="10"/>
      <c r="AW18045"/>
    </row>
    <row r="18046" spans="48:49" x14ac:dyDescent="0.35">
      <c r="AV18046" s="10"/>
      <c r="AW18046"/>
    </row>
    <row r="18047" spans="48:49" x14ac:dyDescent="0.35">
      <c r="AV18047" s="10"/>
      <c r="AW18047"/>
    </row>
    <row r="18048" spans="48:49" x14ac:dyDescent="0.35">
      <c r="AV18048" s="10"/>
      <c r="AW18048"/>
    </row>
    <row r="18049" spans="48:49" x14ac:dyDescent="0.35">
      <c r="AV18049" s="10"/>
      <c r="AW18049"/>
    </row>
    <row r="18050" spans="48:49" x14ac:dyDescent="0.35">
      <c r="AV18050" s="10"/>
      <c r="AW18050"/>
    </row>
    <row r="18051" spans="48:49" x14ac:dyDescent="0.35">
      <c r="AV18051" s="10"/>
      <c r="AW18051"/>
    </row>
    <row r="18052" spans="48:49" x14ac:dyDescent="0.35">
      <c r="AV18052" s="10"/>
      <c r="AW18052"/>
    </row>
    <row r="18053" spans="48:49" x14ac:dyDescent="0.35">
      <c r="AV18053" s="10"/>
      <c r="AW18053"/>
    </row>
    <row r="18054" spans="48:49" x14ac:dyDescent="0.35">
      <c r="AV18054" s="10"/>
      <c r="AW18054"/>
    </row>
    <row r="18055" spans="48:49" x14ac:dyDescent="0.35">
      <c r="AV18055" s="10"/>
      <c r="AW18055"/>
    </row>
    <row r="18056" spans="48:49" x14ac:dyDescent="0.35">
      <c r="AV18056" s="10"/>
      <c r="AW18056"/>
    </row>
    <row r="18057" spans="48:49" x14ac:dyDescent="0.35">
      <c r="AV18057" s="10"/>
      <c r="AW18057"/>
    </row>
    <row r="18058" spans="48:49" x14ac:dyDescent="0.35">
      <c r="AV18058" s="10"/>
      <c r="AW18058"/>
    </row>
    <row r="18059" spans="48:49" x14ac:dyDescent="0.35">
      <c r="AV18059" s="10"/>
      <c r="AW18059"/>
    </row>
    <row r="18060" spans="48:49" x14ac:dyDescent="0.35">
      <c r="AV18060" s="10"/>
      <c r="AW18060"/>
    </row>
    <row r="18061" spans="48:49" x14ac:dyDescent="0.35">
      <c r="AV18061" s="10"/>
      <c r="AW18061"/>
    </row>
    <row r="18062" spans="48:49" x14ac:dyDescent="0.35">
      <c r="AV18062" s="10"/>
      <c r="AW18062"/>
    </row>
    <row r="18063" spans="48:49" x14ac:dyDescent="0.35">
      <c r="AV18063" s="10"/>
      <c r="AW18063"/>
    </row>
    <row r="18064" spans="48:49" x14ac:dyDescent="0.35">
      <c r="AV18064" s="10"/>
      <c r="AW18064"/>
    </row>
    <row r="18065" spans="48:49" x14ac:dyDescent="0.35">
      <c r="AV18065" s="10"/>
      <c r="AW18065"/>
    </row>
    <row r="18066" spans="48:49" x14ac:dyDescent="0.35">
      <c r="AV18066" s="10"/>
      <c r="AW18066"/>
    </row>
    <row r="18067" spans="48:49" x14ac:dyDescent="0.35">
      <c r="AV18067" s="10"/>
      <c r="AW18067"/>
    </row>
    <row r="18068" spans="48:49" x14ac:dyDescent="0.35">
      <c r="AV18068" s="10"/>
      <c r="AW18068"/>
    </row>
    <row r="18069" spans="48:49" x14ac:dyDescent="0.35">
      <c r="AV18069" s="10"/>
      <c r="AW18069"/>
    </row>
    <row r="18070" spans="48:49" x14ac:dyDescent="0.35">
      <c r="AV18070" s="10"/>
      <c r="AW18070"/>
    </row>
    <row r="18071" spans="48:49" x14ac:dyDescent="0.35">
      <c r="AV18071" s="10"/>
      <c r="AW18071"/>
    </row>
    <row r="18072" spans="48:49" x14ac:dyDescent="0.35">
      <c r="AV18072" s="10"/>
      <c r="AW18072"/>
    </row>
    <row r="18073" spans="48:49" x14ac:dyDescent="0.35">
      <c r="AV18073" s="10"/>
      <c r="AW18073"/>
    </row>
    <row r="18074" spans="48:49" x14ac:dyDescent="0.35">
      <c r="AV18074" s="10"/>
      <c r="AW18074"/>
    </row>
    <row r="18075" spans="48:49" x14ac:dyDescent="0.35">
      <c r="AV18075" s="10"/>
      <c r="AW18075"/>
    </row>
    <row r="18076" spans="48:49" x14ac:dyDescent="0.35">
      <c r="AV18076" s="10"/>
      <c r="AW18076"/>
    </row>
    <row r="18077" spans="48:49" x14ac:dyDescent="0.35">
      <c r="AV18077" s="10"/>
      <c r="AW18077"/>
    </row>
    <row r="18078" spans="48:49" x14ac:dyDescent="0.35">
      <c r="AV18078" s="10"/>
      <c r="AW18078"/>
    </row>
    <row r="18079" spans="48:49" x14ac:dyDescent="0.35">
      <c r="AV18079" s="10"/>
      <c r="AW18079"/>
    </row>
    <row r="18080" spans="48:49" x14ac:dyDescent="0.35">
      <c r="AV18080" s="10"/>
      <c r="AW18080"/>
    </row>
    <row r="18081" spans="48:49" x14ac:dyDescent="0.35">
      <c r="AV18081" s="10"/>
      <c r="AW18081"/>
    </row>
    <row r="18082" spans="48:49" x14ac:dyDescent="0.35">
      <c r="AV18082" s="10"/>
      <c r="AW18082"/>
    </row>
    <row r="18083" spans="48:49" x14ac:dyDescent="0.35">
      <c r="AV18083" s="10"/>
      <c r="AW18083"/>
    </row>
    <row r="18084" spans="48:49" x14ac:dyDescent="0.35">
      <c r="AV18084" s="10"/>
      <c r="AW18084"/>
    </row>
    <row r="18085" spans="48:49" x14ac:dyDescent="0.35">
      <c r="AV18085" s="10"/>
      <c r="AW18085"/>
    </row>
    <row r="18086" spans="48:49" x14ac:dyDescent="0.35">
      <c r="AV18086" s="10"/>
      <c r="AW18086"/>
    </row>
    <row r="18087" spans="48:49" x14ac:dyDescent="0.35">
      <c r="AV18087" s="10"/>
      <c r="AW18087"/>
    </row>
    <row r="18088" spans="48:49" x14ac:dyDescent="0.35">
      <c r="AV18088" s="10"/>
      <c r="AW18088"/>
    </row>
    <row r="18089" spans="48:49" x14ac:dyDescent="0.35">
      <c r="AV18089" s="10"/>
      <c r="AW18089"/>
    </row>
    <row r="18090" spans="48:49" x14ac:dyDescent="0.35">
      <c r="AV18090" s="10"/>
      <c r="AW18090"/>
    </row>
    <row r="18091" spans="48:49" x14ac:dyDescent="0.35">
      <c r="AV18091" s="10"/>
      <c r="AW18091"/>
    </row>
    <row r="18092" spans="48:49" x14ac:dyDescent="0.35">
      <c r="AV18092" s="10"/>
      <c r="AW18092"/>
    </row>
    <row r="18093" spans="48:49" x14ac:dyDescent="0.35">
      <c r="AV18093" s="10"/>
      <c r="AW18093"/>
    </row>
    <row r="18094" spans="48:49" x14ac:dyDescent="0.35">
      <c r="AV18094" s="10"/>
      <c r="AW18094"/>
    </row>
    <row r="18095" spans="48:49" x14ac:dyDescent="0.35">
      <c r="AV18095" s="10"/>
      <c r="AW18095"/>
    </row>
    <row r="18096" spans="48:49" x14ac:dyDescent="0.35">
      <c r="AV18096" s="10"/>
      <c r="AW18096"/>
    </row>
    <row r="18097" spans="48:49" x14ac:dyDescent="0.35">
      <c r="AV18097" s="10"/>
      <c r="AW18097"/>
    </row>
    <row r="18098" spans="48:49" x14ac:dyDescent="0.35">
      <c r="AV18098" s="10"/>
      <c r="AW18098"/>
    </row>
    <row r="18099" spans="48:49" x14ac:dyDescent="0.35">
      <c r="AV18099" s="10"/>
      <c r="AW18099"/>
    </row>
    <row r="18100" spans="48:49" x14ac:dyDescent="0.35">
      <c r="AV18100" s="10"/>
      <c r="AW18100"/>
    </row>
    <row r="18101" spans="48:49" x14ac:dyDescent="0.35">
      <c r="AV18101" s="10"/>
      <c r="AW18101"/>
    </row>
    <row r="18102" spans="48:49" x14ac:dyDescent="0.35">
      <c r="AV18102" s="10"/>
      <c r="AW18102"/>
    </row>
    <row r="18103" spans="48:49" x14ac:dyDescent="0.35">
      <c r="AV18103" s="10"/>
      <c r="AW18103"/>
    </row>
    <row r="18104" spans="48:49" x14ac:dyDescent="0.35">
      <c r="AV18104" s="10"/>
      <c r="AW18104"/>
    </row>
    <row r="18105" spans="48:49" x14ac:dyDescent="0.35">
      <c r="AV18105" s="10"/>
      <c r="AW18105"/>
    </row>
    <row r="18106" spans="48:49" x14ac:dyDescent="0.35">
      <c r="AV18106" s="10"/>
      <c r="AW18106"/>
    </row>
    <row r="18107" spans="48:49" x14ac:dyDescent="0.35">
      <c r="AV18107" s="10"/>
      <c r="AW18107"/>
    </row>
    <row r="18108" spans="48:49" x14ac:dyDescent="0.35">
      <c r="AV18108" s="10"/>
      <c r="AW18108"/>
    </row>
    <row r="18109" spans="48:49" x14ac:dyDescent="0.35">
      <c r="AV18109" s="10"/>
      <c r="AW18109"/>
    </row>
    <row r="18110" spans="48:49" x14ac:dyDescent="0.35">
      <c r="AV18110" s="10"/>
      <c r="AW18110"/>
    </row>
    <row r="18111" spans="48:49" x14ac:dyDescent="0.35">
      <c r="AV18111" s="10"/>
      <c r="AW18111"/>
    </row>
    <row r="18112" spans="48:49" x14ac:dyDescent="0.35">
      <c r="AV18112" s="10"/>
      <c r="AW18112"/>
    </row>
    <row r="18113" spans="48:49" x14ac:dyDescent="0.35">
      <c r="AV18113" s="10"/>
      <c r="AW18113"/>
    </row>
    <row r="18114" spans="48:49" x14ac:dyDescent="0.35">
      <c r="AV18114" s="10"/>
      <c r="AW18114"/>
    </row>
    <row r="18115" spans="48:49" x14ac:dyDescent="0.35">
      <c r="AV18115" s="10"/>
      <c r="AW18115"/>
    </row>
    <row r="18116" spans="48:49" x14ac:dyDescent="0.35">
      <c r="AV18116" s="10"/>
      <c r="AW18116"/>
    </row>
    <row r="18117" spans="48:49" x14ac:dyDescent="0.35">
      <c r="AV18117" s="10"/>
      <c r="AW18117"/>
    </row>
    <row r="18118" spans="48:49" x14ac:dyDescent="0.35">
      <c r="AV18118" s="10"/>
      <c r="AW18118"/>
    </row>
    <row r="18119" spans="48:49" x14ac:dyDescent="0.35">
      <c r="AV18119" s="10"/>
      <c r="AW18119"/>
    </row>
    <row r="18120" spans="48:49" x14ac:dyDescent="0.35">
      <c r="AV18120" s="10"/>
      <c r="AW18120"/>
    </row>
    <row r="18121" spans="48:49" x14ac:dyDescent="0.35">
      <c r="AV18121" s="10"/>
      <c r="AW18121"/>
    </row>
    <row r="18122" spans="48:49" x14ac:dyDescent="0.35">
      <c r="AV18122" s="10"/>
      <c r="AW18122"/>
    </row>
    <row r="18123" spans="48:49" x14ac:dyDescent="0.35">
      <c r="AV18123" s="10"/>
      <c r="AW18123"/>
    </row>
    <row r="18124" spans="48:49" x14ac:dyDescent="0.35">
      <c r="AV18124" s="10"/>
      <c r="AW18124"/>
    </row>
    <row r="18125" spans="48:49" x14ac:dyDescent="0.35">
      <c r="AV18125" s="10"/>
      <c r="AW18125"/>
    </row>
    <row r="18126" spans="48:49" x14ac:dyDescent="0.35">
      <c r="AV18126" s="10"/>
      <c r="AW18126"/>
    </row>
    <row r="18127" spans="48:49" x14ac:dyDescent="0.35">
      <c r="AV18127" s="10"/>
      <c r="AW18127"/>
    </row>
    <row r="18128" spans="48:49" x14ac:dyDescent="0.35">
      <c r="AV18128" s="10"/>
      <c r="AW18128"/>
    </row>
    <row r="18129" spans="48:49" x14ac:dyDescent="0.35">
      <c r="AV18129" s="10"/>
      <c r="AW18129"/>
    </row>
    <row r="18130" spans="48:49" x14ac:dyDescent="0.35">
      <c r="AV18130" s="10"/>
      <c r="AW18130"/>
    </row>
    <row r="18131" spans="48:49" x14ac:dyDescent="0.35">
      <c r="AV18131" s="10"/>
      <c r="AW18131"/>
    </row>
    <row r="18132" spans="48:49" x14ac:dyDescent="0.35">
      <c r="AV18132" s="10"/>
      <c r="AW18132"/>
    </row>
    <row r="18133" spans="48:49" x14ac:dyDescent="0.35">
      <c r="AV18133" s="10"/>
      <c r="AW18133"/>
    </row>
    <row r="18134" spans="48:49" x14ac:dyDescent="0.35">
      <c r="AV18134" s="10"/>
      <c r="AW18134"/>
    </row>
    <row r="18135" spans="48:49" x14ac:dyDescent="0.35">
      <c r="AV18135" s="10"/>
      <c r="AW18135"/>
    </row>
    <row r="18136" spans="48:49" x14ac:dyDescent="0.35">
      <c r="AV18136" s="10"/>
      <c r="AW18136"/>
    </row>
    <row r="18137" spans="48:49" x14ac:dyDescent="0.35">
      <c r="AV18137" s="10"/>
      <c r="AW18137"/>
    </row>
    <row r="18138" spans="48:49" x14ac:dyDescent="0.35">
      <c r="AV18138" s="10"/>
      <c r="AW18138"/>
    </row>
    <row r="18139" spans="48:49" x14ac:dyDescent="0.35">
      <c r="AV18139" s="10"/>
      <c r="AW18139"/>
    </row>
    <row r="18140" spans="48:49" x14ac:dyDescent="0.35">
      <c r="AV18140" s="10"/>
      <c r="AW18140"/>
    </row>
    <row r="18141" spans="48:49" x14ac:dyDescent="0.35">
      <c r="AV18141" s="10"/>
      <c r="AW18141"/>
    </row>
    <row r="18142" spans="48:49" x14ac:dyDescent="0.35">
      <c r="AV18142" s="10"/>
      <c r="AW18142"/>
    </row>
    <row r="18143" spans="48:49" x14ac:dyDescent="0.35">
      <c r="AV18143" s="10"/>
      <c r="AW18143"/>
    </row>
    <row r="18144" spans="48:49" x14ac:dyDescent="0.35">
      <c r="AV18144" s="10"/>
      <c r="AW18144"/>
    </row>
    <row r="18145" spans="48:49" x14ac:dyDescent="0.35">
      <c r="AV18145" s="10"/>
      <c r="AW18145"/>
    </row>
    <row r="18146" spans="48:49" x14ac:dyDescent="0.35">
      <c r="AV18146" s="10"/>
      <c r="AW18146"/>
    </row>
    <row r="18147" spans="48:49" x14ac:dyDescent="0.35">
      <c r="AV18147" s="10"/>
      <c r="AW18147"/>
    </row>
    <row r="18148" spans="48:49" x14ac:dyDescent="0.35">
      <c r="AV18148" s="10"/>
      <c r="AW18148"/>
    </row>
    <row r="18149" spans="48:49" x14ac:dyDescent="0.35">
      <c r="AV18149" s="10"/>
      <c r="AW18149"/>
    </row>
    <row r="18150" spans="48:49" x14ac:dyDescent="0.35">
      <c r="AV18150" s="10"/>
      <c r="AW18150"/>
    </row>
    <row r="18151" spans="48:49" x14ac:dyDescent="0.35">
      <c r="AV18151" s="10"/>
      <c r="AW18151"/>
    </row>
    <row r="18152" spans="48:49" x14ac:dyDescent="0.35">
      <c r="AV18152" s="10"/>
      <c r="AW18152"/>
    </row>
    <row r="18153" spans="48:49" x14ac:dyDescent="0.35">
      <c r="AV18153" s="10"/>
      <c r="AW18153"/>
    </row>
    <row r="18154" spans="48:49" x14ac:dyDescent="0.35">
      <c r="AV18154" s="10"/>
      <c r="AW18154"/>
    </row>
    <row r="18155" spans="48:49" x14ac:dyDescent="0.35">
      <c r="AV18155" s="10"/>
      <c r="AW18155"/>
    </row>
    <row r="18156" spans="48:49" x14ac:dyDescent="0.35">
      <c r="AV18156" s="10"/>
      <c r="AW18156"/>
    </row>
    <row r="18157" spans="48:49" x14ac:dyDescent="0.35">
      <c r="AV18157" s="10"/>
      <c r="AW18157"/>
    </row>
    <row r="18158" spans="48:49" x14ac:dyDescent="0.35">
      <c r="AV18158" s="10"/>
      <c r="AW18158"/>
    </row>
    <row r="18159" spans="48:49" x14ac:dyDescent="0.35">
      <c r="AV18159" s="10"/>
      <c r="AW18159"/>
    </row>
    <row r="18160" spans="48:49" x14ac:dyDescent="0.35">
      <c r="AV18160" s="10"/>
      <c r="AW18160"/>
    </row>
    <row r="18161" spans="48:49" x14ac:dyDescent="0.35">
      <c r="AV18161" s="10"/>
      <c r="AW18161"/>
    </row>
    <row r="18162" spans="48:49" x14ac:dyDescent="0.35">
      <c r="AV18162" s="10"/>
      <c r="AW18162"/>
    </row>
    <row r="18163" spans="48:49" x14ac:dyDescent="0.35">
      <c r="AV18163" s="10"/>
      <c r="AW18163"/>
    </row>
    <row r="18164" spans="48:49" x14ac:dyDescent="0.35">
      <c r="AV18164" s="10"/>
      <c r="AW18164"/>
    </row>
    <row r="18165" spans="48:49" x14ac:dyDescent="0.35">
      <c r="AV18165" s="10"/>
      <c r="AW18165"/>
    </row>
    <row r="18166" spans="48:49" x14ac:dyDescent="0.35">
      <c r="AV18166" s="10"/>
      <c r="AW18166"/>
    </row>
    <row r="18167" spans="48:49" x14ac:dyDescent="0.35">
      <c r="AV18167" s="10"/>
      <c r="AW18167"/>
    </row>
    <row r="18168" spans="48:49" x14ac:dyDescent="0.35">
      <c r="AV18168" s="10"/>
      <c r="AW18168"/>
    </row>
    <row r="18169" spans="48:49" x14ac:dyDescent="0.35">
      <c r="AV18169" s="10"/>
      <c r="AW18169"/>
    </row>
    <row r="18170" spans="48:49" x14ac:dyDescent="0.35">
      <c r="AV18170" s="10"/>
      <c r="AW18170"/>
    </row>
    <row r="18171" spans="48:49" x14ac:dyDescent="0.35">
      <c r="AV18171" s="10"/>
      <c r="AW18171"/>
    </row>
    <row r="18172" spans="48:49" x14ac:dyDescent="0.35">
      <c r="AV18172" s="10"/>
      <c r="AW18172"/>
    </row>
    <row r="18173" spans="48:49" x14ac:dyDescent="0.35">
      <c r="AV18173" s="10"/>
      <c r="AW18173"/>
    </row>
    <row r="18174" spans="48:49" x14ac:dyDescent="0.35">
      <c r="AV18174" s="10"/>
      <c r="AW18174"/>
    </row>
    <row r="18175" spans="48:49" x14ac:dyDescent="0.35">
      <c r="AV18175" s="10"/>
      <c r="AW18175"/>
    </row>
    <row r="18176" spans="48:49" x14ac:dyDescent="0.35">
      <c r="AV18176" s="10"/>
      <c r="AW18176"/>
    </row>
    <row r="18177" spans="48:49" x14ac:dyDescent="0.35">
      <c r="AV18177" s="10"/>
      <c r="AW18177"/>
    </row>
    <row r="18178" spans="48:49" x14ac:dyDescent="0.35">
      <c r="AV18178" s="10"/>
      <c r="AW18178"/>
    </row>
    <row r="18179" spans="48:49" x14ac:dyDescent="0.35">
      <c r="AV18179" s="10"/>
      <c r="AW18179"/>
    </row>
    <row r="18180" spans="48:49" x14ac:dyDescent="0.35">
      <c r="AV18180" s="10"/>
      <c r="AW18180"/>
    </row>
    <row r="18181" spans="48:49" x14ac:dyDescent="0.35">
      <c r="AV18181" s="10"/>
      <c r="AW18181"/>
    </row>
    <row r="18182" spans="48:49" x14ac:dyDescent="0.35">
      <c r="AV18182" s="10"/>
      <c r="AW18182"/>
    </row>
    <row r="18183" spans="48:49" x14ac:dyDescent="0.35">
      <c r="AV18183" s="10"/>
      <c r="AW18183"/>
    </row>
    <row r="18184" spans="48:49" x14ac:dyDescent="0.35">
      <c r="AV18184" s="10"/>
      <c r="AW18184"/>
    </row>
    <row r="18185" spans="48:49" x14ac:dyDescent="0.35">
      <c r="AV18185" s="10"/>
      <c r="AW18185"/>
    </row>
    <row r="18186" spans="48:49" x14ac:dyDescent="0.35">
      <c r="AV18186" s="10"/>
      <c r="AW18186"/>
    </row>
    <row r="18187" spans="48:49" x14ac:dyDescent="0.35">
      <c r="AV18187" s="10"/>
      <c r="AW18187"/>
    </row>
    <row r="18188" spans="48:49" x14ac:dyDescent="0.35">
      <c r="AV18188" s="10"/>
      <c r="AW18188"/>
    </row>
    <row r="18189" spans="48:49" x14ac:dyDescent="0.35">
      <c r="AV18189" s="10"/>
      <c r="AW18189"/>
    </row>
    <row r="18190" spans="48:49" x14ac:dyDescent="0.35">
      <c r="AV18190" s="10"/>
      <c r="AW18190"/>
    </row>
    <row r="18191" spans="48:49" x14ac:dyDescent="0.35">
      <c r="AV18191" s="10"/>
      <c r="AW18191"/>
    </row>
    <row r="18192" spans="48:49" x14ac:dyDescent="0.35">
      <c r="AV18192" s="10"/>
      <c r="AW18192"/>
    </row>
    <row r="18193" spans="48:49" x14ac:dyDescent="0.35">
      <c r="AV18193" s="10"/>
      <c r="AW18193"/>
    </row>
    <row r="18194" spans="48:49" x14ac:dyDescent="0.35">
      <c r="AV18194" s="10"/>
      <c r="AW18194"/>
    </row>
    <row r="18195" spans="48:49" x14ac:dyDescent="0.35">
      <c r="AV18195" s="10"/>
      <c r="AW18195"/>
    </row>
    <row r="18196" spans="48:49" x14ac:dyDescent="0.35">
      <c r="AV18196" s="10"/>
      <c r="AW18196"/>
    </row>
    <row r="18197" spans="48:49" x14ac:dyDescent="0.35">
      <c r="AV18197" s="10"/>
      <c r="AW18197"/>
    </row>
    <row r="18198" spans="48:49" x14ac:dyDescent="0.35">
      <c r="AV18198" s="10"/>
      <c r="AW18198"/>
    </row>
    <row r="18199" spans="48:49" x14ac:dyDescent="0.35">
      <c r="AV18199" s="10"/>
      <c r="AW18199"/>
    </row>
    <row r="18200" spans="48:49" x14ac:dyDescent="0.35">
      <c r="AV18200" s="10"/>
      <c r="AW18200"/>
    </row>
    <row r="18201" spans="48:49" x14ac:dyDescent="0.35">
      <c r="AV18201" s="10"/>
      <c r="AW18201"/>
    </row>
    <row r="18202" spans="48:49" x14ac:dyDescent="0.35">
      <c r="AV18202" s="10"/>
      <c r="AW18202"/>
    </row>
    <row r="18203" spans="48:49" x14ac:dyDescent="0.35">
      <c r="AV18203" s="10"/>
      <c r="AW18203"/>
    </row>
    <row r="18204" spans="48:49" x14ac:dyDescent="0.35">
      <c r="AV18204" s="10"/>
      <c r="AW18204"/>
    </row>
    <row r="18205" spans="48:49" x14ac:dyDescent="0.35">
      <c r="AV18205" s="10"/>
      <c r="AW18205"/>
    </row>
    <row r="18206" spans="48:49" x14ac:dyDescent="0.35">
      <c r="AV18206" s="10"/>
      <c r="AW18206"/>
    </row>
    <row r="18207" spans="48:49" x14ac:dyDescent="0.35">
      <c r="AV18207" s="10"/>
      <c r="AW18207"/>
    </row>
    <row r="18208" spans="48:49" x14ac:dyDescent="0.35">
      <c r="AV18208" s="10"/>
      <c r="AW18208"/>
    </row>
    <row r="18209" spans="48:49" x14ac:dyDescent="0.35">
      <c r="AV18209" s="10"/>
      <c r="AW18209"/>
    </row>
    <row r="18210" spans="48:49" x14ac:dyDescent="0.35">
      <c r="AV18210" s="10"/>
      <c r="AW18210"/>
    </row>
    <row r="18211" spans="48:49" x14ac:dyDescent="0.35">
      <c r="AV18211" s="10"/>
      <c r="AW18211"/>
    </row>
    <row r="18212" spans="48:49" x14ac:dyDescent="0.35">
      <c r="AV18212" s="10"/>
      <c r="AW18212"/>
    </row>
    <row r="18213" spans="48:49" x14ac:dyDescent="0.35">
      <c r="AV18213" s="10"/>
      <c r="AW18213"/>
    </row>
    <row r="18214" spans="48:49" x14ac:dyDescent="0.35">
      <c r="AV18214" s="10"/>
      <c r="AW18214"/>
    </row>
    <row r="18215" spans="48:49" x14ac:dyDescent="0.35">
      <c r="AV18215" s="10"/>
      <c r="AW18215"/>
    </row>
    <row r="18216" spans="48:49" x14ac:dyDescent="0.35">
      <c r="AV18216" s="10"/>
      <c r="AW18216"/>
    </row>
    <row r="18217" spans="48:49" x14ac:dyDescent="0.35">
      <c r="AV18217" s="10"/>
      <c r="AW18217"/>
    </row>
    <row r="18218" spans="48:49" x14ac:dyDescent="0.35">
      <c r="AV18218" s="10"/>
      <c r="AW18218"/>
    </row>
    <row r="18219" spans="48:49" x14ac:dyDescent="0.35">
      <c r="AV18219" s="10"/>
      <c r="AW18219"/>
    </row>
    <row r="18220" spans="48:49" x14ac:dyDescent="0.35">
      <c r="AV18220" s="10"/>
      <c r="AW18220"/>
    </row>
    <row r="18221" spans="48:49" x14ac:dyDescent="0.35">
      <c r="AV18221" s="10"/>
      <c r="AW18221"/>
    </row>
    <row r="18222" spans="48:49" x14ac:dyDescent="0.35">
      <c r="AV18222" s="10"/>
      <c r="AW18222"/>
    </row>
    <row r="18223" spans="48:49" x14ac:dyDescent="0.35">
      <c r="AV18223" s="10"/>
      <c r="AW18223"/>
    </row>
    <row r="18224" spans="48:49" x14ac:dyDescent="0.35">
      <c r="AV18224" s="10"/>
      <c r="AW18224"/>
    </row>
    <row r="18225" spans="48:49" x14ac:dyDescent="0.35">
      <c r="AV18225" s="10"/>
      <c r="AW18225"/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132"/>
  <sheetViews>
    <sheetView zoomScale="90" zoomScaleNormal="90" workbookViewId="0">
      <selection activeCell="L5" sqref="L5"/>
    </sheetView>
  </sheetViews>
  <sheetFormatPr baseColWidth="10" defaultRowHeight="14.5" x14ac:dyDescent="0.35"/>
  <cols>
    <col min="1" max="1" width="8.453125" style="1" customWidth="1"/>
    <col min="2" max="2" width="20.6328125" bestFit="1" customWidth="1"/>
    <col min="3" max="3" width="11.1796875" bestFit="1" customWidth="1"/>
    <col min="4" max="4" width="15.81640625" customWidth="1"/>
    <col min="5" max="5" width="11.54296875" customWidth="1"/>
    <col min="6" max="6" width="22.453125" bestFit="1" customWidth="1"/>
    <col min="7" max="7" width="18" customWidth="1"/>
    <col min="8" max="8" width="15.1796875" customWidth="1"/>
    <col min="9" max="9" width="18" bestFit="1" customWidth="1"/>
    <col min="10" max="10" width="15.1796875" customWidth="1"/>
    <col min="11" max="11" width="9.90625" style="1" customWidth="1"/>
    <col min="12" max="12" width="8.54296875" customWidth="1"/>
    <col min="13" max="13" width="20.6328125" customWidth="1"/>
    <col min="14" max="14" width="11.1796875" customWidth="1"/>
    <col min="15" max="15" width="15.81640625" customWidth="1"/>
    <col min="16" max="16" width="11.54296875" customWidth="1"/>
    <col min="17" max="17" width="22.453125" customWidth="1"/>
    <col min="18" max="18" width="18" customWidth="1"/>
    <col min="19" max="19" width="15.1796875" bestFit="1" customWidth="1"/>
  </cols>
  <sheetData>
    <row r="1" spans="1:19" x14ac:dyDescent="0.35">
      <c r="D1" s="6"/>
      <c r="E1" s="6"/>
      <c r="F1" s="6"/>
      <c r="G1" s="6"/>
      <c r="H1" s="6"/>
      <c r="N1" s="6"/>
      <c r="O1" s="6"/>
      <c r="P1" s="6"/>
      <c r="Q1" s="6"/>
      <c r="R1" s="6"/>
    </row>
    <row r="2" spans="1:19" x14ac:dyDescent="0.35">
      <c r="D2" s="6"/>
      <c r="E2" s="6"/>
      <c r="F2" s="6"/>
      <c r="G2" s="6"/>
      <c r="H2" s="6"/>
      <c r="N2" s="6"/>
      <c r="O2" s="6"/>
      <c r="P2" s="6"/>
      <c r="Q2" s="6"/>
      <c r="R2" s="6"/>
    </row>
    <row r="3" spans="1:19" x14ac:dyDescent="0.35">
      <c r="A3"/>
      <c r="B3" s="5" t="s">
        <v>67</v>
      </c>
      <c r="K3"/>
      <c r="M3" s="5" t="s">
        <v>67</v>
      </c>
    </row>
    <row r="4" spans="1:19" x14ac:dyDescent="0.35">
      <c r="A4" s="5" t="s">
        <v>84</v>
      </c>
      <c r="B4" t="s">
        <v>68</v>
      </c>
      <c r="C4" t="s">
        <v>74</v>
      </c>
      <c r="D4" t="s">
        <v>75</v>
      </c>
      <c r="E4" t="s">
        <v>76</v>
      </c>
      <c r="F4" t="s">
        <v>78</v>
      </c>
      <c r="G4" t="s">
        <v>77</v>
      </c>
      <c r="H4" t="s">
        <v>79</v>
      </c>
      <c r="K4" s="5" t="s">
        <v>200</v>
      </c>
      <c r="L4" s="5" t="s">
        <v>201</v>
      </c>
      <c r="M4" t="s">
        <v>68</v>
      </c>
      <c r="N4" t="s">
        <v>74</v>
      </c>
      <c r="O4" t="s">
        <v>75</v>
      </c>
      <c r="P4" t="s">
        <v>76</v>
      </c>
      <c r="Q4" t="s">
        <v>78</v>
      </c>
      <c r="R4" t="s">
        <v>77</v>
      </c>
      <c r="S4" t="s">
        <v>79</v>
      </c>
    </row>
    <row r="5" spans="1:19" x14ac:dyDescent="0.35">
      <c r="A5" t="s">
        <v>229</v>
      </c>
      <c r="B5" s="7"/>
      <c r="C5" s="7"/>
      <c r="D5" s="7"/>
      <c r="E5" s="7"/>
      <c r="F5" s="7"/>
      <c r="G5" s="7"/>
      <c r="H5" s="7"/>
      <c r="K5" t="s">
        <v>229</v>
      </c>
      <c r="L5" t="s">
        <v>229</v>
      </c>
      <c r="M5" s="7"/>
      <c r="N5" s="7"/>
      <c r="O5" s="7"/>
      <c r="P5" s="7"/>
      <c r="Q5" s="7"/>
      <c r="R5" s="7"/>
      <c r="S5" s="7"/>
    </row>
    <row r="6" spans="1:19" x14ac:dyDescent="0.35">
      <c r="A6"/>
      <c r="K6"/>
    </row>
    <row r="7" spans="1:19" x14ac:dyDescent="0.35">
      <c r="A7"/>
      <c r="K7"/>
    </row>
    <row r="8" spans="1:19" x14ac:dyDescent="0.35">
      <c r="A8"/>
      <c r="K8"/>
    </row>
    <row r="9" spans="1:19" x14ac:dyDescent="0.35">
      <c r="A9"/>
      <c r="K9"/>
    </row>
    <row r="10" spans="1:19" x14ac:dyDescent="0.35">
      <c r="A10"/>
      <c r="K10"/>
    </row>
    <row r="11" spans="1:19" x14ac:dyDescent="0.35">
      <c r="A11"/>
      <c r="K11"/>
    </row>
    <row r="12" spans="1:19" x14ac:dyDescent="0.35">
      <c r="A12"/>
      <c r="K12"/>
    </row>
    <row r="13" spans="1:19" x14ac:dyDescent="0.35">
      <c r="A13"/>
      <c r="K13"/>
    </row>
    <row r="14" spans="1:19" x14ac:dyDescent="0.35">
      <c r="A14"/>
      <c r="K14"/>
    </row>
    <row r="15" spans="1:19" x14ac:dyDescent="0.35">
      <c r="A15"/>
      <c r="K15"/>
    </row>
    <row r="16" spans="1:19" x14ac:dyDescent="0.35">
      <c r="A16"/>
      <c r="K16"/>
    </row>
    <row r="17" spans="1:11" x14ac:dyDescent="0.35">
      <c r="A17"/>
      <c r="K17"/>
    </row>
    <row r="18" spans="1:11" x14ac:dyDescent="0.35">
      <c r="A18"/>
      <c r="K18"/>
    </row>
    <row r="19" spans="1:11" x14ac:dyDescent="0.35">
      <c r="A19"/>
      <c r="K19"/>
    </row>
    <row r="20" spans="1:11" x14ac:dyDescent="0.35">
      <c r="A20"/>
      <c r="K20"/>
    </row>
    <row r="21" spans="1:11" x14ac:dyDescent="0.35">
      <c r="A21"/>
      <c r="K21"/>
    </row>
    <row r="22" spans="1:11" x14ac:dyDescent="0.35">
      <c r="A22"/>
      <c r="K22"/>
    </row>
    <row r="23" spans="1:11" x14ac:dyDescent="0.35">
      <c r="A23"/>
      <c r="K23"/>
    </row>
    <row r="24" spans="1:11" x14ac:dyDescent="0.35">
      <c r="A24"/>
      <c r="K24"/>
    </row>
    <row r="25" spans="1:11" x14ac:dyDescent="0.35">
      <c r="A25"/>
      <c r="K25"/>
    </row>
    <row r="26" spans="1:11" x14ac:dyDescent="0.35">
      <c r="A26"/>
      <c r="K26"/>
    </row>
    <row r="27" spans="1:11" x14ac:dyDescent="0.35">
      <c r="A27"/>
      <c r="K27"/>
    </row>
    <row r="28" spans="1:11" x14ac:dyDescent="0.35">
      <c r="A28"/>
      <c r="K28"/>
    </row>
    <row r="29" spans="1:11" x14ac:dyDescent="0.35">
      <c r="A29"/>
      <c r="K29"/>
    </row>
    <row r="30" spans="1:11" x14ac:dyDescent="0.35">
      <c r="A30"/>
      <c r="K30"/>
    </row>
    <row r="31" spans="1:11" x14ac:dyDescent="0.35">
      <c r="A31"/>
      <c r="K31"/>
    </row>
    <row r="32" spans="1:11" x14ac:dyDescent="0.35">
      <c r="A32"/>
      <c r="K32"/>
    </row>
    <row r="33" spans="1:11" x14ac:dyDescent="0.35">
      <c r="A33"/>
      <c r="K33"/>
    </row>
    <row r="34" spans="1:11" x14ac:dyDescent="0.35">
      <c r="A34"/>
      <c r="K34"/>
    </row>
    <row r="35" spans="1:11" x14ac:dyDescent="0.35">
      <c r="A35"/>
      <c r="K35"/>
    </row>
    <row r="36" spans="1:11" x14ac:dyDescent="0.35">
      <c r="A36"/>
      <c r="K36"/>
    </row>
    <row r="37" spans="1:11" x14ac:dyDescent="0.35">
      <c r="A37"/>
      <c r="K37"/>
    </row>
    <row r="38" spans="1:11" x14ac:dyDescent="0.35">
      <c r="A38"/>
      <c r="K38"/>
    </row>
    <row r="39" spans="1:11" x14ac:dyDescent="0.35">
      <c r="A39"/>
      <c r="K39"/>
    </row>
    <row r="40" spans="1:11" x14ac:dyDescent="0.35">
      <c r="A40"/>
      <c r="K40"/>
    </row>
    <row r="41" spans="1:11" x14ac:dyDescent="0.35">
      <c r="A41"/>
      <c r="K41"/>
    </row>
    <row r="42" spans="1:11" x14ac:dyDescent="0.35">
      <c r="A42"/>
      <c r="K42"/>
    </row>
    <row r="43" spans="1:11" x14ac:dyDescent="0.35">
      <c r="A43"/>
      <c r="K43"/>
    </row>
    <row r="44" spans="1:11" x14ac:dyDescent="0.35">
      <c r="A44"/>
      <c r="K44"/>
    </row>
    <row r="45" spans="1:11" x14ac:dyDescent="0.35">
      <c r="A45"/>
      <c r="K45"/>
    </row>
    <row r="46" spans="1:11" x14ac:dyDescent="0.35">
      <c r="A46"/>
      <c r="K46"/>
    </row>
    <row r="47" spans="1:11" x14ac:dyDescent="0.35">
      <c r="A47"/>
      <c r="K47"/>
    </row>
    <row r="48" spans="1:11" x14ac:dyDescent="0.35">
      <c r="A48"/>
      <c r="K48"/>
    </row>
    <row r="49" spans="1:11" x14ac:dyDescent="0.35">
      <c r="A49"/>
      <c r="K49"/>
    </row>
    <row r="50" spans="1:11" x14ac:dyDescent="0.35">
      <c r="A50"/>
      <c r="K50"/>
    </row>
    <row r="51" spans="1:11" x14ac:dyDescent="0.35">
      <c r="A51"/>
      <c r="K51"/>
    </row>
    <row r="52" spans="1:11" x14ac:dyDescent="0.35">
      <c r="A52"/>
      <c r="K52"/>
    </row>
    <row r="53" spans="1:11" x14ac:dyDescent="0.35">
      <c r="A53"/>
      <c r="K53"/>
    </row>
    <row r="54" spans="1:11" x14ac:dyDescent="0.35">
      <c r="A54"/>
      <c r="K54"/>
    </row>
    <row r="55" spans="1:11" x14ac:dyDescent="0.35">
      <c r="A55"/>
      <c r="K55"/>
    </row>
    <row r="56" spans="1:11" x14ac:dyDescent="0.35">
      <c r="A56"/>
      <c r="K56"/>
    </row>
    <row r="57" spans="1:11" x14ac:dyDescent="0.35">
      <c r="A57"/>
      <c r="K57"/>
    </row>
    <row r="58" spans="1:11" x14ac:dyDescent="0.35">
      <c r="A58"/>
      <c r="K58"/>
    </row>
    <row r="59" spans="1:11" x14ac:dyDescent="0.35">
      <c r="A59"/>
      <c r="K59"/>
    </row>
    <row r="60" spans="1:11" x14ac:dyDescent="0.35">
      <c r="A60"/>
      <c r="K60"/>
    </row>
    <row r="61" spans="1:11" x14ac:dyDescent="0.35">
      <c r="A61"/>
      <c r="K61"/>
    </row>
    <row r="62" spans="1:11" x14ac:dyDescent="0.35">
      <c r="A62"/>
      <c r="K62"/>
    </row>
    <row r="63" spans="1:11" x14ac:dyDescent="0.35">
      <c r="A63"/>
      <c r="K63"/>
    </row>
    <row r="64" spans="1:11" x14ac:dyDescent="0.35">
      <c r="A64"/>
      <c r="K64"/>
    </row>
    <row r="65" spans="1:11" x14ac:dyDescent="0.35">
      <c r="A65"/>
      <c r="K65"/>
    </row>
    <row r="66" spans="1:11" x14ac:dyDescent="0.35">
      <c r="A66"/>
      <c r="K66"/>
    </row>
    <row r="67" spans="1:11" x14ac:dyDescent="0.35">
      <c r="A67"/>
      <c r="K67"/>
    </row>
    <row r="68" spans="1:11" x14ac:dyDescent="0.35">
      <c r="A68"/>
      <c r="K68"/>
    </row>
    <row r="69" spans="1:11" x14ac:dyDescent="0.35">
      <c r="A69"/>
      <c r="K69"/>
    </row>
    <row r="70" spans="1:11" x14ac:dyDescent="0.35">
      <c r="A70"/>
      <c r="K70"/>
    </row>
    <row r="71" spans="1:11" x14ac:dyDescent="0.35">
      <c r="A71"/>
      <c r="K71"/>
    </row>
    <row r="72" spans="1:11" x14ac:dyDescent="0.35">
      <c r="A72"/>
      <c r="K72"/>
    </row>
    <row r="73" spans="1:11" x14ac:dyDescent="0.35">
      <c r="A73"/>
      <c r="K73"/>
    </row>
    <row r="74" spans="1:11" x14ac:dyDescent="0.35">
      <c r="A74"/>
      <c r="K74"/>
    </row>
    <row r="75" spans="1:11" x14ac:dyDescent="0.35">
      <c r="A75"/>
      <c r="K75"/>
    </row>
    <row r="76" spans="1:11" x14ac:dyDescent="0.35">
      <c r="A76"/>
      <c r="K76"/>
    </row>
    <row r="77" spans="1:11" x14ac:dyDescent="0.35">
      <c r="A77"/>
      <c r="K77"/>
    </row>
    <row r="78" spans="1:11" x14ac:dyDescent="0.35">
      <c r="A78"/>
      <c r="K78"/>
    </row>
    <row r="79" spans="1:11" x14ac:dyDescent="0.35">
      <c r="A79"/>
      <c r="K79"/>
    </row>
    <row r="80" spans="1:11" x14ac:dyDescent="0.35">
      <c r="A80"/>
      <c r="K80"/>
    </row>
    <row r="81" spans="1:11" x14ac:dyDescent="0.35">
      <c r="A81"/>
      <c r="K81"/>
    </row>
    <row r="82" spans="1:11" x14ac:dyDescent="0.35">
      <c r="A82"/>
      <c r="K82"/>
    </row>
    <row r="83" spans="1:11" x14ac:dyDescent="0.35">
      <c r="A83"/>
      <c r="K83"/>
    </row>
    <row r="84" spans="1:11" x14ac:dyDescent="0.35">
      <c r="A84"/>
      <c r="K84"/>
    </row>
    <row r="85" spans="1:11" x14ac:dyDescent="0.35">
      <c r="A85"/>
      <c r="K85"/>
    </row>
    <row r="86" spans="1:11" x14ac:dyDescent="0.35">
      <c r="A86"/>
      <c r="K86"/>
    </row>
    <row r="87" spans="1:11" x14ac:dyDescent="0.35">
      <c r="A87"/>
      <c r="K87"/>
    </row>
    <row r="88" spans="1:11" x14ac:dyDescent="0.35">
      <c r="A88"/>
      <c r="K88"/>
    </row>
    <row r="89" spans="1:11" x14ac:dyDescent="0.35">
      <c r="A89"/>
      <c r="K89"/>
    </row>
    <row r="90" spans="1:11" x14ac:dyDescent="0.35">
      <c r="A90"/>
      <c r="K90"/>
    </row>
    <row r="91" spans="1:11" x14ac:dyDescent="0.35">
      <c r="A91"/>
      <c r="K91"/>
    </row>
    <row r="92" spans="1:11" x14ac:dyDescent="0.35">
      <c r="A92"/>
      <c r="K92"/>
    </row>
    <row r="93" spans="1:11" x14ac:dyDescent="0.35">
      <c r="A93"/>
      <c r="K93"/>
    </row>
    <row r="94" spans="1:11" x14ac:dyDescent="0.35">
      <c r="A94"/>
      <c r="K94"/>
    </row>
    <row r="95" spans="1:11" x14ac:dyDescent="0.35">
      <c r="A95"/>
      <c r="K95"/>
    </row>
    <row r="96" spans="1:11" x14ac:dyDescent="0.35">
      <c r="A96"/>
      <c r="K96"/>
    </row>
    <row r="97" spans="1:11" x14ac:dyDescent="0.35">
      <c r="A97"/>
      <c r="K97"/>
    </row>
    <row r="98" spans="1:11" x14ac:dyDescent="0.35">
      <c r="A98"/>
      <c r="K98"/>
    </row>
    <row r="99" spans="1:11" x14ac:dyDescent="0.35">
      <c r="A99"/>
      <c r="K99"/>
    </row>
    <row r="100" spans="1:11" x14ac:dyDescent="0.35">
      <c r="A100"/>
      <c r="K100"/>
    </row>
    <row r="101" spans="1:11" x14ac:dyDescent="0.35">
      <c r="A101"/>
      <c r="K101"/>
    </row>
    <row r="102" spans="1:11" x14ac:dyDescent="0.35">
      <c r="A102"/>
      <c r="K102"/>
    </row>
    <row r="103" spans="1:11" x14ac:dyDescent="0.35">
      <c r="A103"/>
      <c r="K103"/>
    </row>
    <row r="104" spans="1:11" x14ac:dyDescent="0.35">
      <c r="A104"/>
      <c r="K104"/>
    </row>
    <row r="105" spans="1:11" x14ac:dyDescent="0.35">
      <c r="A105"/>
      <c r="K105"/>
    </row>
    <row r="106" spans="1:11" x14ac:dyDescent="0.35">
      <c r="A106"/>
      <c r="K106"/>
    </row>
    <row r="107" spans="1:11" x14ac:dyDescent="0.35">
      <c r="A107"/>
      <c r="K107"/>
    </row>
    <row r="108" spans="1:11" x14ac:dyDescent="0.35">
      <c r="A108"/>
      <c r="K108"/>
    </row>
    <row r="109" spans="1:11" x14ac:dyDescent="0.35">
      <c r="A109"/>
      <c r="K109"/>
    </row>
    <row r="110" spans="1:11" x14ac:dyDescent="0.35">
      <c r="A110"/>
      <c r="K110"/>
    </row>
    <row r="111" spans="1:11" x14ac:dyDescent="0.35">
      <c r="A111"/>
      <c r="K111"/>
    </row>
    <row r="112" spans="1:11" x14ac:dyDescent="0.35">
      <c r="A112"/>
      <c r="K112"/>
    </row>
    <row r="113" spans="1:11" x14ac:dyDescent="0.35">
      <c r="A113"/>
      <c r="K113"/>
    </row>
    <row r="114" spans="1:11" x14ac:dyDescent="0.35">
      <c r="A114"/>
      <c r="K114"/>
    </row>
    <row r="115" spans="1:11" x14ac:dyDescent="0.35">
      <c r="A115"/>
      <c r="K115"/>
    </row>
    <row r="116" spans="1:11" x14ac:dyDescent="0.35">
      <c r="A116"/>
      <c r="K116"/>
    </row>
    <row r="117" spans="1:11" x14ac:dyDescent="0.35">
      <c r="A117"/>
      <c r="K117"/>
    </row>
    <row r="118" spans="1:11" x14ac:dyDescent="0.35">
      <c r="A118"/>
      <c r="K118"/>
    </row>
    <row r="119" spans="1:11" x14ac:dyDescent="0.35">
      <c r="A119"/>
      <c r="K119"/>
    </row>
    <row r="120" spans="1:11" x14ac:dyDescent="0.35">
      <c r="A120"/>
      <c r="K120"/>
    </row>
    <row r="121" spans="1:11" x14ac:dyDescent="0.35">
      <c r="A121"/>
      <c r="K121"/>
    </row>
    <row r="122" spans="1:11" x14ac:dyDescent="0.35">
      <c r="A122"/>
      <c r="K122"/>
    </row>
    <row r="123" spans="1:11" x14ac:dyDescent="0.35">
      <c r="A123"/>
      <c r="K123"/>
    </row>
    <row r="124" spans="1:11" x14ac:dyDescent="0.35">
      <c r="A124"/>
      <c r="K124"/>
    </row>
    <row r="125" spans="1:11" x14ac:dyDescent="0.35">
      <c r="A125"/>
      <c r="K125"/>
    </row>
    <row r="126" spans="1:11" x14ac:dyDescent="0.35">
      <c r="A126"/>
      <c r="K126"/>
    </row>
    <row r="127" spans="1:11" x14ac:dyDescent="0.35">
      <c r="A127"/>
      <c r="K127"/>
    </row>
    <row r="128" spans="1:11" x14ac:dyDescent="0.35">
      <c r="A128"/>
      <c r="K128"/>
    </row>
    <row r="129" spans="1:11" x14ac:dyDescent="0.35">
      <c r="A129"/>
      <c r="K129"/>
    </row>
    <row r="130" spans="1:11" x14ac:dyDescent="0.35">
      <c r="A130"/>
      <c r="K130"/>
    </row>
    <row r="131" spans="1:11" x14ac:dyDescent="0.35">
      <c r="A131"/>
      <c r="K131"/>
    </row>
    <row r="132" spans="1:11" x14ac:dyDescent="0.35">
      <c r="A132"/>
      <c r="K13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M385"/>
  <sheetViews>
    <sheetView zoomScale="90" zoomScaleNormal="90" workbookViewId="0">
      <selection activeCell="H3" sqref="H3"/>
    </sheetView>
  </sheetViews>
  <sheetFormatPr baseColWidth="10" defaultColWidth="12.26953125" defaultRowHeight="14.5" x14ac:dyDescent="0.35"/>
  <cols>
    <col min="1" max="1" width="8.453125" style="11" customWidth="1"/>
    <col min="2" max="2" width="14.7265625" bestFit="1" customWidth="1"/>
    <col min="3" max="3" width="14" customWidth="1"/>
    <col min="4" max="4" width="14.54296875" style="6" customWidth="1"/>
    <col min="5" max="5" width="15.7265625" style="6" customWidth="1"/>
    <col min="6" max="6" width="14.54296875" style="6" customWidth="1"/>
    <col min="7" max="7" width="15.7265625" style="6" customWidth="1"/>
    <col min="8" max="8" width="9.90625" style="11" customWidth="1"/>
    <col min="9" max="9" width="8.54296875" customWidth="1"/>
    <col min="10" max="10" width="14.7265625" customWidth="1"/>
    <col min="11" max="11" width="14" style="6" customWidth="1"/>
    <col min="12" max="12" width="14.54296875" style="6" customWidth="1"/>
    <col min="13" max="13" width="15.7265625" bestFit="1" customWidth="1"/>
  </cols>
  <sheetData>
    <row r="3" spans="1:13" x14ac:dyDescent="0.35">
      <c r="A3"/>
      <c r="B3" s="5" t="s">
        <v>67</v>
      </c>
      <c r="D3"/>
      <c r="E3"/>
      <c r="F3"/>
      <c r="G3"/>
      <c r="H3"/>
      <c r="J3" s="5" t="s">
        <v>67</v>
      </c>
      <c r="K3"/>
      <c r="L3"/>
    </row>
    <row r="4" spans="1:13" x14ac:dyDescent="0.35">
      <c r="A4" s="5" t="s">
        <v>85</v>
      </c>
      <c r="B4" t="s">
        <v>69</v>
      </c>
      <c r="C4" t="s">
        <v>73</v>
      </c>
      <c r="D4" t="s">
        <v>82</v>
      </c>
      <c r="E4" t="s">
        <v>199</v>
      </c>
      <c r="F4"/>
      <c r="G4"/>
      <c r="H4" s="5" t="s">
        <v>202</v>
      </c>
      <c r="I4" s="5" t="s">
        <v>203</v>
      </c>
      <c r="J4" t="s">
        <v>69</v>
      </c>
      <c r="K4" t="s">
        <v>73</v>
      </c>
      <c r="L4" t="s">
        <v>82</v>
      </c>
      <c r="M4" t="s">
        <v>199</v>
      </c>
    </row>
    <row r="5" spans="1:13" x14ac:dyDescent="0.35">
      <c r="A5" t="s">
        <v>229</v>
      </c>
      <c r="B5" s="7"/>
      <c r="C5" s="7"/>
      <c r="D5" s="7"/>
      <c r="E5" s="7"/>
      <c r="F5"/>
      <c r="G5"/>
      <c r="H5" t="s">
        <v>229</v>
      </c>
      <c r="I5" t="s">
        <v>229</v>
      </c>
      <c r="J5" s="7"/>
      <c r="K5" s="7"/>
      <c r="L5" s="7"/>
      <c r="M5" s="7"/>
    </row>
    <row r="6" spans="1:13" x14ac:dyDescent="0.35">
      <c r="A6"/>
      <c r="D6"/>
      <c r="E6"/>
      <c r="F6"/>
      <c r="G6"/>
      <c r="H6"/>
      <c r="K6"/>
      <c r="L6"/>
    </row>
    <row r="7" spans="1:13" x14ac:dyDescent="0.35">
      <c r="A7"/>
      <c r="D7"/>
      <c r="E7"/>
      <c r="F7"/>
      <c r="G7"/>
      <c r="H7"/>
      <c r="K7"/>
      <c r="L7"/>
    </row>
    <row r="8" spans="1:13" x14ac:dyDescent="0.35">
      <c r="A8"/>
      <c r="D8"/>
      <c r="E8"/>
      <c r="F8"/>
      <c r="G8"/>
      <c r="H8"/>
      <c r="K8"/>
      <c r="L8"/>
    </row>
    <row r="9" spans="1:13" x14ac:dyDescent="0.35">
      <c r="A9"/>
      <c r="D9"/>
      <c r="E9"/>
      <c r="F9"/>
      <c r="G9"/>
      <c r="H9"/>
      <c r="K9"/>
      <c r="L9"/>
    </row>
    <row r="10" spans="1:13" x14ac:dyDescent="0.35">
      <c r="A10"/>
      <c r="D10"/>
      <c r="E10"/>
      <c r="F10"/>
      <c r="G10"/>
      <c r="H10"/>
      <c r="K10"/>
      <c r="L10"/>
    </row>
    <row r="11" spans="1:13" x14ac:dyDescent="0.35">
      <c r="A11"/>
      <c r="D11"/>
      <c r="E11"/>
      <c r="F11"/>
      <c r="G11"/>
      <c r="H11"/>
      <c r="K11"/>
      <c r="L11"/>
    </row>
    <row r="12" spans="1:13" x14ac:dyDescent="0.35">
      <c r="A12"/>
      <c r="D12"/>
      <c r="E12"/>
      <c r="F12"/>
      <c r="G12"/>
      <c r="H12"/>
      <c r="K12"/>
      <c r="L12"/>
    </row>
    <row r="13" spans="1:13" x14ac:dyDescent="0.35">
      <c r="A13"/>
      <c r="D13"/>
      <c r="E13"/>
      <c r="F13"/>
      <c r="G13"/>
      <c r="H13"/>
      <c r="K13"/>
      <c r="L13"/>
    </row>
    <row r="14" spans="1:13" x14ac:dyDescent="0.35">
      <c r="A14"/>
      <c r="D14"/>
      <c r="E14"/>
      <c r="F14"/>
      <c r="G14"/>
      <c r="H14"/>
      <c r="K14"/>
      <c r="L14"/>
    </row>
    <row r="15" spans="1:13" x14ac:dyDescent="0.35">
      <c r="A15"/>
      <c r="D15"/>
      <c r="E15"/>
      <c r="F15"/>
      <c r="G15"/>
      <c r="H15"/>
      <c r="K15"/>
      <c r="L15"/>
    </row>
    <row r="16" spans="1:13" x14ac:dyDescent="0.35">
      <c r="A16"/>
      <c r="D16"/>
      <c r="E16"/>
      <c r="F16"/>
      <c r="G16"/>
      <c r="H16"/>
      <c r="K16"/>
      <c r="L16"/>
    </row>
    <row r="17" spans="1:12" x14ac:dyDescent="0.35">
      <c r="A17"/>
      <c r="D17"/>
      <c r="E17"/>
      <c r="F17"/>
      <c r="G17"/>
      <c r="H17"/>
      <c r="K17"/>
      <c r="L17"/>
    </row>
    <row r="18" spans="1:12" x14ac:dyDescent="0.35">
      <c r="A18"/>
      <c r="D18"/>
      <c r="E18"/>
      <c r="F18"/>
      <c r="G18"/>
      <c r="H18"/>
      <c r="K18"/>
      <c r="L18"/>
    </row>
    <row r="19" spans="1:12" x14ac:dyDescent="0.35">
      <c r="A19"/>
      <c r="D19"/>
      <c r="E19"/>
      <c r="F19"/>
      <c r="G19"/>
      <c r="H19"/>
      <c r="K19"/>
      <c r="L19"/>
    </row>
    <row r="20" spans="1:12" x14ac:dyDescent="0.35">
      <c r="A20"/>
      <c r="D20"/>
      <c r="E20"/>
      <c r="F20"/>
      <c r="G20"/>
      <c r="H20"/>
      <c r="K20"/>
      <c r="L20"/>
    </row>
    <row r="21" spans="1:12" x14ac:dyDescent="0.35">
      <c r="A21"/>
      <c r="D21"/>
      <c r="E21"/>
      <c r="F21"/>
      <c r="G21"/>
      <c r="H21"/>
      <c r="K21"/>
      <c r="L21"/>
    </row>
    <row r="22" spans="1:12" x14ac:dyDescent="0.35">
      <c r="A22"/>
      <c r="D22"/>
      <c r="E22"/>
      <c r="F22"/>
      <c r="G22"/>
      <c r="H22"/>
      <c r="K22"/>
      <c r="L22"/>
    </row>
    <row r="23" spans="1:12" x14ac:dyDescent="0.35">
      <c r="A23"/>
      <c r="D23"/>
      <c r="E23"/>
      <c r="F23"/>
      <c r="G23"/>
      <c r="H23"/>
      <c r="K23"/>
      <c r="L23"/>
    </row>
    <row r="24" spans="1:12" x14ac:dyDescent="0.35">
      <c r="A24"/>
      <c r="D24"/>
      <c r="E24"/>
      <c r="F24"/>
      <c r="G24"/>
      <c r="H24"/>
      <c r="K24"/>
      <c r="L24"/>
    </row>
    <row r="25" spans="1:12" x14ac:dyDescent="0.35">
      <c r="A25"/>
      <c r="D25"/>
      <c r="E25"/>
      <c r="F25"/>
      <c r="G25"/>
      <c r="H25"/>
      <c r="K25"/>
      <c r="L25"/>
    </row>
    <row r="26" spans="1:12" x14ac:dyDescent="0.35">
      <c r="A26"/>
      <c r="D26"/>
      <c r="E26"/>
      <c r="F26"/>
      <c r="G26"/>
      <c r="H26"/>
      <c r="K26"/>
      <c r="L26"/>
    </row>
    <row r="27" spans="1:12" x14ac:dyDescent="0.35">
      <c r="A27"/>
      <c r="D27"/>
      <c r="E27"/>
      <c r="F27"/>
      <c r="G27"/>
      <c r="H27"/>
      <c r="K27"/>
      <c r="L27"/>
    </row>
    <row r="28" spans="1:12" x14ac:dyDescent="0.35">
      <c r="A28"/>
      <c r="D28"/>
      <c r="E28"/>
      <c r="F28"/>
      <c r="G28"/>
      <c r="H28"/>
      <c r="K28"/>
      <c r="L28"/>
    </row>
    <row r="29" spans="1:12" x14ac:dyDescent="0.35">
      <c r="A29"/>
      <c r="D29"/>
      <c r="E29"/>
      <c r="F29"/>
      <c r="G29"/>
      <c r="H29"/>
      <c r="K29"/>
      <c r="L29"/>
    </row>
    <row r="30" spans="1:12" x14ac:dyDescent="0.35">
      <c r="A30"/>
      <c r="D30"/>
      <c r="E30"/>
      <c r="F30"/>
      <c r="G30"/>
      <c r="H30"/>
      <c r="K30"/>
      <c r="L30"/>
    </row>
    <row r="31" spans="1:12" x14ac:dyDescent="0.35">
      <c r="A31"/>
      <c r="D31"/>
      <c r="E31"/>
      <c r="F31"/>
      <c r="G31"/>
      <c r="H31"/>
      <c r="K31"/>
      <c r="L31"/>
    </row>
    <row r="32" spans="1:12" x14ac:dyDescent="0.35">
      <c r="A32"/>
      <c r="D32"/>
      <c r="E32"/>
      <c r="F32"/>
      <c r="G32"/>
      <c r="H32"/>
      <c r="K32"/>
      <c r="L32"/>
    </row>
    <row r="33" spans="1:12" x14ac:dyDescent="0.35">
      <c r="A33"/>
      <c r="D33"/>
      <c r="E33"/>
      <c r="F33"/>
      <c r="G33"/>
      <c r="H33"/>
      <c r="K33"/>
      <c r="L33"/>
    </row>
    <row r="34" spans="1:12" x14ac:dyDescent="0.35">
      <c r="A34"/>
      <c r="D34"/>
      <c r="E34"/>
      <c r="F34"/>
      <c r="G34"/>
      <c r="H34"/>
      <c r="K34"/>
      <c r="L34"/>
    </row>
    <row r="35" spans="1:12" x14ac:dyDescent="0.35">
      <c r="A35"/>
      <c r="D35"/>
      <c r="E35"/>
      <c r="F35"/>
      <c r="G35"/>
      <c r="H35"/>
      <c r="K35"/>
      <c r="L35"/>
    </row>
    <row r="36" spans="1:12" x14ac:dyDescent="0.35">
      <c r="A36"/>
      <c r="D36"/>
      <c r="E36"/>
      <c r="F36"/>
      <c r="G36"/>
      <c r="H36"/>
      <c r="K36"/>
      <c r="L36"/>
    </row>
    <row r="37" spans="1:12" x14ac:dyDescent="0.35">
      <c r="A37"/>
      <c r="D37"/>
      <c r="E37"/>
      <c r="F37"/>
      <c r="G37"/>
      <c r="H37"/>
      <c r="K37"/>
      <c r="L37"/>
    </row>
    <row r="38" spans="1:12" x14ac:dyDescent="0.35">
      <c r="A38"/>
      <c r="D38"/>
      <c r="E38"/>
      <c r="F38"/>
      <c r="G38"/>
      <c r="H38"/>
      <c r="K38"/>
      <c r="L38"/>
    </row>
    <row r="39" spans="1:12" x14ac:dyDescent="0.35">
      <c r="A39"/>
      <c r="D39"/>
      <c r="E39"/>
      <c r="F39"/>
      <c r="G39"/>
      <c r="H39"/>
      <c r="K39"/>
      <c r="L39"/>
    </row>
    <row r="40" spans="1:12" x14ac:dyDescent="0.35">
      <c r="A40"/>
      <c r="D40"/>
      <c r="E40"/>
      <c r="F40"/>
      <c r="G40"/>
      <c r="H40"/>
      <c r="K40"/>
      <c r="L40"/>
    </row>
    <row r="41" spans="1:12" x14ac:dyDescent="0.35">
      <c r="A41"/>
      <c r="D41"/>
      <c r="E41"/>
      <c r="F41"/>
      <c r="G41"/>
      <c r="H41"/>
      <c r="K41"/>
      <c r="L41"/>
    </row>
    <row r="42" spans="1:12" x14ac:dyDescent="0.35">
      <c r="A42"/>
      <c r="D42"/>
      <c r="E42"/>
      <c r="F42"/>
      <c r="G42"/>
      <c r="H42"/>
      <c r="K42"/>
      <c r="L42"/>
    </row>
    <row r="43" spans="1:12" x14ac:dyDescent="0.35">
      <c r="A43"/>
      <c r="D43"/>
      <c r="E43"/>
      <c r="F43"/>
      <c r="G43"/>
      <c r="H43"/>
      <c r="K43"/>
      <c r="L43"/>
    </row>
    <row r="44" spans="1:12" x14ac:dyDescent="0.35">
      <c r="A44"/>
      <c r="D44"/>
      <c r="E44"/>
      <c r="F44"/>
      <c r="G44"/>
      <c r="H44"/>
      <c r="K44"/>
      <c r="L44"/>
    </row>
    <row r="45" spans="1:12" x14ac:dyDescent="0.35">
      <c r="A45"/>
      <c r="D45"/>
      <c r="E45"/>
      <c r="F45"/>
      <c r="G45"/>
      <c r="H45"/>
      <c r="K45"/>
      <c r="L45"/>
    </row>
    <row r="46" spans="1:12" x14ac:dyDescent="0.35">
      <c r="A46"/>
      <c r="D46"/>
      <c r="E46"/>
      <c r="F46"/>
      <c r="G46"/>
      <c r="H46"/>
      <c r="K46"/>
      <c r="L46"/>
    </row>
    <row r="47" spans="1:12" x14ac:dyDescent="0.35">
      <c r="A47"/>
      <c r="D47"/>
      <c r="E47"/>
      <c r="F47"/>
      <c r="G47"/>
      <c r="H47"/>
      <c r="K47"/>
      <c r="L47"/>
    </row>
    <row r="48" spans="1:12" x14ac:dyDescent="0.35">
      <c r="A48"/>
      <c r="D48"/>
      <c r="E48"/>
      <c r="F48"/>
      <c r="G48"/>
      <c r="H48"/>
      <c r="K48"/>
      <c r="L48"/>
    </row>
    <row r="49" spans="1:12" x14ac:dyDescent="0.35">
      <c r="A49"/>
      <c r="D49"/>
      <c r="E49"/>
      <c r="F49"/>
      <c r="G49"/>
      <c r="H49"/>
      <c r="K49"/>
      <c r="L49"/>
    </row>
    <row r="50" spans="1:12" x14ac:dyDescent="0.35">
      <c r="A50"/>
      <c r="D50"/>
      <c r="E50"/>
      <c r="F50"/>
      <c r="G50"/>
      <c r="H50"/>
      <c r="K50"/>
      <c r="L50"/>
    </row>
    <row r="51" spans="1:12" x14ac:dyDescent="0.35">
      <c r="A51"/>
      <c r="D51"/>
      <c r="E51"/>
      <c r="F51"/>
      <c r="G51"/>
      <c r="H51"/>
      <c r="K51"/>
      <c r="L51"/>
    </row>
    <row r="52" spans="1:12" x14ac:dyDescent="0.35">
      <c r="A52"/>
      <c r="D52"/>
      <c r="E52"/>
      <c r="F52"/>
      <c r="G52"/>
      <c r="H52"/>
      <c r="K52"/>
      <c r="L52"/>
    </row>
    <row r="53" spans="1:12" x14ac:dyDescent="0.35">
      <c r="A53"/>
      <c r="D53"/>
      <c r="E53"/>
      <c r="F53"/>
      <c r="G53"/>
      <c r="H53"/>
      <c r="K53"/>
      <c r="L53"/>
    </row>
    <row r="54" spans="1:12" x14ac:dyDescent="0.35">
      <c r="A54"/>
      <c r="D54"/>
      <c r="E54"/>
      <c r="F54"/>
      <c r="G54"/>
      <c r="H54"/>
      <c r="K54"/>
      <c r="L54"/>
    </row>
    <row r="55" spans="1:12" x14ac:dyDescent="0.35">
      <c r="A55"/>
      <c r="D55"/>
      <c r="E55"/>
      <c r="F55"/>
      <c r="G55"/>
      <c r="H55"/>
      <c r="K55"/>
      <c r="L55"/>
    </row>
    <row r="56" spans="1:12" x14ac:dyDescent="0.35">
      <c r="A56"/>
      <c r="D56"/>
      <c r="E56"/>
      <c r="F56"/>
      <c r="G56"/>
      <c r="H56"/>
      <c r="K56"/>
      <c r="L56"/>
    </row>
    <row r="57" spans="1:12" x14ac:dyDescent="0.35">
      <c r="A57"/>
      <c r="D57"/>
      <c r="E57"/>
      <c r="F57"/>
      <c r="G57"/>
      <c r="H57"/>
      <c r="K57"/>
      <c r="L57"/>
    </row>
    <row r="58" spans="1:12" x14ac:dyDescent="0.35">
      <c r="A58"/>
      <c r="D58"/>
      <c r="E58"/>
      <c r="F58"/>
      <c r="G58"/>
      <c r="H58"/>
      <c r="K58"/>
      <c r="L58"/>
    </row>
    <row r="59" spans="1:12" x14ac:dyDescent="0.35">
      <c r="A59"/>
      <c r="D59"/>
      <c r="E59"/>
      <c r="F59"/>
      <c r="G59"/>
      <c r="H59"/>
      <c r="K59"/>
      <c r="L59"/>
    </row>
    <row r="60" spans="1:12" x14ac:dyDescent="0.35">
      <c r="A60"/>
      <c r="D60"/>
      <c r="E60"/>
      <c r="F60"/>
      <c r="G60"/>
      <c r="H60"/>
      <c r="K60"/>
      <c r="L60"/>
    </row>
    <row r="61" spans="1:12" x14ac:dyDescent="0.35">
      <c r="A61"/>
      <c r="D61"/>
      <c r="E61"/>
      <c r="F61"/>
      <c r="G61"/>
      <c r="H61"/>
      <c r="K61"/>
      <c r="L61"/>
    </row>
    <row r="62" spans="1:12" x14ac:dyDescent="0.35">
      <c r="A62"/>
      <c r="D62"/>
      <c r="E62"/>
      <c r="F62"/>
      <c r="G62"/>
      <c r="H62"/>
      <c r="K62"/>
      <c r="L62"/>
    </row>
    <row r="63" spans="1:12" x14ac:dyDescent="0.35">
      <c r="A63"/>
      <c r="D63"/>
      <c r="E63"/>
      <c r="F63"/>
      <c r="G63"/>
      <c r="H63"/>
      <c r="K63"/>
      <c r="L63"/>
    </row>
    <row r="64" spans="1:12" x14ac:dyDescent="0.35">
      <c r="A64"/>
      <c r="D64"/>
      <c r="E64"/>
      <c r="F64"/>
      <c r="G64"/>
      <c r="H64"/>
      <c r="K64"/>
      <c r="L64"/>
    </row>
    <row r="65" spans="1:12" x14ac:dyDescent="0.35">
      <c r="A65"/>
      <c r="D65"/>
      <c r="E65"/>
      <c r="F65"/>
      <c r="G65"/>
      <c r="H65"/>
      <c r="K65"/>
      <c r="L65"/>
    </row>
    <row r="66" spans="1:12" x14ac:dyDescent="0.35">
      <c r="A66"/>
      <c r="D66"/>
      <c r="E66"/>
      <c r="F66"/>
      <c r="G66"/>
      <c r="H66"/>
      <c r="K66"/>
      <c r="L66"/>
    </row>
    <row r="67" spans="1:12" x14ac:dyDescent="0.35">
      <c r="A67"/>
      <c r="D67"/>
      <c r="E67"/>
      <c r="F67"/>
      <c r="G67"/>
      <c r="H67"/>
      <c r="K67"/>
      <c r="L67"/>
    </row>
    <row r="68" spans="1:12" x14ac:dyDescent="0.35">
      <c r="A68"/>
      <c r="D68"/>
      <c r="E68"/>
      <c r="F68"/>
      <c r="G68"/>
      <c r="H68"/>
      <c r="K68"/>
      <c r="L68"/>
    </row>
    <row r="69" spans="1:12" x14ac:dyDescent="0.35">
      <c r="A69"/>
      <c r="D69"/>
      <c r="E69"/>
      <c r="F69"/>
      <c r="G69"/>
      <c r="H69"/>
      <c r="K69"/>
      <c r="L69"/>
    </row>
    <row r="70" spans="1:12" x14ac:dyDescent="0.35">
      <c r="A70"/>
      <c r="D70"/>
      <c r="E70"/>
      <c r="F70"/>
      <c r="G70"/>
      <c r="H70"/>
      <c r="K70"/>
      <c r="L70"/>
    </row>
    <row r="71" spans="1:12" x14ac:dyDescent="0.35">
      <c r="A71"/>
      <c r="D71"/>
      <c r="E71"/>
      <c r="F71"/>
      <c r="G71"/>
      <c r="H71"/>
      <c r="K71"/>
      <c r="L71"/>
    </row>
    <row r="72" spans="1:12" x14ac:dyDescent="0.35">
      <c r="A72"/>
      <c r="D72"/>
      <c r="E72"/>
      <c r="F72"/>
      <c r="G72"/>
      <c r="H72"/>
      <c r="K72"/>
      <c r="L72"/>
    </row>
    <row r="73" spans="1:12" x14ac:dyDescent="0.35">
      <c r="A73"/>
      <c r="D73"/>
      <c r="E73"/>
      <c r="F73"/>
      <c r="G73"/>
      <c r="H73"/>
      <c r="K73"/>
      <c r="L73"/>
    </row>
    <row r="74" spans="1:12" x14ac:dyDescent="0.35">
      <c r="A74"/>
      <c r="D74"/>
      <c r="E74"/>
      <c r="F74"/>
      <c r="G74"/>
      <c r="H74"/>
      <c r="K74"/>
      <c r="L74"/>
    </row>
    <row r="75" spans="1:12" x14ac:dyDescent="0.35">
      <c r="A75"/>
      <c r="D75"/>
      <c r="E75"/>
      <c r="F75"/>
      <c r="G75"/>
      <c r="H75"/>
      <c r="K75"/>
      <c r="L75"/>
    </row>
    <row r="76" spans="1:12" x14ac:dyDescent="0.35">
      <c r="A76"/>
      <c r="D76"/>
      <c r="E76"/>
      <c r="F76"/>
      <c r="G76"/>
      <c r="H76"/>
      <c r="K76"/>
      <c r="L76"/>
    </row>
    <row r="77" spans="1:12" x14ac:dyDescent="0.35">
      <c r="A77"/>
      <c r="D77"/>
      <c r="E77"/>
      <c r="F77"/>
      <c r="G77"/>
      <c r="H77"/>
      <c r="K77"/>
      <c r="L77"/>
    </row>
    <row r="78" spans="1:12" x14ac:dyDescent="0.35">
      <c r="A78"/>
      <c r="D78"/>
      <c r="E78"/>
      <c r="F78"/>
      <c r="G78"/>
      <c r="H78"/>
      <c r="K78"/>
      <c r="L78"/>
    </row>
    <row r="79" spans="1:12" x14ac:dyDescent="0.35">
      <c r="A79"/>
      <c r="D79"/>
      <c r="E79"/>
      <c r="F79"/>
      <c r="G79"/>
      <c r="H79"/>
      <c r="K79"/>
      <c r="L79"/>
    </row>
    <row r="80" spans="1:12" x14ac:dyDescent="0.35">
      <c r="A80"/>
      <c r="D80"/>
      <c r="E80"/>
      <c r="F80"/>
      <c r="G80"/>
      <c r="H80"/>
      <c r="K80"/>
      <c r="L80"/>
    </row>
    <row r="81" spans="1:12" x14ac:dyDescent="0.35">
      <c r="A81"/>
      <c r="D81"/>
      <c r="E81"/>
      <c r="F81"/>
      <c r="G81"/>
      <c r="H81"/>
      <c r="K81"/>
      <c r="L81"/>
    </row>
    <row r="82" spans="1:12" x14ac:dyDescent="0.35">
      <c r="A82"/>
      <c r="D82"/>
      <c r="E82"/>
      <c r="F82"/>
      <c r="G82"/>
      <c r="H82"/>
      <c r="K82"/>
      <c r="L82"/>
    </row>
    <row r="83" spans="1:12" x14ac:dyDescent="0.35">
      <c r="A83"/>
      <c r="D83"/>
      <c r="E83"/>
      <c r="F83"/>
      <c r="G83"/>
      <c r="H83"/>
      <c r="K83"/>
      <c r="L83"/>
    </row>
    <row r="84" spans="1:12" x14ac:dyDescent="0.35">
      <c r="A84"/>
      <c r="D84"/>
      <c r="E84"/>
      <c r="F84"/>
      <c r="G84"/>
      <c r="H84"/>
      <c r="K84"/>
      <c r="L84"/>
    </row>
    <row r="85" spans="1:12" x14ac:dyDescent="0.35">
      <c r="A85"/>
      <c r="D85"/>
      <c r="E85"/>
      <c r="F85"/>
      <c r="G85"/>
      <c r="H85"/>
      <c r="K85"/>
      <c r="L85"/>
    </row>
    <row r="86" spans="1:12" x14ac:dyDescent="0.35">
      <c r="A86"/>
      <c r="D86"/>
      <c r="E86"/>
      <c r="F86"/>
      <c r="G86"/>
      <c r="H86"/>
      <c r="K86"/>
      <c r="L86"/>
    </row>
    <row r="87" spans="1:12" x14ac:dyDescent="0.35">
      <c r="A87"/>
      <c r="D87"/>
      <c r="E87"/>
      <c r="F87"/>
      <c r="G87"/>
      <c r="H87"/>
      <c r="K87"/>
      <c r="L87"/>
    </row>
    <row r="88" spans="1:12" x14ac:dyDescent="0.35">
      <c r="A88"/>
      <c r="D88"/>
      <c r="E88"/>
      <c r="F88"/>
      <c r="G88"/>
      <c r="H88"/>
      <c r="K88"/>
      <c r="L88"/>
    </row>
    <row r="89" spans="1:12" x14ac:dyDescent="0.35">
      <c r="A89"/>
      <c r="D89"/>
      <c r="E89"/>
      <c r="F89"/>
      <c r="G89"/>
      <c r="H89"/>
      <c r="K89"/>
      <c r="L89"/>
    </row>
    <row r="90" spans="1:12" x14ac:dyDescent="0.35">
      <c r="A90"/>
      <c r="D90"/>
      <c r="E90"/>
      <c r="F90"/>
      <c r="G90"/>
      <c r="H90"/>
      <c r="K90"/>
      <c r="L90"/>
    </row>
    <row r="91" spans="1:12" x14ac:dyDescent="0.35">
      <c r="A91"/>
      <c r="D91"/>
      <c r="E91"/>
      <c r="F91"/>
      <c r="G91"/>
      <c r="H91"/>
      <c r="K91"/>
      <c r="L91"/>
    </row>
    <row r="92" spans="1:12" x14ac:dyDescent="0.35">
      <c r="A92"/>
      <c r="D92"/>
      <c r="E92"/>
      <c r="F92"/>
      <c r="G92"/>
      <c r="H92"/>
      <c r="K92"/>
      <c r="L92"/>
    </row>
    <row r="93" spans="1:12" x14ac:dyDescent="0.35">
      <c r="A93"/>
      <c r="D93"/>
      <c r="E93"/>
      <c r="F93"/>
      <c r="G93"/>
      <c r="H93"/>
      <c r="K93"/>
      <c r="L93"/>
    </row>
    <row r="94" spans="1:12" x14ac:dyDescent="0.35">
      <c r="A94"/>
      <c r="D94"/>
      <c r="E94"/>
      <c r="F94"/>
      <c r="G94"/>
      <c r="H94"/>
      <c r="K94"/>
      <c r="L94"/>
    </row>
    <row r="95" spans="1:12" x14ac:dyDescent="0.35">
      <c r="A95"/>
      <c r="D95"/>
      <c r="E95"/>
      <c r="F95"/>
      <c r="G95"/>
      <c r="H95"/>
      <c r="K95"/>
      <c r="L95"/>
    </row>
    <row r="96" spans="1:12" x14ac:dyDescent="0.35">
      <c r="A96"/>
      <c r="D96"/>
      <c r="E96"/>
      <c r="F96"/>
      <c r="G96"/>
      <c r="H96"/>
      <c r="K96"/>
      <c r="L96"/>
    </row>
    <row r="97" spans="1:12" x14ac:dyDescent="0.35">
      <c r="A97"/>
      <c r="D97"/>
      <c r="E97"/>
      <c r="F97"/>
      <c r="G97"/>
      <c r="H97"/>
      <c r="K97"/>
      <c r="L97"/>
    </row>
    <row r="98" spans="1:12" x14ac:dyDescent="0.35">
      <c r="A98"/>
      <c r="D98"/>
      <c r="E98"/>
      <c r="F98"/>
      <c r="G98"/>
      <c r="H98"/>
      <c r="K98"/>
      <c r="L98"/>
    </row>
    <row r="99" spans="1:12" x14ac:dyDescent="0.35">
      <c r="A99"/>
      <c r="D99"/>
      <c r="E99"/>
      <c r="F99"/>
      <c r="G99"/>
      <c r="H99"/>
      <c r="K99"/>
      <c r="L99"/>
    </row>
    <row r="100" spans="1:12" x14ac:dyDescent="0.35">
      <c r="A100"/>
      <c r="D100"/>
      <c r="E100"/>
      <c r="F100"/>
      <c r="G100"/>
      <c r="H100"/>
      <c r="K100"/>
      <c r="L100"/>
    </row>
    <row r="101" spans="1:12" x14ac:dyDescent="0.35">
      <c r="A101"/>
      <c r="D101"/>
      <c r="E101"/>
      <c r="F101"/>
      <c r="G101"/>
      <c r="H101"/>
      <c r="K101"/>
      <c r="L101"/>
    </row>
    <row r="102" spans="1:12" x14ac:dyDescent="0.35">
      <c r="A102"/>
      <c r="D102"/>
      <c r="E102"/>
      <c r="F102"/>
      <c r="G102"/>
      <c r="H102"/>
      <c r="K102"/>
      <c r="L102"/>
    </row>
    <row r="103" spans="1:12" x14ac:dyDescent="0.35">
      <c r="A103"/>
      <c r="D103"/>
      <c r="E103"/>
      <c r="F103"/>
      <c r="G103"/>
      <c r="H103"/>
      <c r="K103"/>
      <c r="L103"/>
    </row>
    <row r="104" spans="1:12" x14ac:dyDescent="0.35">
      <c r="A104"/>
      <c r="D104"/>
      <c r="E104"/>
      <c r="F104"/>
      <c r="G104"/>
      <c r="H104"/>
      <c r="K104"/>
      <c r="L104"/>
    </row>
    <row r="105" spans="1:12" x14ac:dyDescent="0.35">
      <c r="A105"/>
      <c r="D105"/>
      <c r="E105"/>
      <c r="F105"/>
      <c r="G105"/>
      <c r="H105"/>
      <c r="K105"/>
      <c r="L105"/>
    </row>
    <row r="106" spans="1:12" x14ac:dyDescent="0.35">
      <c r="A106"/>
      <c r="D106"/>
      <c r="E106"/>
      <c r="F106"/>
      <c r="G106"/>
      <c r="H106"/>
      <c r="K106"/>
      <c r="L106"/>
    </row>
    <row r="107" spans="1:12" x14ac:dyDescent="0.35">
      <c r="A107"/>
      <c r="D107"/>
      <c r="E107"/>
      <c r="F107"/>
      <c r="G107"/>
      <c r="H107"/>
      <c r="K107"/>
      <c r="L107"/>
    </row>
    <row r="108" spans="1:12" x14ac:dyDescent="0.35">
      <c r="A108"/>
      <c r="D108"/>
      <c r="E108"/>
      <c r="F108"/>
      <c r="G108"/>
      <c r="H108"/>
      <c r="K108"/>
      <c r="L108"/>
    </row>
    <row r="109" spans="1:12" x14ac:dyDescent="0.35">
      <c r="A109"/>
      <c r="D109"/>
      <c r="E109"/>
      <c r="F109"/>
      <c r="G109"/>
      <c r="H109"/>
      <c r="K109"/>
      <c r="L109"/>
    </row>
    <row r="110" spans="1:12" x14ac:dyDescent="0.35">
      <c r="A110"/>
      <c r="D110"/>
      <c r="E110"/>
      <c r="F110"/>
      <c r="G110"/>
      <c r="H110"/>
      <c r="K110"/>
      <c r="L110"/>
    </row>
    <row r="111" spans="1:12" x14ac:dyDescent="0.35">
      <c r="A111"/>
      <c r="D111"/>
      <c r="E111"/>
      <c r="F111"/>
      <c r="G111"/>
      <c r="H111"/>
      <c r="K111"/>
      <c r="L111"/>
    </row>
    <row r="112" spans="1:12" x14ac:dyDescent="0.35">
      <c r="A112"/>
      <c r="D112"/>
      <c r="E112"/>
      <c r="F112"/>
      <c r="G112"/>
      <c r="H112"/>
      <c r="K112"/>
      <c r="L112"/>
    </row>
    <row r="113" spans="1:12" x14ac:dyDescent="0.35">
      <c r="A113"/>
      <c r="D113"/>
      <c r="E113"/>
      <c r="F113"/>
      <c r="G113"/>
      <c r="H113"/>
      <c r="K113"/>
      <c r="L113"/>
    </row>
    <row r="114" spans="1:12" x14ac:dyDescent="0.35">
      <c r="A114"/>
      <c r="D114"/>
      <c r="E114"/>
      <c r="F114"/>
      <c r="G114"/>
      <c r="H114"/>
      <c r="K114"/>
      <c r="L114"/>
    </row>
    <row r="115" spans="1:12" x14ac:dyDescent="0.35">
      <c r="A115"/>
      <c r="D115"/>
      <c r="E115"/>
      <c r="F115"/>
      <c r="G115"/>
      <c r="H115"/>
      <c r="K115"/>
      <c r="L115"/>
    </row>
    <row r="116" spans="1:12" x14ac:dyDescent="0.35">
      <c r="A116"/>
      <c r="D116"/>
      <c r="E116"/>
      <c r="F116"/>
      <c r="G116"/>
      <c r="H116"/>
      <c r="K116"/>
      <c r="L116"/>
    </row>
    <row r="117" spans="1:12" x14ac:dyDescent="0.35">
      <c r="A117"/>
      <c r="D117"/>
      <c r="E117"/>
      <c r="F117"/>
      <c r="G117"/>
      <c r="H117"/>
      <c r="K117"/>
      <c r="L117"/>
    </row>
    <row r="118" spans="1:12" x14ac:dyDescent="0.35">
      <c r="A118"/>
      <c r="D118"/>
      <c r="E118"/>
      <c r="F118"/>
      <c r="G118"/>
      <c r="H118"/>
      <c r="K118"/>
      <c r="L118"/>
    </row>
    <row r="119" spans="1:12" x14ac:dyDescent="0.35">
      <c r="A119"/>
      <c r="D119"/>
      <c r="E119"/>
      <c r="F119"/>
      <c r="G119"/>
      <c r="H119"/>
      <c r="K119"/>
      <c r="L119"/>
    </row>
    <row r="120" spans="1:12" x14ac:dyDescent="0.35">
      <c r="A120"/>
      <c r="D120"/>
      <c r="E120"/>
      <c r="F120"/>
      <c r="G120"/>
      <c r="H120"/>
      <c r="K120"/>
      <c r="L120"/>
    </row>
    <row r="121" spans="1:12" x14ac:dyDescent="0.35">
      <c r="A121"/>
      <c r="D121"/>
      <c r="E121"/>
      <c r="F121"/>
      <c r="G121"/>
      <c r="H121"/>
      <c r="K121"/>
      <c r="L121"/>
    </row>
    <row r="122" spans="1:12" x14ac:dyDescent="0.35">
      <c r="A122"/>
      <c r="D122"/>
      <c r="E122"/>
      <c r="F122"/>
      <c r="G122"/>
      <c r="H122"/>
      <c r="K122"/>
      <c r="L122"/>
    </row>
    <row r="123" spans="1:12" x14ac:dyDescent="0.35">
      <c r="A123"/>
      <c r="D123"/>
      <c r="E123"/>
      <c r="F123"/>
      <c r="G123"/>
      <c r="H123"/>
      <c r="K123"/>
      <c r="L123"/>
    </row>
    <row r="124" spans="1:12" x14ac:dyDescent="0.35">
      <c r="A124"/>
      <c r="D124"/>
      <c r="E124"/>
      <c r="F124"/>
      <c r="G124"/>
      <c r="H124"/>
      <c r="K124"/>
      <c r="L124"/>
    </row>
    <row r="125" spans="1:12" x14ac:dyDescent="0.35">
      <c r="A125"/>
      <c r="D125"/>
      <c r="E125"/>
      <c r="F125"/>
      <c r="G125"/>
      <c r="H125"/>
      <c r="K125"/>
      <c r="L125"/>
    </row>
    <row r="126" spans="1:12" x14ac:dyDescent="0.35">
      <c r="A126"/>
      <c r="D126"/>
      <c r="E126"/>
      <c r="F126"/>
      <c r="G126"/>
      <c r="H126"/>
      <c r="K126"/>
      <c r="L126"/>
    </row>
    <row r="127" spans="1:12" x14ac:dyDescent="0.35">
      <c r="A127"/>
      <c r="D127"/>
      <c r="E127"/>
      <c r="F127"/>
      <c r="G127"/>
      <c r="H127"/>
      <c r="K127"/>
      <c r="L127"/>
    </row>
    <row r="128" spans="1:12" x14ac:dyDescent="0.35">
      <c r="A128"/>
      <c r="D128"/>
      <c r="E128"/>
      <c r="F128"/>
      <c r="G128"/>
      <c r="H128"/>
      <c r="K128"/>
      <c r="L128"/>
    </row>
    <row r="129" spans="1:12" x14ac:dyDescent="0.35">
      <c r="A129"/>
      <c r="D129"/>
      <c r="E129"/>
      <c r="F129"/>
      <c r="G129"/>
      <c r="H129"/>
      <c r="K129"/>
      <c r="L129"/>
    </row>
    <row r="130" spans="1:12" x14ac:dyDescent="0.35">
      <c r="A130"/>
      <c r="D130"/>
      <c r="E130"/>
      <c r="F130"/>
      <c r="G130"/>
      <c r="H130"/>
      <c r="K130"/>
      <c r="L130"/>
    </row>
    <row r="131" spans="1:12" x14ac:dyDescent="0.35">
      <c r="A131"/>
      <c r="D131"/>
      <c r="E131"/>
      <c r="F131"/>
      <c r="G131"/>
      <c r="H131"/>
      <c r="K131"/>
      <c r="L131"/>
    </row>
    <row r="132" spans="1:12" x14ac:dyDescent="0.35">
      <c r="A132"/>
      <c r="D132"/>
      <c r="E132"/>
      <c r="F132"/>
      <c r="G132"/>
      <c r="H132"/>
      <c r="K132"/>
      <c r="L132"/>
    </row>
    <row r="133" spans="1:12" x14ac:dyDescent="0.35">
      <c r="A133"/>
      <c r="D133"/>
      <c r="E133"/>
      <c r="F133"/>
      <c r="G133"/>
      <c r="H133"/>
      <c r="K133"/>
      <c r="L133"/>
    </row>
    <row r="134" spans="1:12" x14ac:dyDescent="0.35">
      <c r="A134"/>
      <c r="D134"/>
      <c r="E134"/>
      <c r="F134"/>
      <c r="G134"/>
      <c r="H134"/>
      <c r="K134"/>
      <c r="L134"/>
    </row>
    <row r="135" spans="1:12" x14ac:dyDescent="0.35">
      <c r="A135"/>
      <c r="D135"/>
      <c r="E135"/>
      <c r="F135"/>
      <c r="G135"/>
      <c r="H135"/>
      <c r="K135"/>
      <c r="L135"/>
    </row>
    <row r="136" spans="1:12" x14ac:dyDescent="0.35">
      <c r="A136"/>
      <c r="D136"/>
      <c r="E136"/>
      <c r="F136"/>
      <c r="G136"/>
      <c r="H136"/>
      <c r="K136"/>
      <c r="L136"/>
    </row>
    <row r="137" spans="1:12" x14ac:dyDescent="0.35">
      <c r="A137"/>
      <c r="D137"/>
      <c r="E137"/>
      <c r="F137"/>
      <c r="G137"/>
      <c r="H137"/>
      <c r="K137"/>
      <c r="L137"/>
    </row>
    <row r="138" spans="1:12" x14ac:dyDescent="0.35">
      <c r="A138"/>
      <c r="D138"/>
      <c r="E138"/>
      <c r="F138"/>
      <c r="G138"/>
      <c r="H138"/>
      <c r="K138"/>
      <c r="L138"/>
    </row>
    <row r="139" spans="1:12" x14ac:dyDescent="0.35">
      <c r="A139"/>
      <c r="D139"/>
      <c r="E139"/>
      <c r="F139"/>
      <c r="G139"/>
      <c r="H139"/>
      <c r="K139"/>
      <c r="L139"/>
    </row>
    <row r="140" spans="1:12" x14ac:dyDescent="0.35">
      <c r="A140"/>
      <c r="D140"/>
      <c r="E140"/>
      <c r="F140"/>
      <c r="G140"/>
      <c r="H140"/>
      <c r="K140"/>
      <c r="L140"/>
    </row>
    <row r="141" spans="1:12" x14ac:dyDescent="0.35">
      <c r="A141"/>
      <c r="D141"/>
      <c r="E141"/>
      <c r="F141"/>
      <c r="G141"/>
      <c r="H141"/>
      <c r="K141"/>
      <c r="L141"/>
    </row>
    <row r="142" spans="1:12" x14ac:dyDescent="0.35">
      <c r="A142"/>
      <c r="D142"/>
      <c r="E142"/>
      <c r="F142"/>
      <c r="G142"/>
      <c r="H142"/>
      <c r="K142"/>
      <c r="L142"/>
    </row>
    <row r="143" spans="1:12" x14ac:dyDescent="0.35">
      <c r="A143"/>
      <c r="D143"/>
      <c r="E143"/>
      <c r="F143"/>
      <c r="G143"/>
      <c r="H143"/>
      <c r="K143"/>
      <c r="L143"/>
    </row>
    <row r="144" spans="1:12" x14ac:dyDescent="0.35">
      <c r="D144"/>
      <c r="E144"/>
      <c r="F144"/>
      <c r="G144"/>
      <c r="K144"/>
      <c r="L144"/>
    </row>
    <row r="145" spans="4:12" x14ac:dyDescent="0.35">
      <c r="D145"/>
      <c r="E145"/>
      <c r="F145"/>
      <c r="G145"/>
      <c r="K145"/>
      <c r="L145"/>
    </row>
    <row r="146" spans="4:12" x14ac:dyDescent="0.35">
      <c r="D146"/>
      <c r="E146"/>
      <c r="F146"/>
      <c r="G146"/>
      <c r="K146"/>
      <c r="L146"/>
    </row>
    <row r="147" spans="4:12" x14ac:dyDescent="0.35">
      <c r="D147"/>
      <c r="E147"/>
      <c r="F147"/>
      <c r="G147"/>
      <c r="K147"/>
      <c r="L147"/>
    </row>
    <row r="148" spans="4:12" x14ac:dyDescent="0.35">
      <c r="D148"/>
      <c r="E148"/>
      <c r="F148"/>
      <c r="G148"/>
      <c r="K148"/>
      <c r="L148"/>
    </row>
    <row r="149" spans="4:12" x14ac:dyDescent="0.35">
      <c r="D149"/>
      <c r="E149"/>
      <c r="F149"/>
      <c r="G149"/>
      <c r="K149"/>
      <c r="L149"/>
    </row>
    <row r="150" spans="4:12" x14ac:dyDescent="0.35">
      <c r="D150"/>
      <c r="E150"/>
      <c r="F150"/>
      <c r="G150"/>
      <c r="K150"/>
      <c r="L150"/>
    </row>
    <row r="151" spans="4:12" x14ac:dyDescent="0.35">
      <c r="D151"/>
      <c r="E151"/>
      <c r="F151"/>
      <c r="G151"/>
      <c r="K151"/>
      <c r="L151"/>
    </row>
    <row r="152" spans="4:12" x14ac:dyDescent="0.35">
      <c r="D152"/>
      <c r="E152"/>
      <c r="F152"/>
      <c r="G152"/>
      <c r="K152"/>
      <c r="L152"/>
    </row>
    <row r="153" spans="4:12" x14ac:dyDescent="0.35">
      <c r="D153"/>
      <c r="E153"/>
      <c r="F153"/>
      <c r="G153"/>
      <c r="K153"/>
      <c r="L153"/>
    </row>
    <row r="154" spans="4:12" x14ac:dyDescent="0.35">
      <c r="D154"/>
      <c r="E154"/>
      <c r="F154"/>
      <c r="G154"/>
      <c r="K154"/>
      <c r="L154"/>
    </row>
    <row r="155" spans="4:12" x14ac:dyDescent="0.35">
      <c r="D155"/>
      <c r="E155"/>
      <c r="F155"/>
      <c r="G155"/>
      <c r="K155"/>
      <c r="L155"/>
    </row>
    <row r="156" spans="4:12" x14ac:dyDescent="0.35">
      <c r="D156"/>
      <c r="E156"/>
      <c r="F156"/>
      <c r="G156"/>
      <c r="K156"/>
      <c r="L156"/>
    </row>
    <row r="157" spans="4:12" x14ac:dyDescent="0.35">
      <c r="D157"/>
      <c r="E157"/>
      <c r="F157"/>
      <c r="G157"/>
      <c r="K157"/>
      <c r="L157"/>
    </row>
    <row r="158" spans="4:12" x14ac:dyDescent="0.35">
      <c r="D158"/>
      <c r="E158"/>
      <c r="F158"/>
      <c r="G158"/>
      <c r="K158"/>
      <c r="L158"/>
    </row>
    <row r="159" spans="4:12" x14ac:dyDescent="0.35">
      <c r="D159"/>
      <c r="E159"/>
      <c r="F159"/>
      <c r="G159"/>
      <c r="K159"/>
      <c r="L159"/>
    </row>
    <row r="160" spans="4:12" x14ac:dyDescent="0.35">
      <c r="D160"/>
      <c r="E160"/>
      <c r="F160"/>
      <c r="G160"/>
      <c r="K160"/>
      <c r="L160"/>
    </row>
    <row r="161" spans="4:12" x14ac:dyDescent="0.35">
      <c r="D161"/>
      <c r="E161"/>
      <c r="F161"/>
      <c r="G161"/>
      <c r="K161"/>
      <c r="L161"/>
    </row>
    <row r="162" spans="4:12" x14ac:dyDescent="0.35">
      <c r="D162"/>
      <c r="E162"/>
      <c r="F162"/>
      <c r="G162"/>
      <c r="K162"/>
      <c r="L162"/>
    </row>
    <row r="163" spans="4:12" x14ac:dyDescent="0.35">
      <c r="D163"/>
      <c r="E163"/>
      <c r="F163"/>
      <c r="G163"/>
      <c r="K163"/>
      <c r="L163"/>
    </row>
    <row r="164" spans="4:12" x14ac:dyDescent="0.35">
      <c r="D164"/>
      <c r="E164"/>
      <c r="F164"/>
      <c r="G164"/>
      <c r="K164"/>
      <c r="L164"/>
    </row>
    <row r="165" spans="4:12" x14ac:dyDescent="0.35">
      <c r="D165"/>
      <c r="E165"/>
      <c r="F165"/>
      <c r="G165"/>
      <c r="K165"/>
      <c r="L165"/>
    </row>
    <row r="166" spans="4:12" x14ac:dyDescent="0.35">
      <c r="D166"/>
      <c r="E166"/>
      <c r="F166"/>
      <c r="G166"/>
      <c r="K166"/>
      <c r="L166"/>
    </row>
    <row r="167" spans="4:12" x14ac:dyDescent="0.35">
      <c r="D167"/>
      <c r="E167"/>
      <c r="F167"/>
      <c r="G167"/>
      <c r="K167"/>
      <c r="L167"/>
    </row>
    <row r="168" spans="4:12" x14ac:dyDescent="0.35">
      <c r="D168"/>
      <c r="E168"/>
      <c r="F168"/>
      <c r="G168"/>
      <c r="K168"/>
      <c r="L168"/>
    </row>
    <row r="169" spans="4:12" x14ac:dyDescent="0.35">
      <c r="D169"/>
      <c r="E169"/>
      <c r="F169"/>
      <c r="G169"/>
      <c r="K169"/>
      <c r="L169"/>
    </row>
    <row r="170" spans="4:12" x14ac:dyDescent="0.35">
      <c r="D170"/>
      <c r="E170"/>
      <c r="F170"/>
      <c r="G170"/>
      <c r="K170"/>
      <c r="L170"/>
    </row>
    <row r="171" spans="4:12" x14ac:dyDescent="0.35">
      <c r="D171"/>
      <c r="E171"/>
      <c r="F171"/>
      <c r="G171"/>
      <c r="K171"/>
      <c r="L171"/>
    </row>
    <row r="172" spans="4:12" x14ac:dyDescent="0.35">
      <c r="D172"/>
      <c r="E172"/>
      <c r="F172"/>
      <c r="G172"/>
      <c r="K172"/>
      <c r="L172"/>
    </row>
    <row r="173" spans="4:12" x14ac:dyDescent="0.35">
      <c r="D173"/>
      <c r="E173"/>
      <c r="F173"/>
      <c r="G173"/>
      <c r="K173"/>
      <c r="L173"/>
    </row>
    <row r="174" spans="4:12" x14ac:dyDescent="0.35">
      <c r="D174"/>
      <c r="E174"/>
      <c r="F174"/>
      <c r="G174"/>
      <c r="K174"/>
      <c r="L174"/>
    </row>
    <row r="175" spans="4:12" x14ac:dyDescent="0.35">
      <c r="D175"/>
      <c r="E175"/>
      <c r="F175"/>
      <c r="G175"/>
      <c r="K175"/>
      <c r="L175"/>
    </row>
    <row r="176" spans="4:12" x14ac:dyDescent="0.35">
      <c r="D176"/>
      <c r="E176"/>
      <c r="F176"/>
      <c r="G176"/>
      <c r="K176"/>
      <c r="L176"/>
    </row>
    <row r="177" spans="4:12" x14ac:dyDescent="0.35">
      <c r="D177"/>
      <c r="E177"/>
      <c r="F177"/>
      <c r="G177"/>
      <c r="K177"/>
      <c r="L177"/>
    </row>
    <row r="178" spans="4:12" x14ac:dyDescent="0.35">
      <c r="D178"/>
      <c r="E178"/>
      <c r="F178"/>
      <c r="G178"/>
      <c r="K178"/>
      <c r="L178"/>
    </row>
    <row r="179" spans="4:12" x14ac:dyDescent="0.35">
      <c r="D179"/>
      <c r="E179"/>
      <c r="F179"/>
      <c r="G179"/>
      <c r="K179"/>
      <c r="L179"/>
    </row>
    <row r="180" spans="4:12" x14ac:dyDescent="0.35">
      <c r="D180"/>
      <c r="E180"/>
      <c r="F180"/>
      <c r="G180"/>
      <c r="K180"/>
      <c r="L180"/>
    </row>
    <row r="181" spans="4:12" x14ac:dyDescent="0.35">
      <c r="D181"/>
      <c r="E181"/>
      <c r="F181"/>
      <c r="G181"/>
      <c r="K181"/>
      <c r="L181"/>
    </row>
    <row r="182" spans="4:12" x14ac:dyDescent="0.35">
      <c r="D182"/>
      <c r="E182"/>
      <c r="F182"/>
      <c r="G182"/>
      <c r="K182"/>
      <c r="L182"/>
    </row>
    <row r="183" spans="4:12" x14ac:dyDescent="0.35">
      <c r="D183"/>
      <c r="E183"/>
      <c r="F183"/>
      <c r="G183"/>
      <c r="K183"/>
      <c r="L183"/>
    </row>
    <row r="184" spans="4:12" x14ac:dyDescent="0.35">
      <c r="D184"/>
      <c r="E184"/>
      <c r="F184"/>
      <c r="G184"/>
      <c r="K184"/>
      <c r="L184"/>
    </row>
    <row r="185" spans="4:12" x14ac:dyDescent="0.35">
      <c r="D185"/>
      <c r="E185"/>
      <c r="F185"/>
      <c r="G185"/>
      <c r="K185"/>
      <c r="L185"/>
    </row>
    <row r="186" spans="4:12" x14ac:dyDescent="0.35">
      <c r="D186"/>
      <c r="E186"/>
      <c r="F186"/>
      <c r="G186"/>
      <c r="K186"/>
      <c r="L186"/>
    </row>
    <row r="187" spans="4:12" x14ac:dyDescent="0.35">
      <c r="D187"/>
      <c r="E187"/>
      <c r="F187"/>
      <c r="G187"/>
      <c r="K187"/>
      <c r="L187"/>
    </row>
    <row r="188" spans="4:12" x14ac:dyDescent="0.35">
      <c r="D188"/>
      <c r="E188"/>
      <c r="F188"/>
      <c r="G188"/>
      <c r="K188"/>
      <c r="L188"/>
    </row>
    <row r="189" spans="4:12" x14ac:dyDescent="0.35">
      <c r="D189"/>
      <c r="E189"/>
      <c r="F189"/>
      <c r="G189"/>
      <c r="K189"/>
      <c r="L189"/>
    </row>
    <row r="190" spans="4:12" x14ac:dyDescent="0.35">
      <c r="D190"/>
      <c r="E190"/>
      <c r="F190"/>
      <c r="G190"/>
      <c r="K190"/>
      <c r="L190"/>
    </row>
    <row r="191" spans="4:12" x14ac:dyDescent="0.35">
      <c r="D191"/>
      <c r="E191"/>
      <c r="F191"/>
      <c r="G191"/>
      <c r="K191"/>
      <c r="L191"/>
    </row>
    <row r="192" spans="4:12" x14ac:dyDescent="0.35">
      <c r="D192"/>
      <c r="E192"/>
      <c r="F192"/>
      <c r="G192"/>
      <c r="K192"/>
      <c r="L192"/>
    </row>
    <row r="193" spans="4:12" x14ac:dyDescent="0.35">
      <c r="D193"/>
      <c r="E193"/>
      <c r="F193"/>
      <c r="G193"/>
      <c r="K193"/>
      <c r="L193"/>
    </row>
    <row r="194" spans="4:12" x14ac:dyDescent="0.35">
      <c r="D194"/>
      <c r="E194"/>
      <c r="F194"/>
      <c r="G194"/>
      <c r="K194"/>
      <c r="L194"/>
    </row>
    <row r="195" spans="4:12" x14ac:dyDescent="0.35">
      <c r="D195"/>
      <c r="E195"/>
      <c r="F195"/>
      <c r="G195"/>
      <c r="K195"/>
      <c r="L195"/>
    </row>
    <row r="196" spans="4:12" x14ac:dyDescent="0.35">
      <c r="D196"/>
      <c r="E196"/>
      <c r="F196"/>
      <c r="G196"/>
      <c r="K196"/>
      <c r="L196"/>
    </row>
    <row r="197" spans="4:12" x14ac:dyDescent="0.35">
      <c r="D197"/>
      <c r="E197"/>
      <c r="F197"/>
      <c r="G197"/>
      <c r="K197"/>
      <c r="L197"/>
    </row>
    <row r="198" spans="4:12" x14ac:dyDescent="0.35">
      <c r="D198"/>
      <c r="E198"/>
      <c r="F198"/>
      <c r="G198"/>
      <c r="K198"/>
      <c r="L198"/>
    </row>
    <row r="199" spans="4:12" x14ac:dyDescent="0.35">
      <c r="D199"/>
      <c r="E199"/>
      <c r="F199"/>
      <c r="G199"/>
      <c r="K199"/>
      <c r="L199"/>
    </row>
    <row r="200" spans="4:12" x14ac:dyDescent="0.35">
      <c r="D200"/>
      <c r="E200"/>
      <c r="F200"/>
      <c r="G200"/>
      <c r="K200"/>
      <c r="L200"/>
    </row>
    <row r="201" spans="4:12" x14ac:dyDescent="0.35">
      <c r="D201"/>
      <c r="E201"/>
      <c r="F201"/>
      <c r="G201"/>
      <c r="K201"/>
      <c r="L201"/>
    </row>
    <row r="202" spans="4:12" x14ac:dyDescent="0.35">
      <c r="D202"/>
      <c r="E202"/>
      <c r="F202"/>
      <c r="G202"/>
      <c r="K202"/>
      <c r="L202"/>
    </row>
    <row r="203" spans="4:12" x14ac:dyDescent="0.35">
      <c r="D203"/>
      <c r="E203"/>
      <c r="F203"/>
      <c r="G203"/>
      <c r="K203"/>
      <c r="L203"/>
    </row>
    <row r="204" spans="4:12" x14ac:dyDescent="0.35">
      <c r="D204"/>
      <c r="E204"/>
      <c r="F204"/>
      <c r="G204"/>
      <c r="K204"/>
      <c r="L204"/>
    </row>
    <row r="205" spans="4:12" x14ac:dyDescent="0.35">
      <c r="D205"/>
      <c r="E205"/>
      <c r="F205"/>
      <c r="G205"/>
      <c r="K205"/>
      <c r="L205"/>
    </row>
    <row r="206" spans="4:12" x14ac:dyDescent="0.35">
      <c r="D206"/>
      <c r="E206"/>
      <c r="F206"/>
      <c r="G206"/>
      <c r="K206"/>
      <c r="L206"/>
    </row>
    <row r="207" spans="4:12" x14ac:dyDescent="0.35">
      <c r="D207"/>
      <c r="E207"/>
      <c r="F207"/>
      <c r="G207"/>
      <c r="K207"/>
      <c r="L207"/>
    </row>
    <row r="208" spans="4:12" x14ac:dyDescent="0.35">
      <c r="D208"/>
      <c r="E208"/>
      <c r="F208"/>
      <c r="G208"/>
      <c r="K208"/>
      <c r="L208"/>
    </row>
    <row r="209" spans="4:12" x14ac:dyDescent="0.35">
      <c r="D209"/>
      <c r="E209"/>
      <c r="F209"/>
      <c r="G209"/>
      <c r="K209"/>
      <c r="L209"/>
    </row>
    <row r="210" spans="4:12" x14ac:dyDescent="0.35">
      <c r="D210"/>
      <c r="E210"/>
      <c r="F210"/>
      <c r="G210"/>
      <c r="K210"/>
      <c r="L210"/>
    </row>
    <row r="211" spans="4:12" x14ac:dyDescent="0.35">
      <c r="D211"/>
      <c r="E211"/>
      <c r="F211"/>
      <c r="G211"/>
      <c r="K211"/>
      <c r="L211"/>
    </row>
    <row r="212" spans="4:12" x14ac:dyDescent="0.35">
      <c r="D212"/>
      <c r="E212"/>
      <c r="F212"/>
      <c r="G212"/>
      <c r="K212"/>
      <c r="L212"/>
    </row>
    <row r="213" spans="4:12" x14ac:dyDescent="0.35">
      <c r="D213"/>
      <c r="E213"/>
      <c r="F213"/>
      <c r="G213"/>
      <c r="K213"/>
      <c r="L213"/>
    </row>
    <row r="214" spans="4:12" x14ac:dyDescent="0.35">
      <c r="D214"/>
      <c r="E214"/>
      <c r="F214"/>
      <c r="G214"/>
      <c r="K214"/>
      <c r="L214"/>
    </row>
    <row r="215" spans="4:12" x14ac:dyDescent="0.35">
      <c r="D215"/>
      <c r="E215"/>
      <c r="F215"/>
      <c r="G215"/>
      <c r="K215"/>
      <c r="L215"/>
    </row>
    <row r="216" spans="4:12" x14ac:dyDescent="0.35">
      <c r="D216"/>
      <c r="E216"/>
      <c r="F216"/>
      <c r="G216"/>
      <c r="K216"/>
      <c r="L216"/>
    </row>
    <row r="217" spans="4:12" x14ac:dyDescent="0.35">
      <c r="D217"/>
      <c r="E217"/>
      <c r="F217"/>
      <c r="G217"/>
      <c r="K217"/>
      <c r="L217"/>
    </row>
    <row r="218" spans="4:12" x14ac:dyDescent="0.35">
      <c r="D218"/>
      <c r="E218"/>
      <c r="F218"/>
      <c r="G218"/>
      <c r="K218"/>
      <c r="L218"/>
    </row>
    <row r="219" spans="4:12" x14ac:dyDescent="0.35">
      <c r="D219"/>
      <c r="E219"/>
      <c r="F219"/>
      <c r="G219"/>
      <c r="K219"/>
      <c r="L219"/>
    </row>
    <row r="220" spans="4:12" x14ac:dyDescent="0.35">
      <c r="D220"/>
      <c r="E220"/>
      <c r="F220"/>
      <c r="G220"/>
      <c r="K220"/>
      <c r="L220"/>
    </row>
    <row r="221" spans="4:12" x14ac:dyDescent="0.35">
      <c r="D221"/>
      <c r="E221"/>
      <c r="F221"/>
      <c r="G221"/>
      <c r="K221"/>
      <c r="L221"/>
    </row>
    <row r="222" spans="4:12" x14ac:dyDescent="0.35">
      <c r="D222"/>
      <c r="E222"/>
      <c r="F222"/>
      <c r="G222"/>
      <c r="K222"/>
      <c r="L222"/>
    </row>
    <row r="223" spans="4:12" x14ac:dyDescent="0.35">
      <c r="D223"/>
      <c r="E223"/>
      <c r="F223"/>
      <c r="G223"/>
      <c r="K223"/>
      <c r="L223"/>
    </row>
    <row r="224" spans="4:12" x14ac:dyDescent="0.35">
      <c r="D224"/>
      <c r="E224"/>
      <c r="F224"/>
      <c r="G224"/>
      <c r="K224"/>
      <c r="L224"/>
    </row>
    <row r="225" spans="4:12" x14ac:dyDescent="0.35">
      <c r="D225"/>
      <c r="E225"/>
      <c r="F225"/>
      <c r="G225"/>
      <c r="K225"/>
      <c r="L225"/>
    </row>
    <row r="226" spans="4:12" x14ac:dyDescent="0.35">
      <c r="D226"/>
      <c r="E226"/>
      <c r="F226"/>
      <c r="G226"/>
      <c r="K226"/>
      <c r="L226"/>
    </row>
    <row r="227" spans="4:12" x14ac:dyDescent="0.35">
      <c r="D227"/>
      <c r="E227"/>
      <c r="F227"/>
      <c r="G227"/>
      <c r="K227"/>
      <c r="L227"/>
    </row>
    <row r="228" spans="4:12" x14ac:dyDescent="0.35">
      <c r="D228"/>
      <c r="E228"/>
      <c r="F228"/>
      <c r="G228"/>
      <c r="K228"/>
      <c r="L228"/>
    </row>
    <row r="229" spans="4:12" x14ac:dyDescent="0.35">
      <c r="D229"/>
      <c r="E229"/>
      <c r="F229"/>
      <c r="G229"/>
      <c r="K229"/>
      <c r="L229"/>
    </row>
    <row r="230" spans="4:12" x14ac:dyDescent="0.35">
      <c r="D230"/>
      <c r="E230"/>
      <c r="F230"/>
      <c r="G230"/>
      <c r="K230"/>
      <c r="L230"/>
    </row>
    <row r="231" spans="4:12" x14ac:dyDescent="0.35">
      <c r="D231"/>
      <c r="E231"/>
      <c r="F231"/>
      <c r="G231"/>
      <c r="K231"/>
      <c r="L231"/>
    </row>
    <row r="232" spans="4:12" x14ac:dyDescent="0.35">
      <c r="D232"/>
      <c r="E232"/>
      <c r="F232"/>
      <c r="G232"/>
      <c r="K232"/>
      <c r="L232"/>
    </row>
    <row r="233" spans="4:12" x14ac:dyDescent="0.35">
      <c r="D233"/>
      <c r="E233"/>
      <c r="F233"/>
      <c r="G233"/>
      <c r="K233"/>
      <c r="L233"/>
    </row>
    <row r="234" spans="4:12" x14ac:dyDescent="0.35">
      <c r="D234"/>
      <c r="E234"/>
      <c r="F234"/>
      <c r="G234"/>
      <c r="K234"/>
      <c r="L234"/>
    </row>
    <row r="235" spans="4:12" x14ac:dyDescent="0.35">
      <c r="D235"/>
      <c r="E235"/>
      <c r="F235"/>
      <c r="G235"/>
      <c r="K235"/>
      <c r="L235"/>
    </row>
    <row r="236" spans="4:12" x14ac:dyDescent="0.35">
      <c r="D236"/>
      <c r="E236"/>
      <c r="F236"/>
      <c r="G236"/>
      <c r="K236"/>
      <c r="L236"/>
    </row>
    <row r="237" spans="4:12" x14ac:dyDescent="0.35">
      <c r="D237"/>
      <c r="E237"/>
      <c r="F237"/>
      <c r="G237"/>
      <c r="K237"/>
      <c r="L237"/>
    </row>
    <row r="238" spans="4:12" x14ac:dyDescent="0.35">
      <c r="D238"/>
      <c r="E238"/>
      <c r="F238"/>
      <c r="G238"/>
      <c r="K238"/>
      <c r="L238"/>
    </row>
    <row r="239" spans="4:12" x14ac:dyDescent="0.35">
      <c r="D239"/>
      <c r="E239"/>
      <c r="F239"/>
      <c r="G239"/>
      <c r="K239"/>
      <c r="L239"/>
    </row>
    <row r="240" spans="4:12" x14ac:dyDescent="0.35">
      <c r="D240"/>
      <c r="E240"/>
      <c r="F240"/>
      <c r="G240"/>
      <c r="K240"/>
      <c r="L240"/>
    </row>
    <row r="241" spans="4:12" x14ac:dyDescent="0.35">
      <c r="D241"/>
      <c r="E241"/>
      <c r="F241"/>
      <c r="G241"/>
      <c r="K241"/>
      <c r="L241"/>
    </row>
    <row r="242" spans="4:12" x14ac:dyDescent="0.35">
      <c r="D242"/>
      <c r="E242"/>
      <c r="F242"/>
      <c r="G242"/>
      <c r="K242"/>
      <c r="L242"/>
    </row>
    <row r="243" spans="4:12" x14ac:dyDescent="0.35">
      <c r="D243"/>
      <c r="E243"/>
      <c r="F243"/>
      <c r="G243"/>
      <c r="K243"/>
      <c r="L243"/>
    </row>
    <row r="244" spans="4:12" x14ac:dyDescent="0.35">
      <c r="D244"/>
      <c r="E244"/>
      <c r="F244"/>
      <c r="G244"/>
      <c r="K244"/>
      <c r="L244"/>
    </row>
    <row r="245" spans="4:12" x14ac:dyDescent="0.35">
      <c r="D245"/>
      <c r="E245"/>
      <c r="F245"/>
      <c r="G245"/>
      <c r="K245"/>
      <c r="L245"/>
    </row>
    <row r="246" spans="4:12" x14ac:dyDescent="0.35">
      <c r="D246"/>
      <c r="E246"/>
      <c r="F246"/>
      <c r="G246"/>
      <c r="K246"/>
      <c r="L246"/>
    </row>
    <row r="247" spans="4:12" x14ac:dyDescent="0.35">
      <c r="D247"/>
      <c r="E247"/>
      <c r="F247"/>
      <c r="G247"/>
      <c r="K247"/>
      <c r="L247"/>
    </row>
    <row r="248" spans="4:12" x14ac:dyDescent="0.35">
      <c r="D248"/>
      <c r="E248"/>
      <c r="F248"/>
      <c r="G248"/>
      <c r="K248"/>
      <c r="L248"/>
    </row>
    <row r="249" spans="4:12" x14ac:dyDescent="0.35">
      <c r="D249"/>
      <c r="E249"/>
      <c r="F249"/>
      <c r="G249"/>
      <c r="K249"/>
      <c r="L249"/>
    </row>
    <row r="250" spans="4:12" x14ac:dyDescent="0.35">
      <c r="D250"/>
      <c r="E250"/>
      <c r="F250"/>
      <c r="G250"/>
      <c r="K250"/>
      <c r="L250"/>
    </row>
    <row r="251" spans="4:12" x14ac:dyDescent="0.35">
      <c r="D251"/>
      <c r="E251"/>
      <c r="F251"/>
      <c r="G251"/>
      <c r="K251"/>
      <c r="L251"/>
    </row>
    <row r="252" spans="4:12" x14ac:dyDescent="0.35">
      <c r="D252"/>
      <c r="E252"/>
      <c r="F252"/>
      <c r="G252"/>
      <c r="K252"/>
      <c r="L252"/>
    </row>
    <row r="253" spans="4:12" x14ac:dyDescent="0.35">
      <c r="D253"/>
      <c r="E253"/>
      <c r="F253"/>
      <c r="G253"/>
      <c r="K253"/>
      <c r="L253"/>
    </row>
    <row r="254" spans="4:12" x14ac:dyDescent="0.35">
      <c r="D254"/>
      <c r="E254"/>
      <c r="F254"/>
      <c r="G254"/>
      <c r="K254"/>
      <c r="L254"/>
    </row>
    <row r="255" spans="4:12" x14ac:dyDescent="0.35">
      <c r="D255"/>
      <c r="E255"/>
      <c r="F255"/>
      <c r="G255"/>
      <c r="K255"/>
      <c r="L255"/>
    </row>
    <row r="256" spans="4:12" x14ac:dyDescent="0.35">
      <c r="D256"/>
      <c r="E256"/>
      <c r="F256"/>
      <c r="G256"/>
      <c r="K256"/>
      <c r="L256"/>
    </row>
    <row r="257" spans="4:12" x14ac:dyDescent="0.35">
      <c r="D257"/>
      <c r="E257"/>
      <c r="F257"/>
      <c r="G257"/>
      <c r="K257"/>
      <c r="L257"/>
    </row>
    <row r="258" spans="4:12" x14ac:dyDescent="0.35">
      <c r="D258"/>
      <c r="E258"/>
      <c r="F258"/>
      <c r="G258"/>
      <c r="K258"/>
      <c r="L258"/>
    </row>
    <row r="259" spans="4:12" x14ac:dyDescent="0.35">
      <c r="D259"/>
      <c r="E259"/>
      <c r="F259"/>
      <c r="G259"/>
      <c r="K259"/>
      <c r="L259"/>
    </row>
    <row r="260" spans="4:12" x14ac:dyDescent="0.35">
      <c r="D260"/>
      <c r="E260"/>
      <c r="F260"/>
      <c r="G260"/>
      <c r="K260"/>
      <c r="L260"/>
    </row>
    <row r="261" spans="4:12" x14ac:dyDescent="0.35">
      <c r="D261"/>
      <c r="E261"/>
      <c r="F261"/>
      <c r="G261"/>
      <c r="K261"/>
      <c r="L261"/>
    </row>
    <row r="262" spans="4:12" x14ac:dyDescent="0.35">
      <c r="D262"/>
      <c r="E262"/>
      <c r="F262"/>
      <c r="G262"/>
      <c r="K262"/>
      <c r="L262"/>
    </row>
    <row r="263" spans="4:12" x14ac:dyDescent="0.35">
      <c r="D263"/>
      <c r="E263"/>
      <c r="F263"/>
      <c r="G263"/>
      <c r="K263"/>
      <c r="L263"/>
    </row>
    <row r="264" spans="4:12" x14ac:dyDescent="0.35">
      <c r="D264"/>
      <c r="E264"/>
      <c r="F264"/>
      <c r="G264"/>
      <c r="K264"/>
      <c r="L264"/>
    </row>
    <row r="265" spans="4:12" x14ac:dyDescent="0.35">
      <c r="D265"/>
      <c r="E265"/>
      <c r="F265"/>
      <c r="G265"/>
      <c r="K265"/>
      <c r="L265"/>
    </row>
    <row r="266" spans="4:12" x14ac:dyDescent="0.35">
      <c r="D266"/>
      <c r="E266"/>
      <c r="F266"/>
      <c r="G266"/>
      <c r="K266"/>
      <c r="L266"/>
    </row>
    <row r="267" spans="4:12" x14ac:dyDescent="0.35">
      <c r="D267"/>
      <c r="E267"/>
      <c r="F267"/>
      <c r="G267"/>
      <c r="K267"/>
      <c r="L267"/>
    </row>
    <row r="268" spans="4:12" x14ac:dyDescent="0.35">
      <c r="D268"/>
      <c r="E268"/>
      <c r="F268"/>
      <c r="G268"/>
      <c r="K268"/>
      <c r="L268"/>
    </row>
    <row r="269" spans="4:12" x14ac:dyDescent="0.35">
      <c r="D269"/>
      <c r="E269"/>
      <c r="F269"/>
      <c r="G269"/>
      <c r="K269"/>
      <c r="L269"/>
    </row>
    <row r="270" spans="4:12" x14ac:dyDescent="0.35">
      <c r="D270"/>
      <c r="E270"/>
      <c r="F270"/>
      <c r="G270"/>
      <c r="K270"/>
      <c r="L270"/>
    </row>
    <row r="271" spans="4:12" x14ac:dyDescent="0.35">
      <c r="D271"/>
      <c r="E271"/>
      <c r="F271"/>
      <c r="G271"/>
      <c r="K271"/>
      <c r="L271"/>
    </row>
    <row r="272" spans="4:12" x14ac:dyDescent="0.35">
      <c r="D272"/>
      <c r="E272"/>
      <c r="F272"/>
      <c r="G272"/>
      <c r="K272"/>
      <c r="L272"/>
    </row>
    <row r="273" spans="4:12" x14ac:dyDescent="0.35">
      <c r="D273"/>
      <c r="E273"/>
      <c r="F273"/>
      <c r="G273"/>
      <c r="K273"/>
      <c r="L273"/>
    </row>
    <row r="274" spans="4:12" x14ac:dyDescent="0.35">
      <c r="D274"/>
      <c r="E274"/>
      <c r="F274"/>
      <c r="G274"/>
      <c r="K274"/>
      <c r="L274"/>
    </row>
    <row r="275" spans="4:12" x14ac:dyDescent="0.35">
      <c r="D275"/>
      <c r="E275"/>
      <c r="F275"/>
      <c r="G275"/>
      <c r="K275"/>
      <c r="L275"/>
    </row>
    <row r="276" spans="4:12" x14ac:dyDescent="0.35">
      <c r="D276"/>
      <c r="E276"/>
      <c r="F276"/>
      <c r="G276"/>
      <c r="K276"/>
      <c r="L276"/>
    </row>
    <row r="277" spans="4:12" x14ac:dyDescent="0.35">
      <c r="D277"/>
      <c r="E277"/>
      <c r="F277"/>
      <c r="G277"/>
      <c r="K277"/>
      <c r="L277"/>
    </row>
    <row r="278" spans="4:12" x14ac:dyDescent="0.35">
      <c r="D278"/>
      <c r="E278"/>
      <c r="F278"/>
      <c r="G278"/>
      <c r="K278"/>
      <c r="L278"/>
    </row>
    <row r="279" spans="4:12" x14ac:dyDescent="0.35">
      <c r="D279"/>
      <c r="E279"/>
      <c r="F279"/>
      <c r="G279"/>
      <c r="K279"/>
      <c r="L279"/>
    </row>
    <row r="280" spans="4:12" x14ac:dyDescent="0.35">
      <c r="D280"/>
      <c r="E280"/>
      <c r="F280"/>
      <c r="G280"/>
      <c r="K280"/>
      <c r="L280"/>
    </row>
    <row r="281" spans="4:12" x14ac:dyDescent="0.35">
      <c r="D281"/>
      <c r="E281"/>
      <c r="F281"/>
      <c r="G281"/>
      <c r="K281"/>
      <c r="L281"/>
    </row>
    <row r="282" spans="4:12" x14ac:dyDescent="0.35">
      <c r="D282"/>
      <c r="E282"/>
      <c r="F282"/>
      <c r="G282"/>
      <c r="K282"/>
      <c r="L282"/>
    </row>
    <row r="283" spans="4:12" x14ac:dyDescent="0.35">
      <c r="D283"/>
      <c r="E283"/>
      <c r="F283"/>
      <c r="G283"/>
      <c r="K283"/>
      <c r="L283"/>
    </row>
    <row r="284" spans="4:12" x14ac:dyDescent="0.35">
      <c r="D284"/>
      <c r="E284"/>
      <c r="F284"/>
      <c r="G284"/>
      <c r="K284"/>
      <c r="L284"/>
    </row>
    <row r="285" spans="4:12" x14ac:dyDescent="0.35">
      <c r="D285"/>
      <c r="E285"/>
      <c r="F285"/>
      <c r="G285"/>
      <c r="K285"/>
      <c r="L285"/>
    </row>
    <row r="286" spans="4:12" x14ac:dyDescent="0.35">
      <c r="D286"/>
      <c r="E286"/>
      <c r="F286"/>
      <c r="G286"/>
      <c r="K286"/>
      <c r="L286"/>
    </row>
    <row r="287" spans="4:12" x14ac:dyDescent="0.35">
      <c r="D287"/>
      <c r="E287"/>
      <c r="F287"/>
      <c r="G287"/>
      <c r="K287"/>
      <c r="L287"/>
    </row>
    <row r="288" spans="4:12" x14ac:dyDescent="0.35">
      <c r="D288"/>
      <c r="E288"/>
      <c r="F288"/>
      <c r="G288"/>
      <c r="K288"/>
      <c r="L288"/>
    </row>
    <row r="289" spans="4:12" x14ac:dyDescent="0.35">
      <c r="D289"/>
      <c r="E289"/>
      <c r="F289"/>
      <c r="G289"/>
      <c r="K289"/>
      <c r="L289"/>
    </row>
    <row r="290" spans="4:12" x14ac:dyDescent="0.35">
      <c r="D290"/>
      <c r="E290"/>
      <c r="F290"/>
      <c r="G290"/>
      <c r="K290"/>
      <c r="L290"/>
    </row>
    <row r="291" spans="4:12" x14ac:dyDescent="0.35">
      <c r="D291"/>
      <c r="E291"/>
      <c r="F291"/>
      <c r="G291"/>
      <c r="K291"/>
      <c r="L291"/>
    </row>
    <row r="292" spans="4:12" x14ac:dyDescent="0.35">
      <c r="D292"/>
      <c r="E292"/>
      <c r="F292"/>
      <c r="G292"/>
      <c r="K292"/>
      <c r="L292"/>
    </row>
    <row r="293" spans="4:12" x14ac:dyDescent="0.35">
      <c r="D293"/>
      <c r="E293"/>
      <c r="F293"/>
      <c r="G293"/>
      <c r="K293"/>
      <c r="L293"/>
    </row>
    <row r="294" spans="4:12" x14ac:dyDescent="0.35">
      <c r="D294"/>
      <c r="E294"/>
      <c r="F294"/>
      <c r="G294"/>
      <c r="K294"/>
      <c r="L294"/>
    </row>
    <row r="295" spans="4:12" x14ac:dyDescent="0.35">
      <c r="D295"/>
      <c r="E295"/>
      <c r="F295"/>
      <c r="G295"/>
      <c r="K295"/>
      <c r="L295"/>
    </row>
    <row r="296" spans="4:12" x14ac:dyDescent="0.35">
      <c r="D296"/>
      <c r="E296"/>
      <c r="F296"/>
      <c r="G296"/>
      <c r="K296"/>
      <c r="L296"/>
    </row>
    <row r="297" spans="4:12" x14ac:dyDescent="0.35">
      <c r="D297"/>
      <c r="E297"/>
      <c r="F297"/>
      <c r="G297"/>
      <c r="K297"/>
      <c r="L297"/>
    </row>
    <row r="298" spans="4:12" x14ac:dyDescent="0.35">
      <c r="D298"/>
      <c r="E298"/>
      <c r="F298"/>
      <c r="G298"/>
      <c r="K298"/>
      <c r="L298"/>
    </row>
    <row r="299" spans="4:12" x14ac:dyDescent="0.35">
      <c r="D299"/>
      <c r="E299"/>
      <c r="F299"/>
      <c r="G299"/>
      <c r="K299"/>
      <c r="L299"/>
    </row>
    <row r="300" spans="4:12" x14ac:dyDescent="0.35">
      <c r="D300"/>
      <c r="E300"/>
      <c r="F300"/>
      <c r="G300"/>
      <c r="K300"/>
      <c r="L300"/>
    </row>
    <row r="301" spans="4:12" x14ac:dyDescent="0.35">
      <c r="D301"/>
      <c r="E301"/>
      <c r="F301"/>
      <c r="G301"/>
      <c r="K301"/>
      <c r="L301"/>
    </row>
    <row r="302" spans="4:12" x14ac:dyDescent="0.35">
      <c r="D302"/>
      <c r="E302"/>
      <c r="F302"/>
      <c r="G302"/>
      <c r="K302"/>
      <c r="L302"/>
    </row>
    <row r="303" spans="4:12" x14ac:dyDescent="0.35">
      <c r="D303"/>
      <c r="E303"/>
      <c r="F303"/>
      <c r="G303"/>
      <c r="K303"/>
      <c r="L303"/>
    </row>
    <row r="304" spans="4:12" x14ac:dyDescent="0.35">
      <c r="D304"/>
      <c r="E304"/>
      <c r="F304"/>
      <c r="G304"/>
      <c r="K304"/>
      <c r="L304"/>
    </row>
    <row r="305" spans="4:12" x14ac:dyDescent="0.35">
      <c r="D305"/>
      <c r="E305"/>
      <c r="F305"/>
      <c r="G305"/>
      <c r="K305"/>
      <c r="L305"/>
    </row>
    <row r="306" spans="4:12" x14ac:dyDescent="0.35">
      <c r="D306"/>
      <c r="E306"/>
      <c r="F306"/>
      <c r="G306"/>
      <c r="K306"/>
      <c r="L306"/>
    </row>
    <row r="307" spans="4:12" x14ac:dyDescent="0.35">
      <c r="D307"/>
      <c r="E307"/>
      <c r="F307"/>
      <c r="G307"/>
      <c r="K307"/>
      <c r="L307"/>
    </row>
    <row r="308" spans="4:12" x14ac:dyDescent="0.35">
      <c r="D308"/>
      <c r="E308"/>
      <c r="F308"/>
      <c r="G308"/>
      <c r="K308"/>
      <c r="L308"/>
    </row>
    <row r="309" spans="4:12" x14ac:dyDescent="0.35">
      <c r="D309"/>
      <c r="E309"/>
      <c r="F309"/>
      <c r="G309"/>
      <c r="K309"/>
      <c r="L309"/>
    </row>
    <row r="310" spans="4:12" x14ac:dyDescent="0.35">
      <c r="D310"/>
      <c r="E310"/>
      <c r="F310"/>
      <c r="G310"/>
      <c r="K310"/>
      <c r="L310"/>
    </row>
    <row r="311" spans="4:12" x14ac:dyDescent="0.35">
      <c r="D311"/>
      <c r="E311"/>
      <c r="F311"/>
      <c r="G311"/>
      <c r="K311"/>
      <c r="L311"/>
    </row>
    <row r="312" spans="4:12" x14ac:dyDescent="0.35">
      <c r="D312"/>
      <c r="E312"/>
      <c r="F312"/>
      <c r="G312"/>
      <c r="K312"/>
      <c r="L312"/>
    </row>
    <row r="313" spans="4:12" x14ac:dyDescent="0.35">
      <c r="D313"/>
      <c r="E313"/>
      <c r="F313"/>
      <c r="G313"/>
      <c r="K313"/>
      <c r="L313"/>
    </row>
    <row r="314" spans="4:12" x14ac:dyDescent="0.35">
      <c r="D314"/>
      <c r="E314"/>
      <c r="F314"/>
      <c r="G314"/>
      <c r="K314"/>
      <c r="L314"/>
    </row>
    <row r="315" spans="4:12" x14ac:dyDescent="0.35">
      <c r="D315"/>
      <c r="E315"/>
      <c r="F315"/>
      <c r="G315"/>
      <c r="K315"/>
      <c r="L315"/>
    </row>
    <row r="316" spans="4:12" x14ac:dyDescent="0.35">
      <c r="D316"/>
      <c r="E316"/>
      <c r="F316"/>
      <c r="G316"/>
      <c r="K316"/>
      <c r="L316"/>
    </row>
    <row r="317" spans="4:12" x14ac:dyDescent="0.35">
      <c r="D317"/>
      <c r="E317"/>
      <c r="F317"/>
      <c r="G317"/>
      <c r="K317"/>
      <c r="L317"/>
    </row>
    <row r="318" spans="4:12" x14ac:dyDescent="0.35">
      <c r="D318"/>
      <c r="E318"/>
      <c r="F318"/>
      <c r="G318"/>
      <c r="K318"/>
      <c r="L318"/>
    </row>
    <row r="319" spans="4:12" x14ac:dyDescent="0.35">
      <c r="D319"/>
      <c r="E319"/>
      <c r="F319"/>
      <c r="G319"/>
      <c r="K319"/>
      <c r="L319"/>
    </row>
    <row r="320" spans="4:12" x14ac:dyDescent="0.35">
      <c r="D320"/>
      <c r="E320"/>
      <c r="F320"/>
      <c r="G320"/>
      <c r="K320"/>
      <c r="L320"/>
    </row>
    <row r="321" spans="4:12" x14ac:dyDescent="0.35">
      <c r="D321"/>
      <c r="E321"/>
      <c r="F321"/>
      <c r="G321"/>
      <c r="K321"/>
      <c r="L321"/>
    </row>
    <row r="322" spans="4:12" x14ac:dyDescent="0.35">
      <c r="D322"/>
      <c r="E322"/>
      <c r="F322"/>
      <c r="G322"/>
      <c r="K322"/>
      <c r="L322"/>
    </row>
    <row r="323" spans="4:12" x14ac:dyDescent="0.35">
      <c r="D323"/>
      <c r="E323"/>
      <c r="F323"/>
      <c r="G323"/>
      <c r="K323"/>
      <c r="L323"/>
    </row>
    <row r="324" spans="4:12" x14ac:dyDescent="0.35">
      <c r="D324"/>
      <c r="E324"/>
      <c r="F324"/>
      <c r="G324"/>
      <c r="K324"/>
      <c r="L324"/>
    </row>
    <row r="325" spans="4:12" x14ac:dyDescent="0.35">
      <c r="D325"/>
      <c r="E325"/>
      <c r="F325"/>
      <c r="G325"/>
      <c r="K325"/>
      <c r="L325"/>
    </row>
    <row r="326" spans="4:12" x14ac:dyDescent="0.35">
      <c r="D326"/>
      <c r="E326"/>
      <c r="F326"/>
      <c r="G326"/>
      <c r="K326"/>
      <c r="L326"/>
    </row>
    <row r="327" spans="4:12" x14ac:dyDescent="0.35">
      <c r="D327"/>
      <c r="E327"/>
      <c r="F327"/>
      <c r="G327"/>
      <c r="K327"/>
      <c r="L327"/>
    </row>
    <row r="328" spans="4:12" x14ac:dyDescent="0.35">
      <c r="D328"/>
      <c r="E328"/>
      <c r="F328"/>
      <c r="G328"/>
      <c r="K328"/>
      <c r="L328"/>
    </row>
    <row r="329" spans="4:12" x14ac:dyDescent="0.35">
      <c r="D329"/>
      <c r="E329"/>
      <c r="F329"/>
      <c r="G329"/>
      <c r="K329"/>
      <c r="L329"/>
    </row>
    <row r="330" spans="4:12" x14ac:dyDescent="0.35">
      <c r="D330"/>
      <c r="E330"/>
      <c r="F330"/>
      <c r="G330"/>
      <c r="K330"/>
      <c r="L330"/>
    </row>
    <row r="331" spans="4:12" x14ac:dyDescent="0.35">
      <c r="D331"/>
      <c r="E331"/>
      <c r="F331"/>
      <c r="G331"/>
      <c r="K331"/>
      <c r="L331"/>
    </row>
    <row r="332" spans="4:12" x14ac:dyDescent="0.35">
      <c r="D332"/>
      <c r="E332"/>
      <c r="F332"/>
      <c r="G332"/>
      <c r="K332"/>
      <c r="L332"/>
    </row>
    <row r="333" spans="4:12" x14ac:dyDescent="0.35">
      <c r="D333"/>
      <c r="E333"/>
      <c r="F333"/>
      <c r="G333"/>
      <c r="K333"/>
      <c r="L333"/>
    </row>
    <row r="334" spans="4:12" x14ac:dyDescent="0.35">
      <c r="D334"/>
      <c r="E334"/>
      <c r="F334"/>
      <c r="G334"/>
      <c r="K334"/>
      <c r="L334"/>
    </row>
    <row r="335" spans="4:12" x14ac:dyDescent="0.35">
      <c r="D335"/>
      <c r="E335"/>
      <c r="F335"/>
      <c r="G335"/>
      <c r="K335"/>
      <c r="L335"/>
    </row>
    <row r="336" spans="4:12" x14ac:dyDescent="0.35">
      <c r="D336"/>
      <c r="E336"/>
      <c r="F336"/>
      <c r="G336"/>
      <c r="K336"/>
      <c r="L336"/>
    </row>
    <row r="337" spans="4:12" x14ac:dyDescent="0.35">
      <c r="D337"/>
      <c r="E337"/>
      <c r="F337"/>
      <c r="G337"/>
      <c r="K337"/>
      <c r="L337"/>
    </row>
    <row r="338" spans="4:12" x14ac:dyDescent="0.35">
      <c r="D338"/>
      <c r="E338"/>
      <c r="F338"/>
      <c r="G338"/>
      <c r="K338"/>
      <c r="L338"/>
    </row>
    <row r="339" spans="4:12" x14ac:dyDescent="0.35">
      <c r="D339"/>
      <c r="E339"/>
      <c r="F339"/>
      <c r="G339"/>
      <c r="K339"/>
      <c r="L339"/>
    </row>
    <row r="340" spans="4:12" x14ac:dyDescent="0.35">
      <c r="D340"/>
      <c r="E340"/>
      <c r="F340"/>
      <c r="G340"/>
      <c r="K340"/>
      <c r="L340"/>
    </row>
    <row r="341" spans="4:12" x14ac:dyDescent="0.35">
      <c r="D341"/>
      <c r="E341"/>
      <c r="F341"/>
      <c r="G341"/>
      <c r="K341"/>
      <c r="L341"/>
    </row>
    <row r="342" spans="4:12" x14ac:dyDescent="0.35">
      <c r="D342"/>
      <c r="E342"/>
      <c r="F342"/>
      <c r="G342"/>
      <c r="K342"/>
      <c r="L342"/>
    </row>
    <row r="343" spans="4:12" x14ac:dyDescent="0.35">
      <c r="D343"/>
      <c r="E343"/>
      <c r="F343"/>
      <c r="G343"/>
      <c r="K343"/>
      <c r="L343"/>
    </row>
    <row r="344" spans="4:12" x14ac:dyDescent="0.35">
      <c r="D344"/>
      <c r="E344"/>
      <c r="F344"/>
      <c r="G344"/>
      <c r="K344"/>
      <c r="L344"/>
    </row>
    <row r="345" spans="4:12" x14ac:dyDescent="0.35">
      <c r="D345"/>
      <c r="E345"/>
      <c r="F345"/>
      <c r="G345"/>
      <c r="K345"/>
      <c r="L345"/>
    </row>
    <row r="346" spans="4:12" x14ac:dyDescent="0.35">
      <c r="D346"/>
      <c r="E346"/>
      <c r="F346"/>
      <c r="G346"/>
      <c r="K346"/>
      <c r="L346"/>
    </row>
    <row r="347" spans="4:12" x14ac:dyDescent="0.35">
      <c r="D347"/>
      <c r="E347"/>
      <c r="F347"/>
      <c r="G347"/>
      <c r="K347"/>
      <c r="L347"/>
    </row>
    <row r="348" spans="4:12" x14ac:dyDescent="0.35">
      <c r="D348"/>
      <c r="E348"/>
      <c r="F348"/>
      <c r="G348"/>
      <c r="K348"/>
      <c r="L348"/>
    </row>
    <row r="349" spans="4:12" x14ac:dyDescent="0.35">
      <c r="D349"/>
      <c r="E349"/>
      <c r="F349"/>
      <c r="G349"/>
      <c r="K349"/>
      <c r="L349"/>
    </row>
    <row r="350" spans="4:12" x14ac:dyDescent="0.35">
      <c r="D350"/>
      <c r="E350"/>
      <c r="F350"/>
      <c r="G350"/>
      <c r="K350"/>
      <c r="L350"/>
    </row>
    <row r="351" spans="4:12" x14ac:dyDescent="0.35">
      <c r="D351"/>
      <c r="E351"/>
      <c r="F351"/>
      <c r="G351"/>
      <c r="K351"/>
      <c r="L351"/>
    </row>
    <row r="352" spans="4:12" x14ac:dyDescent="0.35">
      <c r="D352"/>
      <c r="E352"/>
      <c r="F352"/>
      <c r="G352"/>
      <c r="K352"/>
      <c r="L352"/>
    </row>
    <row r="353" spans="4:12" x14ac:dyDescent="0.35">
      <c r="D353"/>
      <c r="E353"/>
      <c r="F353"/>
      <c r="G353"/>
      <c r="K353"/>
      <c r="L353"/>
    </row>
    <row r="354" spans="4:12" x14ac:dyDescent="0.35">
      <c r="D354"/>
      <c r="E354"/>
      <c r="F354"/>
      <c r="G354"/>
      <c r="K354"/>
      <c r="L354"/>
    </row>
    <row r="355" spans="4:12" x14ac:dyDescent="0.35">
      <c r="D355"/>
      <c r="E355"/>
      <c r="F355"/>
      <c r="G355"/>
      <c r="K355"/>
      <c r="L355"/>
    </row>
    <row r="356" spans="4:12" x14ac:dyDescent="0.35">
      <c r="D356"/>
      <c r="E356"/>
      <c r="F356"/>
      <c r="G356"/>
      <c r="K356"/>
      <c r="L356"/>
    </row>
    <row r="357" spans="4:12" x14ac:dyDescent="0.35">
      <c r="D357"/>
      <c r="E357"/>
      <c r="F357"/>
      <c r="G357"/>
      <c r="K357"/>
      <c r="L357"/>
    </row>
    <row r="358" spans="4:12" x14ac:dyDescent="0.35">
      <c r="D358"/>
      <c r="E358"/>
      <c r="F358"/>
      <c r="G358"/>
      <c r="K358"/>
      <c r="L358"/>
    </row>
    <row r="359" spans="4:12" x14ac:dyDescent="0.35">
      <c r="D359"/>
      <c r="E359"/>
      <c r="F359"/>
      <c r="G359"/>
      <c r="K359"/>
      <c r="L359"/>
    </row>
    <row r="360" spans="4:12" x14ac:dyDescent="0.35">
      <c r="D360"/>
      <c r="E360"/>
      <c r="F360"/>
      <c r="G360"/>
      <c r="K360"/>
      <c r="L360"/>
    </row>
    <row r="361" spans="4:12" x14ac:dyDescent="0.35">
      <c r="D361"/>
      <c r="E361"/>
      <c r="F361"/>
      <c r="G361"/>
      <c r="K361"/>
      <c r="L361"/>
    </row>
    <row r="362" spans="4:12" x14ac:dyDescent="0.35">
      <c r="D362"/>
      <c r="E362"/>
      <c r="F362"/>
      <c r="G362"/>
      <c r="K362"/>
      <c r="L362"/>
    </row>
    <row r="363" spans="4:12" x14ac:dyDescent="0.35">
      <c r="D363"/>
      <c r="E363"/>
      <c r="F363"/>
      <c r="G363"/>
      <c r="K363"/>
      <c r="L363"/>
    </row>
    <row r="364" spans="4:12" x14ac:dyDescent="0.35">
      <c r="D364"/>
      <c r="E364"/>
      <c r="F364"/>
      <c r="G364"/>
      <c r="K364"/>
      <c r="L364"/>
    </row>
    <row r="365" spans="4:12" x14ac:dyDescent="0.35">
      <c r="D365"/>
      <c r="E365"/>
      <c r="F365"/>
      <c r="G365"/>
      <c r="K365"/>
      <c r="L365"/>
    </row>
    <row r="366" spans="4:12" x14ac:dyDescent="0.35">
      <c r="D366"/>
      <c r="E366"/>
      <c r="F366"/>
      <c r="G366"/>
      <c r="K366"/>
      <c r="L366"/>
    </row>
    <row r="367" spans="4:12" x14ac:dyDescent="0.35">
      <c r="D367"/>
      <c r="E367"/>
      <c r="F367"/>
      <c r="G367"/>
      <c r="K367"/>
      <c r="L367"/>
    </row>
    <row r="368" spans="4:12" x14ac:dyDescent="0.35">
      <c r="D368"/>
      <c r="E368"/>
      <c r="F368"/>
      <c r="G368"/>
      <c r="K368"/>
      <c r="L368"/>
    </row>
    <row r="369" spans="4:12" x14ac:dyDescent="0.35">
      <c r="D369"/>
      <c r="E369"/>
      <c r="F369"/>
      <c r="G369"/>
      <c r="K369"/>
      <c r="L369"/>
    </row>
    <row r="370" spans="4:12" x14ac:dyDescent="0.35">
      <c r="D370"/>
      <c r="E370"/>
      <c r="F370"/>
      <c r="G370"/>
      <c r="K370"/>
      <c r="L370"/>
    </row>
    <row r="371" spans="4:12" x14ac:dyDescent="0.35">
      <c r="D371"/>
      <c r="E371"/>
      <c r="F371"/>
      <c r="G371"/>
      <c r="K371"/>
      <c r="L371"/>
    </row>
    <row r="372" spans="4:12" x14ac:dyDescent="0.35">
      <c r="D372"/>
      <c r="E372"/>
      <c r="F372"/>
      <c r="G372"/>
      <c r="K372"/>
      <c r="L372"/>
    </row>
    <row r="373" spans="4:12" x14ac:dyDescent="0.35">
      <c r="D373"/>
      <c r="E373"/>
      <c r="F373"/>
      <c r="G373"/>
      <c r="K373"/>
      <c r="L373"/>
    </row>
    <row r="374" spans="4:12" x14ac:dyDescent="0.35">
      <c r="D374"/>
      <c r="E374"/>
      <c r="F374"/>
      <c r="G374"/>
      <c r="K374"/>
      <c r="L374"/>
    </row>
    <row r="375" spans="4:12" x14ac:dyDescent="0.35">
      <c r="D375"/>
      <c r="E375"/>
      <c r="F375"/>
      <c r="G375"/>
      <c r="K375"/>
      <c r="L375"/>
    </row>
    <row r="376" spans="4:12" x14ac:dyDescent="0.35">
      <c r="D376"/>
      <c r="E376"/>
      <c r="F376"/>
      <c r="G376"/>
      <c r="K376"/>
      <c r="L376"/>
    </row>
    <row r="377" spans="4:12" x14ac:dyDescent="0.35">
      <c r="D377"/>
      <c r="E377"/>
      <c r="F377"/>
      <c r="G377"/>
      <c r="K377"/>
      <c r="L377"/>
    </row>
    <row r="378" spans="4:12" x14ac:dyDescent="0.35">
      <c r="D378"/>
      <c r="E378"/>
      <c r="F378"/>
      <c r="G378"/>
      <c r="K378"/>
      <c r="L378"/>
    </row>
    <row r="379" spans="4:12" x14ac:dyDescent="0.35">
      <c r="D379"/>
      <c r="E379"/>
      <c r="F379"/>
      <c r="G379"/>
      <c r="K379"/>
      <c r="L379"/>
    </row>
    <row r="380" spans="4:12" x14ac:dyDescent="0.35">
      <c r="D380"/>
      <c r="E380"/>
      <c r="F380"/>
      <c r="G380"/>
      <c r="K380"/>
      <c r="L380"/>
    </row>
    <row r="381" spans="4:12" x14ac:dyDescent="0.35">
      <c r="D381"/>
      <c r="E381"/>
      <c r="F381"/>
      <c r="G381"/>
      <c r="K381"/>
      <c r="L381"/>
    </row>
    <row r="382" spans="4:12" x14ac:dyDescent="0.35">
      <c r="D382"/>
      <c r="E382"/>
      <c r="F382"/>
      <c r="G382"/>
      <c r="K382"/>
      <c r="L382"/>
    </row>
    <row r="383" spans="4:12" x14ac:dyDescent="0.35">
      <c r="D383"/>
      <c r="E383"/>
      <c r="F383"/>
      <c r="G383"/>
      <c r="K383"/>
      <c r="L383"/>
    </row>
    <row r="384" spans="4:12" x14ac:dyDescent="0.35">
      <c r="D384"/>
      <c r="E384"/>
      <c r="F384"/>
      <c r="G384"/>
      <c r="K384"/>
      <c r="L384"/>
    </row>
    <row r="385" spans="4:12" x14ac:dyDescent="0.35">
      <c r="D385"/>
      <c r="E385"/>
      <c r="F385"/>
      <c r="G385"/>
      <c r="K385"/>
      <c r="L385"/>
    </row>
  </sheetData>
  <pageMargins left="0.7" right="0.7" top="0.75" bottom="0.75" header="0.3" footer="0.3"/>
  <pageSetup paperSize="9" orientation="portrait"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G131"/>
  <sheetViews>
    <sheetView zoomScale="90" zoomScaleNormal="90" workbookViewId="0">
      <selection activeCell="E3" sqref="E3"/>
    </sheetView>
  </sheetViews>
  <sheetFormatPr baseColWidth="10" defaultRowHeight="14.5" x14ac:dyDescent="0.35"/>
  <cols>
    <col min="1" max="1" width="16.1796875" style="1" customWidth="1"/>
    <col min="2" max="2" width="5.26953125" customWidth="1"/>
    <col min="3" max="3" width="8.08984375" customWidth="1"/>
    <col min="4" max="4" width="5.08984375" customWidth="1"/>
    <col min="5" max="5" width="16.1796875" style="1" customWidth="1"/>
    <col min="6" max="6" width="9.54296875" customWidth="1"/>
    <col min="7" max="7" width="5.26953125" customWidth="1"/>
  </cols>
  <sheetData>
    <row r="3" spans="1:7" x14ac:dyDescent="0.35">
      <c r="A3" s="5" t="s">
        <v>70</v>
      </c>
      <c r="E3" s="5" t="s">
        <v>70</v>
      </c>
    </row>
    <row r="4" spans="1:7" x14ac:dyDescent="0.35">
      <c r="A4" s="5" t="s">
        <v>86</v>
      </c>
      <c r="B4" t="s">
        <v>81</v>
      </c>
      <c r="E4" s="5" t="s">
        <v>204</v>
      </c>
      <c r="F4" s="5" t="s">
        <v>205</v>
      </c>
      <c r="G4" t="s">
        <v>81</v>
      </c>
    </row>
    <row r="5" spans="1:7" x14ac:dyDescent="0.35">
      <c r="A5" t="s">
        <v>229</v>
      </c>
      <c r="B5" s="11"/>
      <c r="E5" t="s">
        <v>229</v>
      </c>
      <c r="F5" t="s">
        <v>229</v>
      </c>
      <c r="G5" s="11"/>
    </row>
    <row r="6" spans="1:7" x14ac:dyDescent="0.35">
      <c r="A6"/>
      <c r="E6"/>
    </row>
    <row r="7" spans="1:7" x14ac:dyDescent="0.35">
      <c r="A7"/>
      <c r="E7"/>
    </row>
    <row r="8" spans="1:7" x14ac:dyDescent="0.35">
      <c r="A8"/>
      <c r="E8"/>
    </row>
    <row r="9" spans="1:7" x14ac:dyDescent="0.35">
      <c r="A9"/>
      <c r="E9"/>
    </row>
    <row r="10" spans="1:7" x14ac:dyDescent="0.35">
      <c r="A10"/>
      <c r="E10"/>
    </row>
    <row r="11" spans="1:7" x14ac:dyDescent="0.35">
      <c r="A11"/>
      <c r="E11"/>
    </row>
    <row r="12" spans="1:7" x14ac:dyDescent="0.35">
      <c r="A12"/>
      <c r="E12"/>
    </row>
    <row r="13" spans="1:7" x14ac:dyDescent="0.35">
      <c r="A13"/>
      <c r="E13"/>
    </row>
    <row r="14" spans="1:7" x14ac:dyDescent="0.35">
      <c r="A14"/>
      <c r="E14"/>
    </row>
    <row r="15" spans="1:7" x14ac:dyDescent="0.35">
      <c r="A15"/>
      <c r="E15"/>
    </row>
    <row r="16" spans="1:7" x14ac:dyDescent="0.35">
      <c r="A16"/>
      <c r="E16"/>
    </row>
    <row r="17" spans="1:5" x14ac:dyDescent="0.35">
      <c r="A17"/>
      <c r="E17"/>
    </row>
    <row r="18" spans="1:5" x14ac:dyDescent="0.35">
      <c r="A18"/>
      <c r="E18"/>
    </row>
    <row r="19" spans="1:5" x14ac:dyDescent="0.35">
      <c r="A19"/>
      <c r="E19"/>
    </row>
    <row r="20" spans="1:5" x14ac:dyDescent="0.35">
      <c r="A20"/>
      <c r="E20"/>
    </row>
    <row r="21" spans="1:5" x14ac:dyDescent="0.35">
      <c r="A21"/>
      <c r="E21"/>
    </row>
    <row r="22" spans="1:5" x14ac:dyDescent="0.35">
      <c r="A22"/>
      <c r="E22"/>
    </row>
    <row r="23" spans="1:5" x14ac:dyDescent="0.35">
      <c r="A23"/>
      <c r="E23"/>
    </row>
    <row r="24" spans="1:5" x14ac:dyDescent="0.35">
      <c r="A24"/>
      <c r="E24"/>
    </row>
    <row r="25" spans="1:5" x14ac:dyDescent="0.35">
      <c r="A25"/>
      <c r="E25"/>
    </row>
    <row r="26" spans="1:5" x14ac:dyDescent="0.35">
      <c r="A26"/>
      <c r="E26"/>
    </row>
    <row r="27" spans="1:5" x14ac:dyDescent="0.35">
      <c r="A27"/>
      <c r="E27"/>
    </row>
    <row r="28" spans="1:5" x14ac:dyDescent="0.35">
      <c r="A28"/>
      <c r="E28"/>
    </row>
    <row r="29" spans="1:5" x14ac:dyDescent="0.35">
      <c r="A29"/>
      <c r="E29"/>
    </row>
    <row r="30" spans="1:5" x14ac:dyDescent="0.35">
      <c r="A30"/>
      <c r="E30"/>
    </row>
    <row r="31" spans="1:5" x14ac:dyDescent="0.35">
      <c r="A31"/>
      <c r="E31"/>
    </row>
    <row r="32" spans="1:5" x14ac:dyDescent="0.35">
      <c r="A32"/>
      <c r="E32"/>
    </row>
    <row r="33" spans="1:5" x14ac:dyDescent="0.35">
      <c r="A33"/>
      <c r="E33"/>
    </row>
    <row r="34" spans="1:5" x14ac:dyDescent="0.35">
      <c r="A34"/>
      <c r="E34"/>
    </row>
    <row r="35" spans="1:5" x14ac:dyDescent="0.35">
      <c r="A35"/>
      <c r="E35"/>
    </row>
    <row r="36" spans="1:5" x14ac:dyDescent="0.35">
      <c r="A36"/>
      <c r="E36"/>
    </row>
    <row r="37" spans="1:5" x14ac:dyDescent="0.35">
      <c r="A37"/>
      <c r="E37"/>
    </row>
    <row r="38" spans="1:5" x14ac:dyDescent="0.35">
      <c r="A38"/>
      <c r="E38"/>
    </row>
    <row r="39" spans="1:5" x14ac:dyDescent="0.35">
      <c r="A39"/>
      <c r="E39"/>
    </row>
    <row r="40" spans="1:5" x14ac:dyDescent="0.35">
      <c r="A40"/>
      <c r="E40"/>
    </row>
    <row r="41" spans="1:5" x14ac:dyDescent="0.35">
      <c r="A41"/>
      <c r="E41"/>
    </row>
    <row r="42" spans="1:5" x14ac:dyDescent="0.35">
      <c r="A42"/>
      <c r="E42"/>
    </row>
    <row r="43" spans="1:5" x14ac:dyDescent="0.35">
      <c r="A43"/>
      <c r="E43"/>
    </row>
    <row r="44" spans="1:5" x14ac:dyDescent="0.35">
      <c r="A44"/>
      <c r="E44"/>
    </row>
    <row r="45" spans="1:5" x14ac:dyDescent="0.35">
      <c r="A45"/>
      <c r="E45"/>
    </row>
    <row r="46" spans="1:5" x14ac:dyDescent="0.35">
      <c r="A46"/>
      <c r="E46"/>
    </row>
    <row r="47" spans="1:5" x14ac:dyDescent="0.35">
      <c r="A47"/>
      <c r="E47"/>
    </row>
    <row r="48" spans="1:5" x14ac:dyDescent="0.35">
      <c r="A48"/>
      <c r="E48"/>
    </row>
    <row r="49" spans="1:5" x14ac:dyDescent="0.35">
      <c r="A49"/>
      <c r="E49"/>
    </row>
    <row r="50" spans="1:5" x14ac:dyDescent="0.35">
      <c r="A50"/>
      <c r="E50"/>
    </row>
    <row r="51" spans="1:5" x14ac:dyDescent="0.35">
      <c r="A51"/>
      <c r="E51"/>
    </row>
    <row r="52" spans="1:5" x14ac:dyDescent="0.35">
      <c r="A52"/>
      <c r="E52"/>
    </row>
    <row r="53" spans="1:5" x14ac:dyDescent="0.35">
      <c r="A53"/>
      <c r="E53"/>
    </row>
    <row r="54" spans="1:5" x14ac:dyDescent="0.35">
      <c r="A54"/>
      <c r="E54"/>
    </row>
    <row r="55" spans="1:5" x14ac:dyDescent="0.35">
      <c r="A55"/>
      <c r="E55"/>
    </row>
    <row r="56" spans="1:5" x14ac:dyDescent="0.35">
      <c r="A56"/>
      <c r="E56"/>
    </row>
    <row r="57" spans="1:5" x14ac:dyDescent="0.35">
      <c r="A57"/>
      <c r="E57"/>
    </row>
    <row r="58" spans="1:5" x14ac:dyDescent="0.35">
      <c r="A58"/>
      <c r="E58"/>
    </row>
    <row r="59" spans="1:5" x14ac:dyDescent="0.35">
      <c r="A59"/>
      <c r="E59"/>
    </row>
    <row r="60" spans="1:5" x14ac:dyDescent="0.35">
      <c r="A60"/>
      <c r="E60"/>
    </row>
    <row r="61" spans="1:5" x14ac:dyDescent="0.35">
      <c r="A61"/>
      <c r="E61"/>
    </row>
    <row r="62" spans="1:5" x14ac:dyDescent="0.35">
      <c r="A62"/>
      <c r="E62"/>
    </row>
    <row r="63" spans="1:5" x14ac:dyDescent="0.35">
      <c r="A63"/>
      <c r="E63"/>
    </row>
    <row r="64" spans="1:5" x14ac:dyDescent="0.35">
      <c r="A64"/>
      <c r="E64"/>
    </row>
    <row r="65" spans="1:5" x14ac:dyDescent="0.35">
      <c r="A65"/>
      <c r="E65"/>
    </row>
    <row r="66" spans="1:5" x14ac:dyDescent="0.35">
      <c r="A66"/>
      <c r="E66"/>
    </row>
    <row r="67" spans="1:5" x14ac:dyDescent="0.35">
      <c r="A67"/>
      <c r="E67"/>
    </row>
    <row r="68" spans="1:5" x14ac:dyDescent="0.35">
      <c r="A68"/>
      <c r="E68"/>
    </row>
    <row r="69" spans="1:5" x14ac:dyDescent="0.35">
      <c r="A69"/>
      <c r="E69"/>
    </row>
    <row r="70" spans="1:5" x14ac:dyDescent="0.35">
      <c r="A70"/>
      <c r="E70"/>
    </row>
    <row r="71" spans="1:5" x14ac:dyDescent="0.35">
      <c r="A71"/>
      <c r="E71"/>
    </row>
    <row r="72" spans="1:5" x14ac:dyDescent="0.35">
      <c r="A72"/>
      <c r="E72"/>
    </row>
    <row r="73" spans="1:5" x14ac:dyDescent="0.35">
      <c r="A73"/>
      <c r="E73"/>
    </row>
    <row r="74" spans="1:5" x14ac:dyDescent="0.35">
      <c r="A74"/>
      <c r="E74"/>
    </row>
    <row r="75" spans="1:5" x14ac:dyDescent="0.35">
      <c r="A75"/>
      <c r="E75"/>
    </row>
    <row r="76" spans="1:5" x14ac:dyDescent="0.35">
      <c r="A76"/>
      <c r="E76"/>
    </row>
    <row r="77" spans="1:5" x14ac:dyDescent="0.35">
      <c r="A77"/>
      <c r="E77"/>
    </row>
    <row r="78" spans="1:5" x14ac:dyDescent="0.35">
      <c r="A78"/>
      <c r="E78"/>
    </row>
    <row r="79" spans="1:5" x14ac:dyDescent="0.35">
      <c r="A79"/>
      <c r="E79"/>
    </row>
    <row r="80" spans="1:5" x14ac:dyDescent="0.35">
      <c r="A80"/>
      <c r="E80"/>
    </row>
    <row r="81" spans="1:5" x14ac:dyDescent="0.35">
      <c r="A81"/>
      <c r="E81"/>
    </row>
    <row r="82" spans="1:5" x14ac:dyDescent="0.35">
      <c r="A82"/>
      <c r="E82"/>
    </row>
    <row r="83" spans="1:5" x14ac:dyDescent="0.35">
      <c r="A83"/>
      <c r="E83"/>
    </row>
    <row r="84" spans="1:5" x14ac:dyDescent="0.35">
      <c r="A84"/>
      <c r="E84"/>
    </row>
    <row r="85" spans="1:5" x14ac:dyDescent="0.35">
      <c r="A85"/>
      <c r="E85"/>
    </row>
    <row r="86" spans="1:5" x14ac:dyDescent="0.35">
      <c r="A86"/>
      <c r="E86"/>
    </row>
    <row r="87" spans="1:5" x14ac:dyDescent="0.35">
      <c r="A87"/>
      <c r="E87"/>
    </row>
    <row r="88" spans="1:5" x14ac:dyDescent="0.35">
      <c r="A88"/>
      <c r="E88"/>
    </row>
    <row r="89" spans="1:5" x14ac:dyDescent="0.35">
      <c r="A89"/>
      <c r="E89"/>
    </row>
    <row r="90" spans="1:5" x14ac:dyDescent="0.35">
      <c r="A90"/>
      <c r="E90"/>
    </row>
    <row r="91" spans="1:5" x14ac:dyDescent="0.35">
      <c r="A91"/>
      <c r="E91"/>
    </row>
    <row r="92" spans="1:5" x14ac:dyDescent="0.35">
      <c r="A92"/>
      <c r="E92"/>
    </row>
    <row r="93" spans="1:5" x14ac:dyDescent="0.35">
      <c r="A93"/>
      <c r="E93"/>
    </row>
    <row r="94" spans="1:5" x14ac:dyDescent="0.35">
      <c r="A94"/>
      <c r="E94"/>
    </row>
    <row r="95" spans="1:5" x14ac:dyDescent="0.35">
      <c r="A95"/>
      <c r="E95"/>
    </row>
    <row r="96" spans="1:5" x14ac:dyDescent="0.35">
      <c r="A96"/>
      <c r="E96"/>
    </row>
    <row r="97" spans="1:5" x14ac:dyDescent="0.35">
      <c r="A97"/>
      <c r="E97"/>
    </row>
    <row r="98" spans="1:5" x14ac:dyDescent="0.35">
      <c r="A98"/>
      <c r="E98"/>
    </row>
    <row r="99" spans="1:5" x14ac:dyDescent="0.35">
      <c r="A99"/>
      <c r="E99"/>
    </row>
    <row r="100" spans="1:5" x14ac:dyDescent="0.35">
      <c r="A100"/>
      <c r="E100"/>
    </row>
    <row r="101" spans="1:5" x14ac:dyDescent="0.35">
      <c r="A101"/>
      <c r="E101"/>
    </row>
    <row r="102" spans="1:5" x14ac:dyDescent="0.35">
      <c r="A102"/>
      <c r="E102"/>
    </row>
    <row r="103" spans="1:5" x14ac:dyDescent="0.35">
      <c r="A103"/>
      <c r="E103"/>
    </row>
    <row r="104" spans="1:5" x14ac:dyDescent="0.35">
      <c r="A104"/>
      <c r="E104"/>
    </row>
    <row r="105" spans="1:5" x14ac:dyDescent="0.35">
      <c r="A105"/>
      <c r="E105"/>
    </row>
    <row r="106" spans="1:5" x14ac:dyDescent="0.35">
      <c r="A106"/>
      <c r="E106"/>
    </row>
    <row r="107" spans="1:5" x14ac:dyDescent="0.35">
      <c r="A107"/>
      <c r="E107"/>
    </row>
    <row r="108" spans="1:5" x14ac:dyDescent="0.35">
      <c r="A108"/>
      <c r="E108"/>
    </row>
    <row r="109" spans="1:5" x14ac:dyDescent="0.35">
      <c r="A109"/>
      <c r="E109"/>
    </row>
    <row r="110" spans="1:5" x14ac:dyDescent="0.35">
      <c r="A110"/>
      <c r="E110"/>
    </row>
    <row r="111" spans="1:5" x14ac:dyDescent="0.35">
      <c r="A111"/>
      <c r="E111"/>
    </row>
    <row r="112" spans="1:5" x14ac:dyDescent="0.35">
      <c r="A112"/>
      <c r="E112"/>
    </row>
    <row r="113" spans="1:5" x14ac:dyDescent="0.35">
      <c r="A113"/>
      <c r="E113"/>
    </row>
    <row r="114" spans="1:5" x14ac:dyDescent="0.35">
      <c r="A114"/>
      <c r="E114"/>
    </row>
    <row r="115" spans="1:5" x14ac:dyDescent="0.35">
      <c r="A115"/>
      <c r="E115"/>
    </row>
    <row r="116" spans="1:5" x14ac:dyDescent="0.35">
      <c r="A116"/>
      <c r="E116"/>
    </row>
    <row r="117" spans="1:5" x14ac:dyDescent="0.35">
      <c r="A117"/>
      <c r="E117"/>
    </row>
    <row r="118" spans="1:5" x14ac:dyDescent="0.35">
      <c r="A118"/>
      <c r="E118"/>
    </row>
    <row r="119" spans="1:5" x14ac:dyDescent="0.35">
      <c r="A119"/>
      <c r="E119"/>
    </row>
    <row r="120" spans="1:5" x14ac:dyDescent="0.35">
      <c r="A120"/>
      <c r="E120"/>
    </row>
    <row r="121" spans="1:5" x14ac:dyDescent="0.35">
      <c r="A121"/>
      <c r="E121"/>
    </row>
    <row r="122" spans="1:5" x14ac:dyDescent="0.35">
      <c r="A122"/>
      <c r="E122"/>
    </row>
    <row r="123" spans="1:5" x14ac:dyDescent="0.35">
      <c r="A123"/>
      <c r="E123"/>
    </row>
    <row r="124" spans="1:5" x14ac:dyDescent="0.35">
      <c r="A124"/>
      <c r="E124"/>
    </row>
    <row r="125" spans="1:5" x14ac:dyDescent="0.35">
      <c r="A125"/>
      <c r="E125"/>
    </row>
    <row r="126" spans="1:5" x14ac:dyDescent="0.35">
      <c r="A126"/>
      <c r="E126"/>
    </row>
    <row r="127" spans="1:5" x14ac:dyDescent="0.35">
      <c r="A127"/>
      <c r="E127"/>
    </row>
    <row r="128" spans="1:5" x14ac:dyDescent="0.35">
      <c r="A128"/>
      <c r="E128"/>
    </row>
    <row r="129" spans="1:5" x14ac:dyDescent="0.35">
      <c r="A129"/>
      <c r="E129"/>
    </row>
    <row r="130" spans="1:5" x14ac:dyDescent="0.35">
      <c r="A130"/>
      <c r="E130"/>
    </row>
    <row r="131" spans="1:5" x14ac:dyDescent="0.35">
      <c r="A131"/>
      <c r="E13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X370"/>
  <sheetViews>
    <sheetView topLeftCell="G1" zoomScale="80" zoomScaleNormal="80" workbookViewId="0">
      <selection activeCell="U4" sqref="U4"/>
    </sheetView>
  </sheetViews>
  <sheetFormatPr baseColWidth="10" defaultRowHeight="14.5" x14ac:dyDescent="0.35"/>
  <cols>
    <col min="1" max="1" width="18.6328125" style="1" customWidth="1"/>
    <col min="2" max="2" width="11.26953125" customWidth="1"/>
    <col min="3" max="3" width="12.1796875" customWidth="1"/>
    <col min="4" max="11" width="11.26953125" customWidth="1"/>
    <col min="12" max="18" width="11.26953125" bestFit="1" customWidth="1"/>
    <col min="19" max="19" width="12.1796875" customWidth="1"/>
    <col min="20" max="20" width="12.1796875" bestFit="1" customWidth="1"/>
    <col min="21" max="21" width="7.7265625" bestFit="1" customWidth="1"/>
  </cols>
  <sheetData>
    <row r="2" spans="1:24" x14ac:dyDescent="0.35">
      <c r="D2" s="6"/>
      <c r="E2" s="6"/>
      <c r="F2" s="6"/>
      <c r="G2" s="6"/>
      <c r="H2" s="6"/>
    </row>
    <row r="3" spans="1:24" x14ac:dyDescent="0.35">
      <c r="A3" s="5" t="s">
        <v>88</v>
      </c>
      <c r="B3" s="5" t="s">
        <v>42</v>
      </c>
    </row>
    <row r="4" spans="1:24" x14ac:dyDescent="0.35">
      <c r="A4" s="5" t="s">
        <v>84</v>
      </c>
      <c r="B4" t="s">
        <v>229</v>
      </c>
      <c r="C4" t="s">
        <v>87</v>
      </c>
      <c r="U4" s="13" t="s">
        <v>83</v>
      </c>
      <c r="V4" s="13">
        <v>1</v>
      </c>
      <c r="W4" s="13">
        <v>2</v>
      </c>
      <c r="X4" s="13">
        <v>3</v>
      </c>
    </row>
    <row r="5" spans="1:24" x14ac:dyDescent="0.35">
      <c r="A5" t="s">
        <v>229</v>
      </c>
      <c r="B5" s="12"/>
      <c r="C5" s="12"/>
      <c r="U5" s="12" t="e">
        <f t="shared" ref="U5:U68" si="0">INDEX($B$4:$R$4,MATCH(MAX(B5:R5),B5:R5,0))</f>
        <v>#N/A</v>
      </c>
      <c r="V5" t="str">
        <f t="array" ref="V5">INT(LARGE($B5:$R5+COLUMN($B5:$R5)/100,V$4))&amp;" : "&amp;INDEX($B$4:$R$4,,MATCH(LARGE($B5:$R5+COLUMN($B5:$R5)/100,V$4),$B5:$R5+COLUMN($B5:$R5)/100,0))</f>
        <v xml:space="preserve">0 : </v>
      </c>
      <c r="W5" t="str">
        <f t="array" ref="W5">INT(LARGE($B5:$R5+COLUMN($B5:$R5)/100,W$4))&amp;" : "&amp;INDEX($B$4:$R$4,,MATCH(LARGE($B5:$R5+COLUMN($B5:$R5)/100,W$4),$B5:$R5+COLUMN($B5:$R5)/100,0))</f>
        <v xml:space="preserve">0 : </v>
      </c>
      <c r="X5" t="str">
        <f t="array" ref="X5">INT(LARGE($B5:$R5+COLUMN($B5:$R5)/100,X$4))&amp;" : "&amp;INDEX($B$4:$R$4,,MATCH(LARGE($B5:$R5+COLUMN($B5:$R5)/100,X$4),$B5:$R5+COLUMN($B5:$R5)/100,0))</f>
        <v xml:space="preserve">0 : </v>
      </c>
    </row>
    <row r="6" spans="1:24" x14ac:dyDescent="0.35">
      <c r="A6"/>
      <c r="U6" s="12" t="e">
        <f t="shared" si="0"/>
        <v>#N/A</v>
      </c>
      <c r="V6" t="str">
        <f t="array" ref="V6">INT(LARGE($B6:$R6+COLUMN($B6:$R6)/100,V$4))&amp;" : "&amp;INDEX($B$4:$R$4,,MATCH(LARGE($B6:$R6+COLUMN($B6:$R6)/100,V$4),$B6:$R6+COLUMN($B6:$R6)/100,0))</f>
        <v xml:space="preserve">0 : </v>
      </c>
      <c r="W6" t="str">
        <f t="array" ref="W6">INT(LARGE($B6:$R6+COLUMN($B6:$R6)/100,W$4))&amp;" : "&amp;INDEX($B$4:$R$4,,MATCH(LARGE($B6:$R6+COLUMN($B6:$R6)/100,W$4),$B6:$R6+COLUMN($B6:$R6)/100,0))</f>
        <v xml:space="preserve">0 : </v>
      </c>
      <c r="X6" t="str">
        <f t="array" ref="X6">INT(LARGE($B6:$R6+COLUMN($B6:$R6)/100,X$4))&amp;" : "&amp;INDEX($B$4:$R$4,,MATCH(LARGE($B6:$R6+COLUMN($B6:$R6)/100,X$4),$B6:$R6+COLUMN($B6:$R6)/100,0))</f>
        <v xml:space="preserve">0 : </v>
      </c>
    </row>
    <row r="7" spans="1:24" x14ac:dyDescent="0.35">
      <c r="A7"/>
      <c r="U7" s="12" t="e">
        <f t="shared" si="0"/>
        <v>#N/A</v>
      </c>
      <c r="V7" t="str">
        <f t="array" ref="V7">INT(LARGE($B7:$R7+COLUMN($B7:$R7)/100,V$4))&amp;" : "&amp;INDEX($B$4:$R$4,,MATCH(LARGE($B7:$R7+COLUMN($B7:$R7)/100,V$4),$B7:$R7+COLUMN($B7:$R7)/100,0))</f>
        <v xml:space="preserve">0 : </v>
      </c>
      <c r="W7" t="str">
        <f t="array" ref="W7">INT(LARGE($B7:$R7+COLUMN($B7:$R7)/100,W$4))&amp;" : "&amp;INDEX($B$4:$R$4,,MATCH(LARGE($B7:$R7+COLUMN($B7:$R7)/100,W$4),$B7:$R7+COLUMN($B7:$R7)/100,0))</f>
        <v xml:space="preserve">0 : </v>
      </c>
      <c r="X7" t="str">
        <f t="array" ref="X7">INT(LARGE($B7:$R7+COLUMN($B7:$R7)/100,X$4))&amp;" : "&amp;INDEX($B$4:$R$4,,MATCH(LARGE($B7:$R7+COLUMN($B7:$R7)/100,X$4),$B7:$R7+COLUMN($B7:$R7)/100,0))</f>
        <v xml:space="preserve">0 : </v>
      </c>
    </row>
    <row r="8" spans="1:24" x14ac:dyDescent="0.35">
      <c r="A8"/>
      <c r="U8" s="12" t="e">
        <f t="shared" si="0"/>
        <v>#N/A</v>
      </c>
      <c r="V8" t="str">
        <f t="array" ref="V8">INT(LARGE($B8:$R8+COLUMN($B8:$R8)/100,V$4))&amp;" : "&amp;INDEX($B$4:$R$4,,MATCH(LARGE($B8:$R8+COLUMN($B8:$R8)/100,V$4),$B8:$R8+COLUMN($B8:$R8)/100,0))</f>
        <v xml:space="preserve">0 : </v>
      </c>
      <c r="W8" t="str">
        <f t="array" ref="W8">INT(LARGE($B8:$R8+COLUMN($B8:$R8)/100,W$4))&amp;" : "&amp;INDEX($B$4:$R$4,,MATCH(LARGE($B8:$R8+COLUMN($B8:$R8)/100,W$4),$B8:$R8+COLUMN($B8:$R8)/100,0))</f>
        <v xml:space="preserve">0 : </v>
      </c>
      <c r="X8" t="str">
        <f t="array" ref="X8">INT(LARGE($B8:$R8+COLUMN($B8:$R8)/100,X$4))&amp;" : "&amp;INDEX($B$4:$R$4,,MATCH(LARGE($B8:$R8+COLUMN($B8:$R8)/100,X$4),$B8:$R8+COLUMN($B8:$R8)/100,0))</f>
        <v xml:space="preserve">0 : </v>
      </c>
    </row>
    <row r="9" spans="1:24" x14ac:dyDescent="0.35">
      <c r="A9"/>
      <c r="U9" s="12" t="e">
        <f t="shared" si="0"/>
        <v>#N/A</v>
      </c>
      <c r="V9" t="str">
        <f t="array" ref="V9">INT(LARGE($B9:$R9+COLUMN($B9:$R9)/100,V$4))&amp;" : "&amp;INDEX($B$4:$R$4,,MATCH(LARGE($B9:$R9+COLUMN($B9:$R9)/100,V$4),$B9:$R9+COLUMN($B9:$R9)/100,0))</f>
        <v xml:space="preserve">0 : </v>
      </c>
      <c r="W9" t="str">
        <f t="array" ref="W9">INT(LARGE($B9:$R9+COLUMN($B9:$R9)/100,W$4))&amp;" : "&amp;INDEX($B$4:$R$4,,MATCH(LARGE($B9:$R9+COLUMN($B9:$R9)/100,W$4),$B9:$R9+COLUMN($B9:$R9)/100,0))</f>
        <v xml:space="preserve">0 : </v>
      </c>
      <c r="X9" t="str">
        <f t="array" ref="X9">INT(LARGE($B9:$R9+COLUMN($B9:$R9)/100,X$4))&amp;" : "&amp;INDEX($B$4:$R$4,,MATCH(LARGE($B9:$R9+COLUMN($B9:$R9)/100,X$4),$B9:$R9+COLUMN($B9:$R9)/100,0))</f>
        <v xml:space="preserve">0 : </v>
      </c>
    </row>
    <row r="10" spans="1:24" x14ac:dyDescent="0.35">
      <c r="A10"/>
      <c r="U10" s="12" t="e">
        <f t="shared" si="0"/>
        <v>#N/A</v>
      </c>
      <c r="V10" t="str">
        <f t="array" ref="V10">INT(LARGE($B10:$R10+COLUMN($B10:$R10)/100,V$4))&amp;" : "&amp;INDEX($B$4:$R$4,,MATCH(LARGE($B10:$R10+COLUMN($B10:$R10)/100,V$4),$B10:$R10+COLUMN($B10:$R10)/100,0))</f>
        <v xml:space="preserve">0 : </v>
      </c>
      <c r="W10" t="str">
        <f t="array" ref="W10">INT(LARGE($B10:$R10+COLUMN($B10:$R10)/100,W$4))&amp;" : "&amp;INDEX($B$4:$R$4,,MATCH(LARGE($B10:$R10+COLUMN($B10:$R10)/100,W$4),$B10:$R10+COLUMN($B10:$R10)/100,0))</f>
        <v xml:space="preserve">0 : </v>
      </c>
      <c r="X10" t="str">
        <f t="array" ref="X10">INT(LARGE($B10:$R10+COLUMN($B10:$R10)/100,X$4))&amp;" : "&amp;INDEX($B$4:$R$4,,MATCH(LARGE($B10:$R10+COLUMN($B10:$R10)/100,X$4),$B10:$R10+COLUMN($B10:$R10)/100,0))</f>
        <v xml:space="preserve">0 : </v>
      </c>
    </row>
    <row r="11" spans="1:24" x14ac:dyDescent="0.35">
      <c r="A11"/>
      <c r="U11" s="12" t="e">
        <f t="shared" si="0"/>
        <v>#N/A</v>
      </c>
      <c r="V11" t="str">
        <f t="array" ref="V11">INT(LARGE($B11:$R11+COLUMN($B11:$R11)/100,V$4))&amp;" : "&amp;INDEX($B$4:$R$4,,MATCH(LARGE($B11:$R11+COLUMN($B11:$R11)/100,V$4),$B11:$R11+COLUMN($B11:$R11)/100,0))</f>
        <v xml:space="preserve">0 : </v>
      </c>
      <c r="W11" t="str">
        <f t="array" ref="W11">INT(LARGE($B11:$R11+COLUMN($B11:$R11)/100,W$4))&amp;" : "&amp;INDEX($B$4:$R$4,,MATCH(LARGE($B11:$R11+COLUMN($B11:$R11)/100,W$4),$B11:$R11+COLUMN($B11:$R11)/100,0))</f>
        <v xml:space="preserve">0 : </v>
      </c>
      <c r="X11" t="str">
        <f t="array" ref="X11">INT(LARGE($B11:$R11+COLUMN($B11:$R11)/100,X$4))&amp;" : "&amp;INDEX($B$4:$R$4,,MATCH(LARGE($B11:$R11+COLUMN($B11:$R11)/100,X$4),$B11:$R11+COLUMN($B11:$R11)/100,0))</f>
        <v xml:space="preserve">0 : </v>
      </c>
    </row>
    <row r="12" spans="1:24" x14ac:dyDescent="0.35">
      <c r="A12"/>
      <c r="U12" s="12" t="e">
        <f t="shared" si="0"/>
        <v>#N/A</v>
      </c>
      <c r="V12" t="str">
        <f t="array" ref="V12">INT(LARGE($B12:$R12+COLUMN($B12:$R12)/100,V$4))&amp;" : "&amp;INDEX($B$4:$R$4,,MATCH(LARGE($B12:$R12+COLUMN($B12:$R12)/100,V$4),$B12:$R12+COLUMN($B12:$R12)/100,0))</f>
        <v xml:space="preserve">0 : </v>
      </c>
      <c r="W12" t="str">
        <f t="array" ref="W12">INT(LARGE($B12:$R12+COLUMN($B12:$R12)/100,W$4))&amp;" : "&amp;INDEX($B$4:$R$4,,MATCH(LARGE($B12:$R12+COLUMN($B12:$R12)/100,W$4),$B12:$R12+COLUMN($B12:$R12)/100,0))</f>
        <v xml:space="preserve">0 : </v>
      </c>
      <c r="X12" t="str">
        <f t="array" ref="X12">INT(LARGE($B12:$R12+COLUMN($B12:$R12)/100,X$4))&amp;" : "&amp;INDEX($B$4:$R$4,,MATCH(LARGE($B12:$R12+COLUMN($B12:$R12)/100,X$4),$B12:$R12+COLUMN($B12:$R12)/100,0))</f>
        <v xml:space="preserve">0 : </v>
      </c>
    </row>
    <row r="13" spans="1:24" x14ac:dyDescent="0.35">
      <c r="A13"/>
      <c r="U13" s="12" t="e">
        <f t="shared" si="0"/>
        <v>#N/A</v>
      </c>
      <c r="V13" t="str">
        <f t="array" ref="V13">INT(LARGE($B13:$R13+COLUMN($B13:$R13)/100,V$4))&amp;" : "&amp;INDEX($B$4:$R$4,,MATCH(LARGE($B13:$R13+COLUMN($B13:$R13)/100,V$4),$B13:$R13+COLUMN($B13:$R13)/100,0))</f>
        <v xml:space="preserve">0 : </v>
      </c>
      <c r="W13" t="str">
        <f t="array" ref="W13">INT(LARGE($B13:$R13+COLUMN($B13:$R13)/100,W$4))&amp;" : "&amp;INDEX($B$4:$R$4,,MATCH(LARGE($B13:$R13+COLUMN($B13:$R13)/100,W$4),$B13:$R13+COLUMN($B13:$R13)/100,0))</f>
        <v xml:space="preserve">0 : </v>
      </c>
      <c r="X13" t="str">
        <f t="array" ref="X13">INT(LARGE($B13:$R13+COLUMN($B13:$R13)/100,X$4))&amp;" : "&amp;INDEX($B$4:$R$4,,MATCH(LARGE($B13:$R13+COLUMN($B13:$R13)/100,X$4),$B13:$R13+COLUMN($B13:$R13)/100,0))</f>
        <v xml:space="preserve">0 : </v>
      </c>
    </row>
    <row r="14" spans="1:24" x14ac:dyDescent="0.35">
      <c r="A14"/>
      <c r="U14" s="12" t="e">
        <f t="shared" si="0"/>
        <v>#N/A</v>
      </c>
      <c r="V14" t="str">
        <f t="array" ref="V14">INT(LARGE($B14:$R14+COLUMN($B14:$R14)/100,V$4))&amp;" : "&amp;INDEX($B$4:$R$4,,MATCH(LARGE($B14:$R14+COLUMN($B14:$R14)/100,V$4),$B14:$R14+COLUMN($B14:$R14)/100,0))</f>
        <v xml:space="preserve">0 : </v>
      </c>
      <c r="W14" t="str">
        <f t="array" ref="W14">INT(LARGE($B14:$R14+COLUMN($B14:$R14)/100,W$4))&amp;" : "&amp;INDEX($B$4:$R$4,,MATCH(LARGE($B14:$R14+COLUMN($B14:$R14)/100,W$4),$B14:$R14+COLUMN($B14:$R14)/100,0))</f>
        <v xml:space="preserve">0 : </v>
      </c>
      <c r="X14" t="str">
        <f t="array" ref="X14">INT(LARGE($B14:$R14+COLUMN($B14:$R14)/100,X$4))&amp;" : "&amp;INDEX($B$4:$R$4,,MATCH(LARGE($B14:$R14+COLUMN($B14:$R14)/100,X$4),$B14:$R14+COLUMN($B14:$R14)/100,0))</f>
        <v xml:space="preserve">0 : </v>
      </c>
    </row>
    <row r="15" spans="1:24" x14ac:dyDescent="0.35">
      <c r="A15"/>
      <c r="U15" s="12" t="e">
        <f t="shared" si="0"/>
        <v>#N/A</v>
      </c>
      <c r="V15" t="str">
        <f t="array" ref="V15">INT(LARGE($B15:$R15+COLUMN($B15:$R15)/100,V$4))&amp;" : "&amp;INDEX($B$4:$R$4,,MATCH(LARGE($B15:$R15+COLUMN($B15:$R15)/100,V$4),$B15:$R15+COLUMN($B15:$R15)/100,0))</f>
        <v xml:space="preserve">0 : </v>
      </c>
      <c r="W15" t="str">
        <f t="array" ref="W15">INT(LARGE($B15:$R15+COLUMN($B15:$R15)/100,W$4))&amp;" : "&amp;INDEX($B$4:$R$4,,MATCH(LARGE($B15:$R15+COLUMN($B15:$R15)/100,W$4),$B15:$R15+COLUMN($B15:$R15)/100,0))</f>
        <v xml:space="preserve">0 : </v>
      </c>
      <c r="X15" t="str">
        <f t="array" ref="X15">INT(LARGE($B15:$R15+COLUMN($B15:$R15)/100,X$4))&amp;" : "&amp;INDEX($B$4:$R$4,,MATCH(LARGE($B15:$R15+COLUMN($B15:$R15)/100,X$4),$B15:$R15+COLUMN($B15:$R15)/100,0))</f>
        <v xml:space="preserve">0 : </v>
      </c>
    </row>
    <row r="16" spans="1:24" x14ac:dyDescent="0.35">
      <c r="A16"/>
      <c r="U16" s="12" t="e">
        <f t="shared" si="0"/>
        <v>#N/A</v>
      </c>
      <c r="V16" t="str">
        <f t="array" ref="V16">INT(LARGE($B16:$R16+COLUMN($B16:$R16)/100,V$4))&amp;" : "&amp;INDEX($B$4:$R$4,,MATCH(LARGE($B16:$R16+COLUMN($B16:$R16)/100,V$4),$B16:$R16+COLUMN($B16:$R16)/100,0))</f>
        <v xml:space="preserve">0 : </v>
      </c>
      <c r="W16" t="str">
        <f t="array" ref="W16">INT(LARGE($B16:$R16+COLUMN($B16:$R16)/100,W$4))&amp;" : "&amp;INDEX($B$4:$R$4,,MATCH(LARGE($B16:$R16+COLUMN($B16:$R16)/100,W$4),$B16:$R16+COLUMN($B16:$R16)/100,0))</f>
        <v xml:space="preserve">0 : </v>
      </c>
      <c r="X16" t="str">
        <f t="array" ref="X16">INT(LARGE($B16:$R16+COLUMN($B16:$R16)/100,X$4))&amp;" : "&amp;INDEX($B$4:$R$4,,MATCH(LARGE($B16:$R16+COLUMN($B16:$R16)/100,X$4),$B16:$R16+COLUMN($B16:$R16)/100,0))</f>
        <v xml:space="preserve">0 : </v>
      </c>
    </row>
    <row r="17" spans="1:24" x14ac:dyDescent="0.35">
      <c r="A17"/>
      <c r="U17" s="12" t="e">
        <f t="shared" si="0"/>
        <v>#N/A</v>
      </c>
      <c r="V17" t="str">
        <f t="array" ref="V17">INT(LARGE($B17:$R17+COLUMN($B17:$R17)/100,V$4))&amp;" : "&amp;INDEX($B$4:$R$4,,MATCH(LARGE($B17:$R17+COLUMN($B17:$R17)/100,V$4),$B17:$R17+COLUMN($B17:$R17)/100,0))</f>
        <v xml:space="preserve">0 : </v>
      </c>
      <c r="W17" t="str">
        <f t="array" ref="W17">INT(LARGE($B17:$R17+COLUMN($B17:$R17)/100,W$4))&amp;" : "&amp;INDEX($B$4:$R$4,,MATCH(LARGE($B17:$R17+COLUMN($B17:$R17)/100,W$4),$B17:$R17+COLUMN($B17:$R17)/100,0))</f>
        <v xml:space="preserve">0 : </v>
      </c>
      <c r="X17" t="str">
        <f t="array" ref="X17">INT(LARGE($B17:$R17+COLUMN($B17:$R17)/100,X$4))&amp;" : "&amp;INDEX($B$4:$R$4,,MATCH(LARGE($B17:$R17+COLUMN($B17:$R17)/100,X$4),$B17:$R17+COLUMN($B17:$R17)/100,0))</f>
        <v xml:space="preserve">0 : </v>
      </c>
    </row>
    <row r="18" spans="1:24" x14ac:dyDescent="0.35">
      <c r="A18"/>
      <c r="U18" s="12" t="e">
        <f t="shared" si="0"/>
        <v>#N/A</v>
      </c>
      <c r="V18" t="str">
        <f t="array" ref="V18">INT(LARGE($B18:$R18+COLUMN($B18:$R18)/100,V$4))&amp;" : "&amp;INDEX($B$4:$R$4,,MATCH(LARGE($B18:$R18+COLUMN($B18:$R18)/100,V$4),$B18:$R18+COLUMN($B18:$R18)/100,0))</f>
        <v xml:space="preserve">0 : </v>
      </c>
      <c r="W18" t="str">
        <f t="array" ref="W18">INT(LARGE($B18:$R18+COLUMN($B18:$R18)/100,W$4))&amp;" : "&amp;INDEX($B$4:$R$4,,MATCH(LARGE($B18:$R18+COLUMN($B18:$R18)/100,W$4),$B18:$R18+COLUMN($B18:$R18)/100,0))</f>
        <v xml:space="preserve">0 : </v>
      </c>
      <c r="X18" t="str">
        <f t="array" ref="X18">INT(LARGE($B18:$R18+COLUMN($B18:$R18)/100,X$4))&amp;" : "&amp;INDEX($B$4:$R$4,,MATCH(LARGE($B18:$R18+COLUMN($B18:$R18)/100,X$4),$B18:$R18+COLUMN($B18:$R18)/100,0))</f>
        <v xml:space="preserve">0 : </v>
      </c>
    </row>
    <row r="19" spans="1:24" x14ac:dyDescent="0.35">
      <c r="A19"/>
      <c r="U19" s="12" t="e">
        <f t="shared" si="0"/>
        <v>#N/A</v>
      </c>
      <c r="V19" t="str">
        <f t="array" ref="V19">INT(LARGE($B19:$R19+COLUMN($B19:$R19)/100,V$4))&amp;" : "&amp;INDEX($B$4:$R$4,,MATCH(LARGE($B19:$R19+COLUMN($B19:$R19)/100,V$4),$B19:$R19+COLUMN($B19:$R19)/100,0))</f>
        <v xml:space="preserve">0 : </v>
      </c>
      <c r="W19" t="str">
        <f t="array" ref="W19">INT(LARGE($B19:$R19+COLUMN($B19:$R19)/100,W$4))&amp;" : "&amp;INDEX($B$4:$R$4,,MATCH(LARGE($B19:$R19+COLUMN($B19:$R19)/100,W$4),$B19:$R19+COLUMN($B19:$R19)/100,0))</f>
        <v xml:space="preserve">0 : </v>
      </c>
      <c r="X19" t="str">
        <f t="array" ref="X19">INT(LARGE($B19:$R19+COLUMN($B19:$R19)/100,X$4))&amp;" : "&amp;INDEX($B$4:$R$4,,MATCH(LARGE($B19:$R19+COLUMN($B19:$R19)/100,X$4),$B19:$R19+COLUMN($B19:$R19)/100,0))</f>
        <v xml:space="preserve">0 : </v>
      </c>
    </row>
    <row r="20" spans="1:24" x14ac:dyDescent="0.35">
      <c r="A20"/>
      <c r="U20" s="12" t="e">
        <f t="shared" si="0"/>
        <v>#N/A</v>
      </c>
      <c r="V20" t="str">
        <f t="array" ref="V20">INT(LARGE($B20:$R20+COLUMN($B20:$R20)/100,V$4))&amp;" : "&amp;INDEX($B$4:$R$4,,MATCH(LARGE($B20:$R20+COLUMN($B20:$R20)/100,V$4),$B20:$R20+COLUMN($B20:$R20)/100,0))</f>
        <v xml:space="preserve">0 : </v>
      </c>
      <c r="W20" t="str">
        <f t="array" ref="W20">INT(LARGE($B20:$R20+COLUMN($B20:$R20)/100,W$4))&amp;" : "&amp;INDEX($B$4:$R$4,,MATCH(LARGE($B20:$R20+COLUMN($B20:$R20)/100,W$4),$B20:$R20+COLUMN($B20:$R20)/100,0))</f>
        <v xml:space="preserve">0 : </v>
      </c>
      <c r="X20" t="str">
        <f t="array" ref="X20">INT(LARGE($B20:$R20+COLUMN($B20:$R20)/100,X$4))&amp;" : "&amp;INDEX($B$4:$R$4,,MATCH(LARGE($B20:$R20+COLUMN($B20:$R20)/100,X$4),$B20:$R20+COLUMN($B20:$R20)/100,0))</f>
        <v xml:space="preserve">0 : </v>
      </c>
    </row>
    <row r="21" spans="1:24" x14ac:dyDescent="0.35">
      <c r="A21"/>
      <c r="U21" s="12" t="e">
        <f t="shared" si="0"/>
        <v>#N/A</v>
      </c>
      <c r="V21" t="str">
        <f t="array" ref="V21">INT(LARGE($B21:$R21+COLUMN($B21:$R21)/100,V$4))&amp;" : "&amp;INDEX($B$4:$R$4,,MATCH(LARGE($B21:$R21+COLUMN($B21:$R21)/100,V$4),$B21:$R21+COLUMN($B21:$R21)/100,0))</f>
        <v xml:space="preserve">0 : </v>
      </c>
      <c r="W21" t="str">
        <f t="array" ref="W21">INT(LARGE($B21:$R21+COLUMN($B21:$R21)/100,W$4))&amp;" : "&amp;INDEX($B$4:$R$4,,MATCH(LARGE($B21:$R21+COLUMN($B21:$R21)/100,W$4),$B21:$R21+COLUMN($B21:$R21)/100,0))</f>
        <v xml:space="preserve">0 : </v>
      </c>
      <c r="X21" t="str">
        <f t="array" ref="X21">INT(LARGE($B21:$R21+COLUMN($B21:$R21)/100,X$4))&amp;" : "&amp;INDEX($B$4:$R$4,,MATCH(LARGE($B21:$R21+COLUMN($B21:$R21)/100,X$4),$B21:$R21+COLUMN($B21:$R21)/100,0))</f>
        <v xml:space="preserve">0 : </v>
      </c>
    </row>
    <row r="22" spans="1:24" x14ac:dyDescent="0.35">
      <c r="A22"/>
      <c r="U22" s="12" t="e">
        <f t="shared" si="0"/>
        <v>#N/A</v>
      </c>
      <c r="V22" t="str">
        <f t="array" ref="V22">INT(LARGE($B22:$R22+COLUMN($B22:$R22)/100,V$4))&amp;" : "&amp;INDEX($B$4:$R$4,,MATCH(LARGE($B22:$R22+COLUMN($B22:$R22)/100,V$4),$B22:$R22+COLUMN($B22:$R22)/100,0))</f>
        <v xml:space="preserve">0 : </v>
      </c>
      <c r="W22" t="str">
        <f t="array" ref="W22">INT(LARGE($B22:$R22+COLUMN($B22:$R22)/100,W$4))&amp;" : "&amp;INDEX($B$4:$R$4,,MATCH(LARGE($B22:$R22+COLUMN($B22:$R22)/100,W$4),$B22:$R22+COLUMN($B22:$R22)/100,0))</f>
        <v xml:space="preserve">0 : </v>
      </c>
      <c r="X22" t="str">
        <f t="array" ref="X22">INT(LARGE($B22:$R22+COLUMN($B22:$R22)/100,X$4))&amp;" : "&amp;INDEX($B$4:$R$4,,MATCH(LARGE($B22:$R22+COLUMN($B22:$R22)/100,X$4),$B22:$R22+COLUMN($B22:$R22)/100,0))</f>
        <v xml:space="preserve">0 : </v>
      </c>
    </row>
    <row r="23" spans="1:24" x14ac:dyDescent="0.35">
      <c r="A23"/>
      <c r="U23" s="12" t="e">
        <f t="shared" si="0"/>
        <v>#N/A</v>
      </c>
      <c r="V23" t="str">
        <f t="array" ref="V23">INT(LARGE($B23:$R23+COLUMN($B23:$R23)/100,V$4))&amp;" : "&amp;INDEX($B$4:$R$4,,MATCH(LARGE($B23:$R23+COLUMN($B23:$R23)/100,V$4),$B23:$R23+COLUMN($B23:$R23)/100,0))</f>
        <v xml:space="preserve">0 : </v>
      </c>
      <c r="W23" t="str">
        <f t="array" ref="W23">INT(LARGE($B23:$R23+COLUMN($B23:$R23)/100,W$4))&amp;" : "&amp;INDEX($B$4:$R$4,,MATCH(LARGE($B23:$R23+COLUMN($B23:$R23)/100,W$4),$B23:$R23+COLUMN($B23:$R23)/100,0))</f>
        <v xml:space="preserve">0 : </v>
      </c>
      <c r="X23" t="str">
        <f t="array" ref="X23">INT(LARGE($B23:$R23+COLUMN($B23:$R23)/100,X$4))&amp;" : "&amp;INDEX($B$4:$R$4,,MATCH(LARGE($B23:$R23+COLUMN($B23:$R23)/100,X$4),$B23:$R23+COLUMN($B23:$R23)/100,0))</f>
        <v xml:space="preserve">0 : </v>
      </c>
    </row>
    <row r="24" spans="1:24" x14ac:dyDescent="0.35">
      <c r="A24"/>
      <c r="U24" s="12" t="e">
        <f t="shared" si="0"/>
        <v>#N/A</v>
      </c>
      <c r="V24" t="str">
        <f t="array" ref="V24">INT(LARGE($B24:$R24+COLUMN($B24:$R24)/100,V$4))&amp;" : "&amp;INDEX($B$4:$R$4,,MATCH(LARGE($B24:$R24+COLUMN($B24:$R24)/100,V$4),$B24:$R24+COLUMN($B24:$R24)/100,0))</f>
        <v xml:space="preserve">0 : </v>
      </c>
      <c r="W24" t="str">
        <f t="array" ref="W24">INT(LARGE($B24:$R24+COLUMN($B24:$R24)/100,W$4))&amp;" : "&amp;INDEX($B$4:$R$4,,MATCH(LARGE($B24:$R24+COLUMN($B24:$R24)/100,W$4),$B24:$R24+COLUMN($B24:$R24)/100,0))</f>
        <v xml:space="preserve">0 : </v>
      </c>
      <c r="X24" t="str">
        <f t="array" ref="X24">INT(LARGE($B24:$R24+COLUMN($B24:$R24)/100,X$4))&amp;" : "&amp;INDEX($B$4:$R$4,,MATCH(LARGE($B24:$R24+COLUMN($B24:$R24)/100,X$4),$B24:$R24+COLUMN($B24:$R24)/100,0))</f>
        <v xml:space="preserve">0 : </v>
      </c>
    </row>
    <row r="25" spans="1:24" x14ac:dyDescent="0.35">
      <c r="A25"/>
      <c r="U25" s="12" t="e">
        <f t="shared" si="0"/>
        <v>#N/A</v>
      </c>
      <c r="V25" t="str">
        <f t="array" ref="V25">INT(LARGE($B25:$R25+COLUMN($B25:$R25)/100,V$4))&amp;" : "&amp;INDEX($B$4:$R$4,,MATCH(LARGE($B25:$R25+COLUMN($B25:$R25)/100,V$4),$B25:$R25+COLUMN($B25:$R25)/100,0))</f>
        <v xml:space="preserve">0 : </v>
      </c>
      <c r="W25" t="str">
        <f t="array" ref="W25">INT(LARGE($B25:$R25+COLUMN($B25:$R25)/100,W$4))&amp;" : "&amp;INDEX($B$4:$R$4,,MATCH(LARGE($B25:$R25+COLUMN($B25:$R25)/100,W$4),$B25:$R25+COLUMN($B25:$R25)/100,0))</f>
        <v xml:space="preserve">0 : </v>
      </c>
      <c r="X25" t="str">
        <f t="array" ref="X25">INT(LARGE($B25:$R25+COLUMN($B25:$R25)/100,X$4))&amp;" : "&amp;INDEX($B$4:$R$4,,MATCH(LARGE($B25:$R25+COLUMN($B25:$R25)/100,X$4),$B25:$R25+COLUMN($B25:$R25)/100,0))</f>
        <v xml:space="preserve">0 : </v>
      </c>
    </row>
    <row r="26" spans="1:24" x14ac:dyDescent="0.35">
      <c r="A26"/>
      <c r="U26" s="12" t="e">
        <f t="shared" si="0"/>
        <v>#N/A</v>
      </c>
      <c r="V26" t="str">
        <f t="array" ref="V26">INT(LARGE($B26:$R26+COLUMN($B26:$R26)/100,V$4))&amp;" : "&amp;INDEX($B$4:$R$4,,MATCH(LARGE($B26:$R26+COLUMN($B26:$R26)/100,V$4),$B26:$R26+COLUMN($B26:$R26)/100,0))</f>
        <v xml:space="preserve">0 : </v>
      </c>
      <c r="W26" t="str">
        <f t="array" ref="W26">INT(LARGE($B26:$R26+COLUMN($B26:$R26)/100,W$4))&amp;" : "&amp;INDEX($B$4:$R$4,,MATCH(LARGE($B26:$R26+COLUMN($B26:$R26)/100,W$4),$B26:$R26+COLUMN($B26:$R26)/100,0))</f>
        <v xml:space="preserve">0 : </v>
      </c>
      <c r="X26" t="str">
        <f t="array" ref="X26">INT(LARGE($B26:$R26+COLUMN($B26:$R26)/100,X$4))&amp;" : "&amp;INDEX($B$4:$R$4,,MATCH(LARGE($B26:$R26+COLUMN($B26:$R26)/100,X$4),$B26:$R26+COLUMN($B26:$R26)/100,0))</f>
        <v xml:space="preserve">0 : </v>
      </c>
    </row>
    <row r="27" spans="1:24" x14ac:dyDescent="0.35">
      <c r="A27"/>
      <c r="U27" s="12" t="e">
        <f t="shared" si="0"/>
        <v>#N/A</v>
      </c>
      <c r="V27" t="str">
        <f t="array" ref="V27">INT(LARGE($B27:$R27+COLUMN($B27:$R27)/100,V$4))&amp;" : "&amp;INDEX($B$4:$R$4,,MATCH(LARGE($B27:$R27+COLUMN($B27:$R27)/100,V$4),$B27:$R27+COLUMN($B27:$R27)/100,0))</f>
        <v xml:space="preserve">0 : </v>
      </c>
      <c r="W27" t="str">
        <f t="array" ref="W27">INT(LARGE($B27:$R27+COLUMN($B27:$R27)/100,W$4))&amp;" : "&amp;INDEX($B$4:$R$4,,MATCH(LARGE($B27:$R27+COLUMN($B27:$R27)/100,W$4),$B27:$R27+COLUMN($B27:$R27)/100,0))</f>
        <v xml:space="preserve">0 : </v>
      </c>
      <c r="X27" t="str">
        <f t="array" ref="X27">INT(LARGE($B27:$R27+COLUMN($B27:$R27)/100,X$4))&amp;" : "&amp;INDEX($B$4:$R$4,,MATCH(LARGE($B27:$R27+COLUMN($B27:$R27)/100,X$4),$B27:$R27+COLUMN($B27:$R27)/100,0))</f>
        <v xml:space="preserve">0 : </v>
      </c>
    </row>
    <row r="28" spans="1:24" x14ac:dyDescent="0.35">
      <c r="A28"/>
      <c r="U28" s="12" t="e">
        <f t="shared" si="0"/>
        <v>#N/A</v>
      </c>
      <c r="V28" t="str">
        <f t="array" ref="V28">INT(LARGE($B28:$R28+COLUMN($B28:$R28)/100,V$4))&amp;" : "&amp;INDEX($B$4:$R$4,,MATCH(LARGE($B28:$R28+COLUMN($B28:$R28)/100,V$4),$B28:$R28+COLUMN($B28:$R28)/100,0))</f>
        <v xml:space="preserve">0 : </v>
      </c>
      <c r="W28" t="str">
        <f t="array" ref="W28">INT(LARGE($B28:$R28+COLUMN($B28:$R28)/100,W$4))&amp;" : "&amp;INDEX($B$4:$R$4,,MATCH(LARGE($B28:$R28+COLUMN($B28:$R28)/100,W$4),$B28:$R28+COLUMN($B28:$R28)/100,0))</f>
        <v xml:space="preserve">0 : </v>
      </c>
      <c r="X28" t="str">
        <f t="array" ref="X28">INT(LARGE($B28:$R28+COLUMN($B28:$R28)/100,X$4))&amp;" : "&amp;INDEX($B$4:$R$4,,MATCH(LARGE($B28:$R28+COLUMN($B28:$R28)/100,X$4),$B28:$R28+COLUMN($B28:$R28)/100,0))</f>
        <v xml:space="preserve">0 : </v>
      </c>
    </row>
    <row r="29" spans="1:24" x14ac:dyDescent="0.35">
      <c r="A29"/>
      <c r="U29" s="12" t="e">
        <f t="shared" si="0"/>
        <v>#N/A</v>
      </c>
      <c r="V29" t="str">
        <f t="array" ref="V29">INT(LARGE($B29:$R29+COLUMN($B29:$R29)/100,V$4))&amp;" : "&amp;INDEX($B$4:$R$4,,MATCH(LARGE($B29:$R29+COLUMN($B29:$R29)/100,V$4),$B29:$R29+COLUMN($B29:$R29)/100,0))</f>
        <v xml:space="preserve">0 : </v>
      </c>
      <c r="W29" t="str">
        <f t="array" ref="W29">INT(LARGE($B29:$R29+COLUMN($B29:$R29)/100,W$4))&amp;" : "&amp;INDEX($B$4:$R$4,,MATCH(LARGE($B29:$R29+COLUMN($B29:$R29)/100,W$4),$B29:$R29+COLUMN($B29:$R29)/100,0))</f>
        <v xml:space="preserve">0 : </v>
      </c>
      <c r="X29" t="str">
        <f t="array" ref="X29">INT(LARGE($B29:$R29+COLUMN($B29:$R29)/100,X$4))&amp;" : "&amp;INDEX($B$4:$R$4,,MATCH(LARGE($B29:$R29+COLUMN($B29:$R29)/100,X$4),$B29:$R29+COLUMN($B29:$R29)/100,0))</f>
        <v xml:space="preserve">0 : </v>
      </c>
    </row>
    <row r="30" spans="1:24" x14ac:dyDescent="0.35">
      <c r="A30"/>
      <c r="U30" s="12" t="e">
        <f t="shared" si="0"/>
        <v>#N/A</v>
      </c>
      <c r="V30" t="str">
        <f t="array" ref="V30">INT(LARGE($B30:$R30+COLUMN($B30:$R30)/100,V$4))&amp;" : "&amp;INDEX($B$4:$R$4,,MATCH(LARGE($B30:$R30+COLUMN($B30:$R30)/100,V$4),$B30:$R30+COLUMN($B30:$R30)/100,0))</f>
        <v xml:space="preserve">0 : </v>
      </c>
      <c r="W30" t="str">
        <f t="array" ref="W30">INT(LARGE($B30:$R30+COLUMN($B30:$R30)/100,W$4))&amp;" : "&amp;INDEX($B$4:$R$4,,MATCH(LARGE($B30:$R30+COLUMN($B30:$R30)/100,W$4),$B30:$R30+COLUMN($B30:$R30)/100,0))</f>
        <v xml:space="preserve">0 : </v>
      </c>
      <c r="X30" t="str">
        <f t="array" ref="X30">INT(LARGE($B30:$R30+COLUMN($B30:$R30)/100,X$4))&amp;" : "&amp;INDEX($B$4:$R$4,,MATCH(LARGE($B30:$R30+COLUMN($B30:$R30)/100,X$4),$B30:$R30+COLUMN($B30:$R30)/100,0))</f>
        <v xml:space="preserve">0 : </v>
      </c>
    </row>
    <row r="31" spans="1:24" x14ac:dyDescent="0.35">
      <c r="A31"/>
      <c r="U31" s="12" t="e">
        <f t="shared" si="0"/>
        <v>#N/A</v>
      </c>
      <c r="V31" t="str">
        <f t="array" ref="V31">INT(LARGE($B31:$R31+COLUMN($B31:$R31)/100,V$4))&amp;" : "&amp;INDEX($B$4:$R$4,,MATCH(LARGE($B31:$R31+COLUMN($B31:$R31)/100,V$4),$B31:$R31+COLUMN($B31:$R31)/100,0))</f>
        <v xml:space="preserve">0 : </v>
      </c>
      <c r="W31" t="str">
        <f t="array" ref="W31">INT(LARGE($B31:$R31+COLUMN($B31:$R31)/100,W$4))&amp;" : "&amp;INDEX($B$4:$R$4,,MATCH(LARGE($B31:$R31+COLUMN($B31:$R31)/100,W$4),$B31:$R31+COLUMN($B31:$R31)/100,0))</f>
        <v xml:space="preserve">0 : </v>
      </c>
      <c r="X31" t="str">
        <f t="array" ref="X31">INT(LARGE($B31:$R31+COLUMN($B31:$R31)/100,X$4))&amp;" : "&amp;INDEX($B$4:$R$4,,MATCH(LARGE($B31:$R31+COLUMN($B31:$R31)/100,X$4),$B31:$R31+COLUMN($B31:$R31)/100,0))</f>
        <v xml:space="preserve">0 : </v>
      </c>
    </row>
    <row r="32" spans="1:24" x14ac:dyDescent="0.35">
      <c r="A32"/>
      <c r="U32" s="12" t="e">
        <f t="shared" si="0"/>
        <v>#N/A</v>
      </c>
      <c r="V32" t="str">
        <f t="array" ref="V32">INT(LARGE($B32:$R32+COLUMN($B32:$R32)/100,V$4))&amp;" : "&amp;INDEX($B$4:$R$4,,MATCH(LARGE($B32:$R32+COLUMN($B32:$R32)/100,V$4),$B32:$R32+COLUMN($B32:$R32)/100,0))</f>
        <v xml:space="preserve">0 : </v>
      </c>
      <c r="W32" t="str">
        <f t="array" ref="W32">INT(LARGE($B32:$R32+COLUMN($B32:$R32)/100,W$4))&amp;" : "&amp;INDEX($B$4:$R$4,,MATCH(LARGE($B32:$R32+COLUMN($B32:$R32)/100,W$4),$B32:$R32+COLUMN($B32:$R32)/100,0))</f>
        <v xml:space="preserve">0 : </v>
      </c>
      <c r="X32" t="str">
        <f t="array" ref="X32">INT(LARGE($B32:$R32+COLUMN($B32:$R32)/100,X$4))&amp;" : "&amp;INDEX($B$4:$R$4,,MATCH(LARGE($B32:$R32+COLUMN($B32:$R32)/100,X$4),$B32:$R32+COLUMN($B32:$R32)/100,0))</f>
        <v xml:space="preserve">0 : </v>
      </c>
    </row>
    <row r="33" spans="1:24" x14ac:dyDescent="0.35">
      <c r="A33"/>
      <c r="U33" s="12" t="e">
        <f t="shared" si="0"/>
        <v>#N/A</v>
      </c>
      <c r="V33" t="str">
        <f t="array" ref="V33">INT(LARGE($B33:$R33+COLUMN($B33:$R33)/100,V$4))&amp;" : "&amp;INDEX($B$4:$R$4,,MATCH(LARGE($B33:$R33+COLUMN($B33:$R33)/100,V$4),$B33:$R33+COLUMN($B33:$R33)/100,0))</f>
        <v xml:space="preserve">0 : </v>
      </c>
      <c r="W33" t="str">
        <f t="array" ref="W33">INT(LARGE($B33:$R33+COLUMN($B33:$R33)/100,W$4))&amp;" : "&amp;INDEX($B$4:$R$4,,MATCH(LARGE($B33:$R33+COLUMN($B33:$R33)/100,W$4),$B33:$R33+COLUMN($B33:$R33)/100,0))</f>
        <v xml:space="preserve">0 : </v>
      </c>
      <c r="X33" t="str">
        <f t="array" ref="X33">INT(LARGE($B33:$R33+COLUMN($B33:$R33)/100,X$4))&amp;" : "&amp;INDEX($B$4:$R$4,,MATCH(LARGE($B33:$R33+COLUMN($B33:$R33)/100,X$4),$B33:$R33+COLUMN($B33:$R33)/100,0))</f>
        <v xml:space="preserve">0 : </v>
      </c>
    </row>
    <row r="34" spans="1:24" x14ac:dyDescent="0.35">
      <c r="A34"/>
      <c r="U34" s="12" t="e">
        <f t="shared" si="0"/>
        <v>#N/A</v>
      </c>
      <c r="V34" t="str">
        <f t="array" ref="V34">INT(LARGE($B34:$R34+COLUMN($B34:$R34)/100,V$4))&amp;" : "&amp;INDEX($B$4:$R$4,,MATCH(LARGE($B34:$R34+COLUMN($B34:$R34)/100,V$4),$B34:$R34+COLUMN($B34:$R34)/100,0))</f>
        <v xml:space="preserve">0 : </v>
      </c>
      <c r="W34" t="str">
        <f t="array" ref="W34">INT(LARGE($B34:$R34+COLUMN($B34:$R34)/100,W$4))&amp;" : "&amp;INDEX($B$4:$R$4,,MATCH(LARGE($B34:$R34+COLUMN($B34:$R34)/100,W$4),$B34:$R34+COLUMN($B34:$R34)/100,0))</f>
        <v xml:space="preserve">0 : </v>
      </c>
      <c r="X34" t="str">
        <f t="array" ref="X34">INT(LARGE($B34:$R34+COLUMN($B34:$R34)/100,X$4))&amp;" : "&amp;INDEX($B$4:$R$4,,MATCH(LARGE($B34:$R34+COLUMN($B34:$R34)/100,X$4),$B34:$R34+COLUMN($B34:$R34)/100,0))</f>
        <v xml:space="preserve">0 : </v>
      </c>
    </row>
    <row r="35" spans="1:24" x14ac:dyDescent="0.35">
      <c r="A35"/>
      <c r="U35" s="12" t="e">
        <f t="shared" si="0"/>
        <v>#N/A</v>
      </c>
      <c r="V35" t="str">
        <f t="array" ref="V35">INT(LARGE($B35:$R35+COLUMN($B35:$R35)/100,V$4))&amp;" : "&amp;INDEX($B$4:$R$4,,MATCH(LARGE($B35:$R35+COLUMN($B35:$R35)/100,V$4),$B35:$R35+COLUMN($B35:$R35)/100,0))</f>
        <v xml:space="preserve">0 : </v>
      </c>
      <c r="W35" t="str">
        <f t="array" ref="W35">INT(LARGE($B35:$R35+COLUMN($B35:$R35)/100,W$4))&amp;" : "&amp;INDEX($B$4:$R$4,,MATCH(LARGE($B35:$R35+COLUMN($B35:$R35)/100,W$4),$B35:$R35+COLUMN($B35:$R35)/100,0))</f>
        <v xml:space="preserve">0 : </v>
      </c>
      <c r="X35" t="str">
        <f t="array" ref="X35">INT(LARGE($B35:$R35+COLUMN($B35:$R35)/100,X$4))&amp;" : "&amp;INDEX($B$4:$R$4,,MATCH(LARGE($B35:$R35+COLUMN($B35:$R35)/100,X$4),$B35:$R35+COLUMN($B35:$R35)/100,0))</f>
        <v xml:space="preserve">0 : </v>
      </c>
    </row>
    <row r="36" spans="1:24" x14ac:dyDescent="0.35">
      <c r="A36"/>
      <c r="U36" s="12" t="e">
        <f t="shared" si="0"/>
        <v>#N/A</v>
      </c>
      <c r="V36" t="str">
        <f t="array" ref="V36">INT(LARGE($B36:$R36+COLUMN($B36:$R36)/100,V$4))&amp;" : "&amp;INDEX($B$4:$R$4,,MATCH(LARGE($B36:$R36+COLUMN($B36:$R36)/100,V$4),$B36:$R36+COLUMN($B36:$R36)/100,0))</f>
        <v xml:space="preserve">0 : </v>
      </c>
      <c r="W36" t="str">
        <f t="array" ref="W36">INT(LARGE($B36:$R36+COLUMN($B36:$R36)/100,W$4))&amp;" : "&amp;INDEX($B$4:$R$4,,MATCH(LARGE($B36:$R36+COLUMN($B36:$R36)/100,W$4),$B36:$R36+COLUMN($B36:$R36)/100,0))</f>
        <v xml:space="preserve">0 : </v>
      </c>
      <c r="X36" t="str">
        <f t="array" ref="X36">INT(LARGE($B36:$R36+COLUMN($B36:$R36)/100,X$4))&amp;" : "&amp;INDEX($B$4:$R$4,,MATCH(LARGE($B36:$R36+COLUMN($B36:$R36)/100,X$4),$B36:$R36+COLUMN($B36:$R36)/100,0))</f>
        <v xml:space="preserve">0 : </v>
      </c>
    </row>
    <row r="37" spans="1:24" x14ac:dyDescent="0.35">
      <c r="A37"/>
      <c r="U37" s="12" t="e">
        <f t="shared" si="0"/>
        <v>#N/A</v>
      </c>
      <c r="V37" t="str">
        <f t="array" ref="V37">INT(LARGE($B37:$R37+COLUMN($B37:$R37)/100,V$4))&amp;" : "&amp;INDEX($B$4:$R$4,,MATCH(LARGE($B37:$R37+COLUMN($B37:$R37)/100,V$4),$B37:$R37+COLUMN($B37:$R37)/100,0))</f>
        <v xml:space="preserve">0 : </v>
      </c>
      <c r="W37" t="str">
        <f t="array" ref="W37">INT(LARGE($B37:$R37+COLUMN($B37:$R37)/100,W$4))&amp;" : "&amp;INDEX($B$4:$R$4,,MATCH(LARGE($B37:$R37+COLUMN($B37:$R37)/100,W$4),$B37:$R37+COLUMN($B37:$R37)/100,0))</f>
        <v xml:space="preserve">0 : </v>
      </c>
      <c r="X37" t="str">
        <f t="array" ref="X37">INT(LARGE($B37:$R37+COLUMN($B37:$R37)/100,X$4))&amp;" : "&amp;INDEX($B$4:$R$4,,MATCH(LARGE($B37:$R37+COLUMN($B37:$R37)/100,X$4),$B37:$R37+COLUMN($B37:$R37)/100,0))</f>
        <v xml:space="preserve">0 : </v>
      </c>
    </row>
    <row r="38" spans="1:24" x14ac:dyDescent="0.35">
      <c r="A38"/>
      <c r="U38" s="12" t="e">
        <f t="shared" si="0"/>
        <v>#N/A</v>
      </c>
      <c r="V38" t="str">
        <f t="array" ref="V38">INT(LARGE($B38:$R38+COLUMN($B38:$R38)/100,V$4))&amp;" : "&amp;INDEX($B$4:$R$4,,MATCH(LARGE($B38:$R38+COLUMN($B38:$R38)/100,V$4),$B38:$R38+COLUMN($B38:$R38)/100,0))</f>
        <v xml:space="preserve">0 : </v>
      </c>
      <c r="W38" t="str">
        <f t="array" ref="W38">INT(LARGE($B38:$R38+COLUMN($B38:$R38)/100,W$4))&amp;" : "&amp;INDEX($B$4:$R$4,,MATCH(LARGE($B38:$R38+COLUMN($B38:$R38)/100,W$4),$B38:$R38+COLUMN($B38:$R38)/100,0))</f>
        <v xml:space="preserve">0 : </v>
      </c>
      <c r="X38" t="str">
        <f t="array" ref="X38">INT(LARGE($B38:$R38+COLUMN($B38:$R38)/100,X$4))&amp;" : "&amp;INDEX($B$4:$R$4,,MATCH(LARGE($B38:$R38+COLUMN($B38:$R38)/100,X$4),$B38:$R38+COLUMN($B38:$R38)/100,0))</f>
        <v xml:space="preserve">0 : </v>
      </c>
    </row>
    <row r="39" spans="1:24" x14ac:dyDescent="0.35">
      <c r="A39"/>
      <c r="U39" s="12" t="e">
        <f t="shared" si="0"/>
        <v>#N/A</v>
      </c>
      <c r="V39" t="str">
        <f t="array" ref="V39">INT(LARGE($B39:$R39+COLUMN($B39:$R39)/100,V$4))&amp;" : "&amp;INDEX($B$4:$R$4,,MATCH(LARGE($B39:$R39+COLUMN($B39:$R39)/100,V$4),$B39:$R39+COLUMN($B39:$R39)/100,0))</f>
        <v xml:space="preserve">0 : </v>
      </c>
      <c r="W39" t="str">
        <f t="array" ref="W39">INT(LARGE($B39:$R39+COLUMN($B39:$R39)/100,W$4))&amp;" : "&amp;INDEX($B$4:$R$4,,MATCH(LARGE($B39:$R39+COLUMN($B39:$R39)/100,W$4),$B39:$R39+COLUMN($B39:$R39)/100,0))</f>
        <v xml:space="preserve">0 : </v>
      </c>
      <c r="X39" t="str">
        <f t="array" ref="X39">INT(LARGE($B39:$R39+COLUMN($B39:$R39)/100,X$4))&amp;" : "&amp;INDEX($B$4:$R$4,,MATCH(LARGE($B39:$R39+COLUMN($B39:$R39)/100,X$4),$B39:$R39+COLUMN($B39:$R39)/100,0))</f>
        <v xml:space="preserve">0 : </v>
      </c>
    </row>
    <row r="40" spans="1:24" x14ac:dyDescent="0.35">
      <c r="A40"/>
      <c r="U40" s="12" t="e">
        <f t="shared" si="0"/>
        <v>#N/A</v>
      </c>
      <c r="V40" t="str">
        <f t="array" ref="V40">INT(LARGE($B40:$R40+COLUMN($B40:$R40)/100,V$4))&amp;" : "&amp;INDEX($B$4:$R$4,,MATCH(LARGE($B40:$R40+COLUMN($B40:$R40)/100,V$4),$B40:$R40+COLUMN($B40:$R40)/100,0))</f>
        <v xml:space="preserve">0 : </v>
      </c>
      <c r="W40" t="str">
        <f t="array" ref="W40">INT(LARGE($B40:$R40+COLUMN($B40:$R40)/100,W$4))&amp;" : "&amp;INDEX($B$4:$R$4,,MATCH(LARGE($B40:$R40+COLUMN($B40:$R40)/100,W$4),$B40:$R40+COLUMN($B40:$R40)/100,0))</f>
        <v xml:space="preserve">0 : </v>
      </c>
      <c r="X40" t="str">
        <f t="array" ref="X40">INT(LARGE($B40:$R40+COLUMN($B40:$R40)/100,X$4))&amp;" : "&amp;INDEX($B$4:$R$4,,MATCH(LARGE($B40:$R40+COLUMN($B40:$R40)/100,X$4),$B40:$R40+COLUMN($B40:$R40)/100,0))</f>
        <v xml:space="preserve">0 : </v>
      </c>
    </row>
    <row r="41" spans="1:24" x14ac:dyDescent="0.35">
      <c r="A41"/>
      <c r="U41" s="12" t="e">
        <f t="shared" si="0"/>
        <v>#N/A</v>
      </c>
      <c r="V41" t="str">
        <f t="array" ref="V41">INT(LARGE($B41:$R41+COLUMN($B41:$R41)/100,V$4))&amp;" : "&amp;INDEX($B$4:$R$4,,MATCH(LARGE($B41:$R41+COLUMN($B41:$R41)/100,V$4),$B41:$R41+COLUMN($B41:$R41)/100,0))</f>
        <v xml:space="preserve">0 : </v>
      </c>
      <c r="W41" t="str">
        <f t="array" ref="W41">INT(LARGE($B41:$R41+COLUMN($B41:$R41)/100,W$4))&amp;" : "&amp;INDEX($B$4:$R$4,,MATCH(LARGE($B41:$R41+COLUMN($B41:$R41)/100,W$4),$B41:$R41+COLUMN($B41:$R41)/100,0))</f>
        <v xml:space="preserve">0 : </v>
      </c>
      <c r="X41" t="str">
        <f t="array" ref="X41">INT(LARGE($B41:$R41+COLUMN($B41:$R41)/100,X$4))&amp;" : "&amp;INDEX($B$4:$R$4,,MATCH(LARGE($B41:$R41+COLUMN($B41:$R41)/100,X$4),$B41:$R41+COLUMN($B41:$R41)/100,0))</f>
        <v xml:space="preserve">0 : </v>
      </c>
    </row>
    <row r="42" spans="1:24" x14ac:dyDescent="0.35">
      <c r="A42"/>
      <c r="U42" s="12" t="e">
        <f t="shared" si="0"/>
        <v>#N/A</v>
      </c>
      <c r="V42" t="str">
        <f t="array" ref="V42">INT(LARGE($B42:$R42+COLUMN($B42:$R42)/100,V$4))&amp;" : "&amp;INDEX($B$4:$R$4,,MATCH(LARGE($B42:$R42+COLUMN($B42:$R42)/100,V$4),$B42:$R42+COLUMN($B42:$R42)/100,0))</f>
        <v xml:space="preserve">0 : </v>
      </c>
      <c r="W42" t="str">
        <f t="array" ref="W42">INT(LARGE($B42:$R42+COLUMN($B42:$R42)/100,W$4))&amp;" : "&amp;INDEX($B$4:$R$4,,MATCH(LARGE($B42:$R42+COLUMN($B42:$R42)/100,W$4),$B42:$R42+COLUMN($B42:$R42)/100,0))</f>
        <v xml:space="preserve">0 : </v>
      </c>
      <c r="X42" t="str">
        <f t="array" ref="X42">INT(LARGE($B42:$R42+COLUMN($B42:$R42)/100,X$4))&amp;" : "&amp;INDEX($B$4:$R$4,,MATCH(LARGE($B42:$R42+COLUMN($B42:$R42)/100,X$4),$B42:$R42+COLUMN($B42:$R42)/100,0))</f>
        <v xml:space="preserve">0 : </v>
      </c>
    </row>
    <row r="43" spans="1:24" x14ac:dyDescent="0.35">
      <c r="A43"/>
      <c r="U43" s="12" t="e">
        <f t="shared" si="0"/>
        <v>#N/A</v>
      </c>
      <c r="V43" t="str">
        <f t="array" ref="V43">INT(LARGE($B43:$R43+COLUMN($B43:$R43)/100,V$4))&amp;" : "&amp;INDEX($B$4:$R$4,,MATCH(LARGE($B43:$R43+COLUMN($B43:$R43)/100,V$4),$B43:$R43+COLUMN($B43:$R43)/100,0))</f>
        <v xml:space="preserve">0 : </v>
      </c>
      <c r="W43" t="str">
        <f t="array" ref="W43">INT(LARGE($B43:$R43+COLUMN($B43:$R43)/100,W$4))&amp;" : "&amp;INDEX($B$4:$R$4,,MATCH(LARGE($B43:$R43+COLUMN($B43:$R43)/100,W$4),$B43:$R43+COLUMN($B43:$R43)/100,0))</f>
        <v xml:space="preserve">0 : </v>
      </c>
      <c r="X43" t="str">
        <f t="array" ref="X43">INT(LARGE($B43:$R43+COLUMN($B43:$R43)/100,X$4))&amp;" : "&amp;INDEX($B$4:$R$4,,MATCH(LARGE($B43:$R43+COLUMN($B43:$R43)/100,X$4),$B43:$R43+COLUMN($B43:$R43)/100,0))</f>
        <v xml:space="preserve">0 : </v>
      </c>
    </row>
    <row r="44" spans="1:24" x14ac:dyDescent="0.35">
      <c r="A44"/>
      <c r="U44" s="12" t="e">
        <f t="shared" si="0"/>
        <v>#N/A</v>
      </c>
      <c r="V44" t="str">
        <f t="array" ref="V44">INT(LARGE($B44:$R44+COLUMN($B44:$R44)/100,V$4))&amp;" : "&amp;INDEX($B$4:$R$4,,MATCH(LARGE($B44:$R44+COLUMN($B44:$R44)/100,V$4),$B44:$R44+COLUMN($B44:$R44)/100,0))</f>
        <v xml:space="preserve">0 : </v>
      </c>
      <c r="W44" t="str">
        <f t="array" ref="W44">INT(LARGE($B44:$R44+COLUMN($B44:$R44)/100,W$4))&amp;" : "&amp;INDEX($B$4:$R$4,,MATCH(LARGE($B44:$R44+COLUMN($B44:$R44)/100,W$4),$B44:$R44+COLUMN($B44:$R44)/100,0))</f>
        <v xml:space="preserve">0 : </v>
      </c>
      <c r="X44" t="str">
        <f t="array" ref="X44">INT(LARGE($B44:$R44+COLUMN($B44:$R44)/100,X$4))&amp;" : "&amp;INDEX($B$4:$R$4,,MATCH(LARGE($B44:$R44+COLUMN($B44:$R44)/100,X$4),$B44:$R44+COLUMN($B44:$R44)/100,0))</f>
        <v xml:space="preserve">0 : </v>
      </c>
    </row>
    <row r="45" spans="1:24" x14ac:dyDescent="0.35">
      <c r="A45"/>
      <c r="U45" s="12" t="e">
        <f t="shared" si="0"/>
        <v>#N/A</v>
      </c>
      <c r="V45" t="str">
        <f t="array" ref="V45">INT(LARGE($B45:$R45+COLUMN($B45:$R45)/100,V$4))&amp;" : "&amp;INDEX($B$4:$R$4,,MATCH(LARGE($B45:$R45+COLUMN($B45:$R45)/100,V$4),$B45:$R45+COLUMN($B45:$R45)/100,0))</f>
        <v xml:space="preserve">0 : </v>
      </c>
      <c r="W45" t="str">
        <f t="array" ref="W45">INT(LARGE($B45:$R45+COLUMN($B45:$R45)/100,W$4))&amp;" : "&amp;INDEX($B$4:$R$4,,MATCH(LARGE($B45:$R45+COLUMN($B45:$R45)/100,W$4),$B45:$R45+COLUMN($B45:$R45)/100,0))</f>
        <v xml:space="preserve">0 : </v>
      </c>
      <c r="X45" t="str">
        <f t="array" ref="X45">INT(LARGE($B45:$R45+COLUMN($B45:$R45)/100,X$4))&amp;" : "&amp;INDEX($B$4:$R$4,,MATCH(LARGE($B45:$R45+COLUMN($B45:$R45)/100,X$4),$B45:$R45+COLUMN($B45:$R45)/100,0))</f>
        <v xml:space="preserve">0 : </v>
      </c>
    </row>
    <row r="46" spans="1:24" x14ac:dyDescent="0.35">
      <c r="A46"/>
      <c r="U46" s="12" t="e">
        <f t="shared" si="0"/>
        <v>#N/A</v>
      </c>
      <c r="V46" t="str">
        <f t="array" ref="V46">INT(LARGE($B46:$R46+COLUMN($B46:$R46)/100,V$4))&amp;" : "&amp;INDEX($B$4:$R$4,,MATCH(LARGE($B46:$R46+COLUMN($B46:$R46)/100,V$4),$B46:$R46+COLUMN($B46:$R46)/100,0))</f>
        <v xml:space="preserve">0 : </v>
      </c>
      <c r="W46" t="str">
        <f t="array" ref="W46">INT(LARGE($B46:$R46+COLUMN($B46:$R46)/100,W$4))&amp;" : "&amp;INDEX($B$4:$R$4,,MATCH(LARGE($B46:$R46+COLUMN($B46:$R46)/100,W$4),$B46:$R46+COLUMN($B46:$R46)/100,0))</f>
        <v xml:space="preserve">0 : </v>
      </c>
      <c r="X46" t="str">
        <f t="array" ref="X46">INT(LARGE($B46:$R46+COLUMN($B46:$R46)/100,X$4))&amp;" : "&amp;INDEX($B$4:$R$4,,MATCH(LARGE($B46:$R46+COLUMN($B46:$R46)/100,X$4),$B46:$R46+COLUMN($B46:$R46)/100,0))</f>
        <v xml:space="preserve">0 : </v>
      </c>
    </row>
    <row r="47" spans="1:24" x14ac:dyDescent="0.35">
      <c r="A47"/>
      <c r="U47" s="12" t="e">
        <f t="shared" si="0"/>
        <v>#N/A</v>
      </c>
      <c r="V47" t="str">
        <f t="array" ref="V47">INT(LARGE($B47:$R47+COLUMN($B47:$R47)/100,V$4))&amp;" : "&amp;INDEX($B$4:$R$4,,MATCH(LARGE($B47:$R47+COLUMN($B47:$R47)/100,V$4),$B47:$R47+COLUMN($B47:$R47)/100,0))</f>
        <v xml:space="preserve">0 : </v>
      </c>
      <c r="W47" t="str">
        <f t="array" ref="W47">INT(LARGE($B47:$R47+COLUMN($B47:$R47)/100,W$4))&amp;" : "&amp;INDEX($B$4:$R$4,,MATCH(LARGE($B47:$R47+COLUMN($B47:$R47)/100,W$4),$B47:$R47+COLUMN($B47:$R47)/100,0))</f>
        <v xml:space="preserve">0 : </v>
      </c>
      <c r="X47" t="str">
        <f t="array" ref="X47">INT(LARGE($B47:$R47+COLUMN($B47:$R47)/100,X$4))&amp;" : "&amp;INDEX($B$4:$R$4,,MATCH(LARGE($B47:$R47+COLUMN($B47:$R47)/100,X$4),$B47:$R47+COLUMN($B47:$R47)/100,0))</f>
        <v xml:space="preserve">0 : </v>
      </c>
    </row>
    <row r="48" spans="1:24" x14ac:dyDescent="0.35">
      <c r="A48"/>
      <c r="U48" s="12" t="e">
        <f t="shared" si="0"/>
        <v>#N/A</v>
      </c>
      <c r="V48" t="str">
        <f t="array" ref="V48">INT(LARGE($B48:$R48+COLUMN($B48:$R48)/100,V$4))&amp;" : "&amp;INDEX($B$4:$R$4,,MATCH(LARGE($B48:$R48+COLUMN($B48:$R48)/100,V$4),$B48:$R48+COLUMN($B48:$R48)/100,0))</f>
        <v xml:space="preserve">0 : </v>
      </c>
      <c r="W48" t="str">
        <f t="array" ref="W48">INT(LARGE($B48:$R48+COLUMN($B48:$R48)/100,W$4))&amp;" : "&amp;INDEX($B$4:$R$4,,MATCH(LARGE($B48:$R48+COLUMN($B48:$R48)/100,W$4),$B48:$R48+COLUMN($B48:$R48)/100,0))</f>
        <v xml:space="preserve">0 : </v>
      </c>
      <c r="X48" t="str">
        <f t="array" ref="X48">INT(LARGE($B48:$R48+COLUMN($B48:$R48)/100,X$4))&amp;" : "&amp;INDEX($B$4:$R$4,,MATCH(LARGE($B48:$R48+COLUMN($B48:$R48)/100,X$4),$B48:$R48+COLUMN($B48:$R48)/100,0))</f>
        <v xml:space="preserve">0 : </v>
      </c>
    </row>
    <row r="49" spans="1:24" x14ac:dyDescent="0.35">
      <c r="A49"/>
      <c r="U49" s="12" t="e">
        <f t="shared" si="0"/>
        <v>#N/A</v>
      </c>
      <c r="V49" t="str">
        <f t="array" ref="V49">INT(LARGE($B49:$R49+COLUMN($B49:$R49)/100,V$4))&amp;" : "&amp;INDEX($B$4:$R$4,,MATCH(LARGE($B49:$R49+COLUMN($B49:$R49)/100,V$4),$B49:$R49+COLUMN($B49:$R49)/100,0))</f>
        <v xml:space="preserve">0 : </v>
      </c>
      <c r="W49" t="str">
        <f t="array" ref="W49">INT(LARGE($B49:$R49+COLUMN($B49:$R49)/100,W$4))&amp;" : "&amp;INDEX($B$4:$R$4,,MATCH(LARGE($B49:$R49+COLUMN($B49:$R49)/100,W$4),$B49:$R49+COLUMN($B49:$R49)/100,0))</f>
        <v xml:space="preserve">0 : </v>
      </c>
      <c r="X49" t="str">
        <f t="array" ref="X49">INT(LARGE($B49:$R49+COLUMN($B49:$R49)/100,X$4))&amp;" : "&amp;INDEX($B$4:$R$4,,MATCH(LARGE($B49:$R49+COLUMN($B49:$R49)/100,X$4),$B49:$R49+COLUMN($B49:$R49)/100,0))</f>
        <v xml:space="preserve">0 : </v>
      </c>
    </row>
    <row r="50" spans="1:24" x14ac:dyDescent="0.35">
      <c r="A50"/>
      <c r="U50" s="12" t="e">
        <f t="shared" si="0"/>
        <v>#N/A</v>
      </c>
      <c r="V50" t="str">
        <f t="array" ref="V50">INT(LARGE($B50:$R50+COLUMN($B50:$R50)/100,V$4))&amp;" : "&amp;INDEX($B$4:$R$4,,MATCH(LARGE($B50:$R50+COLUMN($B50:$R50)/100,V$4),$B50:$R50+COLUMN($B50:$R50)/100,0))</f>
        <v xml:space="preserve">0 : </v>
      </c>
      <c r="W50" t="str">
        <f t="array" ref="W50">INT(LARGE($B50:$R50+COLUMN($B50:$R50)/100,W$4))&amp;" : "&amp;INDEX($B$4:$R$4,,MATCH(LARGE($B50:$R50+COLUMN($B50:$R50)/100,W$4),$B50:$R50+COLUMN($B50:$R50)/100,0))</f>
        <v xml:space="preserve">0 : </v>
      </c>
      <c r="X50" t="str">
        <f t="array" ref="X50">INT(LARGE($B50:$R50+COLUMN($B50:$R50)/100,X$4))&amp;" : "&amp;INDEX($B$4:$R$4,,MATCH(LARGE($B50:$R50+COLUMN($B50:$R50)/100,X$4),$B50:$R50+COLUMN($B50:$R50)/100,0))</f>
        <v xml:space="preserve">0 : </v>
      </c>
    </row>
    <row r="51" spans="1:24" x14ac:dyDescent="0.35">
      <c r="A51"/>
      <c r="U51" s="12" t="e">
        <f t="shared" si="0"/>
        <v>#N/A</v>
      </c>
      <c r="V51" t="str">
        <f t="array" ref="V51">INT(LARGE($B51:$R51+COLUMN($B51:$R51)/100,V$4))&amp;" : "&amp;INDEX($B$4:$R$4,,MATCH(LARGE($B51:$R51+COLUMN($B51:$R51)/100,V$4),$B51:$R51+COLUMN($B51:$R51)/100,0))</f>
        <v xml:space="preserve">0 : </v>
      </c>
      <c r="W51" t="str">
        <f t="array" ref="W51">INT(LARGE($B51:$R51+COLUMN($B51:$R51)/100,W$4))&amp;" : "&amp;INDEX($B$4:$R$4,,MATCH(LARGE($B51:$R51+COLUMN($B51:$R51)/100,W$4),$B51:$R51+COLUMN($B51:$R51)/100,0))</f>
        <v xml:space="preserve">0 : </v>
      </c>
      <c r="X51" t="str">
        <f t="array" ref="X51">INT(LARGE($B51:$R51+COLUMN($B51:$R51)/100,X$4))&amp;" : "&amp;INDEX($B$4:$R$4,,MATCH(LARGE($B51:$R51+COLUMN($B51:$R51)/100,X$4),$B51:$R51+COLUMN($B51:$R51)/100,0))</f>
        <v xml:space="preserve">0 : </v>
      </c>
    </row>
    <row r="52" spans="1:24" x14ac:dyDescent="0.35">
      <c r="A52"/>
      <c r="U52" s="12" t="e">
        <f t="shared" si="0"/>
        <v>#N/A</v>
      </c>
      <c r="V52" t="str">
        <f t="array" ref="V52">INT(LARGE($B52:$R52+COLUMN($B52:$R52)/100,V$4))&amp;" : "&amp;INDEX($B$4:$R$4,,MATCH(LARGE($B52:$R52+COLUMN($B52:$R52)/100,V$4),$B52:$R52+COLUMN($B52:$R52)/100,0))</f>
        <v xml:space="preserve">0 : </v>
      </c>
      <c r="W52" t="str">
        <f t="array" ref="W52">INT(LARGE($B52:$R52+COLUMN($B52:$R52)/100,W$4))&amp;" : "&amp;INDEX($B$4:$R$4,,MATCH(LARGE($B52:$R52+COLUMN($B52:$R52)/100,W$4),$B52:$R52+COLUMN($B52:$R52)/100,0))</f>
        <v xml:space="preserve">0 : </v>
      </c>
      <c r="X52" t="str">
        <f t="array" ref="X52">INT(LARGE($B52:$R52+COLUMN($B52:$R52)/100,X$4))&amp;" : "&amp;INDEX($B$4:$R$4,,MATCH(LARGE($B52:$R52+COLUMN($B52:$R52)/100,X$4),$B52:$R52+COLUMN($B52:$R52)/100,0))</f>
        <v xml:space="preserve">0 : </v>
      </c>
    </row>
    <row r="53" spans="1:24" x14ac:dyDescent="0.35">
      <c r="A53"/>
      <c r="U53" s="12" t="e">
        <f t="shared" si="0"/>
        <v>#N/A</v>
      </c>
      <c r="V53" t="str">
        <f t="array" ref="V53">INT(LARGE($B53:$R53+COLUMN($B53:$R53)/100,V$4))&amp;" : "&amp;INDEX($B$4:$R$4,,MATCH(LARGE($B53:$R53+COLUMN($B53:$R53)/100,V$4),$B53:$R53+COLUMN($B53:$R53)/100,0))</f>
        <v xml:space="preserve">0 : </v>
      </c>
      <c r="W53" t="str">
        <f t="array" ref="W53">INT(LARGE($B53:$R53+COLUMN($B53:$R53)/100,W$4))&amp;" : "&amp;INDEX($B$4:$R$4,,MATCH(LARGE($B53:$R53+COLUMN($B53:$R53)/100,W$4),$B53:$R53+COLUMN($B53:$R53)/100,0))</f>
        <v xml:space="preserve">0 : </v>
      </c>
      <c r="X53" t="str">
        <f t="array" ref="X53">INT(LARGE($B53:$R53+COLUMN($B53:$R53)/100,X$4))&amp;" : "&amp;INDEX($B$4:$R$4,,MATCH(LARGE($B53:$R53+COLUMN($B53:$R53)/100,X$4),$B53:$R53+COLUMN($B53:$R53)/100,0))</f>
        <v xml:space="preserve">0 : </v>
      </c>
    </row>
    <row r="54" spans="1:24" x14ac:dyDescent="0.35">
      <c r="A54"/>
      <c r="U54" s="12" t="e">
        <f t="shared" si="0"/>
        <v>#N/A</v>
      </c>
      <c r="V54" t="str">
        <f t="array" ref="V54">INT(LARGE($B54:$R54+COLUMN($B54:$R54)/100,V$4))&amp;" : "&amp;INDEX($B$4:$R$4,,MATCH(LARGE($B54:$R54+COLUMN($B54:$R54)/100,V$4),$B54:$R54+COLUMN($B54:$R54)/100,0))</f>
        <v xml:space="preserve">0 : </v>
      </c>
      <c r="W54" t="str">
        <f t="array" ref="W54">INT(LARGE($B54:$R54+COLUMN($B54:$R54)/100,W$4))&amp;" : "&amp;INDEX($B$4:$R$4,,MATCH(LARGE($B54:$R54+COLUMN($B54:$R54)/100,W$4),$B54:$R54+COLUMN($B54:$R54)/100,0))</f>
        <v xml:space="preserve">0 : </v>
      </c>
      <c r="X54" t="str">
        <f t="array" ref="X54">INT(LARGE($B54:$R54+COLUMN($B54:$R54)/100,X$4))&amp;" : "&amp;INDEX($B$4:$R$4,,MATCH(LARGE($B54:$R54+COLUMN($B54:$R54)/100,X$4),$B54:$R54+COLUMN($B54:$R54)/100,0))</f>
        <v xml:space="preserve">0 : </v>
      </c>
    </row>
    <row r="55" spans="1:24" x14ac:dyDescent="0.35">
      <c r="A55"/>
      <c r="U55" s="12" t="e">
        <f t="shared" si="0"/>
        <v>#N/A</v>
      </c>
      <c r="V55" t="str">
        <f t="array" ref="V55">INT(LARGE($B55:$R55+COLUMN($B55:$R55)/100,V$4))&amp;" : "&amp;INDEX($B$4:$R$4,,MATCH(LARGE($B55:$R55+COLUMN($B55:$R55)/100,V$4),$B55:$R55+COLUMN($B55:$R55)/100,0))</f>
        <v xml:space="preserve">0 : </v>
      </c>
      <c r="W55" t="str">
        <f t="array" ref="W55">INT(LARGE($B55:$R55+COLUMN($B55:$R55)/100,W$4))&amp;" : "&amp;INDEX($B$4:$R$4,,MATCH(LARGE($B55:$R55+COLUMN($B55:$R55)/100,W$4),$B55:$R55+COLUMN($B55:$R55)/100,0))</f>
        <v xml:space="preserve">0 : </v>
      </c>
      <c r="X55" t="str">
        <f t="array" ref="X55">INT(LARGE($B55:$R55+COLUMN($B55:$R55)/100,X$4))&amp;" : "&amp;INDEX($B$4:$R$4,,MATCH(LARGE($B55:$R55+COLUMN($B55:$R55)/100,X$4),$B55:$R55+COLUMN($B55:$R55)/100,0))</f>
        <v xml:space="preserve">0 : </v>
      </c>
    </row>
    <row r="56" spans="1:24" x14ac:dyDescent="0.35">
      <c r="A56"/>
      <c r="U56" s="12" t="e">
        <f t="shared" si="0"/>
        <v>#N/A</v>
      </c>
      <c r="V56" t="str">
        <f t="array" ref="V56">INT(LARGE($B56:$R56+COLUMN($B56:$R56)/100,V$4))&amp;" : "&amp;INDEX($B$4:$R$4,,MATCH(LARGE($B56:$R56+COLUMN($B56:$R56)/100,V$4),$B56:$R56+COLUMN($B56:$R56)/100,0))</f>
        <v xml:space="preserve">0 : </v>
      </c>
      <c r="W56" t="str">
        <f t="array" ref="W56">INT(LARGE($B56:$R56+COLUMN($B56:$R56)/100,W$4))&amp;" : "&amp;INDEX($B$4:$R$4,,MATCH(LARGE($B56:$R56+COLUMN($B56:$R56)/100,W$4),$B56:$R56+COLUMN($B56:$R56)/100,0))</f>
        <v xml:space="preserve">0 : </v>
      </c>
      <c r="X56" t="str">
        <f t="array" ref="X56">INT(LARGE($B56:$R56+COLUMN($B56:$R56)/100,X$4))&amp;" : "&amp;INDEX($B$4:$R$4,,MATCH(LARGE($B56:$R56+COLUMN($B56:$R56)/100,X$4),$B56:$R56+COLUMN($B56:$R56)/100,0))</f>
        <v xml:space="preserve">0 : </v>
      </c>
    </row>
    <row r="57" spans="1:24" x14ac:dyDescent="0.35">
      <c r="A57"/>
      <c r="U57" s="12" t="e">
        <f t="shared" si="0"/>
        <v>#N/A</v>
      </c>
      <c r="V57" t="str">
        <f t="array" ref="V57">INT(LARGE($B57:$R57+COLUMN($B57:$R57)/100,V$4))&amp;" : "&amp;INDEX($B$4:$R$4,,MATCH(LARGE($B57:$R57+COLUMN($B57:$R57)/100,V$4),$B57:$R57+COLUMN($B57:$R57)/100,0))</f>
        <v xml:space="preserve">0 : </v>
      </c>
      <c r="W57" t="str">
        <f t="array" ref="W57">INT(LARGE($B57:$R57+COLUMN($B57:$R57)/100,W$4))&amp;" : "&amp;INDEX($B$4:$R$4,,MATCH(LARGE($B57:$R57+COLUMN($B57:$R57)/100,W$4),$B57:$R57+COLUMN($B57:$R57)/100,0))</f>
        <v xml:space="preserve">0 : </v>
      </c>
      <c r="X57" t="str">
        <f t="array" ref="X57">INT(LARGE($B57:$R57+COLUMN($B57:$R57)/100,X$4))&amp;" : "&amp;INDEX($B$4:$R$4,,MATCH(LARGE($B57:$R57+COLUMN($B57:$R57)/100,X$4),$B57:$R57+COLUMN($B57:$R57)/100,0))</f>
        <v xml:space="preserve">0 : </v>
      </c>
    </row>
    <row r="58" spans="1:24" x14ac:dyDescent="0.35">
      <c r="A58"/>
      <c r="U58" s="12" t="e">
        <f t="shared" si="0"/>
        <v>#N/A</v>
      </c>
      <c r="V58" t="str">
        <f t="array" ref="V58">INT(LARGE($B58:$R58+COLUMN($B58:$R58)/100,V$4))&amp;" : "&amp;INDEX($B$4:$R$4,,MATCH(LARGE($B58:$R58+COLUMN($B58:$R58)/100,V$4),$B58:$R58+COLUMN($B58:$R58)/100,0))</f>
        <v xml:space="preserve">0 : </v>
      </c>
      <c r="W58" t="str">
        <f t="array" ref="W58">INT(LARGE($B58:$R58+COLUMN($B58:$R58)/100,W$4))&amp;" : "&amp;INDEX($B$4:$R$4,,MATCH(LARGE($B58:$R58+COLUMN($B58:$R58)/100,W$4),$B58:$R58+COLUMN($B58:$R58)/100,0))</f>
        <v xml:space="preserve">0 : </v>
      </c>
      <c r="X58" t="str">
        <f t="array" ref="X58">INT(LARGE($B58:$R58+COLUMN($B58:$R58)/100,X$4))&amp;" : "&amp;INDEX($B$4:$R$4,,MATCH(LARGE($B58:$R58+COLUMN($B58:$R58)/100,X$4),$B58:$R58+COLUMN($B58:$R58)/100,0))</f>
        <v xml:space="preserve">0 : </v>
      </c>
    </row>
    <row r="59" spans="1:24" x14ac:dyDescent="0.35">
      <c r="A59"/>
      <c r="U59" s="12" t="e">
        <f t="shared" si="0"/>
        <v>#N/A</v>
      </c>
      <c r="V59" t="str">
        <f t="array" ref="V59">INT(LARGE($B59:$R59+COLUMN($B59:$R59)/100,V$4))&amp;" : "&amp;INDEX($B$4:$R$4,,MATCH(LARGE($B59:$R59+COLUMN($B59:$R59)/100,V$4),$B59:$R59+COLUMN($B59:$R59)/100,0))</f>
        <v xml:space="preserve">0 : </v>
      </c>
      <c r="W59" t="str">
        <f t="array" ref="W59">INT(LARGE($B59:$R59+COLUMN($B59:$R59)/100,W$4))&amp;" : "&amp;INDEX($B$4:$R$4,,MATCH(LARGE($B59:$R59+COLUMN($B59:$R59)/100,W$4),$B59:$R59+COLUMN($B59:$R59)/100,0))</f>
        <v xml:space="preserve">0 : </v>
      </c>
      <c r="X59" t="str">
        <f t="array" ref="X59">INT(LARGE($B59:$R59+COLUMN($B59:$R59)/100,X$4))&amp;" : "&amp;INDEX($B$4:$R$4,,MATCH(LARGE($B59:$R59+COLUMN($B59:$R59)/100,X$4),$B59:$R59+COLUMN($B59:$R59)/100,0))</f>
        <v xml:space="preserve">0 : </v>
      </c>
    </row>
    <row r="60" spans="1:24" x14ac:dyDescent="0.35">
      <c r="A60"/>
      <c r="U60" s="12" t="e">
        <f t="shared" si="0"/>
        <v>#N/A</v>
      </c>
      <c r="V60" t="str">
        <f t="array" ref="V60">INT(LARGE($B60:$R60+COLUMN($B60:$R60)/100,V$4))&amp;" : "&amp;INDEX($B$4:$R$4,,MATCH(LARGE($B60:$R60+COLUMN($B60:$R60)/100,V$4),$B60:$R60+COLUMN($B60:$R60)/100,0))</f>
        <v xml:space="preserve">0 : </v>
      </c>
      <c r="W60" t="str">
        <f t="array" ref="W60">INT(LARGE($B60:$R60+COLUMN($B60:$R60)/100,W$4))&amp;" : "&amp;INDEX($B$4:$R$4,,MATCH(LARGE($B60:$R60+COLUMN($B60:$R60)/100,W$4),$B60:$R60+COLUMN($B60:$R60)/100,0))</f>
        <v xml:space="preserve">0 : </v>
      </c>
      <c r="X60" t="str">
        <f t="array" ref="X60">INT(LARGE($B60:$R60+COLUMN($B60:$R60)/100,X$4))&amp;" : "&amp;INDEX($B$4:$R$4,,MATCH(LARGE($B60:$R60+COLUMN($B60:$R60)/100,X$4),$B60:$R60+COLUMN($B60:$R60)/100,0))</f>
        <v xml:space="preserve">0 : </v>
      </c>
    </row>
    <row r="61" spans="1:24" x14ac:dyDescent="0.35">
      <c r="A61"/>
      <c r="U61" s="12" t="e">
        <f t="shared" si="0"/>
        <v>#N/A</v>
      </c>
      <c r="V61" t="str">
        <f t="array" ref="V61">INT(LARGE($B61:$R61+COLUMN($B61:$R61)/100,V$4))&amp;" : "&amp;INDEX($B$4:$R$4,,MATCH(LARGE($B61:$R61+COLUMN($B61:$R61)/100,V$4),$B61:$R61+COLUMN($B61:$R61)/100,0))</f>
        <v xml:space="preserve">0 : </v>
      </c>
      <c r="W61" t="str">
        <f t="array" ref="W61">INT(LARGE($B61:$R61+COLUMN($B61:$R61)/100,W$4))&amp;" : "&amp;INDEX($B$4:$R$4,,MATCH(LARGE($B61:$R61+COLUMN($B61:$R61)/100,W$4),$B61:$R61+COLUMN($B61:$R61)/100,0))</f>
        <v xml:space="preserve">0 : </v>
      </c>
      <c r="X61" t="str">
        <f t="array" ref="X61">INT(LARGE($B61:$R61+COLUMN($B61:$R61)/100,X$4))&amp;" : "&amp;INDEX($B$4:$R$4,,MATCH(LARGE($B61:$R61+COLUMN($B61:$R61)/100,X$4),$B61:$R61+COLUMN($B61:$R61)/100,0))</f>
        <v xml:space="preserve">0 : </v>
      </c>
    </row>
    <row r="62" spans="1:24" x14ac:dyDescent="0.35">
      <c r="A62"/>
      <c r="U62" s="12" t="e">
        <f t="shared" si="0"/>
        <v>#N/A</v>
      </c>
      <c r="V62" t="str">
        <f t="array" ref="V62">INT(LARGE($B62:$R62+COLUMN($B62:$R62)/100,V$4))&amp;" : "&amp;INDEX($B$4:$R$4,,MATCH(LARGE($B62:$R62+COLUMN($B62:$R62)/100,V$4),$B62:$R62+COLUMN($B62:$R62)/100,0))</f>
        <v xml:space="preserve">0 : </v>
      </c>
      <c r="W62" t="str">
        <f t="array" ref="W62">INT(LARGE($B62:$R62+COLUMN($B62:$R62)/100,W$4))&amp;" : "&amp;INDEX($B$4:$R$4,,MATCH(LARGE($B62:$R62+COLUMN($B62:$R62)/100,W$4),$B62:$R62+COLUMN($B62:$R62)/100,0))</f>
        <v xml:space="preserve">0 : </v>
      </c>
      <c r="X62" t="str">
        <f t="array" ref="X62">INT(LARGE($B62:$R62+COLUMN($B62:$R62)/100,X$4))&amp;" : "&amp;INDEX($B$4:$R$4,,MATCH(LARGE($B62:$R62+COLUMN($B62:$R62)/100,X$4),$B62:$R62+COLUMN($B62:$R62)/100,0))</f>
        <v xml:space="preserve">0 : </v>
      </c>
    </row>
    <row r="63" spans="1:24" x14ac:dyDescent="0.35">
      <c r="A63"/>
      <c r="U63" s="12" t="e">
        <f t="shared" si="0"/>
        <v>#N/A</v>
      </c>
      <c r="V63" t="str">
        <f t="array" ref="V63">INT(LARGE($B63:$R63+COLUMN($B63:$R63)/100,V$4))&amp;" : "&amp;INDEX($B$4:$R$4,,MATCH(LARGE($B63:$R63+COLUMN($B63:$R63)/100,V$4),$B63:$R63+COLUMN($B63:$R63)/100,0))</f>
        <v xml:space="preserve">0 : </v>
      </c>
      <c r="W63" t="str">
        <f t="array" ref="W63">INT(LARGE($B63:$R63+COLUMN($B63:$R63)/100,W$4))&amp;" : "&amp;INDEX($B$4:$R$4,,MATCH(LARGE($B63:$R63+COLUMN($B63:$R63)/100,W$4),$B63:$R63+COLUMN($B63:$R63)/100,0))</f>
        <v xml:space="preserve">0 : </v>
      </c>
      <c r="X63" t="str">
        <f t="array" ref="X63">INT(LARGE($B63:$R63+COLUMN($B63:$R63)/100,X$4))&amp;" : "&amp;INDEX($B$4:$R$4,,MATCH(LARGE($B63:$R63+COLUMN($B63:$R63)/100,X$4),$B63:$R63+COLUMN($B63:$R63)/100,0))</f>
        <v xml:space="preserve">0 : </v>
      </c>
    </row>
    <row r="64" spans="1:24" x14ac:dyDescent="0.35">
      <c r="A64"/>
      <c r="U64" s="12" t="e">
        <f t="shared" si="0"/>
        <v>#N/A</v>
      </c>
      <c r="V64" t="str">
        <f t="array" ref="V64">INT(LARGE($B64:$R64+COLUMN($B64:$R64)/100,V$4))&amp;" : "&amp;INDEX($B$4:$R$4,,MATCH(LARGE($B64:$R64+COLUMN($B64:$R64)/100,V$4),$B64:$R64+COLUMN($B64:$R64)/100,0))</f>
        <v xml:space="preserve">0 : </v>
      </c>
      <c r="W64" t="str">
        <f t="array" ref="W64">INT(LARGE($B64:$R64+COLUMN($B64:$R64)/100,W$4))&amp;" : "&amp;INDEX($B$4:$R$4,,MATCH(LARGE($B64:$R64+COLUMN($B64:$R64)/100,W$4),$B64:$R64+COLUMN($B64:$R64)/100,0))</f>
        <v xml:space="preserve">0 : </v>
      </c>
      <c r="X64" t="str">
        <f t="array" ref="X64">INT(LARGE($B64:$R64+COLUMN($B64:$R64)/100,X$4))&amp;" : "&amp;INDEX($B$4:$R$4,,MATCH(LARGE($B64:$R64+COLUMN($B64:$R64)/100,X$4),$B64:$R64+COLUMN($B64:$R64)/100,0))</f>
        <v xml:space="preserve">0 : </v>
      </c>
    </row>
    <row r="65" spans="1:24" x14ac:dyDescent="0.35">
      <c r="A65"/>
      <c r="U65" s="12" t="e">
        <f t="shared" si="0"/>
        <v>#N/A</v>
      </c>
      <c r="V65" t="str">
        <f t="array" ref="V65">INT(LARGE($B65:$R65+COLUMN($B65:$R65)/100,V$4))&amp;" : "&amp;INDEX($B$4:$R$4,,MATCH(LARGE($B65:$R65+COLUMN($B65:$R65)/100,V$4),$B65:$R65+COLUMN($B65:$R65)/100,0))</f>
        <v xml:space="preserve">0 : </v>
      </c>
      <c r="W65" t="str">
        <f t="array" ref="W65">INT(LARGE($B65:$R65+COLUMN($B65:$R65)/100,W$4))&amp;" : "&amp;INDEX($B$4:$R$4,,MATCH(LARGE($B65:$R65+COLUMN($B65:$R65)/100,W$4),$B65:$R65+COLUMN($B65:$R65)/100,0))</f>
        <v xml:space="preserve">0 : </v>
      </c>
      <c r="X65" t="str">
        <f t="array" ref="X65">INT(LARGE($B65:$R65+COLUMN($B65:$R65)/100,X$4))&amp;" : "&amp;INDEX($B$4:$R$4,,MATCH(LARGE($B65:$R65+COLUMN($B65:$R65)/100,X$4),$B65:$R65+COLUMN($B65:$R65)/100,0))</f>
        <v xml:space="preserve">0 : </v>
      </c>
    </row>
    <row r="66" spans="1:24" x14ac:dyDescent="0.35">
      <c r="A66"/>
      <c r="U66" s="12" t="e">
        <f t="shared" si="0"/>
        <v>#N/A</v>
      </c>
      <c r="V66" t="str">
        <f t="array" ref="V66">INT(LARGE($B66:$R66+COLUMN($B66:$R66)/100,V$4))&amp;" : "&amp;INDEX($B$4:$R$4,,MATCH(LARGE($B66:$R66+COLUMN($B66:$R66)/100,V$4),$B66:$R66+COLUMN($B66:$R66)/100,0))</f>
        <v xml:space="preserve">0 : </v>
      </c>
      <c r="W66" t="str">
        <f t="array" ref="W66">INT(LARGE($B66:$R66+COLUMN($B66:$R66)/100,W$4))&amp;" : "&amp;INDEX($B$4:$R$4,,MATCH(LARGE($B66:$R66+COLUMN($B66:$R66)/100,W$4),$B66:$R66+COLUMN($B66:$R66)/100,0))</f>
        <v xml:space="preserve">0 : </v>
      </c>
      <c r="X66" t="str">
        <f t="array" ref="X66">INT(LARGE($B66:$R66+COLUMN($B66:$R66)/100,X$4))&amp;" : "&amp;INDEX($B$4:$R$4,,MATCH(LARGE($B66:$R66+COLUMN($B66:$R66)/100,X$4),$B66:$R66+COLUMN($B66:$R66)/100,0))</f>
        <v xml:space="preserve">0 : </v>
      </c>
    </row>
    <row r="67" spans="1:24" x14ac:dyDescent="0.35">
      <c r="A67"/>
      <c r="U67" s="12" t="e">
        <f t="shared" si="0"/>
        <v>#N/A</v>
      </c>
      <c r="V67" t="str">
        <f t="array" ref="V67">INT(LARGE($B67:$R67+COLUMN($B67:$R67)/100,V$4))&amp;" : "&amp;INDEX($B$4:$R$4,,MATCH(LARGE($B67:$R67+COLUMN($B67:$R67)/100,V$4),$B67:$R67+COLUMN($B67:$R67)/100,0))</f>
        <v xml:space="preserve">0 : </v>
      </c>
      <c r="W67" t="str">
        <f t="array" ref="W67">INT(LARGE($B67:$R67+COLUMN($B67:$R67)/100,W$4))&amp;" : "&amp;INDEX($B$4:$R$4,,MATCH(LARGE($B67:$R67+COLUMN($B67:$R67)/100,W$4),$B67:$R67+COLUMN($B67:$R67)/100,0))</f>
        <v xml:space="preserve">0 : </v>
      </c>
      <c r="X67" t="str">
        <f t="array" ref="X67">INT(LARGE($B67:$R67+COLUMN($B67:$R67)/100,X$4))&amp;" : "&amp;INDEX($B$4:$R$4,,MATCH(LARGE($B67:$R67+COLUMN($B67:$R67)/100,X$4),$B67:$R67+COLUMN($B67:$R67)/100,0))</f>
        <v xml:space="preserve">0 : </v>
      </c>
    </row>
    <row r="68" spans="1:24" x14ac:dyDescent="0.35">
      <c r="A68"/>
      <c r="U68" s="12" t="e">
        <f t="shared" si="0"/>
        <v>#N/A</v>
      </c>
      <c r="V68" t="str">
        <f t="array" ref="V68">INT(LARGE($B68:$R68+COLUMN($B68:$R68)/100,V$4))&amp;" : "&amp;INDEX($B$4:$R$4,,MATCH(LARGE($B68:$R68+COLUMN($B68:$R68)/100,V$4),$B68:$R68+COLUMN($B68:$R68)/100,0))</f>
        <v xml:space="preserve">0 : </v>
      </c>
      <c r="W68" t="str">
        <f t="array" ref="W68">INT(LARGE($B68:$R68+COLUMN($B68:$R68)/100,W$4))&amp;" : "&amp;INDEX($B$4:$R$4,,MATCH(LARGE($B68:$R68+COLUMN($B68:$R68)/100,W$4),$B68:$R68+COLUMN($B68:$R68)/100,0))</f>
        <v xml:space="preserve">0 : </v>
      </c>
      <c r="X68" t="str">
        <f t="array" ref="X68">INT(LARGE($B68:$R68+COLUMN($B68:$R68)/100,X$4))&amp;" : "&amp;INDEX($B$4:$R$4,,MATCH(LARGE($B68:$R68+COLUMN($B68:$R68)/100,X$4),$B68:$R68+COLUMN($B68:$R68)/100,0))</f>
        <v xml:space="preserve">0 : </v>
      </c>
    </row>
    <row r="69" spans="1:24" x14ac:dyDescent="0.35">
      <c r="A69"/>
      <c r="U69" s="12" t="e">
        <f t="shared" ref="U69:U132" si="1">INDEX($B$4:$R$4,MATCH(MAX(B69:R69),B69:R69,0))</f>
        <v>#N/A</v>
      </c>
      <c r="V69" t="str">
        <f t="array" ref="V69">INT(LARGE($B69:$R69+COLUMN($B69:$R69)/100,V$4))&amp;" : "&amp;INDEX($B$4:$R$4,,MATCH(LARGE($B69:$R69+COLUMN($B69:$R69)/100,V$4),$B69:$R69+COLUMN($B69:$R69)/100,0))</f>
        <v xml:space="preserve">0 : </v>
      </c>
      <c r="W69" t="str">
        <f t="array" ref="W69">INT(LARGE($B69:$R69+COLUMN($B69:$R69)/100,W$4))&amp;" : "&amp;INDEX($B$4:$R$4,,MATCH(LARGE($B69:$R69+COLUMN($B69:$R69)/100,W$4),$B69:$R69+COLUMN($B69:$R69)/100,0))</f>
        <v xml:space="preserve">0 : </v>
      </c>
      <c r="X69" t="str">
        <f t="array" ref="X69">INT(LARGE($B69:$R69+COLUMN($B69:$R69)/100,X$4))&amp;" : "&amp;INDEX($B$4:$R$4,,MATCH(LARGE($B69:$R69+COLUMN($B69:$R69)/100,X$4),$B69:$R69+COLUMN($B69:$R69)/100,0))</f>
        <v xml:space="preserve">0 : </v>
      </c>
    </row>
    <row r="70" spans="1:24" x14ac:dyDescent="0.35">
      <c r="A70"/>
      <c r="U70" s="12" t="e">
        <f t="shared" si="1"/>
        <v>#N/A</v>
      </c>
      <c r="V70" t="str">
        <f t="array" ref="V70">INT(LARGE($B70:$R70+COLUMN($B70:$R70)/100,V$4))&amp;" : "&amp;INDEX($B$4:$R$4,,MATCH(LARGE($B70:$R70+COLUMN($B70:$R70)/100,V$4),$B70:$R70+COLUMN($B70:$R70)/100,0))</f>
        <v xml:space="preserve">0 : </v>
      </c>
      <c r="W70" t="str">
        <f t="array" ref="W70">INT(LARGE($B70:$R70+COLUMN($B70:$R70)/100,W$4))&amp;" : "&amp;INDEX($B$4:$R$4,,MATCH(LARGE($B70:$R70+COLUMN($B70:$R70)/100,W$4),$B70:$R70+COLUMN($B70:$R70)/100,0))</f>
        <v xml:space="preserve">0 : </v>
      </c>
      <c r="X70" t="str">
        <f t="array" ref="X70">INT(LARGE($B70:$R70+COLUMN($B70:$R70)/100,X$4))&amp;" : "&amp;INDEX($B$4:$R$4,,MATCH(LARGE($B70:$R70+COLUMN($B70:$R70)/100,X$4),$B70:$R70+COLUMN($B70:$R70)/100,0))</f>
        <v xml:space="preserve">0 : </v>
      </c>
    </row>
    <row r="71" spans="1:24" x14ac:dyDescent="0.35">
      <c r="A71"/>
      <c r="U71" s="12" t="e">
        <f t="shared" si="1"/>
        <v>#N/A</v>
      </c>
      <c r="V71" t="str">
        <f t="array" ref="V71">INT(LARGE($B71:$R71+COLUMN($B71:$R71)/100,V$4))&amp;" : "&amp;INDEX($B$4:$R$4,,MATCH(LARGE($B71:$R71+COLUMN($B71:$R71)/100,V$4),$B71:$R71+COLUMN($B71:$R71)/100,0))</f>
        <v xml:space="preserve">0 : </v>
      </c>
      <c r="W71" t="str">
        <f t="array" ref="W71">INT(LARGE($B71:$R71+COLUMN($B71:$R71)/100,W$4))&amp;" : "&amp;INDEX($B$4:$R$4,,MATCH(LARGE($B71:$R71+COLUMN($B71:$R71)/100,W$4),$B71:$R71+COLUMN($B71:$R71)/100,0))</f>
        <v xml:space="preserve">0 : </v>
      </c>
      <c r="X71" t="str">
        <f t="array" ref="X71">INT(LARGE($B71:$R71+COLUMN($B71:$R71)/100,X$4))&amp;" : "&amp;INDEX($B$4:$R$4,,MATCH(LARGE($B71:$R71+COLUMN($B71:$R71)/100,X$4),$B71:$R71+COLUMN($B71:$R71)/100,0))</f>
        <v xml:space="preserve">0 : </v>
      </c>
    </row>
    <row r="72" spans="1:24" x14ac:dyDescent="0.35">
      <c r="A72"/>
      <c r="U72" s="12" t="e">
        <f t="shared" si="1"/>
        <v>#N/A</v>
      </c>
      <c r="V72" t="str">
        <f t="array" ref="V72">INT(LARGE($B72:$R72+COLUMN($B72:$R72)/100,V$4))&amp;" : "&amp;INDEX($B$4:$R$4,,MATCH(LARGE($B72:$R72+COLUMN($B72:$R72)/100,V$4),$B72:$R72+COLUMN($B72:$R72)/100,0))</f>
        <v xml:space="preserve">0 : </v>
      </c>
      <c r="W72" t="str">
        <f t="array" ref="W72">INT(LARGE($B72:$R72+COLUMN($B72:$R72)/100,W$4))&amp;" : "&amp;INDEX($B$4:$R$4,,MATCH(LARGE($B72:$R72+COLUMN($B72:$R72)/100,W$4),$B72:$R72+COLUMN($B72:$R72)/100,0))</f>
        <v xml:space="preserve">0 : </v>
      </c>
      <c r="X72" t="str">
        <f t="array" ref="X72">INT(LARGE($B72:$R72+COLUMN($B72:$R72)/100,X$4))&amp;" : "&amp;INDEX($B$4:$R$4,,MATCH(LARGE($B72:$R72+COLUMN($B72:$R72)/100,X$4),$B72:$R72+COLUMN($B72:$R72)/100,0))</f>
        <v xml:space="preserve">0 : </v>
      </c>
    </row>
    <row r="73" spans="1:24" x14ac:dyDescent="0.35">
      <c r="A73"/>
      <c r="U73" s="12" t="e">
        <f t="shared" si="1"/>
        <v>#N/A</v>
      </c>
      <c r="V73" t="str">
        <f t="array" ref="V73">INT(LARGE($B73:$R73+COLUMN($B73:$R73)/100,V$4))&amp;" : "&amp;INDEX($B$4:$R$4,,MATCH(LARGE($B73:$R73+COLUMN($B73:$R73)/100,V$4),$B73:$R73+COLUMN($B73:$R73)/100,0))</f>
        <v xml:space="preserve">0 : </v>
      </c>
      <c r="W73" t="str">
        <f t="array" ref="W73">INT(LARGE($B73:$R73+COLUMN($B73:$R73)/100,W$4))&amp;" : "&amp;INDEX($B$4:$R$4,,MATCH(LARGE($B73:$R73+COLUMN($B73:$R73)/100,W$4),$B73:$R73+COLUMN($B73:$R73)/100,0))</f>
        <v xml:space="preserve">0 : </v>
      </c>
      <c r="X73" t="str">
        <f t="array" ref="X73">INT(LARGE($B73:$R73+COLUMN($B73:$R73)/100,X$4))&amp;" : "&amp;INDEX($B$4:$R$4,,MATCH(LARGE($B73:$R73+COLUMN($B73:$R73)/100,X$4),$B73:$R73+COLUMN($B73:$R73)/100,0))</f>
        <v xml:space="preserve">0 : </v>
      </c>
    </row>
    <row r="74" spans="1:24" x14ac:dyDescent="0.35">
      <c r="A74"/>
      <c r="U74" s="12" t="e">
        <f t="shared" si="1"/>
        <v>#N/A</v>
      </c>
      <c r="V74" t="str">
        <f t="array" ref="V74">INT(LARGE($B74:$R74+COLUMN($B74:$R74)/100,V$4))&amp;" : "&amp;INDEX($B$4:$R$4,,MATCH(LARGE($B74:$R74+COLUMN($B74:$R74)/100,V$4),$B74:$R74+COLUMN($B74:$R74)/100,0))</f>
        <v xml:space="preserve">0 : </v>
      </c>
      <c r="W74" t="str">
        <f t="array" ref="W74">INT(LARGE($B74:$R74+COLUMN($B74:$R74)/100,W$4))&amp;" : "&amp;INDEX($B$4:$R$4,,MATCH(LARGE($B74:$R74+COLUMN($B74:$R74)/100,W$4),$B74:$R74+COLUMN($B74:$R74)/100,0))</f>
        <v xml:space="preserve">0 : </v>
      </c>
      <c r="X74" t="str">
        <f t="array" ref="X74">INT(LARGE($B74:$R74+COLUMN($B74:$R74)/100,X$4))&amp;" : "&amp;INDEX($B$4:$R$4,,MATCH(LARGE($B74:$R74+COLUMN($B74:$R74)/100,X$4),$B74:$R74+COLUMN($B74:$R74)/100,0))</f>
        <v xml:space="preserve">0 : </v>
      </c>
    </row>
    <row r="75" spans="1:24" x14ac:dyDescent="0.35">
      <c r="A75"/>
      <c r="U75" s="12" t="e">
        <f t="shared" si="1"/>
        <v>#N/A</v>
      </c>
      <c r="V75" t="str">
        <f t="array" ref="V75">INT(LARGE($B75:$R75+COLUMN($B75:$R75)/100,V$4))&amp;" : "&amp;INDEX($B$4:$R$4,,MATCH(LARGE($B75:$R75+COLUMN($B75:$R75)/100,V$4),$B75:$R75+COLUMN($B75:$R75)/100,0))</f>
        <v xml:space="preserve">0 : </v>
      </c>
      <c r="W75" t="str">
        <f t="array" ref="W75">INT(LARGE($B75:$R75+COLUMN($B75:$R75)/100,W$4))&amp;" : "&amp;INDEX($B$4:$R$4,,MATCH(LARGE($B75:$R75+COLUMN($B75:$R75)/100,W$4),$B75:$R75+COLUMN($B75:$R75)/100,0))</f>
        <v xml:space="preserve">0 : </v>
      </c>
      <c r="X75" t="str">
        <f t="array" ref="X75">INT(LARGE($B75:$R75+COLUMN($B75:$R75)/100,X$4))&amp;" : "&amp;INDEX($B$4:$R$4,,MATCH(LARGE($B75:$R75+COLUMN($B75:$R75)/100,X$4),$B75:$R75+COLUMN($B75:$R75)/100,0))</f>
        <v xml:space="preserve">0 : </v>
      </c>
    </row>
    <row r="76" spans="1:24" x14ac:dyDescent="0.35">
      <c r="A76"/>
      <c r="U76" s="12" t="e">
        <f t="shared" si="1"/>
        <v>#N/A</v>
      </c>
      <c r="V76" t="str">
        <f t="array" ref="V76">INT(LARGE($B76:$R76+COLUMN($B76:$R76)/100,V$4))&amp;" : "&amp;INDEX($B$4:$R$4,,MATCH(LARGE($B76:$R76+COLUMN($B76:$R76)/100,V$4),$B76:$R76+COLUMN($B76:$R76)/100,0))</f>
        <v xml:space="preserve">0 : </v>
      </c>
      <c r="W76" t="str">
        <f t="array" ref="W76">INT(LARGE($B76:$R76+COLUMN($B76:$R76)/100,W$4))&amp;" : "&amp;INDEX($B$4:$R$4,,MATCH(LARGE($B76:$R76+COLUMN($B76:$R76)/100,W$4),$B76:$R76+COLUMN($B76:$R76)/100,0))</f>
        <v xml:space="preserve">0 : </v>
      </c>
      <c r="X76" t="str">
        <f t="array" ref="X76">INT(LARGE($B76:$R76+COLUMN($B76:$R76)/100,X$4))&amp;" : "&amp;INDEX($B$4:$R$4,,MATCH(LARGE($B76:$R76+COLUMN($B76:$R76)/100,X$4),$B76:$R76+COLUMN($B76:$R76)/100,0))</f>
        <v xml:space="preserve">0 : </v>
      </c>
    </row>
    <row r="77" spans="1:24" x14ac:dyDescent="0.35">
      <c r="A77"/>
      <c r="U77" s="12" t="e">
        <f t="shared" si="1"/>
        <v>#N/A</v>
      </c>
      <c r="V77" t="str">
        <f t="array" ref="V77">INT(LARGE($B77:$R77+COLUMN($B77:$R77)/100,V$4))&amp;" : "&amp;INDEX($B$4:$R$4,,MATCH(LARGE($B77:$R77+COLUMN($B77:$R77)/100,V$4),$B77:$R77+COLUMN($B77:$R77)/100,0))</f>
        <v xml:space="preserve">0 : </v>
      </c>
      <c r="W77" t="str">
        <f t="array" ref="W77">INT(LARGE($B77:$R77+COLUMN($B77:$R77)/100,W$4))&amp;" : "&amp;INDEX($B$4:$R$4,,MATCH(LARGE($B77:$R77+COLUMN($B77:$R77)/100,W$4),$B77:$R77+COLUMN($B77:$R77)/100,0))</f>
        <v xml:space="preserve">0 : </v>
      </c>
      <c r="X77" t="str">
        <f t="array" ref="X77">INT(LARGE($B77:$R77+COLUMN($B77:$R77)/100,X$4))&amp;" : "&amp;INDEX($B$4:$R$4,,MATCH(LARGE($B77:$R77+COLUMN($B77:$R77)/100,X$4),$B77:$R77+COLUMN($B77:$R77)/100,0))</f>
        <v xml:space="preserve">0 : </v>
      </c>
    </row>
    <row r="78" spans="1:24" x14ac:dyDescent="0.35">
      <c r="A78"/>
      <c r="U78" s="12" t="e">
        <f t="shared" si="1"/>
        <v>#N/A</v>
      </c>
      <c r="V78" t="str">
        <f t="array" ref="V78">INT(LARGE($B78:$R78+COLUMN($B78:$R78)/100,V$4))&amp;" : "&amp;INDEX($B$4:$R$4,,MATCH(LARGE($B78:$R78+COLUMN($B78:$R78)/100,V$4),$B78:$R78+COLUMN($B78:$R78)/100,0))</f>
        <v xml:space="preserve">0 : </v>
      </c>
      <c r="W78" t="str">
        <f t="array" ref="W78">INT(LARGE($B78:$R78+COLUMN($B78:$R78)/100,W$4))&amp;" : "&amp;INDEX($B$4:$R$4,,MATCH(LARGE($B78:$R78+COLUMN($B78:$R78)/100,W$4),$B78:$R78+COLUMN($B78:$R78)/100,0))</f>
        <v xml:space="preserve">0 : </v>
      </c>
      <c r="X78" t="str">
        <f t="array" ref="X78">INT(LARGE($B78:$R78+COLUMN($B78:$R78)/100,X$4))&amp;" : "&amp;INDEX($B$4:$R$4,,MATCH(LARGE($B78:$R78+COLUMN($B78:$R78)/100,X$4),$B78:$R78+COLUMN($B78:$R78)/100,0))</f>
        <v xml:space="preserve">0 : </v>
      </c>
    </row>
    <row r="79" spans="1:24" x14ac:dyDescent="0.35">
      <c r="A79"/>
      <c r="U79" s="12" t="e">
        <f t="shared" si="1"/>
        <v>#N/A</v>
      </c>
      <c r="V79" t="str">
        <f t="array" ref="V79">INT(LARGE($B79:$R79+COLUMN($B79:$R79)/100,V$4))&amp;" : "&amp;INDEX($B$4:$R$4,,MATCH(LARGE($B79:$R79+COLUMN($B79:$R79)/100,V$4),$B79:$R79+COLUMN($B79:$R79)/100,0))</f>
        <v xml:space="preserve">0 : </v>
      </c>
      <c r="W79" t="str">
        <f t="array" ref="W79">INT(LARGE($B79:$R79+COLUMN($B79:$R79)/100,W$4))&amp;" : "&amp;INDEX($B$4:$R$4,,MATCH(LARGE($B79:$R79+COLUMN($B79:$R79)/100,W$4),$B79:$R79+COLUMN($B79:$R79)/100,0))</f>
        <v xml:space="preserve">0 : </v>
      </c>
      <c r="X79" t="str">
        <f t="array" ref="X79">INT(LARGE($B79:$R79+COLUMN($B79:$R79)/100,X$4))&amp;" : "&amp;INDEX($B$4:$R$4,,MATCH(LARGE($B79:$R79+COLUMN($B79:$R79)/100,X$4),$B79:$R79+COLUMN($B79:$R79)/100,0))</f>
        <v xml:space="preserve">0 : </v>
      </c>
    </row>
    <row r="80" spans="1:24" x14ac:dyDescent="0.35">
      <c r="A80"/>
      <c r="U80" s="12" t="e">
        <f t="shared" si="1"/>
        <v>#N/A</v>
      </c>
      <c r="V80" t="str">
        <f t="array" ref="V80">INT(LARGE($B80:$R80+COLUMN($B80:$R80)/100,V$4))&amp;" : "&amp;INDEX($B$4:$R$4,,MATCH(LARGE($B80:$R80+COLUMN($B80:$R80)/100,V$4),$B80:$R80+COLUMN($B80:$R80)/100,0))</f>
        <v xml:space="preserve">0 : </v>
      </c>
      <c r="W80" t="str">
        <f t="array" ref="W80">INT(LARGE($B80:$R80+COLUMN($B80:$R80)/100,W$4))&amp;" : "&amp;INDEX($B$4:$R$4,,MATCH(LARGE($B80:$R80+COLUMN($B80:$R80)/100,W$4),$B80:$R80+COLUMN($B80:$R80)/100,0))</f>
        <v xml:space="preserve">0 : </v>
      </c>
      <c r="X80" t="str">
        <f t="array" ref="X80">INT(LARGE($B80:$R80+COLUMN($B80:$R80)/100,X$4))&amp;" : "&amp;INDEX($B$4:$R$4,,MATCH(LARGE($B80:$R80+COLUMN($B80:$R80)/100,X$4),$B80:$R80+COLUMN($B80:$R80)/100,0))</f>
        <v xml:space="preserve">0 : </v>
      </c>
    </row>
    <row r="81" spans="1:24" x14ac:dyDescent="0.35">
      <c r="A81"/>
      <c r="U81" s="12" t="e">
        <f t="shared" si="1"/>
        <v>#N/A</v>
      </c>
      <c r="V81" t="str">
        <f t="array" ref="V81">INT(LARGE($B81:$R81+COLUMN($B81:$R81)/100,V$4))&amp;" : "&amp;INDEX($B$4:$R$4,,MATCH(LARGE($B81:$R81+COLUMN($B81:$R81)/100,V$4),$B81:$R81+COLUMN($B81:$R81)/100,0))</f>
        <v xml:space="preserve">0 : </v>
      </c>
      <c r="W81" t="str">
        <f t="array" ref="W81">INT(LARGE($B81:$R81+COLUMN($B81:$R81)/100,W$4))&amp;" : "&amp;INDEX($B$4:$R$4,,MATCH(LARGE($B81:$R81+COLUMN($B81:$R81)/100,W$4),$B81:$R81+COLUMN($B81:$R81)/100,0))</f>
        <v xml:space="preserve">0 : </v>
      </c>
      <c r="X81" t="str">
        <f t="array" ref="X81">INT(LARGE($B81:$R81+COLUMN($B81:$R81)/100,X$4))&amp;" : "&amp;INDEX($B$4:$R$4,,MATCH(LARGE($B81:$R81+COLUMN($B81:$R81)/100,X$4),$B81:$R81+COLUMN($B81:$R81)/100,0))</f>
        <v xml:space="preserve">0 : </v>
      </c>
    </row>
    <row r="82" spans="1:24" x14ac:dyDescent="0.35">
      <c r="A82"/>
      <c r="U82" s="12" t="e">
        <f t="shared" si="1"/>
        <v>#N/A</v>
      </c>
      <c r="V82" t="str">
        <f t="array" ref="V82">INT(LARGE($B82:$R82+COLUMN($B82:$R82)/100,V$4))&amp;" : "&amp;INDEX($B$4:$R$4,,MATCH(LARGE($B82:$R82+COLUMN($B82:$R82)/100,V$4),$B82:$R82+COLUMN($B82:$R82)/100,0))</f>
        <v xml:space="preserve">0 : </v>
      </c>
      <c r="W82" t="str">
        <f t="array" ref="W82">INT(LARGE($B82:$R82+COLUMN($B82:$R82)/100,W$4))&amp;" : "&amp;INDEX($B$4:$R$4,,MATCH(LARGE($B82:$R82+COLUMN($B82:$R82)/100,W$4),$B82:$R82+COLUMN($B82:$R82)/100,0))</f>
        <v xml:space="preserve">0 : </v>
      </c>
      <c r="X82" t="str">
        <f t="array" ref="X82">INT(LARGE($B82:$R82+COLUMN($B82:$R82)/100,X$4))&amp;" : "&amp;INDEX($B$4:$R$4,,MATCH(LARGE($B82:$R82+COLUMN($B82:$R82)/100,X$4),$B82:$R82+COLUMN($B82:$R82)/100,0))</f>
        <v xml:space="preserve">0 : </v>
      </c>
    </row>
    <row r="83" spans="1:24" x14ac:dyDescent="0.35">
      <c r="A83"/>
      <c r="U83" s="12" t="e">
        <f t="shared" si="1"/>
        <v>#N/A</v>
      </c>
      <c r="V83" t="str">
        <f t="array" ref="V83">INT(LARGE($B83:$R83+COLUMN($B83:$R83)/100,V$4))&amp;" : "&amp;INDEX($B$4:$R$4,,MATCH(LARGE($B83:$R83+COLUMN($B83:$R83)/100,V$4),$B83:$R83+COLUMN($B83:$R83)/100,0))</f>
        <v xml:space="preserve">0 : </v>
      </c>
      <c r="W83" t="str">
        <f t="array" ref="W83">INT(LARGE($B83:$R83+COLUMN($B83:$R83)/100,W$4))&amp;" : "&amp;INDEX($B$4:$R$4,,MATCH(LARGE($B83:$R83+COLUMN($B83:$R83)/100,W$4),$B83:$R83+COLUMN($B83:$R83)/100,0))</f>
        <v xml:space="preserve">0 : </v>
      </c>
      <c r="X83" t="str">
        <f t="array" ref="X83">INT(LARGE($B83:$R83+COLUMN($B83:$R83)/100,X$4))&amp;" : "&amp;INDEX($B$4:$R$4,,MATCH(LARGE($B83:$R83+COLUMN($B83:$R83)/100,X$4),$B83:$R83+COLUMN($B83:$R83)/100,0))</f>
        <v xml:space="preserve">0 : </v>
      </c>
    </row>
    <row r="84" spans="1:24" x14ac:dyDescent="0.35">
      <c r="A84"/>
      <c r="U84" s="12" t="e">
        <f t="shared" si="1"/>
        <v>#N/A</v>
      </c>
      <c r="V84" t="str">
        <f t="array" ref="V84">INT(LARGE($B84:$R84+COLUMN($B84:$R84)/100,V$4))&amp;" : "&amp;INDEX($B$4:$R$4,,MATCH(LARGE($B84:$R84+COLUMN($B84:$R84)/100,V$4),$B84:$R84+COLUMN($B84:$R84)/100,0))</f>
        <v xml:space="preserve">0 : </v>
      </c>
      <c r="W84" t="str">
        <f t="array" ref="W84">INT(LARGE($B84:$R84+COLUMN($B84:$R84)/100,W$4))&amp;" : "&amp;INDEX($B$4:$R$4,,MATCH(LARGE($B84:$R84+COLUMN($B84:$R84)/100,W$4),$B84:$R84+COLUMN($B84:$R84)/100,0))</f>
        <v xml:space="preserve">0 : </v>
      </c>
      <c r="X84" t="str">
        <f t="array" ref="X84">INT(LARGE($B84:$R84+COLUMN($B84:$R84)/100,X$4))&amp;" : "&amp;INDEX($B$4:$R$4,,MATCH(LARGE($B84:$R84+COLUMN($B84:$R84)/100,X$4),$B84:$R84+COLUMN($B84:$R84)/100,0))</f>
        <v xml:space="preserve">0 : </v>
      </c>
    </row>
    <row r="85" spans="1:24" x14ac:dyDescent="0.35">
      <c r="A85"/>
      <c r="U85" s="12" t="e">
        <f t="shared" si="1"/>
        <v>#N/A</v>
      </c>
      <c r="V85" t="str">
        <f t="array" ref="V85">INT(LARGE($B85:$R85+COLUMN($B85:$R85)/100,V$4))&amp;" : "&amp;INDEX($B$4:$R$4,,MATCH(LARGE($B85:$R85+COLUMN($B85:$R85)/100,V$4),$B85:$R85+COLUMN($B85:$R85)/100,0))</f>
        <v xml:space="preserve">0 : </v>
      </c>
      <c r="W85" t="str">
        <f t="array" ref="W85">INT(LARGE($B85:$R85+COLUMN($B85:$R85)/100,W$4))&amp;" : "&amp;INDEX($B$4:$R$4,,MATCH(LARGE($B85:$R85+COLUMN($B85:$R85)/100,W$4),$B85:$R85+COLUMN($B85:$R85)/100,0))</f>
        <v xml:space="preserve">0 : </v>
      </c>
      <c r="X85" t="str">
        <f t="array" ref="X85">INT(LARGE($B85:$R85+COLUMN($B85:$R85)/100,X$4))&amp;" : "&amp;INDEX($B$4:$R$4,,MATCH(LARGE($B85:$R85+COLUMN($B85:$R85)/100,X$4),$B85:$R85+COLUMN($B85:$R85)/100,0))</f>
        <v xml:space="preserve">0 : </v>
      </c>
    </row>
    <row r="86" spans="1:24" x14ac:dyDescent="0.35">
      <c r="A86"/>
      <c r="U86" s="12" t="e">
        <f t="shared" si="1"/>
        <v>#N/A</v>
      </c>
      <c r="V86" t="str">
        <f t="array" ref="V86">INT(LARGE($B86:$R86+COLUMN($B86:$R86)/100,V$4))&amp;" : "&amp;INDEX($B$4:$R$4,,MATCH(LARGE($B86:$R86+COLUMN($B86:$R86)/100,V$4),$B86:$R86+COLUMN($B86:$R86)/100,0))</f>
        <v xml:space="preserve">0 : </v>
      </c>
      <c r="W86" t="str">
        <f t="array" ref="W86">INT(LARGE($B86:$R86+COLUMN($B86:$R86)/100,W$4))&amp;" : "&amp;INDEX($B$4:$R$4,,MATCH(LARGE($B86:$R86+COLUMN($B86:$R86)/100,W$4),$B86:$R86+COLUMN($B86:$R86)/100,0))</f>
        <v xml:space="preserve">0 : </v>
      </c>
      <c r="X86" t="str">
        <f t="array" ref="X86">INT(LARGE($B86:$R86+COLUMN($B86:$R86)/100,X$4))&amp;" : "&amp;INDEX($B$4:$R$4,,MATCH(LARGE($B86:$R86+COLUMN($B86:$R86)/100,X$4),$B86:$R86+COLUMN($B86:$R86)/100,0))</f>
        <v xml:space="preserve">0 : </v>
      </c>
    </row>
    <row r="87" spans="1:24" x14ac:dyDescent="0.35">
      <c r="A87"/>
      <c r="U87" s="12" t="e">
        <f t="shared" si="1"/>
        <v>#N/A</v>
      </c>
      <c r="V87" t="str">
        <f t="array" ref="V87">INT(LARGE($B87:$R87+COLUMN($B87:$R87)/100,V$4))&amp;" : "&amp;INDEX($B$4:$R$4,,MATCH(LARGE($B87:$R87+COLUMN($B87:$R87)/100,V$4),$B87:$R87+COLUMN($B87:$R87)/100,0))</f>
        <v xml:space="preserve">0 : </v>
      </c>
      <c r="W87" t="str">
        <f t="array" ref="W87">INT(LARGE($B87:$R87+COLUMN($B87:$R87)/100,W$4))&amp;" : "&amp;INDEX($B$4:$R$4,,MATCH(LARGE($B87:$R87+COLUMN($B87:$R87)/100,W$4),$B87:$R87+COLUMN($B87:$R87)/100,0))</f>
        <v xml:space="preserve">0 : </v>
      </c>
      <c r="X87" t="str">
        <f t="array" ref="X87">INT(LARGE($B87:$R87+COLUMN($B87:$R87)/100,X$4))&amp;" : "&amp;INDEX($B$4:$R$4,,MATCH(LARGE($B87:$R87+COLUMN($B87:$R87)/100,X$4),$B87:$R87+COLUMN($B87:$R87)/100,0))</f>
        <v xml:space="preserve">0 : </v>
      </c>
    </row>
    <row r="88" spans="1:24" x14ac:dyDescent="0.35">
      <c r="A88"/>
      <c r="U88" s="12" t="e">
        <f t="shared" si="1"/>
        <v>#N/A</v>
      </c>
      <c r="V88" t="str">
        <f t="array" ref="V88">INT(LARGE($B88:$R88+COLUMN($B88:$R88)/100,V$4))&amp;" : "&amp;INDEX($B$4:$R$4,,MATCH(LARGE($B88:$R88+COLUMN($B88:$R88)/100,V$4),$B88:$R88+COLUMN($B88:$R88)/100,0))</f>
        <v xml:space="preserve">0 : </v>
      </c>
      <c r="W88" t="str">
        <f t="array" ref="W88">INT(LARGE($B88:$R88+COLUMN($B88:$R88)/100,W$4))&amp;" : "&amp;INDEX($B$4:$R$4,,MATCH(LARGE($B88:$R88+COLUMN($B88:$R88)/100,W$4),$B88:$R88+COLUMN($B88:$R88)/100,0))</f>
        <v xml:space="preserve">0 : </v>
      </c>
      <c r="X88" t="str">
        <f t="array" ref="X88">INT(LARGE($B88:$R88+COLUMN($B88:$R88)/100,X$4))&amp;" : "&amp;INDEX($B$4:$R$4,,MATCH(LARGE($B88:$R88+COLUMN($B88:$R88)/100,X$4),$B88:$R88+COLUMN($B88:$R88)/100,0))</f>
        <v xml:space="preserve">0 : </v>
      </c>
    </row>
    <row r="89" spans="1:24" x14ac:dyDescent="0.35">
      <c r="A89"/>
      <c r="U89" s="12" t="e">
        <f t="shared" si="1"/>
        <v>#N/A</v>
      </c>
      <c r="V89" t="str">
        <f t="array" ref="V89">INT(LARGE($B89:$R89+COLUMN($B89:$R89)/100,V$4))&amp;" : "&amp;INDEX($B$4:$R$4,,MATCH(LARGE($B89:$R89+COLUMN($B89:$R89)/100,V$4),$B89:$R89+COLUMN($B89:$R89)/100,0))</f>
        <v xml:space="preserve">0 : </v>
      </c>
      <c r="W89" t="str">
        <f t="array" ref="W89">INT(LARGE($B89:$R89+COLUMN($B89:$R89)/100,W$4))&amp;" : "&amp;INDEX($B$4:$R$4,,MATCH(LARGE($B89:$R89+COLUMN($B89:$R89)/100,W$4),$B89:$R89+COLUMN($B89:$R89)/100,0))</f>
        <v xml:space="preserve">0 : </v>
      </c>
      <c r="X89" t="str">
        <f t="array" ref="X89">INT(LARGE($B89:$R89+COLUMN($B89:$R89)/100,X$4))&amp;" : "&amp;INDEX($B$4:$R$4,,MATCH(LARGE($B89:$R89+COLUMN($B89:$R89)/100,X$4),$B89:$R89+COLUMN($B89:$R89)/100,0))</f>
        <v xml:space="preserve">0 : </v>
      </c>
    </row>
    <row r="90" spans="1:24" x14ac:dyDescent="0.35">
      <c r="A90"/>
      <c r="U90" s="12" t="e">
        <f t="shared" si="1"/>
        <v>#N/A</v>
      </c>
      <c r="V90" t="str">
        <f t="array" ref="V90">INT(LARGE($B90:$R90+COLUMN($B90:$R90)/100,V$4))&amp;" : "&amp;INDEX($B$4:$R$4,,MATCH(LARGE($B90:$R90+COLUMN($B90:$R90)/100,V$4),$B90:$R90+COLUMN($B90:$R90)/100,0))</f>
        <v xml:space="preserve">0 : </v>
      </c>
      <c r="W90" t="str">
        <f t="array" ref="W90">INT(LARGE($B90:$R90+COLUMN($B90:$R90)/100,W$4))&amp;" : "&amp;INDEX($B$4:$R$4,,MATCH(LARGE($B90:$R90+COLUMN($B90:$R90)/100,W$4),$B90:$R90+COLUMN($B90:$R90)/100,0))</f>
        <v xml:space="preserve">0 : </v>
      </c>
      <c r="X90" t="str">
        <f t="array" ref="X90">INT(LARGE($B90:$R90+COLUMN($B90:$R90)/100,X$4))&amp;" : "&amp;INDEX($B$4:$R$4,,MATCH(LARGE($B90:$R90+COLUMN($B90:$R90)/100,X$4),$B90:$R90+COLUMN($B90:$R90)/100,0))</f>
        <v xml:space="preserve">0 : </v>
      </c>
    </row>
    <row r="91" spans="1:24" x14ac:dyDescent="0.35">
      <c r="A91"/>
      <c r="U91" s="12" t="e">
        <f t="shared" si="1"/>
        <v>#N/A</v>
      </c>
      <c r="V91" t="str">
        <f t="array" ref="V91">INT(LARGE($B91:$R91+COLUMN($B91:$R91)/100,V$4))&amp;" : "&amp;INDEX($B$4:$R$4,,MATCH(LARGE($B91:$R91+COLUMN($B91:$R91)/100,V$4),$B91:$R91+COLUMN($B91:$R91)/100,0))</f>
        <v xml:space="preserve">0 : </v>
      </c>
      <c r="W91" t="str">
        <f t="array" ref="W91">INT(LARGE($B91:$R91+COLUMN($B91:$R91)/100,W$4))&amp;" : "&amp;INDEX($B$4:$R$4,,MATCH(LARGE($B91:$R91+COLUMN($B91:$R91)/100,W$4),$B91:$R91+COLUMN($B91:$R91)/100,0))</f>
        <v xml:space="preserve">0 : </v>
      </c>
      <c r="X91" t="str">
        <f t="array" ref="X91">INT(LARGE($B91:$R91+COLUMN($B91:$R91)/100,X$4))&amp;" : "&amp;INDEX($B$4:$R$4,,MATCH(LARGE($B91:$R91+COLUMN($B91:$R91)/100,X$4),$B91:$R91+COLUMN($B91:$R91)/100,0))</f>
        <v xml:space="preserve">0 : </v>
      </c>
    </row>
    <row r="92" spans="1:24" x14ac:dyDescent="0.35">
      <c r="A92"/>
      <c r="U92" s="12" t="e">
        <f t="shared" si="1"/>
        <v>#N/A</v>
      </c>
      <c r="V92" t="str">
        <f t="array" ref="V92">INT(LARGE($B92:$R92+COLUMN($B92:$R92)/100,V$4))&amp;" : "&amp;INDEX($B$4:$R$4,,MATCH(LARGE($B92:$R92+COLUMN($B92:$R92)/100,V$4),$B92:$R92+COLUMN($B92:$R92)/100,0))</f>
        <v xml:space="preserve">0 : </v>
      </c>
      <c r="W92" t="str">
        <f t="array" ref="W92">INT(LARGE($B92:$R92+COLUMN($B92:$R92)/100,W$4))&amp;" : "&amp;INDEX($B$4:$R$4,,MATCH(LARGE($B92:$R92+COLUMN($B92:$R92)/100,W$4),$B92:$R92+COLUMN($B92:$R92)/100,0))</f>
        <v xml:space="preserve">0 : </v>
      </c>
      <c r="X92" t="str">
        <f t="array" ref="X92">INT(LARGE($B92:$R92+COLUMN($B92:$R92)/100,X$4))&amp;" : "&amp;INDEX($B$4:$R$4,,MATCH(LARGE($B92:$R92+COLUMN($B92:$R92)/100,X$4),$B92:$R92+COLUMN($B92:$R92)/100,0))</f>
        <v xml:space="preserve">0 : </v>
      </c>
    </row>
    <row r="93" spans="1:24" x14ac:dyDescent="0.35">
      <c r="A93"/>
      <c r="U93" s="12" t="e">
        <f t="shared" si="1"/>
        <v>#N/A</v>
      </c>
      <c r="V93" t="str">
        <f t="array" ref="V93">INT(LARGE($B93:$R93+COLUMN($B93:$R93)/100,V$4))&amp;" : "&amp;INDEX($B$4:$R$4,,MATCH(LARGE($B93:$R93+COLUMN($B93:$R93)/100,V$4),$B93:$R93+COLUMN($B93:$R93)/100,0))</f>
        <v xml:space="preserve">0 : </v>
      </c>
      <c r="W93" t="str">
        <f t="array" ref="W93">INT(LARGE($B93:$R93+COLUMN($B93:$R93)/100,W$4))&amp;" : "&amp;INDEX($B$4:$R$4,,MATCH(LARGE($B93:$R93+COLUMN($B93:$R93)/100,W$4),$B93:$R93+COLUMN($B93:$R93)/100,0))</f>
        <v xml:space="preserve">0 : </v>
      </c>
      <c r="X93" t="str">
        <f t="array" ref="X93">INT(LARGE($B93:$R93+COLUMN($B93:$R93)/100,X$4))&amp;" : "&amp;INDEX($B$4:$R$4,,MATCH(LARGE($B93:$R93+COLUMN($B93:$R93)/100,X$4),$B93:$R93+COLUMN($B93:$R93)/100,0))</f>
        <v xml:space="preserve">0 : </v>
      </c>
    </row>
    <row r="94" spans="1:24" x14ac:dyDescent="0.35">
      <c r="A94"/>
      <c r="U94" s="12" t="e">
        <f t="shared" si="1"/>
        <v>#N/A</v>
      </c>
      <c r="V94" t="str">
        <f t="array" ref="V94">INT(LARGE($B94:$R94+COLUMN($B94:$R94)/100,V$4))&amp;" : "&amp;INDEX($B$4:$R$4,,MATCH(LARGE($B94:$R94+COLUMN($B94:$R94)/100,V$4),$B94:$R94+COLUMN($B94:$R94)/100,0))</f>
        <v xml:space="preserve">0 : </v>
      </c>
      <c r="W94" t="str">
        <f t="array" ref="W94">INT(LARGE($B94:$R94+COLUMN($B94:$R94)/100,W$4))&amp;" : "&amp;INDEX($B$4:$R$4,,MATCH(LARGE($B94:$R94+COLUMN($B94:$R94)/100,W$4),$B94:$R94+COLUMN($B94:$R94)/100,0))</f>
        <v xml:space="preserve">0 : </v>
      </c>
      <c r="X94" t="str">
        <f t="array" ref="X94">INT(LARGE($B94:$R94+COLUMN($B94:$R94)/100,X$4))&amp;" : "&amp;INDEX($B$4:$R$4,,MATCH(LARGE($B94:$R94+COLUMN($B94:$R94)/100,X$4),$B94:$R94+COLUMN($B94:$R94)/100,0))</f>
        <v xml:space="preserve">0 : </v>
      </c>
    </row>
    <row r="95" spans="1:24" x14ac:dyDescent="0.35">
      <c r="A95"/>
      <c r="U95" s="12" t="e">
        <f t="shared" si="1"/>
        <v>#N/A</v>
      </c>
      <c r="V95" t="str">
        <f t="array" ref="V95">INT(LARGE($B95:$R95+COLUMN($B95:$R95)/100,V$4))&amp;" : "&amp;INDEX($B$4:$R$4,,MATCH(LARGE($B95:$R95+COLUMN($B95:$R95)/100,V$4),$B95:$R95+COLUMN($B95:$R95)/100,0))</f>
        <v xml:space="preserve">0 : </v>
      </c>
      <c r="W95" t="str">
        <f t="array" ref="W95">INT(LARGE($B95:$R95+COLUMN($B95:$R95)/100,W$4))&amp;" : "&amp;INDEX($B$4:$R$4,,MATCH(LARGE($B95:$R95+COLUMN($B95:$R95)/100,W$4),$B95:$R95+COLUMN($B95:$R95)/100,0))</f>
        <v xml:space="preserve">0 : </v>
      </c>
      <c r="X95" t="str">
        <f t="array" ref="X95">INT(LARGE($B95:$R95+COLUMN($B95:$R95)/100,X$4))&amp;" : "&amp;INDEX($B$4:$R$4,,MATCH(LARGE($B95:$R95+COLUMN($B95:$R95)/100,X$4),$B95:$R95+COLUMN($B95:$R95)/100,0))</f>
        <v xml:space="preserve">0 : </v>
      </c>
    </row>
    <row r="96" spans="1:24" x14ac:dyDescent="0.35">
      <c r="A96"/>
      <c r="U96" s="12" t="e">
        <f t="shared" si="1"/>
        <v>#N/A</v>
      </c>
      <c r="V96" t="str">
        <f t="array" ref="V96">INT(LARGE($B96:$R96+COLUMN($B96:$R96)/100,V$4))&amp;" : "&amp;INDEX($B$4:$R$4,,MATCH(LARGE($B96:$R96+COLUMN($B96:$R96)/100,V$4),$B96:$R96+COLUMN($B96:$R96)/100,0))</f>
        <v xml:space="preserve">0 : </v>
      </c>
      <c r="W96" t="str">
        <f t="array" ref="W96">INT(LARGE($B96:$R96+COLUMN($B96:$R96)/100,W$4))&amp;" : "&amp;INDEX($B$4:$R$4,,MATCH(LARGE($B96:$R96+COLUMN($B96:$R96)/100,W$4),$B96:$R96+COLUMN($B96:$R96)/100,0))</f>
        <v xml:space="preserve">0 : </v>
      </c>
      <c r="X96" t="str">
        <f t="array" ref="X96">INT(LARGE($B96:$R96+COLUMN($B96:$R96)/100,X$4))&amp;" : "&amp;INDEX($B$4:$R$4,,MATCH(LARGE($B96:$R96+COLUMN($B96:$R96)/100,X$4),$B96:$R96+COLUMN($B96:$R96)/100,0))</f>
        <v xml:space="preserve">0 : </v>
      </c>
    </row>
    <row r="97" spans="1:24" x14ac:dyDescent="0.35">
      <c r="A97"/>
      <c r="U97" s="12" t="e">
        <f t="shared" si="1"/>
        <v>#N/A</v>
      </c>
      <c r="V97" t="str">
        <f t="array" ref="V97">INT(LARGE($B97:$R97+COLUMN($B97:$R97)/100,V$4))&amp;" : "&amp;INDEX($B$4:$R$4,,MATCH(LARGE($B97:$R97+COLUMN($B97:$R97)/100,V$4),$B97:$R97+COLUMN($B97:$R97)/100,0))</f>
        <v xml:space="preserve">0 : </v>
      </c>
      <c r="W97" t="str">
        <f t="array" ref="W97">INT(LARGE($B97:$R97+COLUMN($B97:$R97)/100,W$4))&amp;" : "&amp;INDEX($B$4:$R$4,,MATCH(LARGE($B97:$R97+COLUMN($B97:$R97)/100,W$4),$B97:$R97+COLUMN($B97:$R97)/100,0))</f>
        <v xml:space="preserve">0 : </v>
      </c>
      <c r="X97" t="str">
        <f t="array" ref="X97">INT(LARGE($B97:$R97+COLUMN($B97:$R97)/100,X$4))&amp;" : "&amp;INDEX($B$4:$R$4,,MATCH(LARGE($B97:$R97+COLUMN($B97:$R97)/100,X$4),$B97:$R97+COLUMN($B97:$R97)/100,0))</f>
        <v xml:space="preserve">0 : </v>
      </c>
    </row>
    <row r="98" spans="1:24" x14ac:dyDescent="0.35">
      <c r="A98"/>
      <c r="U98" s="12" t="e">
        <f t="shared" si="1"/>
        <v>#N/A</v>
      </c>
      <c r="V98" t="str">
        <f t="array" ref="V98">INT(LARGE($B98:$R98+COLUMN($B98:$R98)/100,V$4))&amp;" : "&amp;INDEX($B$4:$R$4,,MATCH(LARGE($B98:$R98+COLUMN($B98:$R98)/100,V$4),$B98:$R98+COLUMN($B98:$R98)/100,0))</f>
        <v xml:space="preserve">0 : </v>
      </c>
      <c r="W98" t="str">
        <f t="array" ref="W98">INT(LARGE($B98:$R98+COLUMN($B98:$R98)/100,W$4))&amp;" : "&amp;INDEX($B$4:$R$4,,MATCH(LARGE($B98:$R98+COLUMN($B98:$R98)/100,W$4),$B98:$R98+COLUMN($B98:$R98)/100,0))</f>
        <v xml:space="preserve">0 : </v>
      </c>
      <c r="X98" t="str">
        <f t="array" ref="X98">INT(LARGE($B98:$R98+COLUMN($B98:$R98)/100,X$4))&amp;" : "&amp;INDEX($B$4:$R$4,,MATCH(LARGE($B98:$R98+COLUMN($B98:$R98)/100,X$4),$B98:$R98+COLUMN($B98:$R98)/100,0))</f>
        <v xml:space="preserve">0 : </v>
      </c>
    </row>
    <row r="99" spans="1:24" x14ac:dyDescent="0.35">
      <c r="A99"/>
      <c r="U99" s="12" t="e">
        <f t="shared" si="1"/>
        <v>#N/A</v>
      </c>
      <c r="V99" t="str">
        <f t="array" ref="V99">INT(LARGE($B99:$R99+COLUMN($B99:$R99)/100,V$4))&amp;" : "&amp;INDEX($B$4:$R$4,,MATCH(LARGE($B99:$R99+COLUMN($B99:$R99)/100,V$4),$B99:$R99+COLUMN($B99:$R99)/100,0))</f>
        <v xml:space="preserve">0 : </v>
      </c>
      <c r="W99" t="str">
        <f t="array" ref="W99">INT(LARGE($B99:$R99+COLUMN($B99:$R99)/100,W$4))&amp;" : "&amp;INDEX($B$4:$R$4,,MATCH(LARGE($B99:$R99+COLUMN($B99:$R99)/100,W$4),$B99:$R99+COLUMN($B99:$R99)/100,0))</f>
        <v xml:space="preserve">0 : </v>
      </c>
      <c r="X99" t="str">
        <f t="array" ref="X99">INT(LARGE($B99:$R99+COLUMN($B99:$R99)/100,X$4))&amp;" : "&amp;INDEX($B$4:$R$4,,MATCH(LARGE($B99:$R99+COLUMN($B99:$R99)/100,X$4),$B99:$R99+COLUMN($B99:$R99)/100,0))</f>
        <v xml:space="preserve">0 : </v>
      </c>
    </row>
    <row r="100" spans="1:24" x14ac:dyDescent="0.35">
      <c r="A100"/>
      <c r="U100" s="12" t="e">
        <f t="shared" si="1"/>
        <v>#N/A</v>
      </c>
      <c r="V100" t="str">
        <f t="array" ref="V100">INT(LARGE($B100:$R100+COLUMN($B100:$R100)/100,V$4))&amp;" : "&amp;INDEX($B$4:$R$4,,MATCH(LARGE($B100:$R100+COLUMN($B100:$R100)/100,V$4),$B100:$R100+COLUMN($B100:$R100)/100,0))</f>
        <v xml:space="preserve">0 : </v>
      </c>
      <c r="W100" t="str">
        <f t="array" ref="W100">INT(LARGE($B100:$R100+COLUMN($B100:$R100)/100,W$4))&amp;" : "&amp;INDEX($B$4:$R$4,,MATCH(LARGE($B100:$R100+COLUMN($B100:$R100)/100,W$4),$B100:$R100+COLUMN($B100:$R100)/100,0))</f>
        <v xml:space="preserve">0 : </v>
      </c>
      <c r="X100" t="str">
        <f t="array" ref="X100">INT(LARGE($B100:$R100+COLUMN($B100:$R100)/100,X$4))&amp;" : "&amp;INDEX($B$4:$R$4,,MATCH(LARGE($B100:$R100+COLUMN($B100:$R100)/100,X$4),$B100:$R100+COLUMN($B100:$R100)/100,0))</f>
        <v xml:space="preserve">0 : </v>
      </c>
    </row>
    <row r="101" spans="1:24" x14ac:dyDescent="0.35">
      <c r="A101"/>
      <c r="U101" s="12" t="e">
        <f t="shared" si="1"/>
        <v>#N/A</v>
      </c>
      <c r="V101" t="str">
        <f t="array" ref="V101">INT(LARGE($B101:$R101+COLUMN($B101:$R101)/100,V$4))&amp;" : "&amp;INDEX($B$4:$R$4,,MATCH(LARGE($B101:$R101+COLUMN($B101:$R101)/100,V$4),$B101:$R101+COLUMN($B101:$R101)/100,0))</f>
        <v xml:space="preserve">0 : </v>
      </c>
      <c r="W101" t="str">
        <f t="array" ref="W101">INT(LARGE($B101:$R101+COLUMN($B101:$R101)/100,W$4))&amp;" : "&amp;INDEX($B$4:$R$4,,MATCH(LARGE($B101:$R101+COLUMN($B101:$R101)/100,W$4),$B101:$R101+COLUMN($B101:$R101)/100,0))</f>
        <v xml:space="preserve">0 : </v>
      </c>
      <c r="X101" t="str">
        <f t="array" ref="X101">INT(LARGE($B101:$R101+COLUMN($B101:$R101)/100,X$4))&amp;" : "&amp;INDEX($B$4:$R$4,,MATCH(LARGE($B101:$R101+COLUMN($B101:$R101)/100,X$4),$B101:$R101+COLUMN($B101:$R101)/100,0))</f>
        <v xml:space="preserve">0 : </v>
      </c>
    </row>
    <row r="102" spans="1:24" x14ac:dyDescent="0.35">
      <c r="A102"/>
      <c r="U102" s="12" t="e">
        <f t="shared" si="1"/>
        <v>#N/A</v>
      </c>
      <c r="V102" t="str">
        <f t="array" ref="V102">INT(LARGE($B102:$R102+COLUMN($B102:$R102)/100,V$4))&amp;" : "&amp;INDEX($B$4:$R$4,,MATCH(LARGE($B102:$R102+COLUMN($B102:$R102)/100,V$4),$B102:$R102+COLUMN($B102:$R102)/100,0))</f>
        <v xml:space="preserve">0 : </v>
      </c>
      <c r="W102" t="str">
        <f t="array" ref="W102">INT(LARGE($B102:$R102+COLUMN($B102:$R102)/100,W$4))&amp;" : "&amp;INDEX($B$4:$R$4,,MATCH(LARGE($B102:$R102+COLUMN($B102:$R102)/100,W$4),$B102:$R102+COLUMN($B102:$R102)/100,0))</f>
        <v xml:space="preserve">0 : </v>
      </c>
      <c r="X102" t="str">
        <f t="array" ref="X102">INT(LARGE($B102:$R102+COLUMN($B102:$R102)/100,X$4))&amp;" : "&amp;INDEX($B$4:$R$4,,MATCH(LARGE($B102:$R102+COLUMN($B102:$R102)/100,X$4),$B102:$R102+COLUMN($B102:$R102)/100,0))</f>
        <v xml:space="preserve">0 : </v>
      </c>
    </row>
    <row r="103" spans="1:24" x14ac:dyDescent="0.35">
      <c r="A103"/>
      <c r="U103" s="12" t="e">
        <f t="shared" si="1"/>
        <v>#N/A</v>
      </c>
      <c r="V103" t="str">
        <f t="array" ref="V103">INT(LARGE($B103:$R103+COLUMN($B103:$R103)/100,V$4))&amp;" : "&amp;INDEX($B$4:$R$4,,MATCH(LARGE($B103:$R103+COLUMN($B103:$R103)/100,V$4),$B103:$R103+COLUMN($B103:$R103)/100,0))</f>
        <v xml:space="preserve">0 : </v>
      </c>
      <c r="W103" t="str">
        <f t="array" ref="W103">INT(LARGE($B103:$R103+COLUMN($B103:$R103)/100,W$4))&amp;" : "&amp;INDEX($B$4:$R$4,,MATCH(LARGE($B103:$R103+COLUMN($B103:$R103)/100,W$4),$B103:$R103+COLUMN($B103:$R103)/100,0))</f>
        <v xml:space="preserve">0 : </v>
      </c>
      <c r="X103" t="str">
        <f t="array" ref="X103">INT(LARGE($B103:$R103+COLUMN($B103:$R103)/100,X$4))&amp;" : "&amp;INDEX($B$4:$R$4,,MATCH(LARGE($B103:$R103+COLUMN($B103:$R103)/100,X$4),$B103:$R103+COLUMN($B103:$R103)/100,0))</f>
        <v xml:space="preserve">0 : </v>
      </c>
    </row>
    <row r="104" spans="1:24" x14ac:dyDescent="0.35">
      <c r="A104"/>
      <c r="U104" s="12" t="e">
        <f t="shared" si="1"/>
        <v>#N/A</v>
      </c>
      <c r="V104" t="str">
        <f t="array" ref="V104">INT(LARGE($B104:$R104+COLUMN($B104:$R104)/100,V$4))&amp;" : "&amp;INDEX($B$4:$R$4,,MATCH(LARGE($B104:$R104+COLUMN($B104:$R104)/100,V$4),$B104:$R104+COLUMN($B104:$R104)/100,0))</f>
        <v xml:space="preserve">0 : </v>
      </c>
      <c r="W104" t="str">
        <f t="array" ref="W104">INT(LARGE($B104:$R104+COLUMN($B104:$R104)/100,W$4))&amp;" : "&amp;INDEX($B$4:$R$4,,MATCH(LARGE($B104:$R104+COLUMN($B104:$R104)/100,W$4),$B104:$R104+COLUMN($B104:$R104)/100,0))</f>
        <v xml:space="preserve">0 : </v>
      </c>
      <c r="X104" t="str">
        <f t="array" ref="X104">INT(LARGE($B104:$R104+COLUMN($B104:$R104)/100,X$4))&amp;" : "&amp;INDEX($B$4:$R$4,,MATCH(LARGE($B104:$R104+COLUMN($B104:$R104)/100,X$4),$B104:$R104+COLUMN($B104:$R104)/100,0))</f>
        <v xml:space="preserve">0 : </v>
      </c>
    </row>
    <row r="105" spans="1:24" x14ac:dyDescent="0.35">
      <c r="A105"/>
      <c r="U105" s="12" t="e">
        <f t="shared" si="1"/>
        <v>#N/A</v>
      </c>
      <c r="V105" t="str">
        <f t="array" ref="V105">INT(LARGE($B105:$R105+COLUMN($B105:$R105)/100,V$4))&amp;" : "&amp;INDEX($B$4:$R$4,,MATCH(LARGE($B105:$R105+COLUMN($B105:$R105)/100,V$4),$B105:$R105+COLUMN($B105:$R105)/100,0))</f>
        <v xml:space="preserve">0 : </v>
      </c>
      <c r="W105" t="str">
        <f t="array" ref="W105">INT(LARGE($B105:$R105+COLUMN($B105:$R105)/100,W$4))&amp;" : "&amp;INDEX($B$4:$R$4,,MATCH(LARGE($B105:$R105+COLUMN($B105:$R105)/100,W$4),$B105:$R105+COLUMN($B105:$R105)/100,0))</f>
        <v xml:space="preserve">0 : </v>
      </c>
      <c r="X105" t="str">
        <f t="array" ref="X105">INT(LARGE($B105:$R105+COLUMN($B105:$R105)/100,X$4))&amp;" : "&amp;INDEX($B$4:$R$4,,MATCH(LARGE($B105:$R105+COLUMN($B105:$R105)/100,X$4),$B105:$R105+COLUMN($B105:$R105)/100,0))</f>
        <v xml:space="preserve">0 : </v>
      </c>
    </row>
    <row r="106" spans="1:24" x14ac:dyDescent="0.35">
      <c r="A106"/>
      <c r="U106" s="12" t="e">
        <f t="shared" si="1"/>
        <v>#N/A</v>
      </c>
      <c r="V106" t="str">
        <f t="array" ref="V106">INT(LARGE($B106:$R106+COLUMN($B106:$R106)/100,V$4))&amp;" : "&amp;INDEX($B$4:$R$4,,MATCH(LARGE($B106:$R106+COLUMN($B106:$R106)/100,V$4),$B106:$R106+COLUMN($B106:$R106)/100,0))</f>
        <v xml:space="preserve">0 : </v>
      </c>
      <c r="W106" t="str">
        <f t="array" ref="W106">INT(LARGE($B106:$R106+COLUMN($B106:$R106)/100,W$4))&amp;" : "&amp;INDEX($B$4:$R$4,,MATCH(LARGE($B106:$R106+COLUMN($B106:$R106)/100,W$4),$B106:$R106+COLUMN($B106:$R106)/100,0))</f>
        <v xml:space="preserve">0 : </v>
      </c>
      <c r="X106" t="str">
        <f t="array" ref="X106">INT(LARGE($B106:$R106+COLUMN($B106:$R106)/100,X$4))&amp;" : "&amp;INDEX($B$4:$R$4,,MATCH(LARGE($B106:$R106+COLUMN($B106:$R106)/100,X$4),$B106:$R106+COLUMN($B106:$R106)/100,0))</f>
        <v xml:space="preserve">0 : </v>
      </c>
    </row>
    <row r="107" spans="1:24" x14ac:dyDescent="0.35">
      <c r="A107"/>
      <c r="U107" s="12" t="e">
        <f t="shared" si="1"/>
        <v>#N/A</v>
      </c>
      <c r="V107" t="str">
        <f t="array" ref="V107">INT(LARGE($B107:$R107+COLUMN($B107:$R107)/100,V$4))&amp;" : "&amp;INDEX($B$4:$R$4,,MATCH(LARGE($B107:$R107+COLUMN($B107:$R107)/100,V$4),$B107:$R107+COLUMN($B107:$R107)/100,0))</f>
        <v xml:space="preserve">0 : </v>
      </c>
      <c r="W107" t="str">
        <f t="array" ref="W107">INT(LARGE($B107:$R107+COLUMN($B107:$R107)/100,W$4))&amp;" : "&amp;INDEX($B$4:$R$4,,MATCH(LARGE($B107:$R107+COLUMN($B107:$R107)/100,W$4),$B107:$R107+COLUMN($B107:$R107)/100,0))</f>
        <v xml:space="preserve">0 : </v>
      </c>
      <c r="X107" t="str">
        <f t="array" ref="X107">INT(LARGE($B107:$R107+COLUMN($B107:$R107)/100,X$4))&amp;" : "&amp;INDEX($B$4:$R$4,,MATCH(LARGE($B107:$R107+COLUMN($B107:$R107)/100,X$4),$B107:$R107+COLUMN($B107:$R107)/100,0))</f>
        <v xml:space="preserve">0 : </v>
      </c>
    </row>
    <row r="108" spans="1:24" x14ac:dyDescent="0.35">
      <c r="A108"/>
      <c r="U108" s="12" t="e">
        <f t="shared" si="1"/>
        <v>#N/A</v>
      </c>
      <c r="V108" t="str">
        <f t="array" ref="V108">INT(LARGE($B108:$R108+COLUMN($B108:$R108)/100,V$4))&amp;" : "&amp;INDEX($B$4:$R$4,,MATCH(LARGE($B108:$R108+COLUMN($B108:$R108)/100,V$4),$B108:$R108+COLUMN($B108:$R108)/100,0))</f>
        <v xml:space="preserve">0 : </v>
      </c>
      <c r="W108" t="str">
        <f t="array" ref="W108">INT(LARGE($B108:$R108+COLUMN($B108:$R108)/100,W$4))&amp;" : "&amp;INDEX($B$4:$R$4,,MATCH(LARGE($B108:$R108+COLUMN($B108:$R108)/100,W$4),$B108:$R108+COLUMN($B108:$R108)/100,0))</f>
        <v xml:space="preserve">0 : </v>
      </c>
      <c r="X108" t="str">
        <f t="array" ref="X108">INT(LARGE($B108:$R108+COLUMN($B108:$R108)/100,X$4))&amp;" : "&amp;INDEX($B$4:$R$4,,MATCH(LARGE($B108:$R108+COLUMN($B108:$R108)/100,X$4),$B108:$R108+COLUMN($B108:$R108)/100,0))</f>
        <v xml:space="preserve">0 : </v>
      </c>
    </row>
    <row r="109" spans="1:24" x14ac:dyDescent="0.35">
      <c r="A109"/>
      <c r="U109" s="12" t="e">
        <f t="shared" si="1"/>
        <v>#N/A</v>
      </c>
      <c r="V109" t="str">
        <f t="array" ref="V109">INT(LARGE($B109:$R109+COLUMN($B109:$R109)/100,V$4))&amp;" : "&amp;INDEX($B$4:$R$4,,MATCH(LARGE($B109:$R109+COLUMN($B109:$R109)/100,V$4),$B109:$R109+COLUMN($B109:$R109)/100,0))</f>
        <v xml:space="preserve">0 : </v>
      </c>
      <c r="W109" t="str">
        <f t="array" ref="W109">INT(LARGE($B109:$R109+COLUMN($B109:$R109)/100,W$4))&amp;" : "&amp;INDEX($B$4:$R$4,,MATCH(LARGE($B109:$R109+COLUMN($B109:$R109)/100,W$4),$B109:$R109+COLUMN($B109:$R109)/100,0))</f>
        <v xml:space="preserve">0 : </v>
      </c>
      <c r="X109" t="str">
        <f t="array" ref="X109">INT(LARGE($B109:$R109+COLUMN($B109:$R109)/100,X$4))&amp;" : "&amp;INDEX($B$4:$R$4,,MATCH(LARGE($B109:$R109+COLUMN($B109:$R109)/100,X$4),$B109:$R109+COLUMN($B109:$R109)/100,0))</f>
        <v xml:space="preserve">0 : </v>
      </c>
    </row>
    <row r="110" spans="1:24" x14ac:dyDescent="0.35">
      <c r="A110"/>
      <c r="U110" s="12" t="e">
        <f t="shared" si="1"/>
        <v>#N/A</v>
      </c>
      <c r="V110" t="str">
        <f t="array" ref="V110">INT(LARGE($B110:$R110+COLUMN($B110:$R110)/100,V$4))&amp;" : "&amp;INDEX($B$4:$R$4,,MATCH(LARGE($B110:$R110+COLUMN($B110:$R110)/100,V$4),$B110:$R110+COLUMN($B110:$R110)/100,0))</f>
        <v xml:space="preserve">0 : </v>
      </c>
      <c r="W110" t="str">
        <f t="array" ref="W110">INT(LARGE($B110:$R110+COLUMN($B110:$R110)/100,W$4))&amp;" : "&amp;INDEX($B$4:$R$4,,MATCH(LARGE($B110:$R110+COLUMN($B110:$R110)/100,W$4),$B110:$R110+COLUMN($B110:$R110)/100,0))</f>
        <v xml:space="preserve">0 : </v>
      </c>
      <c r="X110" t="str">
        <f t="array" ref="X110">INT(LARGE($B110:$R110+COLUMN($B110:$R110)/100,X$4))&amp;" : "&amp;INDEX($B$4:$R$4,,MATCH(LARGE($B110:$R110+COLUMN($B110:$R110)/100,X$4),$B110:$R110+COLUMN($B110:$R110)/100,0))</f>
        <v xml:space="preserve">0 : </v>
      </c>
    </row>
    <row r="111" spans="1:24" x14ac:dyDescent="0.35">
      <c r="A111"/>
      <c r="U111" s="12" t="e">
        <f t="shared" si="1"/>
        <v>#N/A</v>
      </c>
      <c r="V111" t="str">
        <f t="array" ref="V111">INT(LARGE($B111:$R111+COLUMN($B111:$R111)/100,V$4))&amp;" : "&amp;INDEX($B$4:$R$4,,MATCH(LARGE($B111:$R111+COLUMN($B111:$R111)/100,V$4),$B111:$R111+COLUMN($B111:$R111)/100,0))</f>
        <v xml:space="preserve">0 : </v>
      </c>
      <c r="W111" t="str">
        <f t="array" ref="W111">INT(LARGE($B111:$R111+COLUMN($B111:$R111)/100,W$4))&amp;" : "&amp;INDEX($B$4:$R$4,,MATCH(LARGE($B111:$R111+COLUMN($B111:$R111)/100,W$4),$B111:$R111+COLUMN($B111:$R111)/100,0))</f>
        <v xml:space="preserve">0 : </v>
      </c>
      <c r="X111" t="str">
        <f t="array" ref="X111">INT(LARGE($B111:$R111+COLUMN($B111:$R111)/100,X$4))&amp;" : "&amp;INDEX($B$4:$R$4,,MATCH(LARGE($B111:$R111+COLUMN($B111:$R111)/100,X$4),$B111:$R111+COLUMN($B111:$R111)/100,0))</f>
        <v xml:space="preserve">0 : </v>
      </c>
    </row>
    <row r="112" spans="1:24" x14ac:dyDescent="0.35">
      <c r="A112"/>
      <c r="U112" s="12" t="e">
        <f t="shared" si="1"/>
        <v>#N/A</v>
      </c>
      <c r="V112" t="str">
        <f t="array" ref="V112">INT(LARGE($B112:$R112+COLUMN($B112:$R112)/100,V$4))&amp;" : "&amp;INDEX($B$4:$R$4,,MATCH(LARGE($B112:$R112+COLUMN($B112:$R112)/100,V$4),$B112:$R112+COLUMN($B112:$R112)/100,0))</f>
        <v xml:space="preserve">0 : </v>
      </c>
      <c r="W112" t="str">
        <f t="array" ref="W112">INT(LARGE($B112:$R112+COLUMN($B112:$R112)/100,W$4))&amp;" : "&amp;INDEX($B$4:$R$4,,MATCH(LARGE($B112:$R112+COLUMN($B112:$R112)/100,W$4),$B112:$R112+COLUMN($B112:$R112)/100,0))</f>
        <v xml:space="preserve">0 : </v>
      </c>
      <c r="X112" t="str">
        <f t="array" ref="X112">INT(LARGE($B112:$R112+COLUMN($B112:$R112)/100,X$4))&amp;" : "&amp;INDEX($B$4:$R$4,,MATCH(LARGE($B112:$R112+COLUMN($B112:$R112)/100,X$4),$B112:$R112+COLUMN($B112:$R112)/100,0))</f>
        <v xml:space="preserve">0 : </v>
      </c>
    </row>
    <row r="113" spans="1:24" x14ac:dyDescent="0.35">
      <c r="A113"/>
      <c r="U113" s="12" t="e">
        <f t="shared" si="1"/>
        <v>#N/A</v>
      </c>
      <c r="V113" t="str">
        <f t="array" ref="V113">INT(LARGE($B113:$R113+COLUMN($B113:$R113)/100,V$4))&amp;" : "&amp;INDEX($B$4:$R$4,,MATCH(LARGE($B113:$R113+COLUMN($B113:$R113)/100,V$4),$B113:$R113+COLUMN($B113:$R113)/100,0))</f>
        <v xml:space="preserve">0 : </v>
      </c>
      <c r="W113" t="str">
        <f t="array" ref="W113">INT(LARGE($B113:$R113+COLUMN($B113:$R113)/100,W$4))&amp;" : "&amp;INDEX($B$4:$R$4,,MATCH(LARGE($B113:$R113+COLUMN($B113:$R113)/100,W$4),$B113:$R113+COLUMN($B113:$R113)/100,0))</f>
        <v xml:space="preserve">0 : </v>
      </c>
      <c r="X113" t="str">
        <f t="array" ref="X113">INT(LARGE($B113:$R113+COLUMN($B113:$R113)/100,X$4))&amp;" : "&amp;INDEX($B$4:$R$4,,MATCH(LARGE($B113:$R113+COLUMN($B113:$R113)/100,X$4),$B113:$R113+COLUMN($B113:$R113)/100,0))</f>
        <v xml:space="preserve">0 : </v>
      </c>
    </row>
    <row r="114" spans="1:24" x14ac:dyDescent="0.35">
      <c r="A114"/>
      <c r="U114" s="12" t="e">
        <f t="shared" si="1"/>
        <v>#N/A</v>
      </c>
      <c r="V114" t="str">
        <f t="array" ref="V114">INT(LARGE($B114:$R114+COLUMN($B114:$R114)/100,V$4))&amp;" : "&amp;INDEX($B$4:$R$4,,MATCH(LARGE($B114:$R114+COLUMN($B114:$R114)/100,V$4),$B114:$R114+COLUMN($B114:$R114)/100,0))</f>
        <v xml:space="preserve">0 : </v>
      </c>
      <c r="W114" t="str">
        <f t="array" ref="W114">INT(LARGE($B114:$R114+COLUMN($B114:$R114)/100,W$4))&amp;" : "&amp;INDEX($B$4:$R$4,,MATCH(LARGE($B114:$R114+COLUMN($B114:$R114)/100,W$4),$B114:$R114+COLUMN($B114:$R114)/100,0))</f>
        <v xml:space="preserve">0 : </v>
      </c>
      <c r="X114" t="str">
        <f t="array" ref="X114">INT(LARGE($B114:$R114+COLUMN($B114:$R114)/100,X$4))&amp;" : "&amp;INDEX($B$4:$R$4,,MATCH(LARGE($B114:$R114+COLUMN($B114:$R114)/100,X$4),$B114:$R114+COLUMN($B114:$R114)/100,0))</f>
        <v xml:space="preserve">0 : </v>
      </c>
    </row>
    <row r="115" spans="1:24" x14ac:dyDescent="0.35">
      <c r="A115"/>
      <c r="U115" s="12" t="e">
        <f t="shared" si="1"/>
        <v>#N/A</v>
      </c>
      <c r="V115" t="str">
        <f t="array" ref="V115">INT(LARGE($B115:$R115+COLUMN($B115:$R115)/100,V$4))&amp;" : "&amp;INDEX($B$4:$R$4,,MATCH(LARGE($B115:$R115+COLUMN($B115:$R115)/100,V$4),$B115:$R115+COLUMN($B115:$R115)/100,0))</f>
        <v xml:space="preserve">0 : </v>
      </c>
      <c r="W115" t="str">
        <f t="array" ref="W115">INT(LARGE($B115:$R115+COLUMN($B115:$R115)/100,W$4))&amp;" : "&amp;INDEX($B$4:$R$4,,MATCH(LARGE($B115:$R115+COLUMN($B115:$R115)/100,W$4),$B115:$R115+COLUMN($B115:$R115)/100,0))</f>
        <v xml:space="preserve">0 : </v>
      </c>
      <c r="X115" t="str">
        <f t="array" ref="X115">INT(LARGE($B115:$R115+COLUMN($B115:$R115)/100,X$4))&amp;" : "&amp;INDEX($B$4:$R$4,,MATCH(LARGE($B115:$R115+COLUMN($B115:$R115)/100,X$4),$B115:$R115+COLUMN($B115:$R115)/100,0))</f>
        <v xml:space="preserve">0 : </v>
      </c>
    </row>
    <row r="116" spans="1:24" x14ac:dyDescent="0.35">
      <c r="A116"/>
      <c r="U116" s="12" t="e">
        <f t="shared" si="1"/>
        <v>#N/A</v>
      </c>
      <c r="V116" t="str">
        <f t="array" ref="V116">INT(LARGE($B116:$R116+COLUMN($B116:$R116)/100,V$4))&amp;" : "&amp;INDEX($B$4:$R$4,,MATCH(LARGE($B116:$R116+COLUMN($B116:$R116)/100,V$4),$B116:$R116+COLUMN($B116:$R116)/100,0))</f>
        <v xml:space="preserve">0 : </v>
      </c>
      <c r="W116" t="str">
        <f t="array" ref="W116">INT(LARGE($B116:$R116+COLUMN($B116:$R116)/100,W$4))&amp;" : "&amp;INDEX($B$4:$R$4,,MATCH(LARGE($B116:$R116+COLUMN($B116:$R116)/100,W$4),$B116:$R116+COLUMN($B116:$R116)/100,0))</f>
        <v xml:space="preserve">0 : </v>
      </c>
      <c r="X116" t="str">
        <f t="array" ref="X116">INT(LARGE($B116:$R116+COLUMN($B116:$R116)/100,X$4))&amp;" : "&amp;INDEX($B$4:$R$4,,MATCH(LARGE($B116:$R116+COLUMN($B116:$R116)/100,X$4),$B116:$R116+COLUMN($B116:$R116)/100,0))</f>
        <v xml:space="preserve">0 : </v>
      </c>
    </row>
    <row r="117" spans="1:24" x14ac:dyDescent="0.35">
      <c r="A117"/>
      <c r="U117" s="12" t="e">
        <f t="shared" si="1"/>
        <v>#N/A</v>
      </c>
      <c r="V117" t="str">
        <f t="array" ref="V117">INT(LARGE($B117:$R117+COLUMN($B117:$R117)/100,V$4))&amp;" : "&amp;INDEX($B$4:$R$4,,MATCH(LARGE($B117:$R117+COLUMN($B117:$R117)/100,V$4),$B117:$R117+COLUMN($B117:$R117)/100,0))</f>
        <v xml:space="preserve">0 : </v>
      </c>
      <c r="W117" t="str">
        <f t="array" ref="W117">INT(LARGE($B117:$R117+COLUMN($B117:$R117)/100,W$4))&amp;" : "&amp;INDEX($B$4:$R$4,,MATCH(LARGE($B117:$R117+COLUMN($B117:$R117)/100,W$4),$B117:$R117+COLUMN($B117:$R117)/100,0))</f>
        <v xml:space="preserve">0 : </v>
      </c>
      <c r="X117" t="str">
        <f t="array" ref="X117">INT(LARGE($B117:$R117+COLUMN($B117:$R117)/100,X$4))&amp;" : "&amp;INDEX($B$4:$R$4,,MATCH(LARGE($B117:$R117+COLUMN($B117:$R117)/100,X$4),$B117:$R117+COLUMN($B117:$R117)/100,0))</f>
        <v xml:space="preserve">0 : </v>
      </c>
    </row>
    <row r="118" spans="1:24" x14ac:dyDescent="0.35">
      <c r="A118"/>
      <c r="U118" s="12" t="e">
        <f t="shared" si="1"/>
        <v>#N/A</v>
      </c>
      <c r="V118" t="str">
        <f t="array" ref="V118">INT(LARGE($B118:$R118+COLUMN($B118:$R118)/100,V$4))&amp;" : "&amp;INDEX($B$4:$R$4,,MATCH(LARGE($B118:$R118+COLUMN($B118:$R118)/100,V$4),$B118:$R118+COLUMN($B118:$R118)/100,0))</f>
        <v xml:space="preserve">0 : </v>
      </c>
      <c r="W118" t="str">
        <f t="array" ref="W118">INT(LARGE($B118:$R118+COLUMN($B118:$R118)/100,W$4))&amp;" : "&amp;INDEX($B$4:$R$4,,MATCH(LARGE($B118:$R118+COLUMN($B118:$R118)/100,W$4),$B118:$R118+COLUMN($B118:$R118)/100,0))</f>
        <v xml:space="preserve">0 : </v>
      </c>
      <c r="X118" t="str">
        <f t="array" ref="X118">INT(LARGE($B118:$R118+COLUMN($B118:$R118)/100,X$4))&amp;" : "&amp;INDEX($B$4:$R$4,,MATCH(LARGE($B118:$R118+COLUMN($B118:$R118)/100,X$4),$B118:$R118+COLUMN($B118:$R118)/100,0))</f>
        <v xml:space="preserve">0 : </v>
      </c>
    </row>
    <row r="119" spans="1:24" x14ac:dyDescent="0.35">
      <c r="A119"/>
      <c r="U119" s="12" t="e">
        <f t="shared" si="1"/>
        <v>#N/A</v>
      </c>
      <c r="V119" t="str">
        <f t="array" ref="V119">INT(LARGE($B119:$R119+COLUMN($B119:$R119)/100,V$4))&amp;" : "&amp;INDEX($B$4:$R$4,,MATCH(LARGE($B119:$R119+COLUMN($B119:$R119)/100,V$4),$B119:$R119+COLUMN($B119:$R119)/100,0))</f>
        <v xml:space="preserve">0 : </v>
      </c>
      <c r="W119" t="str">
        <f t="array" ref="W119">INT(LARGE($B119:$R119+COLUMN($B119:$R119)/100,W$4))&amp;" : "&amp;INDEX($B$4:$R$4,,MATCH(LARGE($B119:$R119+COLUMN($B119:$R119)/100,W$4),$B119:$R119+COLUMN($B119:$R119)/100,0))</f>
        <v xml:space="preserve">0 : </v>
      </c>
      <c r="X119" t="str">
        <f t="array" ref="X119">INT(LARGE($B119:$R119+COLUMN($B119:$R119)/100,X$4))&amp;" : "&amp;INDEX($B$4:$R$4,,MATCH(LARGE($B119:$R119+COLUMN($B119:$R119)/100,X$4),$B119:$R119+COLUMN($B119:$R119)/100,0))</f>
        <v xml:space="preserve">0 : </v>
      </c>
    </row>
    <row r="120" spans="1:24" x14ac:dyDescent="0.35">
      <c r="A120"/>
      <c r="U120" s="12" t="e">
        <f t="shared" si="1"/>
        <v>#N/A</v>
      </c>
      <c r="V120" t="str">
        <f t="array" ref="V120">INT(LARGE($B120:$R120+COLUMN($B120:$R120)/100,V$4))&amp;" : "&amp;INDEX($B$4:$R$4,,MATCH(LARGE($B120:$R120+COLUMN($B120:$R120)/100,V$4),$B120:$R120+COLUMN($B120:$R120)/100,0))</f>
        <v xml:space="preserve">0 : </v>
      </c>
      <c r="W120" t="str">
        <f t="array" ref="W120">INT(LARGE($B120:$R120+COLUMN($B120:$R120)/100,W$4))&amp;" : "&amp;INDEX($B$4:$R$4,,MATCH(LARGE($B120:$R120+COLUMN($B120:$R120)/100,W$4),$B120:$R120+COLUMN($B120:$R120)/100,0))</f>
        <v xml:space="preserve">0 : </v>
      </c>
      <c r="X120" t="str">
        <f t="array" ref="X120">INT(LARGE($B120:$R120+COLUMN($B120:$R120)/100,X$4))&amp;" : "&amp;INDEX($B$4:$R$4,,MATCH(LARGE($B120:$R120+COLUMN($B120:$R120)/100,X$4),$B120:$R120+COLUMN($B120:$R120)/100,0))</f>
        <v xml:space="preserve">0 : </v>
      </c>
    </row>
    <row r="121" spans="1:24" x14ac:dyDescent="0.35">
      <c r="A121"/>
      <c r="U121" s="12" t="e">
        <f t="shared" si="1"/>
        <v>#N/A</v>
      </c>
      <c r="V121" t="str">
        <f t="array" ref="V121">INT(LARGE($B121:$R121+COLUMN($B121:$R121)/100,V$4))&amp;" : "&amp;INDEX($B$4:$R$4,,MATCH(LARGE($B121:$R121+COLUMN($B121:$R121)/100,V$4),$B121:$R121+COLUMN($B121:$R121)/100,0))</f>
        <v xml:space="preserve">0 : </v>
      </c>
      <c r="W121" t="str">
        <f t="array" ref="W121">INT(LARGE($B121:$R121+COLUMN($B121:$R121)/100,W$4))&amp;" : "&amp;INDEX($B$4:$R$4,,MATCH(LARGE($B121:$R121+COLUMN($B121:$R121)/100,W$4),$B121:$R121+COLUMN($B121:$R121)/100,0))</f>
        <v xml:space="preserve">0 : </v>
      </c>
      <c r="X121" t="str">
        <f t="array" ref="X121">INT(LARGE($B121:$R121+COLUMN($B121:$R121)/100,X$4))&amp;" : "&amp;INDEX($B$4:$R$4,,MATCH(LARGE($B121:$R121+COLUMN($B121:$R121)/100,X$4),$B121:$R121+COLUMN($B121:$R121)/100,0))</f>
        <v xml:space="preserve">0 : </v>
      </c>
    </row>
    <row r="122" spans="1:24" x14ac:dyDescent="0.35">
      <c r="A122"/>
      <c r="U122" s="12" t="e">
        <f t="shared" si="1"/>
        <v>#N/A</v>
      </c>
      <c r="V122" t="str">
        <f t="array" ref="V122">INT(LARGE($B122:$R122+COLUMN($B122:$R122)/100,V$4))&amp;" : "&amp;INDEX($B$4:$R$4,,MATCH(LARGE($B122:$R122+COLUMN($B122:$R122)/100,V$4),$B122:$R122+COLUMN($B122:$R122)/100,0))</f>
        <v xml:space="preserve">0 : </v>
      </c>
      <c r="W122" t="str">
        <f t="array" ref="W122">INT(LARGE($B122:$R122+COLUMN($B122:$R122)/100,W$4))&amp;" : "&amp;INDEX($B$4:$R$4,,MATCH(LARGE($B122:$R122+COLUMN($B122:$R122)/100,W$4),$B122:$R122+COLUMN($B122:$R122)/100,0))</f>
        <v xml:space="preserve">0 : </v>
      </c>
      <c r="X122" t="str">
        <f t="array" ref="X122">INT(LARGE($B122:$R122+COLUMN($B122:$R122)/100,X$4))&amp;" : "&amp;INDEX($B$4:$R$4,,MATCH(LARGE($B122:$R122+COLUMN($B122:$R122)/100,X$4),$B122:$R122+COLUMN($B122:$R122)/100,0))</f>
        <v xml:space="preserve">0 : </v>
      </c>
    </row>
    <row r="123" spans="1:24" x14ac:dyDescent="0.35">
      <c r="A123"/>
      <c r="U123" s="12" t="e">
        <f t="shared" si="1"/>
        <v>#N/A</v>
      </c>
      <c r="V123" t="str">
        <f t="array" ref="V123">INT(LARGE($B123:$R123+COLUMN($B123:$R123)/100,V$4))&amp;" : "&amp;INDEX($B$4:$R$4,,MATCH(LARGE($B123:$R123+COLUMN($B123:$R123)/100,V$4),$B123:$R123+COLUMN($B123:$R123)/100,0))</f>
        <v xml:space="preserve">0 : </v>
      </c>
      <c r="W123" t="str">
        <f t="array" ref="W123">INT(LARGE($B123:$R123+COLUMN($B123:$R123)/100,W$4))&amp;" : "&amp;INDEX($B$4:$R$4,,MATCH(LARGE($B123:$R123+COLUMN($B123:$R123)/100,W$4),$B123:$R123+COLUMN($B123:$R123)/100,0))</f>
        <v xml:space="preserve">0 : </v>
      </c>
      <c r="X123" t="str">
        <f t="array" ref="X123">INT(LARGE($B123:$R123+COLUMN($B123:$R123)/100,X$4))&amp;" : "&amp;INDEX($B$4:$R$4,,MATCH(LARGE($B123:$R123+COLUMN($B123:$R123)/100,X$4),$B123:$R123+COLUMN($B123:$R123)/100,0))</f>
        <v xml:space="preserve">0 : </v>
      </c>
    </row>
    <row r="124" spans="1:24" x14ac:dyDescent="0.35">
      <c r="A124"/>
      <c r="U124" s="12" t="e">
        <f t="shared" si="1"/>
        <v>#N/A</v>
      </c>
      <c r="V124" t="str">
        <f t="array" ref="V124">INT(LARGE($B124:$R124+COLUMN($B124:$R124)/100,V$4))&amp;" : "&amp;INDEX($B$4:$R$4,,MATCH(LARGE($B124:$R124+COLUMN($B124:$R124)/100,V$4),$B124:$R124+COLUMN($B124:$R124)/100,0))</f>
        <v xml:space="preserve">0 : </v>
      </c>
      <c r="W124" t="str">
        <f t="array" ref="W124">INT(LARGE($B124:$R124+COLUMN($B124:$R124)/100,W$4))&amp;" : "&amp;INDEX($B$4:$R$4,,MATCH(LARGE($B124:$R124+COLUMN($B124:$R124)/100,W$4),$B124:$R124+COLUMN($B124:$R124)/100,0))</f>
        <v xml:space="preserve">0 : </v>
      </c>
      <c r="X124" t="str">
        <f t="array" ref="X124">INT(LARGE($B124:$R124+COLUMN($B124:$R124)/100,X$4))&amp;" : "&amp;INDEX($B$4:$R$4,,MATCH(LARGE($B124:$R124+COLUMN($B124:$R124)/100,X$4),$B124:$R124+COLUMN($B124:$R124)/100,0))</f>
        <v xml:space="preserve">0 : </v>
      </c>
    </row>
    <row r="125" spans="1:24" x14ac:dyDescent="0.35">
      <c r="A125"/>
      <c r="U125" s="12" t="e">
        <f t="shared" si="1"/>
        <v>#N/A</v>
      </c>
      <c r="V125" t="str">
        <f t="array" ref="V125">INT(LARGE($B125:$R125+COLUMN($B125:$R125)/100,V$4))&amp;" : "&amp;INDEX($B$4:$R$4,,MATCH(LARGE($B125:$R125+COLUMN($B125:$R125)/100,V$4),$B125:$R125+COLUMN($B125:$R125)/100,0))</f>
        <v xml:space="preserve">0 : </v>
      </c>
      <c r="W125" t="str">
        <f t="array" ref="W125">INT(LARGE($B125:$R125+COLUMN($B125:$R125)/100,W$4))&amp;" : "&amp;INDEX($B$4:$R$4,,MATCH(LARGE($B125:$R125+COLUMN($B125:$R125)/100,W$4),$B125:$R125+COLUMN($B125:$R125)/100,0))</f>
        <v xml:space="preserve">0 : </v>
      </c>
      <c r="X125" t="str">
        <f t="array" ref="X125">INT(LARGE($B125:$R125+COLUMN($B125:$R125)/100,X$4))&amp;" : "&amp;INDEX($B$4:$R$4,,MATCH(LARGE($B125:$R125+COLUMN($B125:$R125)/100,X$4),$B125:$R125+COLUMN($B125:$R125)/100,0))</f>
        <v xml:space="preserve">0 : </v>
      </c>
    </row>
    <row r="126" spans="1:24" x14ac:dyDescent="0.35">
      <c r="A126"/>
      <c r="U126" s="12" t="e">
        <f t="shared" si="1"/>
        <v>#N/A</v>
      </c>
      <c r="V126" t="str">
        <f t="array" ref="V126">INT(LARGE($B126:$R126+COLUMN($B126:$R126)/100,V$4))&amp;" : "&amp;INDEX($B$4:$R$4,,MATCH(LARGE($B126:$R126+COLUMN($B126:$R126)/100,V$4),$B126:$R126+COLUMN($B126:$R126)/100,0))</f>
        <v xml:space="preserve">0 : </v>
      </c>
      <c r="W126" t="str">
        <f t="array" ref="W126">INT(LARGE($B126:$R126+COLUMN($B126:$R126)/100,W$4))&amp;" : "&amp;INDEX($B$4:$R$4,,MATCH(LARGE($B126:$R126+COLUMN($B126:$R126)/100,W$4),$B126:$R126+COLUMN($B126:$R126)/100,0))</f>
        <v xml:space="preserve">0 : </v>
      </c>
      <c r="X126" t="str">
        <f t="array" ref="X126">INT(LARGE($B126:$R126+COLUMN($B126:$R126)/100,X$4))&amp;" : "&amp;INDEX($B$4:$R$4,,MATCH(LARGE($B126:$R126+COLUMN($B126:$R126)/100,X$4),$B126:$R126+COLUMN($B126:$R126)/100,0))</f>
        <v xml:space="preserve">0 : </v>
      </c>
    </row>
    <row r="127" spans="1:24" x14ac:dyDescent="0.35">
      <c r="A127"/>
      <c r="U127" s="12" t="e">
        <f t="shared" si="1"/>
        <v>#N/A</v>
      </c>
      <c r="V127" t="str">
        <f t="array" ref="V127">INT(LARGE($B127:$R127+COLUMN($B127:$R127)/100,V$4))&amp;" : "&amp;INDEX($B$4:$R$4,,MATCH(LARGE($B127:$R127+COLUMN($B127:$R127)/100,V$4),$B127:$R127+COLUMN($B127:$R127)/100,0))</f>
        <v xml:space="preserve">0 : </v>
      </c>
      <c r="W127" t="str">
        <f t="array" ref="W127">INT(LARGE($B127:$R127+COLUMN($B127:$R127)/100,W$4))&amp;" : "&amp;INDEX($B$4:$R$4,,MATCH(LARGE($B127:$R127+COLUMN($B127:$R127)/100,W$4),$B127:$R127+COLUMN($B127:$R127)/100,0))</f>
        <v xml:space="preserve">0 : </v>
      </c>
      <c r="X127" t="str">
        <f t="array" ref="X127">INT(LARGE($B127:$R127+COLUMN($B127:$R127)/100,X$4))&amp;" : "&amp;INDEX($B$4:$R$4,,MATCH(LARGE($B127:$R127+COLUMN($B127:$R127)/100,X$4),$B127:$R127+COLUMN($B127:$R127)/100,0))</f>
        <v xml:space="preserve">0 : </v>
      </c>
    </row>
    <row r="128" spans="1:24" x14ac:dyDescent="0.35">
      <c r="A128"/>
      <c r="U128" s="12" t="e">
        <f t="shared" si="1"/>
        <v>#N/A</v>
      </c>
      <c r="V128" t="str">
        <f t="array" ref="V128">INT(LARGE($B128:$R128+COLUMN($B128:$R128)/100,V$4))&amp;" : "&amp;INDEX($B$4:$R$4,,MATCH(LARGE($B128:$R128+COLUMN($B128:$R128)/100,V$4),$B128:$R128+COLUMN($B128:$R128)/100,0))</f>
        <v xml:space="preserve">0 : </v>
      </c>
      <c r="W128" t="str">
        <f t="array" ref="W128">INT(LARGE($B128:$R128+COLUMN($B128:$R128)/100,W$4))&amp;" : "&amp;INDEX($B$4:$R$4,,MATCH(LARGE($B128:$R128+COLUMN($B128:$R128)/100,W$4),$B128:$R128+COLUMN($B128:$R128)/100,0))</f>
        <v xml:space="preserve">0 : </v>
      </c>
      <c r="X128" t="str">
        <f t="array" ref="X128">INT(LARGE($B128:$R128+COLUMN($B128:$R128)/100,X$4))&amp;" : "&amp;INDEX($B$4:$R$4,,MATCH(LARGE($B128:$R128+COLUMN($B128:$R128)/100,X$4),$B128:$R128+COLUMN($B128:$R128)/100,0))</f>
        <v xml:space="preserve">0 : </v>
      </c>
    </row>
    <row r="129" spans="1:24" x14ac:dyDescent="0.35">
      <c r="A129"/>
      <c r="U129" s="12" t="e">
        <f t="shared" si="1"/>
        <v>#N/A</v>
      </c>
      <c r="V129" t="str">
        <f t="array" ref="V129">INT(LARGE($B129:$R129+COLUMN($B129:$R129)/100,V$4))&amp;" : "&amp;INDEX($B$4:$R$4,,MATCH(LARGE($B129:$R129+COLUMN($B129:$R129)/100,V$4),$B129:$R129+COLUMN($B129:$R129)/100,0))</f>
        <v xml:space="preserve">0 : </v>
      </c>
      <c r="W129" t="str">
        <f t="array" ref="W129">INT(LARGE($B129:$R129+COLUMN($B129:$R129)/100,W$4))&amp;" : "&amp;INDEX($B$4:$R$4,,MATCH(LARGE($B129:$R129+COLUMN($B129:$R129)/100,W$4),$B129:$R129+COLUMN($B129:$R129)/100,0))</f>
        <v xml:space="preserve">0 : </v>
      </c>
      <c r="X129" t="str">
        <f t="array" ref="X129">INT(LARGE($B129:$R129+COLUMN($B129:$R129)/100,X$4))&amp;" : "&amp;INDEX($B$4:$R$4,,MATCH(LARGE($B129:$R129+COLUMN($B129:$R129)/100,X$4),$B129:$R129+COLUMN($B129:$R129)/100,0))</f>
        <v xml:space="preserve">0 : </v>
      </c>
    </row>
    <row r="130" spans="1:24" x14ac:dyDescent="0.35">
      <c r="A130"/>
      <c r="U130" s="12" t="e">
        <f t="shared" si="1"/>
        <v>#N/A</v>
      </c>
      <c r="V130" t="str">
        <f t="array" ref="V130">INT(LARGE($B130:$R130+COLUMN($B130:$R130)/100,V$4))&amp;" : "&amp;INDEX($B$4:$R$4,,MATCH(LARGE($B130:$R130+COLUMN($B130:$R130)/100,V$4),$B130:$R130+COLUMN($B130:$R130)/100,0))</f>
        <v xml:space="preserve">0 : </v>
      </c>
      <c r="W130" t="str">
        <f t="array" ref="W130">INT(LARGE($B130:$R130+COLUMN($B130:$R130)/100,W$4))&amp;" : "&amp;INDEX($B$4:$R$4,,MATCH(LARGE($B130:$R130+COLUMN($B130:$R130)/100,W$4),$B130:$R130+COLUMN($B130:$R130)/100,0))</f>
        <v xml:space="preserve">0 : </v>
      </c>
      <c r="X130" t="str">
        <f t="array" ref="X130">INT(LARGE($B130:$R130+COLUMN($B130:$R130)/100,X$4))&amp;" : "&amp;INDEX($B$4:$R$4,,MATCH(LARGE($B130:$R130+COLUMN($B130:$R130)/100,X$4),$B130:$R130+COLUMN($B130:$R130)/100,0))</f>
        <v xml:space="preserve">0 : </v>
      </c>
    </row>
    <row r="131" spans="1:24" x14ac:dyDescent="0.35">
      <c r="A131"/>
      <c r="U131" s="12" t="e">
        <f t="shared" si="1"/>
        <v>#N/A</v>
      </c>
      <c r="V131" t="str">
        <f t="array" ref="V131">INT(LARGE($B131:$R131+COLUMN($B131:$R131)/100,V$4))&amp;" : "&amp;INDEX($B$4:$R$4,,MATCH(LARGE($B131:$R131+COLUMN($B131:$R131)/100,V$4),$B131:$R131+COLUMN($B131:$R131)/100,0))</f>
        <v xml:space="preserve">0 : </v>
      </c>
      <c r="W131" t="str">
        <f t="array" ref="W131">INT(LARGE($B131:$R131+COLUMN($B131:$R131)/100,W$4))&amp;" : "&amp;INDEX($B$4:$R$4,,MATCH(LARGE($B131:$R131+COLUMN($B131:$R131)/100,W$4),$B131:$R131+COLUMN($B131:$R131)/100,0))</f>
        <v xml:space="preserve">0 : </v>
      </c>
      <c r="X131" t="str">
        <f t="array" ref="X131">INT(LARGE($B131:$R131+COLUMN($B131:$R131)/100,X$4))&amp;" : "&amp;INDEX($B$4:$R$4,,MATCH(LARGE($B131:$R131+COLUMN($B131:$R131)/100,X$4),$B131:$R131+COLUMN($B131:$R131)/100,0))</f>
        <v xml:space="preserve">0 : </v>
      </c>
    </row>
    <row r="132" spans="1:24" x14ac:dyDescent="0.35">
      <c r="A132"/>
      <c r="U132" s="12" t="e">
        <f t="shared" si="1"/>
        <v>#N/A</v>
      </c>
      <c r="V132" t="str">
        <f t="array" ref="V132">INT(LARGE($B132:$R132+COLUMN($B132:$R132)/100,V$4))&amp;" : "&amp;INDEX($B$4:$R$4,,MATCH(LARGE($B132:$R132+COLUMN($B132:$R132)/100,V$4),$B132:$R132+COLUMN($B132:$R132)/100,0))</f>
        <v xml:space="preserve">0 : </v>
      </c>
      <c r="W132" t="str">
        <f t="array" ref="W132">INT(LARGE($B132:$R132+COLUMN($B132:$R132)/100,W$4))&amp;" : "&amp;INDEX($B$4:$R$4,,MATCH(LARGE($B132:$R132+COLUMN($B132:$R132)/100,W$4),$B132:$R132+COLUMN($B132:$R132)/100,0))</f>
        <v xml:space="preserve">0 : </v>
      </c>
      <c r="X132" t="str">
        <f t="array" ref="X132">INT(LARGE($B132:$R132+COLUMN($B132:$R132)/100,X$4))&amp;" : "&amp;INDEX($B$4:$R$4,,MATCH(LARGE($B132:$R132+COLUMN($B132:$R132)/100,X$4),$B132:$R132+COLUMN($B132:$R132)/100,0))</f>
        <v xml:space="preserve">0 : </v>
      </c>
    </row>
    <row r="133" spans="1:24" x14ac:dyDescent="0.35">
      <c r="A133"/>
      <c r="U133" s="12" t="e">
        <f t="shared" ref="U133:U196" si="2">INDEX($B$4:$R$4,MATCH(MAX(B133:R133),B133:R133,0))</f>
        <v>#N/A</v>
      </c>
      <c r="V133" t="str">
        <f t="array" ref="V133">INT(LARGE($B133:$R133+COLUMN($B133:$R133)/100,V$4))&amp;" : "&amp;INDEX($B$4:$R$4,,MATCH(LARGE($B133:$R133+COLUMN($B133:$R133)/100,V$4),$B133:$R133+COLUMN($B133:$R133)/100,0))</f>
        <v xml:space="preserve">0 : </v>
      </c>
      <c r="W133" t="str">
        <f t="array" ref="W133">INT(LARGE($B133:$R133+COLUMN($B133:$R133)/100,W$4))&amp;" : "&amp;INDEX($B$4:$R$4,,MATCH(LARGE($B133:$R133+COLUMN($B133:$R133)/100,W$4),$B133:$R133+COLUMN($B133:$R133)/100,0))</f>
        <v xml:space="preserve">0 : </v>
      </c>
      <c r="X133" t="str">
        <f t="array" ref="X133">INT(LARGE($B133:$R133+COLUMN($B133:$R133)/100,X$4))&amp;" : "&amp;INDEX($B$4:$R$4,,MATCH(LARGE($B133:$R133+COLUMN($B133:$R133)/100,X$4),$B133:$R133+COLUMN($B133:$R133)/100,0))</f>
        <v xml:space="preserve">0 : </v>
      </c>
    </row>
    <row r="134" spans="1:24" x14ac:dyDescent="0.35">
      <c r="A134"/>
      <c r="U134" s="12" t="e">
        <f t="shared" si="2"/>
        <v>#N/A</v>
      </c>
      <c r="V134" t="str">
        <f t="array" ref="V134">INT(LARGE($B134:$R134+COLUMN($B134:$R134)/100,V$4))&amp;" : "&amp;INDEX($B$4:$R$4,,MATCH(LARGE($B134:$R134+COLUMN($B134:$R134)/100,V$4),$B134:$R134+COLUMN($B134:$R134)/100,0))</f>
        <v xml:space="preserve">0 : </v>
      </c>
      <c r="W134" t="str">
        <f t="array" ref="W134">INT(LARGE($B134:$R134+COLUMN($B134:$R134)/100,W$4))&amp;" : "&amp;INDEX($B$4:$R$4,,MATCH(LARGE($B134:$R134+COLUMN($B134:$R134)/100,W$4),$B134:$R134+COLUMN($B134:$R134)/100,0))</f>
        <v xml:space="preserve">0 : </v>
      </c>
      <c r="X134" t="str">
        <f t="array" ref="X134">INT(LARGE($B134:$R134+COLUMN($B134:$R134)/100,X$4))&amp;" : "&amp;INDEX($B$4:$R$4,,MATCH(LARGE($B134:$R134+COLUMN($B134:$R134)/100,X$4),$B134:$R134+COLUMN($B134:$R134)/100,0))</f>
        <v xml:space="preserve">0 : </v>
      </c>
    </row>
    <row r="135" spans="1:24" x14ac:dyDescent="0.35">
      <c r="A135"/>
      <c r="U135" s="12" t="e">
        <f t="shared" si="2"/>
        <v>#N/A</v>
      </c>
      <c r="V135" t="str">
        <f t="array" ref="V135">INT(LARGE($B135:$R135+COLUMN($B135:$R135)/100,V$4))&amp;" : "&amp;INDEX($B$4:$R$4,,MATCH(LARGE($B135:$R135+COLUMN($B135:$R135)/100,V$4),$B135:$R135+COLUMN($B135:$R135)/100,0))</f>
        <v xml:space="preserve">0 : </v>
      </c>
      <c r="W135" t="str">
        <f t="array" ref="W135">INT(LARGE($B135:$R135+COLUMN($B135:$R135)/100,W$4))&amp;" : "&amp;INDEX($B$4:$R$4,,MATCH(LARGE($B135:$R135+COLUMN($B135:$R135)/100,W$4),$B135:$R135+COLUMN($B135:$R135)/100,0))</f>
        <v xml:space="preserve">0 : </v>
      </c>
      <c r="X135" t="str">
        <f t="array" ref="X135">INT(LARGE($B135:$R135+COLUMN($B135:$R135)/100,X$4))&amp;" : "&amp;INDEX($B$4:$R$4,,MATCH(LARGE($B135:$R135+COLUMN($B135:$R135)/100,X$4),$B135:$R135+COLUMN($B135:$R135)/100,0))</f>
        <v xml:space="preserve">0 : </v>
      </c>
    </row>
    <row r="136" spans="1:24" x14ac:dyDescent="0.35">
      <c r="A136"/>
      <c r="U136" s="12" t="e">
        <f t="shared" si="2"/>
        <v>#N/A</v>
      </c>
      <c r="V136" t="str">
        <f t="array" ref="V136">INT(LARGE($B136:$R136+COLUMN($B136:$R136)/100,V$4))&amp;" : "&amp;INDEX($B$4:$R$4,,MATCH(LARGE($B136:$R136+COLUMN($B136:$R136)/100,V$4),$B136:$R136+COLUMN($B136:$R136)/100,0))</f>
        <v xml:space="preserve">0 : </v>
      </c>
      <c r="W136" t="str">
        <f t="array" ref="W136">INT(LARGE($B136:$R136+COLUMN($B136:$R136)/100,W$4))&amp;" : "&amp;INDEX($B$4:$R$4,,MATCH(LARGE($B136:$R136+COLUMN($B136:$R136)/100,W$4),$B136:$R136+COLUMN($B136:$R136)/100,0))</f>
        <v xml:space="preserve">0 : </v>
      </c>
      <c r="X136" t="str">
        <f t="array" ref="X136">INT(LARGE($B136:$R136+COLUMN($B136:$R136)/100,X$4))&amp;" : "&amp;INDEX($B$4:$R$4,,MATCH(LARGE($B136:$R136+COLUMN($B136:$R136)/100,X$4),$B136:$R136+COLUMN($B136:$R136)/100,0))</f>
        <v xml:space="preserve">0 : </v>
      </c>
    </row>
    <row r="137" spans="1:24" x14ac:dyDescent="0.35">
      <c r="A137"/>
      <c r="U137" s="12" t="e">
        <f t="shared" si="2"/>
        <v>#N/A</v>
      </c>
      <c r="V137" t="str">
        <f t="array" ref="V137">INT(LARGE($B137:$R137+COLUMN($B137:$R137)/100,V$4))&amp;" : "&amp;INDEX($B$4:$R$4,,MATCH(LARGE($B137:$R137+COLUMN($B137:$R137)/100,V$4),$B137:$R137+COLUMN($B137:$R137)/100,0))</f>
        <v xml:space="preserve">0 : </v>
      </c>
      <c r="W137" t="str">
        <f t="array" ref="W137">INT(LARGE($B137:$R137+COLUMN($B137:$R137)/100,W$4))&amp;" : "&amp;INDEX($B$4:$R$4,,MATCH(LARGE($B137:$R137+COLUMN($B137:$R137)/100,W$4),$B137:$R137+COLUMN($B137:$R137)/100,0))</f>
        <v xml:space="preserve">0 : </v>
      </c>
      <c r="X137" t="str">
        <f t="array" ref="X137">INT(LARGE($B137:$R137+COLUMN($B137:$R137)/100,X$4))&amp;" : "&amp;INDEX($B$4:$R$4,,MATCH(LARGE($B137:$R137+COLUMN($B137:$R137)/100,X$4),$B137:$R137+COLUMN($B137:$R137)/100,0))</f>
        <v xml:space="preserve">0 : </v>
      </c>
    </row>
    <row r="138" spans="1:24" x14ac:dyDescent="0.35">
      <c r="A138"/>
      <c r="U138" s="12" t="e">
        <f t="shared" si="2"/>
        <v>#N/A</v>
      </c>
      <c r="V138" t="str">
        <f t="array" ref="V138">INT(LARGE($B138:$R138+COLUMN($B138:$R138)/100,V$4))&amp;" : "&amp;INDEX($B$4:$R$4,,MATCH(LARGE($B138:$R138+COLUMN($B138:$R138)/100,V$4),$B138:$R138+COLUMN($B138:$R138)/100,0))</f>
        <v xml:space="preserve">0 : </v>
      </c>
      <c r="W138" t="str">
        <f t="array" ref="W138">INT(LARGE($B138:$R138+COLUMN($B138:$R138)/100,W$4))&amp;" : "&amp;INDEX($B$4:$R$4,,MATCH(LARGE($B138:$R138+COLUMN($B138:$R138)/100,W$4),$B138:$R138+COLUMN($B138:$R138)/100,0))</f>
        <v xml:space="preserve">0 : </v>
      </c>
      <c r="X138" t="str">
        <f t="array" ref="X138">INT(LARGE($B138:$R138+COLUMN($B138:$R138)/100,X$4))&amp;" : "&amp;INDEX($B$4:$R$4,,MATCH(LARGE($B138:$R138+COLUMN($B138:$R138)/100,X$4),$B138:$R138+COLUMN($B138:$R138)/100,0))</f>
        <v xml:space="preserve">0 : </v>
      </c>
    </row>
    <row r="139" spans="1:24" x14ac:dyDescent="0.35">
      <c r="A139"/>
      <c r="U139" s="12" t="e">
        <f t="shared" si="2"/>
        <v>#N/A</v>
      </c>
      <c r="V139" t="str">
        <f t="array" ref="V139">INT(LARGE($B139:$R139+COLUMN($B139:$R139)/100,V$4))&amp;" : "&amp;INDEX($B$4:$R$4,,MATCH(LARGE($B139:$R139+COLUMN($B139:$R139)/100,V$4),$B139:$R139+COLUMN($B139:$R139)/100,0))</f>
        <v xml:space="preserve">0 : </v>
      </c>
      <c r="W139" t="str">
        <f t="array" ref="W139">INT(LARGE($B139:$R139+COLUMN($B139:$R139)/100,W$4))&amp;" : "&amp;INDEX($B$4:$R$4,,MATCH(LARGE($B139:$R139+COLUMN($B139:$R139)/100,W$4),$B139:$R139+COLUMN($B139:$R139)/100,0))</f>
        <v xml:space="preserve">0 : </v>
      </c>
      <c r="X139" t="str">
        <f t="array" ref="X139">INT(LARGE($B139:$R139+COLUMN($B139:$R139)/100,X$4))&amp;" : "&amp;INDEX($B$4:$R$4,,MATCH(LARGE($B139:$R139+COLUMN($B139:$R139)/100,X$4),$B139:$R139+COLUMN($B139:$R139)/100,0))</f>
        <v xml:space="preserve">0 : </v>
      </c>
    </row>
    <row r="140" spans="1:24" x14ac:dyDescent="0.35">
      <c r="A140"/>
      <c r="U140" s="12" t="e">
        <f t="shared" si="2"/>
        <v>#N/A</v>
      </c>
      <c r="V140" t="str">
        <f t="array" ref="V140">INT(LARGE($B140:$R140+COLUMN($B140:$R140)/100,V$4))&amp;" : "&amp;INDEX($B$4:$R$4,,MATCH(LARGE($B140:$R140+COLUMN($B140:$R140)/100,V$4),$B140:$R140+COLUMN($B140:$R140)/100,0))</f>
        <v xml:space="preserve">0 : </v>
      </c>
      <c r="W140" t="str">
        <f t="array" ref="W140">INT(LARGE($B140:$R140+COLUMN($B140:$R140)/100,W$4))&amp;" : "&amp;INDEX($B$4:$R$4,,MATCH(LARGE($B140:$R140+COLUMN($B140:$R140)/100,W$4),$B140:$R140+COLUMN($B140:$R140)/100,0))</f>
        <v xml:space="preserve">0 : </v>
      </c>
      <c r="X140" t="str">
        <f t="array" ref="X140">INT(LARGE($B140:$R140+COLUMN($B140:$R140)/100,X$4))&amp;" : "&amp;INDEX($B$4:$R$4,,MATCH(LARGE($B140:$R140+COLUMN($B140:$R140)/100,X$4),$B140:$R140+COLUMN($B140:$R140)/100,0))</f>
        <v xml:space="preserve">0 : </v>
      </c>
    </row>
    <row r="141" spans="1:24" x14ac:dyDescent="0.35">
      <c r="A141"/>
      <c r="U141" s="12" t="e">
        <f t="shared" si="2"/>
        <v>#N/A</v>
      </c>
      <c r="V141" t="str">
        <f t="array" ref="V141">INT(LARGE($B141:$R141+COLUMN($B141:$R141)/100,V$4))&amp;" : "&amp;INDEX($B$4:$R$4,,MATCH(LARGE($B141:$R141+COLUMN($B141:$R141)/100,V$4),$B141:$R141+COLUMN($B141:$R141)/100,0))</f>
        <v xml:space="preserve">0 : </v>
      </c>
      <c r="W141" t="str">
        <f t="array" ref="W141">INT(LARGE($B141:$R141+COLUMN($B141:$R141)/100,W$4))&amp;" : "&amp;INDEX($B$4:$R$4,,MATCH(LARGE($B141:$R141+COLUMN($B141:$R141)/100,W$4),$B141:$R141+COLUMN($B141:$R141)/100,0))</f>
        <v xml:space="preserve">0 : </v>
      </c>
      <c r="X141" t="str">
        <f t="array" ref="X141">INT(LARGE($B141:$R141+COLUMN($B141:$R141)/100,X$4))&amp;" : "&amp;INDEX($B$4:$R$4,,MATCH(LARGE($B141:$R141+COLUMN($B141:$R141)/100,X$4),$B141:$R141+COLUMN($B141:$R141)/100,0))</f>
        <v xml:space="preserve">0 : </v>
      </c>
    </row>
    <row r="142" spans="1:24" x14ac:dyDescent="0.35">
      <c r="A142"/>
      <c r="U142" s="12" t="e">
        <f t="shared" si="2"/>
        <v>#N/A</v>
      </c>
      <c r="V142" t="str">
        <f t="array" ref="V142">INT(LARGE($B142:$R142+COLUMN($B142:$R142)/100,V$4))&amp;" : "&amp;INDEX($B$4:$R$4,,MATCH(LARGE($B142:$R142+COLUMN($B142:$R142)/100,V$4),$B142:$R142+COLUMN($B142:$R142)/100,0))</f>
        <v xml:space="preserve">0 : </v>
      </c>
      <c r="W142" t="str">
        <f t="array" ref="W142">INT(LARGE($B142:$R142+COLUMN($B142:$R142)/100,W$4))&amp;" : "&amp;INDEX($B$4:$R$4,,MATCH(LARGE($B142:$R142+COLUMN($B142:$R142)/100,W$4),$B142:$R142+COLUMN($B142:$R142)/100,0))</f>
        <v xml:space="preserve">0 : </v>
      </c>
      <c r="X142" t="str">
        <f t="array" ref="X142">INT(LARGE($B142:$R142+COLUMN($B142:$R142)/100,X$4))&amp;" : "&amp;INDEX($B$4:$R$4,,MATCH(LARGE($B142:$R142+COLUMN($B142:$R142)/100,X$4),$B142:$R142+COLUMN($B142:$R142)/100,0))</f>
        <v xml:space="preserve">0 : </v>
      </c>
    </row>
    <row r="143" spans="1:24" x14ac:dyDescent="0.35">
      <c r="A143"/>
      <c r="U143" s="12" t="e">
        <f t="shared" si="2"/>
        <v>#N/A</v>
      </c>
      <c r="V143" t="str">
        <f t="array" ref="V143">INT(LARGE($B143:$R143+COLUMN($B143:$R143)/100,V$4))&amp;" : "&amp;INDEX($B$4:$R$4,,MATCH(LARGE($B143:$R143+COLUMN($B143:$R143)/100,V$4),$B143:$R143+COLUMN($B143:$R143)/100,0))</f>
        <v xml:space="preserve">0 : </v>
      </c>
      <c r="W143" t="str">
        <f t="array" ref="W143">INT(LARGE($B143:$R143+COLUMN($B143:$R143)/100,W$4))&amp;" : "&amp;INDEX($B$4:$R$4,,MATCH(LARGE($B143:$R143+COLUMN($B143:$R143)/100,W$4),$B143:$R143+COLUMN($B143:$R143)/100,0))</f>
        <v xml:space="preserve">0 : </v>
      </c>
      <c r="X143" t="str">
        <f t="array" ref="X143">INT(LARGE($B143:$R143+COLUMN($B143:$R143)/100,X$4))&amp;" : "&amp;INDEX($B$4:$R$4,,MATCH(LARGE($B143:$R143+COLUMN($B143:$R143)/100,X$4),$B143:$R143+COLUMN($B143:$R143)/100,0))</f>
        <v xml:space="preserve">0 : </v>
      </c>
    </row>
    <row r="144" spans="1:24" x14ac:dyDescent="0.35">
      <c r="A144"/>
      <c r="U144" s="12" t="e">
        <f t="shared" si="2"/>
        <v>#N/A</v>
      </c>
      <c r="V144" t="str">
        <f t="array" ref="V144">INT(LARGE($B144:$R144+COLUMN($B144:$R144)/100,V$4))&amp;" : "&amp;INDEX($B$4:$R$4,,MATCH(LARGE($B144:$R144+COLUMN($B144:$R144)/100,V$4),$B144:$R144+COLUMN($B144:$R144)/100,0))</f>
        <v xml:space="preserve">0 : </v>
      </c>
      <c r="W144" t="str">
        <f t="array" ref="W144">INT(LARGE($B144:$R144+COLUMN($B144:$R144)/100,W$4))&amp;" : "&amp;INDEX($B$4:$R$4,,MATCH(LARGE($B144:$R144+COLUMN($B144:$R144)/100,W$4),$B144:$R144+COLUMN($B144:$R144)/100,0))</f>
        <v xml:space="preserve">0 : </v>
      </c>
      <c r="X144" t="str">
        <f t="array" ref="X144">INT(LARGE($B144:$R144+COLUMN($B144:$R144)/100,X$4))&amp;" : "&amp;INDEX($B$4:$R$4,,MATCH(LARGE($B144:$R144+COLUMN($B144:$R144)/100,X$4),$B144:$R144+COLUMN($B144:$R144)/100,0))</f>
        <v xml:space="preserve">0 : </v>
      </c>
    </row>
    <row r="145" spans="1:24" x14ac:dyDescent="0.35">
      <c r="A145"/>
      <c r="U145" s="12" t="e">
        <f t="shared" si="2"/>
        <v>#N/A</v>
      </c>
      <c r="V145" t="str">
        <f t="array" ref="V145">INT(LARGE($B145:$R145+COLUMN($B145:$R145)/100,V$4))&amp;" : "&amp;INDEX($B$4:$R$4,,MATCH(LARGE($B145:$R145+COLUMN($B145:$R145)/100,V$4),$B145:$R145+COLUMN($B145:$R145)/100,0))</f>
        <v xml:space="preserve">0 : </v>
      </c>
      <c r="W145" t="str">
        <f t="array" ref="W145">INT(LARGE($B145:$R145+COLUMN($B145:$R145)/100,W$4))&amp;" : "&amp;INDEX($B$4:$R$4,,MATCH(LARGE($B145:$R145+COLUMN($B145:$R145)/100,W$4),$B145:$R145+COLUMN($B145:$R145)/100,0))</f>
        <v xml:space="preserve">0 : </v>
      </c>
      <c r="X145" t="str">
        <f t="array" ref="X145">INT(LARGE($B145:$R145+COLUMN($B145:$R145)/100,X$4))&amp;" : "&amp;INDEX($B$4:$R$4,,MATCH(LARGE($B145:$R145+COLUMN($B145:$R145)/100,X$4),$B145:$R145+COLUMN($B145:$R145)/100,0))</f>
        <v xml:space="preserve">0 : </v>
      </c>
    </row>
    <row r="146" spans="1:24" x14ac:dyDescent="0.35">
      <c r="A146"/>
      <c r="U146" s="12" t="e">
        <f t="shared" si="2"/>
        <v>#N/A</v>
      </c>
      <c r="V146" t="str">
        <f t="array" ref="V146">INT(LARGE($B146:$R146+COLUMN($B146:$R146)/100,V$4))&amp;" : "&amp;INDEX($B$4:$R$4,,MATCH(LARGE($B146:$R146+COLUMN($B146:$R146)/100,V$4),$B146:$R146+COLUMN($B146:$R146)/100,0))</f>
        <v xml:space="preserve">0 : </v>
      </c>
      <c r="W146" t="str">
        <f t="array" ref="W146">INT(LARGE($B146:$R146+COLUMN($B146:$R146)/100,W$4))&amp;" : "&amp;INDEX($B$4:$R$4,,MATCH(LARGE($B146:$R146+COLUMN($B146:$R146)/100,W$4),$B146:$R146+COLUMN($B146:$R146)/100,0))</f>
        <v xml:space="preserve">0 : </v>
      </c>
      <c r="X146" t="str">
        <f t="array" ref="X146">INT(LARGE($B146:$R146+COLUMN($B146:$R146)/100,X$4))&amp;" : "&amp;INDEX($B$4:$R$4,,MATCH(LARGE($B146:$R146+COLUMN($B146:$R146)/100,X$4),$B146:$R146+COLUMN($B146:$R146)/100,0))</f>
        <v xml:space="preserve">0 : </v>
      </c>
    </row>
    <row r="147" spans="1:24" x14ac:dyDescent="0.35">
      <c r="A147"/>
      <c r="U147" s="12" t="e">
        <f t="shared" si="2"/>
        <v>#N/A</v>
      </c>
      <c r="V147" t="str">
        <f t="array" ref="V147">INT(LARGE($B147:$R147+COLUMN($B147:$R147)/100,V$4))&amp;" : "&amp;INDEX($B$4:$R$4,,MATCH(LARGE($B147:$R147+COLUMN($B147:$R147)/100,V$4),$B147:$R147+COLUMN($B147:$R147)/100,0))</f>
        <v xml:space="preserve">0 : </v>
      </c>
      <c r="W147" t="str">
        <f t="array" ref="W147">INT(LARGE($B147:$R147+COLUMN($B147:$R147)/100,W$4))&amp;" : "&amp;INDEX($B$4:$R$4,,MATCH(LARGE($B147:$R147+COLUMN($B147:$R147)/100,W$4),$B147:$R147+COLUMN($B147:$R147)/100,0))</f>
        <v xml:space="preserve">0 : </v>
      </c>
      <c r="X147" t="str">
        <f t="array" ref="X147">INT(LARGE($B147:$R147+COLUMN($B147:$R147)/100,X$4))&amp;" : "&amp;INDEX($B$4:$R$4,,MATCH(LARGE($B147:$R147+COLUMN($B147:$R147)/100,X$4),$B147:$R147+COLUMN($B147:$R147)/100,0))</f>
        <v xml:space="preserve">0 : </v>
      </c>
    </row>
    <row r="148" spans="1:24" x14ac:dyDescent="0.35">
      <c r="A148"/>
      <c r="U148" s="12" t="e">
        <f t="shared" si="2"/>
        <v>#N/A</v>
      </c>
      <c r="V148" t="str">
        <f t="array" ref="V148">INT(LARGE($B148:$R148+COLUMN($B148:$R148)/100,V$4))&amp;" : "&amp;INDEX($B$4:$R$4,,MATCH(LARGE($B148:$R148+COLUMN($B148:$R148)/100,V$4),$B148:$R148+COLUMN($B148:$R148)/100,0))</f>
        <v xml:space="preserve">0 : </v>
      </c>
      <c r="W148" t="str">
        <f t="array" ref="W148">INT(LARGE($B148:$R148+COLUMN($B148:$R148)/100,W$4))&amp;" : "&amp;INDEX($B$4:$R$4,,MATCH(LARGE($B148:$R148+COLUMN($B148:$R148)/100,W$4),$B148:$R148+COLUMN($B148:$R148)/100,0))</f>
        <v xml:space="preserve">0 : </v>
      </c>
      <c r="X148" t="str">
        <f t="array" ref="X148">INT(LARGE($B148:$R148+COLUMN($B148:$R148)/100,X$4))&amp;" : "&amp;INDEX($B$4:$R$4,,MATCH(LARGE($B148:$R148+COLUMN($B148:$R148)/100,X$4),$B148:$R148+COLUMN($B148:$R148)/100,0))</f>
        <v xml:space="preserve">0 : </v>
      </c>
    </row>
    <row r="149" spans="1:24" x14ac:dyDescent="0.35">
      <c r="A149"/>
      <c r="U149" s="12" t="e">
        <f t="shared" si="2"/>
        <v>#N/A</v>
      </c>
      <c r="V149" t="str">
        <f t="array" ref="V149">INT(LARGE($B149:$R149+COLUMN($B149:$R149)/100,V$4))&amp;" : "&amp;INDEX($B$4:$R$4,,MATCH(LARGE($B149:$R149+COLUMN($B149:$R149)/100,V$4),$B149:$R149+COLUMN($B149:$R149)/100,0))</f>
        <v xml:space="preserve">0 : </v>
      </c>
      <c r="W149" t="str">
        <f t="array" ref="W149">INT(LARGE($B149:$R149+COLUMN($B149:$R149)/100,W$4))&amp;" : "&amp;INDEX($B$4:$R$4,,MATCH(LARGE($B149:$R149+COLUMN($B149:$R149)/100,W$4),$B149:$R149+COLUMN($B149:$R149)/100,0))</f>
        <v xml:space="preserve">0 : </v>
      </c>
      <c r="X149" t="str">
        <f t="array" ref="X149">INT(LARGE($B149:$R149+COLUMN($B149:$R149)/100,X$4))&amp;" : "&amp;INDEX($B$4:$R$4,,MATCH(LARGE($B149:$R149+COLUMN($B149:$R149)/100,X$4),$B149:$R149+COLUMN($B149:$R149)/100,0))</f>
        <v xml:space="preserve">0 : </v>
      </c>
    </row>
    <row r="150" spans="1:24" x14ac:dyDescent="0.35">
      <c r="A150"/>
      <c r="U150" s="12" t="e">
        <f t="shared" si="2"/>
        <v>#N/A</v>
      </c>
      <c r="V150" t="str">
        <f t="array" ref="V150">INT(LARGE($B150:$R150+COLUMN($B150:$R150)/100,V$4))&amp;" : "&amp;INDEX($B$4:$R$4,,MATCH(LARGE($B150:$R150+COLUMN($B150:$R150)/100,V$4),$B150:$R150+COLUMN($B150:$R150)/100,0))</f>
        <v xml:space="preserve">0 : </v>
      </c>
      <c r="W150" t="str">
        <f t="array" ref="W150">INT(LARGE($B150:$R150+COLUMN($B150:$R150)/100,W$4))&amp;" : "&amp;INDEX($B$4:$R$4,,MATCH(LARGE($B150:$R150+COLUMN($B150:$R150)/100,W$4),$B150:$R150+COLUMN($B150:$R150)/100,0))</f>
        <v xml:space="preserve">0 : </v>
      </c>
      <c r="X150" t="str">
        <f t="array" ref="X150">INT(LARGE($B150:$R150+COLUMN($B150:$R150)/100,X$4))&amp;" : "&amp;INDEX($B$4:$R$4,,MATCH(LARGE($B150:$R150+COLUMN($B150:$R150)/100,X$4),$B150:$R150+COLUMN($B150:$R150)/100,0))</f>
        <v xml:space="preserve">0 : </v>
      </c>
    </row>
    <row r="151" spans="1:24" x14ac:dyDescent="0.35">
      <c r="A151"/>
      <c r="U151" s="12" t="e">
        <f t="shared" si="2"/>
        <v>#N/A</v>
      </c>
      <c r="V151" t="str">
        <f t="array" ref="V151">INT(LARGE($B151:$R151+COLUMN($B151:$R151)/100,V$4))&amp;" : "&amp;INDEX($B$4:$R$4,,MATCH(LARGE($B151:$R151+COLUMN($B151:$R151)/100,V$4),$B151:$R151+COLUMN($B151:$R151)/100,0))</f>
        <v xml:space="preserve">0 : </v>
      </c>
      <c r="W151" t="str">
        <f t="array" ref="W151">INT(LARGE($B151:$R151+COLUMN($B151:$R151)/100,W$4))&amp;" : "&amp;INDEX($B$4:$R$4,,MATCH(LARGE($B151:$R151+COLUMN($B151:$R151)/100,W$4),$B151:$R151+COLUMN($B151:$R151)/100,0))</f>
        <v xml:space="preserve">0 : </v>
      </c>
      <c r="X151" t="str">
        <f t="array" ref="X151">INT(LARGE($B151:$R151+COLUMN($B151:$R151)/100,X$4))&amp;" : "&amp;INDEX($B$4:$R$4,,MATCH(LARGE($B151:$R151+COLUMN($B151:$R151)/100,X$4),$B151:$R151+COLUMN($B151:$R151)/100,0))</f>
        <v xml:space="preserve">0 : </v>
      </c>
    </row>
    <row r="152" spans="1:24" x14ac:dyDescent="0.35">
      <c r="A152"/>
      <c r="U152" s="12" t="e">
        <f t="shared" si="2"/>
        <v>#N/A</v>
      </c>
      <c r="V152" t="str">
        <f t="array" ref="V152">INT(LARGE($B152:$R152+COLUMN($B152:$R152)/100,V$4))&amp;" : "&amp;INDEX($B$4:$R$4,,MATCH(LARGE($B152:$R152+COLUMN($B152:$R152)/100,V$4),$B152:$R152+COLUMN($B152:$R152)/100,0))</f>
        <v xml:space="preserve">0 : </v>
      </c>
      <c r="W152" t="str">
        <f t="array" ref="W152">INT(LARGE($B152:$R152+COLUMN($B152:$R152)/100,W$4))&amp;" : "&amp;INDEX($B$4:$R$4,,MATCH(LARGE($B152:$R152+COLUMN($B152:$R152)/100,W$4),$B152:$R152+COLUMN($B152:$R152)/100,0))</f>
        <v xml:space="preserve">0 : </v>
      </c>
      <c r="X152" t="str">
        <f t="array" ref="X152">INT(LARGE($B152:$R152+COLUMN($B152:$R152)/100,X$4))&amp;" : "&amp;INDEX($B$4:$R$4,,MATCH(LARGE($B152:$R152+COLUMN($B152:$R152)/100,X$4),$B152:$R152+COLUMN($B152:$R152)/100,0))</f>
        <v xml:space="preserve">0 : </v>
      </c>
    </row>
    <row r="153" spans="1:24" x14ac:dyDescent="0.35">
      <c r="A153"/>
      <c r="U153" s="12" t="e">
        <f t="shared" si="2"/>
        <v>#N/A</v>
      </c>
      <c r="V153" t="str">
        <f t="array" ref="V153">INT(LARGE($B153:$R153+COLUMN($B153:$R153)/100,V$4))&amp;" : "&amp;INDEX($B$4:$R$4,,MATCH(LARGE($B153:$R153+COLUMN($B153:$R153)/100,V$4),$B153:$R153+COLUMN($B153:$R153)/100,0))</f>
        <v xml:space="preserve">0 : </v>
      </c>
      <c r="W153" t="str">
        <f t="array" ref="W153">INT(LARGE($B153:$R153+COLUMN($B153:$R153)/100,W$4))&amp;" : "&amp;INDEX($B$4:$R$4,,MATCH(LARGE($B153:$R153+COLUMN($B153:$R153)/100,W$4),$B153:$R153+COLUMN($B153:$R153)/100,0))</f>
        <v xml:space="preserve">0 : </v>
      </c>
      <c r="X153" t="str">
        <f t="array" ref="X153">INT(LARGE($B153:$R153+COLUMN($B153:$R153)/100,X$4))&amp;" : "&amp;INDEX($B$4:$R$4,,MATCH(LARGE($B153:$R153+COLUMN($B153:$R153)/100,X$4),$B153:$R153+COLUMN($B153:$R153)/100,0))</f>
        <v xml:space="preserve">0 : </v>
      </c>
    </row>
    <row r="154" spans="1:24" x14ac:dyDescent="0.35">
      <c r="A154"/>
      <c r="U154" s="12" t="e">
        <f t="shared" si="2"/>
        <v>#N/A</v>
      </c>
      <c r="V154" t="str">
        <f t="array" ref="V154">INT(LARGE($B154:$R154+COLUMN($B154:$R154)/100,V$4))&amp;" : "&amp;INDEX($B$4:$R$4,,MATCH(LARGE($B154:$R154+COLUMN($B154:$R154)/100,V$4),$B154:$R154+COLUMN($B154:$R154)/100,0))</f>
        <v xml:space="preserve">0 : </v>
      </c>
      <c r="W154" t="str">
        <f t="array" ref="W154">INT(LARGE($B154:$R154+COLUMN($B154:$R154)/100,W$4))&amp;" : "&amp;INDEX($B$4:$R$4,,MATCH(LARGE($B154:$R154+COLUMN($B154:$R154)/100,W$4),$B154:$R154+COLUMN($B154:$R154)/100,0))</f>
        <v xml:space="preserve">0 : </v>
      </c>
      <c r="X154" t="str">
        <f t="array" ref="X154">INT(LARGE($B154:$R154+COLUMN($B154:$R154)/100,X$4))&amp;" : "&amp;INDEX($B$4:$R$4,,MATCH(LARGE($B154:$R154+COLUMN($B154:$R154)/100,X$4),$B154:$R154+COLUMN($B154:$R154)/100,0))</f>
        <v xml:space="preserve">0 : </v>
      </c>
    </row>
    <row r="155" spans="1:24" x14ac:dyDescent="0.35">
      <c r="A155"/>
      <c r="U155" s="12" t="e">
        <f t="shared" si="2"/>
        <v>#N/A</v>
      </c>
      <c r="V155" t="str">
        <f t="array" ref="V155">INT(LARGE($B155:$R155+COLUMN($B155:$R155)/100,V$4))&amp;" : "&amp;INDEX($B$4:$R$4,,MATCH(LARGE($B155:$R155+COLUMN($B155:$R155)/100,V$4),$B155:$R155+COLUMN($B155:$R155)/100,0))</f>
        <v xml:space="preserve">0 : </v>
      </c>
      <c r="W155" t="str">
        <f t="array" ref="W155">INT(LARGE($B155:$R155+COLUMN($B155:$R155)/100,W$4))&amp;" : "&amp;INDEX($B$4:$R$4,,MATCH(LARGE($B155:$R155+COLUMN($B155:$R155)/100,W$4),$B155:$R155+COLUMN($B155:$R155)/100,0))</f>
        <v xml:space="preserve">0 : </v>
      </c>
      <c r="X155" t="str">
        <f t="array" ref="X155">INT(LARGE($B155:$R155+COLUMN($B155:$R155)/100,X$4))&amp;" : "&amp;INDEX($B$4:$R$4,,MATCH(LARGE($B155:$R155+COLUMN($B155:$R155)/100,X$4),$B155:$R155+COLUMN($B155:$R155)/100,0))</f>
        <v xml:space="preserve">0 : </v>
      </c>
    </row>
    <row r="156" spans="1:24" x14ac:dyDescent="0.35">
      <c r="A156"/>
      <c r="U156" s="12" t="e">
        <f t="shared" si="2"/>
        <v>#N/A</v>
      </c>
      <c r="V156" t="str">
        <f t="array" ref="V156">INT(LARGE($B156:$R156+COLUMN($B156:$R156)/100,V$4))&amp;" : "&amp;INDEX($B$4:$R$4,,MATCH(LARGE($B156:$R156+COLUMN($B156:$R156)/100,V$4),$B156:$R156+COLUMN($B156:$R156)/100,0))</f>
        <v xml:space="preserve">0 : </v>
      </c>
      <c r="W156" t="str">
        <f t="array" ref="W156">INT(LARGE($B156:$R156+COLUMN($B156:$R156)/100,W$4))&amp;" : "&amp;INDEX($B$4:$R$4,,MATCH(LARGE($B156:$R156+COLUMN($B156:$R156)/100,W$4),$B156:$R156+COLUMN($B156:$R156)/100,0))</f>
        <v xml:space="preserve">0 : </v>
      </c>
      <c r="X156" t="str">
        <f t="array" ref="X156">INT(LARGE($B156:$R156+COLUMN($B156:$R156)/100,X$4))&amp;" : "&amp;INDEX($B$4:$R$4,,MATCH(LARGE($B156:$R156+COLUMN($B156:$R156)/100,X$4),$B156:$R156+COLUMN($B156:$R156)/100,0))</f>
        <v xml:space="preserve">0 : </v>
      </c>
    </row>
    <row r="157" spans="1:24" x14ac:dyDescent="0.35">
      <c r="A157"/>
      <c r="U157" s="12" t="e">
        <f t="shared" si="2"/>
        <v>#N/A</v>
      </c>
      <c r="V157" t="str">
        <f t="array" ref="V157">INT(LARGE($B157:$R157+COLUMN($B157:$R157)/100,V$4))&amp;" : "&amp;INDEX($B$4:$R$4,,MATCH(LARGE($B157:$R157+COLUMN($B157:$R157)/100,V$4),$B157:$R157+COLUMN($B157:$R157)/100,0))</f>
        <v xml:space="preserve">0 : </v>
      </c>
      <c r="W157" t="str">
        <f t="array" ref="W157">INT(LARGE($B157:$R157+COLUMN($B157:$R157)/100,W$4))&amp;" : "&amp;INDEX($B$4:$R$4,,MATCH(LARGE($B157:$R157+COLUMN($B157:$R157)/100,W$4),$B157:$R157+COLUMN($B157:$R157)/100,0))</f>
        <v xml:space="preserve">0 : </v>
      </c>
      <c r="X157" t="str">
        <f t="array" ref="X157">INT(LARGE($B157:$R157+COLUMN($B157:$R157)/100,X$4))&amp;" : "&amp;INDEX($B$4:$R$4,,MATCH(LARGE($B157:$R157+COLUMN($B157:$R157)/100,X$4),$B157:$R157+COLUMN($B157:$R157)/100,0))</f>
        <v xml:space="preserve">0 : </v>
      </c>
    </row>
    <row r="158" spans="1:24" x14ac:dyDescent="0.35">
      <c r="A158"/>
      <c r="U158" s="12" t="e">
        <f t="shared" si="2"/>
        <v>#N/A</v>
      </c>
      <c r="V158" t="str">
        <f t="array" ref="V158">INT(LARGE($B158:$R158+COLUMN($B158:$R158)/100,V$4))&amp;" : "&amp;INDEX($B$4:$R$4,,MATCH(LARGE($B158:$R158+COLUMN($B158:$R158)/100,V$4),$B158:$R158+COLUMN($B158:$R158)/100,0))</f>
        <v xml:space="preserve">0 : </v>
      </c>
      <c r="W158" t="str">
        <f t="array" ref="W158">INT(LARGE($B158:$R158+COLUMN($B158:$R158)/100,W$4))&amp;" : "&amp;INDEX($B$4:$R$4,,MATCH(LARGE($B158:$R158+COLUMN($B158:$R158)/100,W$4),$B158:$R158+COLUMN($B158:$R158)/100,0))</f>
        <v xml:space="preserve">0 : </v>
      </c>
      <c r="X158" t="str">
        <f t="array" ref="X158">INT(LARGE($B158:$R158+COLUMN($B158:$R158)/100,X$4))&amp;" : "&amp;INDEX($B$4:$R$4,,MATCH(LARGE($B158:$R158+COLUMN($B158:$R158)/100,X$4),$B158:$R158+COLUMN($B158:$R158)/100,0))</f>
        <v xml:space="preserve">0 : </v>
      </c>
    </row>
    <row r="159" spans="1:24" x14ac:dyDescent="0.35">
      <c r="A159"/>
      <c r="U159" s="12" t="e">
        <f t="shared" si="2"/>
        <v>#N/A</v>
      </c>
      <c r="V159" t="str">
        <f t="array" ref="V159">INT(LARGE($B159:$R159+COLUMN($B159:$R159)/100,V$4))&amp;" : "&amp;INDEX($B$4:$R$4,,MATCH(LARGE($B159:$R159+COLUMN($B159:$R159)/100,V$4),$B159:$R159+COLUMN($B159:$R159)/100,0))</f>
        <v xml:space="preserve">0 : </v>
      </c>
      <c r="W159" t="str">
        <f t="array" ref="W159">INT(LARGE($B159:$R159+COLUMN($B159:$R159)/100,W$4))&amp;" : "&amp;INDEX($B$4:$R$4,,MATCH(LARGE($B159:$R159+COLUMN($B159:$R159)/100,W$4),$B159:$R159+COLUMN($B159:$R159)/100,0))</f>
        <v xml:space="preserve">0 : </v>
      </c>
      <c r="X159" t="str">
        <f t="array" ref="X159">INT(LARGE($B159:$R159+COLUMN($B159:$R159)/100,X$4))&amp;" : "&amp;INDEX($B$4:$R$4,,MATCH(LARGE($B159:$R159+COLUMN($B159:$R159)/100,X$4),$B159:$R159+COLUMN($B159:$R159)/100,0))</f>
        <v xml:space="preserve">0 : </v>
      </c>
    </row>
    <row r="160" spans="1:24" x14ac:dyDescent="0.35">
      <c r="A160"/>
      <c r="U160" s="12" t="e">
        <f t="shared" si="2"/>
        <v>#N/A</v>
      </c>
      <c r="V160" t="str">
        <f t="array" ref="V160">INT(LARGE($B160:$R160+COLUMN($B160:$R160)/100,V$4))&amp;" : "&amp;INDEX($B$4:$R$4,,MATCH(LARGE($B160:$R160+COLUMN($B160:$R160)/100,V$4),$B160:$R160+COLUMN($B160:$R160)/100,0))</f>
        <v xml:space="preserve">0 : </v>
      </c>
      <c r="W160" t="str">
        <f t="array" ref="W160">INT(LARGE($B160:$R160+COLUMN($B160:$R160)/100,W$4))&amp;" : "&amp;INDEX($B$4:$R$4,,MATCH(LARGE($B160:$R160+COLUMN($B160:$R160)/100,W$4),$B160:$R160+COLUMN($B160:$R160)/100,0))</f>
        <v xml:space="preserve">0 : </v>
      </c>
      <c r="X160" t="str">
        <f t="array" ref="X160">INT(LARGE($B160:$R160+COLUMN($B160:$R160)/100,X$4))&amp;" : "&amp;INDEX($B$4:$R$4,,MATCH(LARGE($B160:$R160+COLUMN($B160:$R160)/100,X$4),$B160:$R160+COLUMN($B160:$R160)/100,0))</f>
        <v xml:space="preserve">0 : </v>
      </c>
    </row>
    <row r="161" spans="1:24" x14ac:dyDescent="0.35">
      <c r="A161"/>
      <c r="U161" s="12" t="e">
        <f t="shared" si="2"/>
        <v>#N/A</v>
      </c>
      <c r="V161" t="str">
        <f t="array" ref="V161">INT(LARGE($B161:$R161+COLUMN($B161:$R161)/100,V$4))&amp;" : "&amp;INDEX($B$4:$R$4,,MATCH(LARGE($B161:$R161+COLUMN($B161:$R161)/100,V$4),$B161:$R161+COLUMN($B161:$R161)/100,0))</f>
        <v xml:space="preserve">0 : </v>
      </c>
      <c r="W161" t="str">
        <f t="array" ref="W161">INT(LARGE($B161:$R161+COLUMN($B161:$R161)/100,W$4))&amp;" : "&amp;INDEX($B$4:$R$4,,MATCH(LARGE($B161:$R161+COLUMN($B161:$R161)/100,W$4),$B161:$R161+COLUMN($B161:$R161)/100,0))</f>
        <v xml:space="preserve">0 : </v>
      </c>
      <c r="X161" t="str">
        <f t="array" ref="X161">INT(LARGE($B161:$R161+COLUMN($B161:$R161)/100,X$4))&amp;" : "&amp;INDEX($B$4:$R$4,,MATCH(LARGE($B161:$R161+COLUMN($B161:$R161)/100,X$4),$B161:$R161+COLUMN($B161:$R161)/100,0))</f>
        <v xml:space="preserve">0 : </v>
      </c>
    </row>
    <row r="162" spans="1:24" x14ac:dyDescent="0.35">
      <c r="A162"/>
      <c r="U162" s="12" t="e">
        <f t="shared" si="2"/>
        <v>#N/A</v>
      </c>
      <c r="V162" t="str">
        <f t="array" ref="V162">INT(LARGE($B162:$R162+COLUMN($B162:$R162)/100,V$4))&amp;" : "&amp;INDEX($B$4:$R$4,,MATCH(LARGE($B162:$R162+COLUMN($B162:$R162)/100,V$4),$B162:$R162+COLUMN($B162:$R162)/100,0))</f>
        <v xml:space="preserve">0 : </v>
      </c>
      <c r="W162" t="str">
        <f t="array" ref="W162">INT(LARGE($B162:$R162+COLUMN($B162:$R162)/100,W$4))&amp;" : "&amp;INDEX($B$4:$R$4,,MATCH(LARGE($B162:$R162+COLUMN($B162:$R162)/100,W$4),$B162:$R162+COLUMN($B162:$R162)/100,0))</f>
        <v xml:space="preserve">0 : </v>
      </c>
      <c r="X162" t="str">
        <f t="array" ref="X162">INT(LARGE($B162:$R162+COLUMN($B162:$R162)/100,X$4))&amp;" : "&amp;INDEX($B$4:$R$4,,MATCH(LARGE($B162:$R162+COLUMN($B162:$R162)/100,X$4),$B162:$R162+COLUMN($B162:$R162)/100,0))</f>
        <v xml:space="preserve">0 : </v>
      </c>
    </row>
    <row r="163" spans="1:24" x14ac:dyDescent="0.35">
      <c r="A163"/>
      <c r="U163" s="12" t="e">
        <f t="shared" si="2"/>
        <v>#N/A</v>
      </c>
      <c r="V163" t="str">
        <f t="array" ref="V163">INT(LARGE($B163:$R163+COLUMN($B163:$R163)/100,V$4))&amp;" : "&amp;INDEX($B$4:$R$4,,MATCH(LARGE($B163:$R163+COLUMN($B163:$R163)/100,V$4),$B163:$R163+COLUMN($B163:$R163)/100,0))</f>
        <v xml:space="preserve">0 : </v>
      </c>
      <c r="W163" t="str">
        <f t="array" ref="W163">INT(LARGE($B163:$R163+COLUMN($B163:$R163)/100,W$4))&amp;" : "&amp;INDEX($B$4:$R$4,,MATCH(LARGE($B163:$R163+COLUMN($B163:$R163)/100,W$4),$B163:$R163+COLUMN($B163:$R163)/100,0))</f>
        <v xml:space="preserve">0 : </v>
      </c>
      <c r="X163" t="str">
        <f t="array" ref="X163">INT(LARGE($B163:$R163+COLUMN($B163:$R163)/100,X$4))&amp;" : "&amp;INDEX($B$4:$R$4,,MATCH(LARGE($B163:$R163+COLUMN($B163:$R163)/100,X$4),$B163:$R163+COLUMN($B163:$R163)/100,0))</f>
        <v xml:space="preserve">0 : </v>
      </c>
    </row>
    <row r="164" spans="1:24" x14ac:dyDescent="0.35">
      <c r="A164"/>
      <c r="U164" s="12" t="e">
        <f t="shared" si="2"/>
        <v>#N/A</v>
      </c>
      <c r="V164" t="str">
        <f t="array" ref="V164">INT(LARGE($B164:$R164+COLUMN($B164:$R164)/100,V$4))&amp;" : "&amp;INDEX($B$4:$R$4,,MATCH(LARGE($B164:$R164+COLUMN($B164:$R164)/100,V$4),$B164:$R164+COLUMN($B164:$R164)/100,0))</f>
        <v xml:space="preserve">0 : </v>
      </c>
      <c r="W164" t="str">
        <f t="array" ref="W164">INT(LARGE($B164:$R164+COLUMN($B164:$R164)/100,W$4))&amp;" : "&amp;INDEX($B$4:$R$4,,MATCH(LARGE($B164:$R164+COLUMN($B164:$R164)/100,W$4),$B164:$R164+COLUMN($B164:$R164)/100,0))</f>
        <v xml:space="preserve">0 : </v>
      </c>
      <c r="X164" t="str">
        <f t="array" ref="X164">INT(LARGE($B164:$R164+COLUMN($B164:$R164)/100,X$4))&amp;" : "&amp;INDEX($B$4:$R$4,,MATCH(LARGE($B164:$R164+COLUMN($B164:$R164)/100,X$4),$B164:$R164+COLUMN($B164:$R164)/100,0))</f>
        <v xml:space="preserve">0 : </v>
      </c>
    </row>
    <row r="165" spans="1:24" x14ac:dyDescent="0.35">
      <c r="A165"/>
      <c r="U165" s="12" t="e">
        <f t="shared" si="2"/>
        <v>#N/A</v>
      </c>
      <c r="V165" t="str">
        <f t="array" ref="V165">INT(LARGE($B165:$R165+COLUMN($B165:$R165)/100,V$4))&amp;" : "&amp;INDEX($B$4:$R$4,,MATCH(LARGE($B165:$R165+COLUMN($B165:$R165)/100,V$4),$B165:$R165+COLUMN($B165:$R165)/100,0))</f>
        <v xml:space="preserve">0 : </v>
      </c>
      <c r="W165" t="str">
        <f t="array" ref="W165">INT(LARGE($B165:$R165+COLUMN($B165:$R165)/100,W$4))&amp;" : "&amp;INDEX($B$4:$R$4,,MATCH(LARGE($B165:$R165+COLUMN($B165:$R165)/100,W$4),$B165:$R165+COLUMN($B165:$R165)/100,0))</f>
        <v xml:space="preserve">0 : </v>
      </c>
      <c r="X165" t="str">
        <f t="array" ref="X165">INT(LARGE($B165:$R165+COLUMN($B165:$R165)/100,X$4))&amp;" : "&amp;INDEX($B$4:$R$4,,MATCH(LARGE($B165:$R165+COLUMN($B165:$R165)/100,X$4),$B165:$R165+COLUMN($B165:$R165)/100,0))</f>
        <v xml:space="preserve">0 : </v>
      </c>
    </row>
    <row r="166" spans="1:24" x14ac:dyDescent="0.35">
      <c r="A166"/>
      <c r="U166" s="12" t="e">
        <f t="shared" si="2"/>
        <v>#N/A</v>
      </c>
      <c r="V166" t="str">
        <f t="array" ref="V166">INT(LARGE($B166:$R166+COLUMN($B166:$R166)/100,V$4))&amp;" : "&amp;INDEX($B$4:$R$4,,MATCH(LARGE($B166:$R166+COLUMN($B166:$R166)/100,V$4),$B166:$R166+COLUMN($B166:$R166)/100,0))</f>
        <v xml:space="preserve">0 : </v>
      </c>
      <c r="W166" t="str">
        <f t="array" ref="W166">INT(LARGE($B166:$R166+COLUMN($B166:$R166)/100,W$4))&amp;" : "&amp;INDEX($B$4:$R$4,,MATCH(LARGE($B166:$R166+COLUMN($B166:$R166)/100,W$4),$B166:$R166+COLUMN($B166:$R166)/100,0))</f>
        <v xml:space="preserve">0 : </v>
      </c>
      <c r="X166" t="str">
        <f t="array" ref="X166">INT(LARGE($B166:$R166+COLUMN($B166:$R166)/100,X$4))&amp;" : "&amp;INDEX($B$4:$R$4,,MATCH(LARGE($B166:$R166+COLUMN($B166:$R166)/100,X$4),$B166:$R166+COLUMN($B166:$R166)/100,0))</f>
        <v xml:space="preserve">0 : </v>
      </c>
    </row>
    <row r="167" spans="1:24" x14ac:dyDescent="0.35">
      <c r="A167"/>
      <c r="U167" s="12" t="e">
        <f t="shared" si="2"/>
        <v>#N/A</v>
      </c>
      <c r="V167" t="str">
        <f t="array" ref="V167">INT(LARGE($B167:$R167+COLUMN($B167:$R167)/100,V$4))&amp;" : "&amp;INDEX($B$4:$R$4,,MATCH(LARGE($B167:$R167+COLUMN($B167:$R167)/100,V$4),$B167:$R167+COLUMN($B167:$R167)/100,0))</f>
        <v xml:space="preserve">0 : </v>
      </c>
      <c r="W167" t="str">
        <f t="array" ref="W167">INT(LARGE($B167:$R167+COLUMN($B167:$R167)/100,W$4))&amp;" : "&amp;INDEX($B$4:$R$4,,MATCH(LARGE($B167:$R167+COLUMN($B167:$R167)/100,W$4),$B167:$R167+COLUMN($B167:$R167)/100,0))</f>
        <v xml:space="preserve">0 : </v>
      </c>
      <c r="X167" t="str">
        <f t="array" ref="X167">INT(LARGE($B167:$R167+COLUMN($B167:$R167)/100,X$4))&amp;" : "&amp;INDEX($B$4:$R$4,,MATCH(LARGE($B167:$R167+COLUMN($B167:$R167)/100,X$4),$B167:$R167+COLUMN($B167:$R167)/100,0))</f>
        <v xml:space="preserve">0 : </v>
      </c>
    </row>
    <row r="168" spans="1:24" x14ac:dyDescent="0.35">
      <c r="A168"/>
      <c r="U168" s="12" t="e">
        <f t="shared" si="2"/>
        <v>#N/A</v>
      </c>
      <c r="V168" t="str">
        <f t="array" ref="V168">INT(LARGE($B168:$R168+COLUMN($B168:$R168)/100,V$4))&amp;" : "&amp;INDEX($B$4:$R$4,,MATCH(LARGE($B168:$R168+COLUMN($B168:$R168)/100,V$4),$B168:$R168+COLUMN($B168:$R168)/100,0))</f>
        <v xml:space="preserve">0 : </v>
      </c>
      <c r="W168" t="str">
        <f t="array" ref="W168">INT(LARGE($B168:$R168+COLUMN($B168:$R168)/100,W$4))&amp;" : "&amp;INDEX($B$4:$R$4,,MATCH(LARGE($B168:$R168+COLUMN($B168:$R168)/100,W$4),$B168:$R168+COLUMN($B168:$R168)/100,0))</f>
        <v xml:space="preserve">0 : </v>
      </c>
      <c r="X168" t="str">
        <f t="array" ref="X168">INT(LARGE($B168:$R168+COLUMN($B168:$R168)/100,X$4))&amp;" : "&amp;INDEX($B$4:$R$4,,MATCH(LARGE($B168:$R168+COLUMN($B168:$R168)/100,X$4),$B168:$R168+COLUMN($B168:$R168)/100,0))</f>
        <v xml:space="preserve">0 : </v>
      </c>
    </row>
    <row r="169" spans="1:24" x14ac:dyDescent="0.35">
      <c r="A169"/>
      <c r="U169" s="12" t="e">
        <f t="shared" si="2"/>
        <v>#N/A</v>
      </c>
      <c r="V169" t="str">
        <f t="array" ref="V169">INT(LARGE($B169:$R169+COLUMN($B169:$R169)/100,V$4))&amp;" : "&amp;INDEX($B$4:$R$4,,MATCH(LARGE($B169:$R169+COLUMN($B169:$R169)/100,V$4),$B169:$R169+COLUMN($B169:$R169)/100,0))</f>
        <v xml:space="preserve">0 : </v>
      </c>
      <c r="W169" t="str">
        <f t="array" ref="W169">INT(LARGE($B169:$R169+COLUMN($B169:$R169)/100,W$4))&amp;" : "&amp;INDEX($B$4:$R$4,,MATCH(LARGE($B169:$R169+COLUMN($B169:$R169)/100,W$4),$B169:$R169+COLUMN($B169:$R169)/100,0))</f>
        <v xml:space="preserve">0 : </v>
      </c>
      <c r="X169" t="str">
        <f t="array" ref="X169">INT(LARGE($B169:$R169+COLUMN($B169:$R169)/100,X$4))&amp;" : "&amp;INDEX($B$4:$R$4,,MATCH(LARGE($B169:$R169+COLUMN($B169:$R169)/100,X$4),$B169:$R169+COLUMN($B169:$R169)/100,0))</f>
        <v xml:space="preserve">0 : </v>
      </c>
    </row>
    <row r="170" spans="1:24" x14ac:dyDescent="0.35">
      <c r="A170"/>
      <c r="U170" s="12" t="e">
        <f t="shared" si="2"/>
        <v>#N/A</v>
      </c>
      <c r="V170" t="str">
        <f t="array" ref="V170">INT(LARGE($B170:$R170+COLUMN($B170:$R170)/100,V$4))&amp;" : "&amp;INDEX($B$4:$R$4,,MATCH(LARGE($B170:$R170+COLUMN($B170:$R170)/100,V$4),$B170:$R170+COLUMN($B170:$R170)/100,0))</f>
        <v xml:space="preserve">0 : </v>
      </c>
      <c r="W170" t="str">
        <f t="array" ref="W170">INT(LARGE($B170:$R170+COLUMN($B170:$R170)/100,W$4))&amp;" : "&amp;INDEX($B$4:$R$4,,MATCH(LARGE($B170:$R170+COLUMN($B170:$R170)/100,W$4),$B170:$R170+COLUMN($B170:$R170)/100,0))</f>
        <v xml:space="preserve">0 : </v>
      </c>
      <c r="X170" t="str">
        <f t="array" ref="X170">INT(LARGE($B170:$R170+COLUMN($B170:$R170)/100,X$4))&amp;" : "&amp;INDEX($B$4:$R$4,,MATCH(LARGE($B170:$R170+COLUMN($B170:$R170)/100,X$4),$B170:$R170+COLUMN($B170:$R170)/100,0))</f>
        <v xml:space="preserve">0 : </v>
      </c>
    </row>
    <row r="171" spans="1:24" x14ac:dyDescent="0.35">
      <c r="A171"/>
      <c r="U171" s="12" t="e">
        <f t="shared" si="2"/>
        <v>#N/A</v>
      </c>
      <c r="V171" t="str">
        <f t="array" ref="V171">INT(LARGE($B171:$R171+COLUMN($B171:$R171)/100,V$4))&amp;" : "&amp;INDEX($B$4:$R$4,,MATCH(LARGE($B171:$R171+COLUMN($B171:$R171)/100,V$4),$B171:$R171+COLUMN($B171:$R171)/100,0))</f>
        <v xml:space="preserve">0 : </v>
      </c>
      <c r="W171" t="str">
        <f t="array" ref="W171">INT(LARGE($B171:$R171+COLUMN($B171:$R171)/100,W$4))&amp;" : "&amp;INDEX($B$4:$R$4,,MATCH(LARGE($B171:$R171+COLUMN($B171:$R171)/100,W$4),$B171:$R171+COLUMN($B171:$R171)/100,0))</f>
        <v xml:space="preserve">0 : </v>
      </c>
      <c r="X171" t="str">
        <f t="array" ref="X171">INT(LARGE($B171:$R171+COLUMN($B171:$R171)/100,X$4))&amp;" : "&amp;INDEX($B$4:$R$4,,MATCH(LARGE($B171:$R171+COLUMN($B171:$R171)/100,X$4),$B171:$R171+COLUMN($B171:$R171)/100,0))</f>
        <v xml:space="preserve">0 : </v>
      </c>
    </row>
    <row r="172" spans="1:24" x14ac:dyDescent="0.35">
      <c r="A172"/>
      <c r="U172" s="12" t="e">
        <f t="shared" si="2"/>
        <v>#N/A</v>
      </c>
      <c r="V172" t="str">
        <f t="array" ref="V172">INT(LARGE($B172:$R172+COLUMN($B172:$R172)/100,V$4))&amp;" : "&amp;INDEX($B$4:$R$4,,MATCH(LARGE($B172:$R172+COLUMN($B172:$R172)/100,V$4),$B172:$R172+COLUMN($B172:$R172)/100,0))</f>
        <v xml:space="preserve">0 : </v>
      </c>
      <c r="W172" t="str">
        <f t="array" ref="W172">INT(LARGE($B172:$R172+COLUMN($B172:$R172)/100,W$4))&amp;" : "&amp;INDEX($B$4:$R$4,,MATCH(LARGE($B172:$R172+COLUMN($B172:$R172)/100,W$4),$B172:$R172+COLUMN($B172:$R172)/100,0))</f>
        <v xml:space="preserve">0 : </v>
      </c>
      <c r="X172" t="str">
        <f t="array" ref="X172">INT(LARGE($B172:$R172+COLUMN($B172:$R172)/100,X$4))&amp;" : "&amp;INDEX($B$4:$R$4,,MATCH(LARGE($B172:$R172+COLUMN($B172:$R172)/100,X$4),$B172:$R172+COLUMN($B172:$R172)/100,0))</f>
        <v xml:space="preserve">0 : </v>
      </c>
    </row>
    <row r="173" spans="1:24" x14ac:dyDescent="0.35">
      <c r="A173"/>
      <c r="U173" s="12" t="e">
        <f t="shared" si="2"/>
        <v>#N/A</v>
      </c>
      <c r="V173" t="str">
        <f t="array" ref="V173">INT(LARGE($B173:$R173+COLUMN($B173:$R173)/100,V$4))&amp;" : "&amp;INDEX($B$4:$R$4,,MATCH(LARGE($B173:$R173+COLUMN($B173:$R173)/100,V$4),$B173:$R173+COLUMN($B173:$R173)/100,0))</f>
        <v xml:space="preserve">0 : </v>
      </c>
      <c r="W173" t="str">
        <f t="array" ref="W173">INT(LARGE($B173:$R173+COLUMN($B173:$R173)/100,W$4))&amp;" : "&amp;INDEX($B$4:$R$4,,MATCH(LARGE($B173:$R173+COLUMN($B173:$R173)/100,W$4),$B173:$R173+COLUMN($B173:$R173)/100,0))</f>
        <v xml:space="preserve">0 : </v>
      </c>
      <c r="X173" t="str">
        <f t="array" ref="X173">INT(LARGE($B173:$R173+COLUMN($B173:$R173)/100,X$4))&amp;" : "&amp;INDEX($B$4:$R$4,,MATCH(LARGE($B173:$R173+COLUMN($B173:$R173)/100,X$4),$B173:$R173+COLUMN($B173:$R173)/100,0))</f>
        <v xml:space="preserve">0 : </v>
      </c>
    </row>
    <row r="174" spans="1:24" x14ac:dyDescent="0.35">
      <c r="A174"/>
      <c r="U174" s="12" t="e">
        <f t="shared" si="2"/>
        <v>#N/A</v>
      </c>
      <c r="V174" t="str">
        <f t="array" ref="V174">INT(LARGE($B174:$R174+COLUMN($B174:$R174)/100,V$4))&amp;" : "&amp;INDEX($B$4:$R$4,,MATCH(LARGE($B174:$R174+COLUMN($B174:$R174)/100,V$4),$B174:$R174+COLUMN($B174:$R174)/100,0))</f>
        <v xml:space="preserve">0 : </v>
      </c>
      <c r="W174" t="str">
        <f t="array" ref="W174">INT(LARGE($B174:$R174+COLUMN($B174:$R174)/100,W$4))&amp;" : "&amp;INDEX($B$4:$R$4,,MATCH(LARGE($B174:$R174+COLUMN($B174:$R174)/100,W$4),$B174:$R174+COLUMN($B174:$R174)/100,0))</f>
        <v xml:space="preserve">0 : </v>
      </c>
      <c r="X174" t="str">
        <f t="array" ref="X174">INT(LARGE($B174:$R174+COLUMN($B174:$R174)/100,X$4))&amp;" : "&amp;INDEX($B$4:$R$4,,MATCH(LARGE($B174:$R174+COLUMN($B174:$R174)/100,X$4),$B174:$R174+COLUMN($B174:$R174)/100,0))</f>
        <v xml:space="preserve">0 : </v>
      </c>
    </row>
    <row r="175" spans="1:24" x14ac:dyDescent="0.35">
      <c r="A175"/>
      <c r="U175" s="12" t="e">
        <f t="shared" si="2"/>
        <v>#N/A</v>
      </c>
      <c r="V175" t="str">
        <f t="array" ref="V175">INT(LARGE($B175:$R175+COLUMN($B175:$R175)/100,V$4))&amp;" : "&amp;INDEX($B$4:$R$4,,MATCH(LARGE($B175:$R175+COLUMN($B175:$R175)/100,V$4),$B175:$R175+COLUMN($B175:$R175)/100,0))</f>
        <v xml:space="preserve">0 : </v>
      </c>
      <c r="W175" t="str">
        <f t="array" ref="W175">INT(LARGE($B175:$R175+COLUMN($B175:$R175)/100,W$4))&amp;" : "&amp;INDEX($B$4:$R$4,,MATCH(LARGE($B175:$R175+COLUMN($B175:$R175)/100,W$4),$B175:$R175+COLUMN($B175:$R175)/100,0))</f>
        <v xml:space="preserve">0 : </v>
      </c>
      <c r="X175" t="str">
        <f t="array" ref="X175">INT(LARGE($B175:$R175+COLUMN($B175:$R175)/100,X$4))&amp;" : "&amp;INDEX($B$4:$R$4,,MATCH(LARGE($B175:$R175+COLUMN($B175:$R175)/100,X$4),$B175:$R175+COLUMN($B175:$R175)/100,0))</f>
        <v xml:space="preserve">0 : </v>
      </c>
    </row>
    <row r="176" spans="1:24" x14ac:dyDescent="0.35">
      <c r="A176"/>
      <c r="U176" s="12" t="e">
        <f t="shared" si="2"/>
        <v>#N/A</v>
      </c>
      <c r="V176" t="str">
        <f t="array" ref="V176">INT(LARGE($B176:$R176+COLUMN($B176:$R176)/100,V$4))&amp;" : "&amp;INDEX($B$4:$R$4,,MATCH(LARGE($B176:$R176+COLUMN($B176:$R176)/100,V$4),$B176:$R176+COLUMN($B176:$R176)/100,0))</f>
        <v xml:space="preserve">0 : </v>
      </c>
      <c r="W176" t="str">
        <f t="array" ref="W176">INT(LARGE($B176:$R176+COLUMN($B176:$R176)/100,W$4))&amp;" : "&amp;INDEX($B$4:$R$4,,MATCH(LARGE($B176:$R176+COLUMN($B176:$R176)/100,W$4),$B176:$R176+COLUMN($B176:$R176)/100,0))</f>
        <v xml:space="preserve">0 : </v>
      </c>
      <c r="X176" t="str">
        <f t="array" ref="X176">INT(LARGE($B176:$R176+COLUMN($B176:$R176)/100,X$4))&amp;" : "&amp;INDEX($B$4:$R$4,,MATCH(LARGE($B176:$R176+COLUMN($B176:$R176)/100,X$4),$B176:$R176+COLUMN($B176:$R176)/100,0))</f>
        <v xml:space="preserve">0 : </v>
      </c>
    </row>
    <row r="177" spans="1:24" x14ac:dyDescent="0.35">
      <c r="A177"/>
      <c r="U177" s="12" t="e">
        <f t="shared" si="2"/>
        <v>#N/A</v>
      </c>
      <c r="V177" t="str">
        <f t="array" ref="V177">INT(LARGE($B177:$R177+COLUMN($B177:$R177)/100,V$4))&amp;" : "&amp;INDEX($B$4:$R$4,,MATCH(LARGE($B177:$R177+COLUMN($B177:$R177)/100,V$4),$B177:$R177+COLUMN($B177:$R177)/100,0))</f>
        <v xml:space="preserve">0 : </v>
      </c>
      <c r="W177" t="str">
        <f t="array" ref="W177">INT(LARGE($B177:$R177+COLUMN($B177:$R177)/100,W$4))&amp;" : "&amp;INDEX($B$4:$R$4,,MATCH(LARGE($B177:$R177+COLUMN($B177:$R177)/100,W$4),$B177:$R177+COLUMN($B177:$R177)/100,0))</f>
        <v xml:space="preserve">0 : </v>
      </c>
      <c r="X177" t="str">
        <f t="array" ref="X177">INT(LARGE($B177:$R177+COLUMN($B177:$R177)/100,X$4))&amp;" : "&amp;INDEX($B$4:$R$4,,MATCH(LARGE($B177:$R177+COLUMN($B177:$R177)/100,X$4),$B177:$R177+COLUMN($B177:$R177)/100,0))</f>
        <v xml:space="preserve">0 : </v>
      </c>
    </row>
    <row r="178" spans="1:24" x14ac:dyDescent="0.35">
      <c r="A178"/>
      <c r="U178" s="12" t="e">
        <f t="shared" si="2"/>
        <v>#N/A</v>
      </c>
      <c r="V178" t="str">
        <f t="array" ref="V178">INT(LARGE($B178:$R178+COLUMN($B178:$R178)/100,V$4))&amp;" : "&amp;INDEX($B$4:$R$4,,MATCH(LARGE($B178:$R178+COLUMN($B178:$R178)/100,V$4),$B178:$R178+COLUMN($B178:$R178)/100,0))</f>
        <v xml:space="preserve">0 : </v>
      </c>
      <c r="W178" t="str">
        <f t="array" ref="W178">INT(LARGE($B178:$R178+COLUMN($B178:$R178)/100,W$4))&amp;" : "&amp;INDEX($B$4:$R$4,,MATCH(LARGE($B178:$R178+COLUMN($B178:$R178)/100,W$4),$B178:$R178+COLUMN($B178:$R178)/100,0))</f>
        <v xml:space="preserve">0 : </v>
      </c>
      <c r="X178" t="str">
        <f t="array" ref="X178">INT(LARGE($B178:$R178+COLUMN($B178:$R178)/100,X$4))&amp;" : "&amp;INDEX($B$4:$R$4,,MATCH(LARGE($B178:$R178+COLUMN($B178:$R178)/100,X$4),$B178:$R178+COLUMN($B178:$R178)/100,0))</f>
        <v xml:space="preserve">0 : </v>
      </c>
    </row>
    <row r="179" spans="1:24" x14ac:dyDescent="0.35">
      <c r="A179"/>
      <c r="U179" s="12" t="e">
        <f t="shared" si="2"/>
        <v>#N/A</v>
      </c>
      <c r="V179" t="str">
        <f t="array" ref="V179">INT(LARGE($B179:$R179+COLUMN($B179:$R179)/100,V$4))&amp;" : "&amp;INDEX($B$4:$R$4,,MATCH(LARGE($B179:$R179+COLUMN($B179:$R179)/100,V$4),$B179:$R179+COLUMN($B179:$R179)/100,0))</f>
        <v xml:space="preserve">0 : </v>
      </c>
      <c r="W179" t="str">
        <f t="array" ref="W179">INT(LARGE($B179:$R179+COLUMN($B179:$R179)/100,W$4))&amp;" : "&amp;INDEX($B$4:$R$4,,MATCH(LARGE($B179:$R179+COLUMN($B179:$R179)/100,W$4),$B179:$R179+COLUMN($B179:$R179)/100,0))</f>
        <v xml:space="preserve">0 : </v>
      </c>
      <c r="X179" t="str">
        <f t="array" ref="X179">INT(LARGE($B179:$R179+COLUMN($B179:$R179)/100,X$4))&amp;" : "&amp;INDEX($B$4:$R$4,,MATCH(LARGE($B179:$R179+COLUMN($B179:$R179)/100,X$4),$B179:$R179+COLUMN($B179:$R179)/100,0))</f>
        <v xml:space="preserve">0 : </v>
      </c>
    </row>
    <row r="180" spans="1:24" x14ac:dyDescent="0.35">
      <c r="A180"/>
      <c r="U180" s="12" t="e">
        <f t="shared" si="2"/>
        <v>#N/A</v>
      </c>
      <c r="V180" t="str">
        <f t="array" ref="V180">INT(LARGE($B180:$R180+COLUMN($B180:$R180)/100,V$4))&amp;" : "&amp;INDEX($B$4:$R$4,,MATCH(LARGE($B180:$R180+COLUMN($B180:$R180)/100,V$4),$B180:$R180+COLUMN($B180:$R180)/100,0))</f>
        <v xml:space="preserve">0 : </v>
      </c>
      <c r="W180" t="str">
        <f t="array" ref="W180">INT(LARGE($B180:$R180+COLUMN($B180:$R180)/100,W$4))&amp;" : "&amp;INDEX($B$4:$R$4,,MATCH(LARGE($B180:$R180+COLUMN($B180:$R180)/100,W$4),$B180:$R180+COLUMN($B180:$R180)/100,0))</f>
        <v xml:space="preserve">0 : </v>
      </c>
      <c r="X180" t="str">
        <f t="array" ref="X180">INT(LARGE($B180:$R180+COLUMN($B180:$R180)/100,X$4))&amp;" : "&amp;INDEX($B$4:$R$4,,MATCH(LARGE($B180:$R180+COLUMN($B180:$R180)/100,X$4),$B180:$R180+COLUMN($B180:$R180)/100,0))</f>
        <v xml:space="preserve">0 : </v>
      </c>
    </row>
    <row r="181" spans="1:24" x14ac:dyDescent="0.35">
      <c r="A181"/>
      <c r="U181" s="12" t="e">
        <f t="shared" si="2"/>
        <v>#N/A</v>
      </c>
      <c r="V181" t="str">
        <f t="array" ref="V181">INT(LARGE($B181:$R181+COLUMN($B181:$R181)/100,V$4))&amp;" : "&amp;INDEX($B$4:$R$4,,MATCH(LARGE($B181:$R181+COLUMN($B181:$R181)/100,V$4),$B181:$R181+COLUMN($B181:$R181)/100,0))</f>
        <v xml:space="preserve">0 : </v>
      </c>
      <c r="W181" t="str">
        <f t="array" ref="W181">INT(LARGE($B181:$R181+COLUMN($B181:$R181)/100,W$4))&amp;" : "&amp;INDEX($B$4:$R$4,,MATCH(LARGE($B181:$R181+COLUMN($B181:$R181)/100,W$4),$B181:$R181+COLUMN($B181:$R181)/100,0))</f>
        <v xml:space="preserve">0 : </v>
      </c>
      <c r="X181" t="str">
        <f t="array" ref="X181">INT(LARGE($B181:$R181+COLUMN($B181:$R181)/100,X$4))&amp;" : "&amp;INDEX($B$4:$R$4,,MATCH(LARGE($B181:$R181+COLUMN($B181:$R181)/100,X$4),$B181:$R181+COLUMN($B181:$R181)/100,0))</f>
        <v xml:space="preserve">0 : </v>
      </c>
    </row>
    <row r="182" spans="1:24" x14ac:dyDescent="0.35">
      <c r="A182"/>
      <c r="U182" s="12" t="e">
        <f t="shared" si="2"/>
        <v>#N/A</v>
      </c>
      <c r="V182" t="str">
        <f t="array" ref="V182">INT(LARGE($B182:$R182+COLUMN($B182:$R182)/100,V$4))&amp;" : "&amp;INDEX($B$4:$R$4,,MATCH(LARGE($B182:$R182+COLUMN($B182:$R182)/100,V$4),$B182:$R182+COLUMN($B182:$R182)/100,0))</f>
        <v xml:space="preserve">0 : </v>
      </c>
      <c r="W182" t="str">
        <f t="array" ref="W182">INT(LARGE($B182:$R182+COLUMN($B182:$R182)/100,W$4))&amp;" : "&amp;INDEX($B$4:$R$4,,MATCH(LARGE($B182:$R182+COLUMN($B182:$R182)/100,W$4),$B182:$R182+COLUMN($B182:$R182)/100,0))</f>
        <v xml:space="preserve">0 : </v>
      </c>
      <c r="X182" t="str">
        <f t="array" ref="X182">INT(LARGE($B182:$R182+COLUMN($B182:$R182)/100,X$4))&amp;" : "&amp;INDEX($B$4:$R$4,,MATCH(LARGE($B182:$R182+COLUMN($B182:$R182)/100,X$4),$B182:$R182+COLUMN($B182:$R182)/100,0))</f>
        <v xml:space="preserve">0 : </v>
      </c>
    </row>
    <row r="183" spans="1:24" x14ac:dyDescent="0.35">
      <c r="A183"/>
      <c r="U183" s="12" t="e">
        <f t="shared" si="2"/>
        <v>#N/A</v>
      </c>
      <c r="V183" t="str">
        <f t="array" ref="V183">INT(LARGE($B183:$R183+COLUMN($B183:$R183)/100,V$4))&amp;" : "&amp;INDEX($B$4:$R$4,,MATCH(LARGE($B183:$R183+COLUMN($B183:$R183)/100,V$4),$B183:$R183+COLUMN($B183:$R183)/100,0))</f>
        <v xml:space="preserve">0 : </v>
      </c>
      <c r="W183" t="str">
        <f t="array" ref="W183">INT(LARGE($B183:$R183+COLUMN($B183:$R183)/100,W$4))&amp;" : "&amp;INDEX($B$4:$R$4,,MATCH(LARGE($B183:$R183+COLUMN($B183:$R183)/100,W$4),$B183:$R183+COLUMN($B183:$R183)/100,0))</f>
        <v xml:space="preserve">0 : </v>
      </c>
      <c r="X183" t="str">
        <f t="array" ref="X183">INT(LARGE($B183:$R183+COLUMN($B183:$R183)/100,X$4))&amp;" : "&amp;INDEX($B$4:$R$4,,MATCH(LARGE($B183:$R183+COLUMN($B183:$R183)/100,X$4),$B183:$R183+COLUMN($B183:$R183)/100,0))</f>
        <v xml:space="preserve">0 : </v>
      </c>
    </row>
    <row r="184" spans="1:24" x14ac:dyDescent="0.35">
      <c r="A184"/>
      <c r="U184" s="12" t="e">
        <f t="shared" si="2"/>
        <v>#N/A</v>
      </c>
      <c r="V184" t="str">
        <f t="array" ref="V184">INT(LARGE($B184:$R184+COLUMN($B184:$R184)/100,V$4))&amp;" : "&amp;INDEX($B$4:$R$4,,MATCH(LARGE($B184:$R184+COLUMN($B184:$R184)/100,V$4),$B184:$R184+COLUMN($B184:$R184)/100,0))</f>
        <v xml:space="preserve">0 : </v>
      </c>
      <c r="W184" t="str">
        <f t="array" ref="W184">INT(LARGE($B184:$R184+COLUMN($B184:$R184)/100,W$4))&amp;" : "&amp;INDEX($B$4:$R$4,,MATCH(LARGE($B184:$R184+COLUMN($B184:$R184)/100,W$4),$B184:$R184+COLUMN($B184:$R184)/100,0))</f>
        <v xml:space="preserve">0 : </v>
      </c>
      <c r="X184" t="str">
        <f t="array" ref="X184">INT(LARGE($B184:$R184+COLUMN($B184:$R184)/100,X$4))&amp;" : "&amp;INDEX($B$4:$R$4,,MATCH(LARGE($B184:$R184+COLUMN($B184:$R184)/100,X$4),$B184:$R184+COLUMN($B184:$R184)/100,0))</f>
        <v xml:space="preserve">0 : </v>
      </c>
    </row>
    <row r="185" spans="1:24" x14ac:dyDescent="0.35">
      <c r="A185"/>
      <c r="U185" s="12" t="e">
        <f t="shared" si="2"/>
        <v>#N/A</v>
      </c>
      <c r="V185" t="str">
        <f t="array" ref="V185">INT(LARGE($B185:$R185+COLUMN($B185:$R185)/100,V$4))&amp;" : "&amp;INDEX($B$4:$R$4,,MATCH(LARGE($B185:$R185+COLUMN($B185:$R185)/100,V$4),$B185:$R185+COLUMN($B185:$R185)/100,0))</f>
        <v xml:space="preserve">0 : </v>
      </c>
      <c r="W185" t="str">
        <f t="array" ref="W185">INT(LARGE($B185:$R185+COLUMN($B185:$R185)/100,W$4))&amp;" : "&amp;INDEX($B$4:$R$4,,MATCH(LARGE($B185:$R185+COLUMN($B185:$R185)/100,W$4),$B185:$R185+COLUMN($B185:$R185)/100,0))</f>
        <v xml:space="preserve">0 : </v>
      </c>
      <c r="X185" t="str">
        <f t="array" ref="X185">INT(LARGE($B185:$R185+COLUMN($B185:$R185)/100,X$4))&amp;" : "&amp;INDEX($B$4:$R$4,,MATCH(LARGE($B185:$R185+COLUMN($B185:$R185)/100,X$4),$B185:$R185+COLUMN($B185:$R185)/100,0))</f>
        <v xml:space="preserve">0 : </v>
      </c>
    </row>
    <row r="186" spans="1:24" x14ac:dyDescent="0.35">
      <c r="A186"/>
      <c r="U186" s="12" t="e">
        <f t="shared" si="2"/>
        <v>#N/A</v>
      </c>
      <c r="V186" t="str">
        <f t="array" ref="V186">INT(LARGE($B186:$R186+COLUMN($B186:$R186)/100,V$4))&amp;" : "&amp;INDEX($B$4:$R$4,,MATCH(LARGE($B186:$R186+COLUMN($B186:$R186)/100,V$4),$B186:$R186+COLUMN($B186:$R186)/100,0))</f>
        <v xml:space="preserve">0 : </v>
      </c>
      <c r="W186" t="str">
        <f t="array" ref="W186">INT(LARGE($B186:$R186+COLUMN($B186:$R186)/100,W$4))&amp;" : "&amp;INDEX($B$4:$R$4,,MATCH(LARGE($B186:$R186+COLUMN($B186:$R186)/100,W$4),$B186:$R186+COLUMN($B186:$R186)/100,0))</f>
        <v xml:space="preserve">0 : </v>
      </c>
      <c r="X186" t="str">
        <f t="array" ref="X186">INT(LARGE($B186:$R186+COLUMN($B186:$R186)/100,X$4))&amp;" : "&amp;INDEX($B$4:$R$4,,MATCH(LARGE($B186:$R186+COLUMN($B186:$R186)/100,X$4),$B186:$R186+COLUMN($B186:$R186)/100,0))</f>
        <v xml:space="preserve">0 : </v>
      </c>
    </row>
    <row r="187" spans="1:24" x14ac:dyDescent="0.35">
      <c r="A187"/>
      <c r="U187" s="12" t="e">
        <f t="shared" si="2"/>
        <v>#N/A</v>
      </c>
      <c r="V187" t="str">
        <f t="array" ref="V187">INT(LARGE($B187:$R187+COLUMN($B187:$R187)/100,V$4))&amp;" : "&amp;INDEX($B$4:$R$4,,MATCH(LARGE($B187:$R187+COLUMN($B187:$R187)/100,V$4),$B187:$R187+COLUMN($B187:$R187)/100,0))</f>
        <v xml:space="preserve">0 : </v>
      </c>
      <c r="W187" t="str">
        <f t="array" ref="W187">INT(LARGE($B187:$R187+COLUMN($B187:$R187)/100,W$4))&amp;" : "&amp;INDEX($B$4:$R$4,,MATCH(LARGE($B187:$R187+COLUMN($B187:$R187)/100,W$4),$B187:$R187+COLUMN($B187:$R187)/100,0))</f>
        <v xml:space="preserve">0 : </v>
      </c>
      <c r="X187" t="str">
        <f t="array" ref="X187">INT(LARGE($B187:$R187+COLUMN($B187:$R187)/100,X$4))&amp;" : "&amp;INDEX($B$4:$R$4,,MATCH(LARGE($B187:$R187+COLUMN($B187:$R187)/100,X$4),$B187:$R187+COLUMN($B187:$R187)/100,0))</f>
        <v xml:space="preserve">0 : </v>
      </c>
    </row>
    <row r="188" spans="1:24" x14ac:dyDescent="0.35">
      <c r="A188"/>
      <c r="U188" s="12" t="e">
        <f t="shared" si="2"/>
        <v>#N/A</v>
      </c>
      <c r="V188" t="str">
        <f t="array" ref="V188">INT(LARGE($B188:$R188+COLUMN($B188:$R188)/100,V$4))&amp;" : "&amp;INDEX($B$4:$R$4,,MATCH(LARGE($B188:$R188+COLUMN($B188:$R188)/100,V$4),$B188:$R188+COLUMN($B188:$R188)/100,0))</f>
        <v xml:space="preserve">0 : </v>
      </c>
      <c r="W188" t="str">
        <f t="array" ref="W188">INT(LARGE($B188:$R188+COLUMN($B188:$R188)/100,W$4))&amp;" : "&amp;INDEX($B$4:$R$4,,MATCH(LARGE($B188:$R188+COLUMN($B188:$R188)/100,W$4),$B188:$R188+COLUMN($B188:$R188)/100,0))</f>
        <v xml:space="preserve">0 : </v>
      </c>
      <c r="X188" t="str">
        <f t="array" ref="X188">INT(LARGE($B188:$R188+COLUMN($B188:$R188)/100,X$4))&amp;" : "&amp;INDEX($B$4:$R$4,,MATCH(LARGE($B188:$R188+COLUMN($B188:$R188)/100,X$4),$B188:$R188+COLUMN($B188:$R188)/100,0))</f>
        <v xml:space="preserve">0 : </v>
      </c>
    </row>
    <row r="189" spans="1:24" x14ac:dyDescent="0.35">
      <c r="A189"/>
      <c r="U189" s="12" t="e">
        <f t="shared" si="2"/>
        <v>#N/A</v>
      </c>
      <c r="V189" t="str">
        <f t="array" ref="V189">INT(LARGE($B189:$R189+COLUMN($B189:$R189)/100,V$4))&amp;" : "&amp;INDEX($B$4:$R$4,,MATCH(LARGE($B189:$R189+COLUMN($B189:$R189)/100,V$4),$B189:$R189+COLUMN($B189:$R189)/100,0))</f>
        <v xml:space="preserve">0 : </v>
      </c>
      <c r="W189" t="str">
        <f t="array" ref="W189">INT(LARGE($B189:$R189+COLUMN($B189:$R189)/100,W$4))&amp;" : "&amp;INDEX($B$4:$R$4,,MATCH(LARGE($B189:$R189+COLUMN($B189:$R189)/100,W$4),$B189:$R189+COLUMN($B189:$R189)/100,0))</f>
        <v xml:space="preserve">0 : </v>
      </c>
      <c r="X189" t="str">
        <f t="array" ref="X189">INT(LARGE($B189:$R189+COLUMN($B189:$R189)/100,X$4))&amp;" : "&amp;INDEX($B$4:$R$4,,MATCH(LARGE($B189:$R189+COLUMN($B189:$R189)/100,X$4),$B189:$R189+COLUMN($B189:$R189)/100,0))</f>
        <v xml:space="preserve">0 : </v>
      </c>
    </row>
    <row r="190" spans="1:24" x14ac:dyDescent="0.35">
      <c r="A190"/>
      <c r="U190" s="12" t="e">
        <f t="shared" si="2"/>
        <v>#N/A</v>
      </c>
      <c r="V190" t="str">
        <f t="array" ref="V190">INT(LARGE($B190:$R190+COLUMN($B190:$R190)/100,V$4))&amp;" : "&amp;INDEX($B$4:$R$4,,MATCH(LARGE($B190:$R190+COLUMN($B190:$R190)/100,V$4),$B190:$R190+COLUMN($B190:$R190)/100,0))</f>
        <v xml:space="preserve">0 : </v>
      </c>
      <c r="W190" t="str">
        <f t="array" ref="W190">INT(LARGE($B190:$R190+COLUMN($B190:$R190)/100,W$4))&amp;" : "&amp;INDEX($B$4:$R$4,,MATCH(LARGE($B190:$R190+COLUMN($B190:$R190)/100,W$4),$B190:$R190+COLUMN($B190:$R190)/100,0))</f>
        <v xml:space="preserve">0 : </v>
      </c>
      <c r="X190" t="str">
        <f t="array" ref="X190">INT(LARGE($B190:$R190+COLUMN($B190:$R190)/100,X$4))&amp;" : "&amp;INDEX($B$4:$R$4,,MATCH(LARGE($B190:$R190+COLUMN($B190:$R190)/100,X$4),$B190:$R190+COLUMN($B190:$R190)/100,0))</f>
        <v xml:space="preserve">0 : </v>
      </c>
    </row>
    <row r="191" spans="1:24" x14ac:dyDescent="0.35">
      <c r="A191"/>
      <c r="U191" s="12" t="e">
        <f t="shared" si="2"/>
        <v>#N/A</v>
      </c>
      <c r="V191" t="str">
        <f t="array" ref="V191">INT(LARGE($B191:$R191+COLUMN($B191:$R191)/100,V$4))&amp;" : "&amp;INDEX($B$4:$R$4,,MATCH(LARGE($B191:$R191+COLUMN($B191:$R191)/100,V$4),$B191:$R191+COLUMN($B191:$R191)/100,0))</f>
        <v xml:space="preserve">0 : </v>
      </c>
      <c r="W191" t="str">
        <f t="array" ref="W191">INT(LARGE($B191:$R191+COLUMN($B191:$R191)/100,W$4))&amp;" : "&amp;INDEX($B$4:$R$4,,MATCH(LARGE($B191:$R191+COLUMN($B191:$R191)/100,W$4),$B191:$R191+COLUMN($B191:$R191)/100,0))</f>
        <v xml:space="preserve">0 : </v>
      </c>
      <c r="X191" t="str">
        <f t="array" ref="X191">INT(LARGE($B191:$R191+COLUMN($B191:$R191)/100,X$4))&amp;" : "&amp;INDEX($B$4:$R$4,,MATCH(LARGE($B191:$R191+COLUMN($B191:$R191)/100,X$4),$B191:$R191+COLUMN($B191:$R191)/100,0))</f>
        <v xml:space="preserve">0 : </v>
      </c>
    </row>
    <row r="192" spans="1:24" x14ac:dyDescent="0.35">
      <c r="A192"/>
      <c r="U192" s="12" t="e">
        <f t="shared" si="2"/>
        <v>#N/A</v>
      </c>
      <c r="V192" t="str">
        <f t="array" ref="V192">INT(LARGE($B192:$R192+COLUMN($B192:$R192)/100,V$4))&amp;" : "&amp;INDEX($B$4:$R$4,,MATCH(LARGE($B192:$R192+COLUMN($B192:$R192)/100,V$4),$B192:$R192+COLUMN($B192:$R192)/100,0))</f>
        <v xml:space="preserve">0 : </v>
      </c>
      <c r="W192" t="str">
        <f t="array" ref="W192">INT(LARGE($B192:$R192+COLUMN($B192:$R192)/100,W$4))&amp;" : "&amp;INDEX($B$4:$R$4,,MATCH(LARGE($B192:$R192+COLUMN($B192:$R192)/100,W$4),$B192:$R192+COLUMN($B192:$R192)/100,0))</f>
        <v xml:space="preserve">0 : </v>
      </c>
      <c r="X192" t="str">
        <f t="array" ref="X192">INT(LARGE($B192:$R192+COLUMN($B192:$R192)/100,X$4))&amp;" : "&amp;INDEX($B$4:$R$4,,MATCH(LARGE($B192:$R192+COLUMN($B192:$R192)/100,X$4),$B192:$R192+COLUMN($B192:$R192)/100,0))</f>
        <v xml:space="preserve">0 : </v>
      </c>
    </row>
    <row r="193" spans="1:24" x14ac:dyDescent="0.35">
      <c r="A193"/>
      <c r="U193" s="12" t="e">
        <f t="shared" si="2"/>
        <v>#N/A</v>
      </c>
      <c r="V193" t="str">
        <f t="array" ref="V193">INT(LARGE($B193:$R193+COLUMN($B193:$R193)/100,V$4))&amp;" : "&amp;INDEX($B$4:$R$4,,MATCH(LARGE($B193:$R193+COLUMN($B193:$R193)/100,V$4),$B193:$R193+COLUMN($B193:$R193)/100,0))</f>
        <v xml:space="preserve">0 : </v>
      </c>
      <c r="W193" t="str">
        <f t="array" ref="W193">INT(LARGE($B193:$R193+COLUMN($B193:$R193)/100,W$4))&amp;" : "&amp;INDEX($B$4:$R$4,,MATCH(LARGE($B193:$R193+COLUMN($B193:$R193)/100,W$4),$B193:$R193+COLUMN($B193:$R193)/100,0))</f>
        <v xml:space="preserve">0 : </v>
      </c>
      <c r="X193" t="str">
        <f t="array" ref="X193">INT(LARGE($B193:$R193+COLUMN($B193:$R193)/100,X$4))&amp;" : "&amp;INDEX($B$4:$R$4,,MATCH(LARGE($B193:$R193+COLUMN($B193:$R193)/100,X$4),$B193:$R193+COLUMN($B193:$R193)/100,0))</f>
        <v xml:space="preserve">0 : </v>
      </c>
    </row>
    <row r="194" spans="1:24" x14ac:dyDescent="0.35">
      <c r="A194"/>
      <c r="U194" s="12" t="e">
        <f t="shared" si="2"/>
        <v>#N/A</v>
      </c>
      <c r="V194" t="str">
        <f t="array" ref="V194">INT(LARGE($B194:$R194+COLUMN($B194:$R194)/100,V$4))&amp;" : "&amp;INDEX($B$4:$R$4,,MATCH(LARGE($B194:$R194+COLUMN($B194:$R194)/100,V$4),$B194:$R194+COLUMN($B194:$R194)/100,0))</f>
        <v xml:space="preserve">0 : </v>
      </c>
      <c r="W194" t="str">
        <f t="array" ref="W194">INT(LARGE($B194:$R194+COLUMN($B194:$R194)/100,W$4))&amp;" : "&amp;INDEX($B$4:$R$4,,MATCH(LARGE($B194:$R194+COLUMN($B194:$R194)/100,W$4),$B194:$R194+COLUMN($B194:$R194)/100,0))</f>
        <v xml:space="preserve">0 : </v>
      </c>
      <c r="X194" t="str">
        <f t="array" ref="X194">INT(LARGE($B194:$R194+COLUMN($B194:$R194)/100,X$4))&amp;" : "&amp;INDEX($B$4:$R$4,,MATCH(LARGE($B194:$R194+COLUMN($B194:$R194)/100,X$4),$B194:$R194+COLUMN($B194:$R194)/100,0))</f>
        <v xml:space="preserve">0 : </v>
      </c>
    </row>
    <row r="195" spans="1:24" x14ac:dyDescent="0.35">
      <c r="A195"/>
      <c r="U195" s="12" t="e">
        <f t="shared" si="2"/>
        <v>#N/A</v>
      </c>
      <c r="V195" t="str">
        <f t="array" ref="V195">INT(LARGE($B195:$R195+COLUMN($B195:$R195)/100,V$4))&amp;" : "&amp;INDEX($B$4:$R$4,,MATCH(LARGE($B195:$R195+COLUMN($B195:$R195)/100,V$4),$B195:$R195+COLUMN($B195:$R195)/100,0))</f>
        <v xml:space="preserve">0 : </v>
      </c>
      <c r="W195" t="str">
        <f t="array" ref="W195">INT(LARGE($B195:$R195+COLUMN($B195:$R195)/100,W$4))&amp;" : "&amp;INDEX($B$4:$R$4,,MATCH(LARGE($B195:$R195+COLUMN($B195:$R195)/100,W$4),$B195:$R195+COLUMN($B195:$R195)/100,0))</f>
        <v xml:space="preserve">0 : </v>
      </c>
      <c r="X195" t="str">
        <f t="array" ref="X195">INT(LARGE($B195:$R195+COLUMN($B195:$R195)/100,X$4))&amp;" : "&amp;INDEX($B$4:$R$4,,MATCH(LARGE($B195:$R195+COLUMN($B195:$R195)/100,X$4),$B195:$R195+COLUMN($B195:$R195)/100,0))</f>
        <v xml:space="preserve">0 : </v>
      </c>
    </row>
    <row r="196" spans="1:24" x14ac:dyDescent="0.35">
      <c r="A196"/>
      <c r="U196" s="12" t="e">
        <f t="shared" si="2"/>
        <v>#N/A</v>
      </c>
      <c r="V196" t="str">
        <f t="array" ref="V196">INT(LARGE($B196:$R196+COLUMN($B196:$R196)/100,V$4))&amp;" : "&amp;INDEX($B$4:$R$4,,MATCH(LARGE($B196:$R196+COLUMN($B196:$R196)/100,V$4),$B196:$R196+COLUMN($B196:$R196)/100,0))</f>
        <v xml:space="preserve">0 : </v>
      </c>
      <c r="W196" t="str">
        <f t="array" ref="W196">INT(LARGE($B196:$R196+COLUMN($B196:$R196)/100,W$4))&amp;" : "&amp;INDEX($B$4:$R$4,,MATCH(LARGE($B196:$R196+COLUMN($B196:$R196)/100,W$4),$B196:$R196+COLUMN($B196:$R196)/100,0))</f>
        <v xml:space="preserve">0 : </v>
      </c>
      <c r="X196" t="str">
        <f t="array" ref="X196">INT(LARGE($B196:$R196+COLUMN($B196:$R196)/100,X$4))&amp;" : "&amp;INDEX($B$4:$R$4,,MATCH(LARGE($B196:$R196+COLUMN($B196:$R196)/100,X$4),$B196:$R196+COLUMN($B196:$R196)/100,0))</f>
        <v xml:space="preserve">0 : </v>
      </c>
    </row>
    <row r="197" spans="1:24" x14ac:dyDescent="0.35">
      <c r="A197"/>
      <c r="U197" s="12" t="e">
        <f t="shared" ref="U197:U260" si="3">INDEX($B$4:$R$4,MATCH(MAX(B197:R197),B197:R197,0))</f>
        <v>#N/A</v>
      </c>
      <c r="V197" t="str">
        <f t="array" ref="V197">INT(LARGE($B197:$R197+COLUMN($B197:$R197)/100,V$4))&amp;" : "&amp;INDEX($B$4:$R$4,,MATCH(LARGE($B197:$R197+COLUMN($B197:$R197)/100,V$4),$B197:$R197+COLUMN($B197:$R197)/100,0))</f>
        <v xml:space="preserve">0 : </v>
      </c>
      <c r="W197" t="str">
        <f t="array" ref="W197">INT(LARGE($B197:$R197+COLUMN($B197:$R197)/100,W$4))&amp;" : "&amp;INDEX($B$4:$R$4,,MATCH(LARGE($B197:$R197+COLUMN($B197:$R197)/100,W$4),$B197:$R197+COLUMN($B197:$R197)/100,0))</f>
        <v xml:space="preserve">0 : </v>
      </c>
      <c r="X197" t="str">
        <f t="array" ref="X197">INT(LARGE($B197:$R197+COLUMN($B197:$R197)/100,X$4))&amp;" : "&amp;INDEX($B$4:$R$4,,MATCH(LARGE($B197:$R197+COLUMN($B197:$R197)/100,X$4),$B197:$R197+COLUMN($B197:$R197)/100,0))</f>
        <v xml:space="preserve">0 : </v>
      </c>
    </row>
    <row r="198" spans="1:24" x14ac:dyDescent="0.35">
      <c r="A198"/>
      <c r="U198" s="12" t="e">
        <f t="shared" si="3"/>
        <v>#N/A</v>
      </c>
      <c r="V198" t="str">
        <f t="array" ref="V198">INT(LARGE($B198:$R198+COLUMN($B198:$R198)/100,V$4))&amp;" : "&amp;INDEX($B$4:$R$4,,MATCH(LARGE($B198:$R198+COLUMN($B198:$R198)/100,V$4),$B198:$R198+COLUMN($B198:$R198)/100,0))</f>
        <v xml:space="preserve">0 : </v>
      </c>
      <c r="W198" t="str">
        <f t="array" ref="W198">INT(LARGE($B198:$R198+COLUMN($B198:$R198)/100,W$4))&amp;" : "&amp;INDEX($B$4:$R$4,,MATCH(LARGE($B198:$R198+COLUMN($B198:$R198)/100,W$4),$B198:$R198+COLUMN($B198:$R198)/100,0))</f>
        <v xml:space="preserve">0 : </v>
      </c>
      <c r="X198" t="str">
        <f t="array" ref="X198">INT(LARGE($B198:$R198+COLUMN($B198:$R198)/100,X$4))&amp;" : "&amp;INDEX($B$4:$R$4,,MATCH(LARGE($B198:$R198+COLUMN($B198:$R198)/100,X$4),$B198:$R198+COLUMN($B198:$R198)/100,0))</f>
        <v xml:space="preserve">0 : </v>
      </c>
    </row>
    <row r="199" spans="1:24" x14ac:dyDescent="0.35">
      <c r="A199"/>
      <c r="U199" s="12" t="e">
        <f t="shared" si="3"/>
        <v>#N/A</v>
      </c>
      <c r="V199" t="str">
        <f t="array" ref="V199">INT(LARGE($B199:$R199+COLUMN($B199:$R199)/100,V$4))&amp;" : "&amp;INDEX($B$4:$R$4,,MATCH(LARGE($B199:$R199+COLUMN($B199:$R199)/100,V$4),$B199:$R199+COLUMN($B199:$R199)/100,0))</f>
        <v xml:space="preserve">0 : </v>
      </c>
      <c r="W199" t="str">
        <f t="array" ref="W199">INT(LARGE($B199:$R199+COLUMN($B199:$R199)/100,W$4))&amp;" : "&amp;INDEX($B$4:$R$4,,MATCH(LARGE($B199:$R199+COLUMN($B199:$R199)/100,W$4),$B199:$R199+COLUMN($B199:$R199)/100,0))</f>
        <v xml:space="preserve">0 : </v>
      </c>
      <c r="X199" t="str">
        <f t="array" ref="X199">INT(LARGE($B199:$R199+COLUMN($B199:$R199)/100,X$4))&amp;" : "&amp;INDEX($B$4:$R$4,,MATCH(LARGE($B199:$R199+COLUMN($B199:$R199)/100,X$4),$B199:$R199+COLUMN($B199:$R199)/100,0))</f>
        <v xml:space="preserve">0 : </v>
      </c>
    </row>
    <row r="200" spans="1:24" x14ac:dyDescent="0.35">
      <c r="A200"/>
      <c r="U200" s="12" t="e">
        <f t="shared" si="3"/>
        <v>#N/A</v>
      </c>
      <c r="V200" t="str">
        <f t="array" ref="V200">INT(LARGE($B200:$R200+COLUMN($B200:$R200)/100,V$4))&amp;" : "&amp;INDEX($B$4:$R$4,,MATCH(LARGE($B200:$R200+COLUMN($B200:$R200)/100,V$4),$B200:$R200+COLUMN($B200:$R200)/100,0))</f>
        <v xml:space="preserve">0 : </v>
      </c>
      <c r="W200" t="str">
        <f t="array" ref="W200">INT(LARGE($B200:$R200+COLUMN($B200:$R200)/100,W$4))&amp;" : "&amp;INDEX($B$4:$R$4,,MATCH(LARGE($B200:$R200+COLUMN($B200:$R200)/100,W$4),$B200:$R200+COLUMN($B200:$R200)/100,0))</f>
        <v xml:space="preserve">0 : </v>
      </c>
      <c r="X200" t="str">
        <f t="array" ref="X200">INT(LARGE($B200:$R200+COLUMN($B200:$R200)/100,X$4))&amp;" : "&amp;INDEX($B$4:$R$4,,MATCH(LARGE($B200:$R200+COLUMN($B200:$R200)/100,X$4),$B200:$R200+COLUMN($B200:$R200)/100,0))</f>
        <v xml:space="preserve">0 : </v>
      </c>
    </row>
    <row r="201" spans="1:24" x14ac:dyDescent="0.35">
      <c r="A201"/>
      <c r="U201" s="12" t="e">
        <f t="shared" si="3"/>
        <v>#N/A</v>
      </c>
      <c r="V201" t="str">
        <f t="array" ref="V201">INT(LARGE($B201:$R201+COLUMN($B201:$R201)/100,V$4))&amp;" : "&amp;INDEX($B$4:$R$4,,MATCH(LARGE($B201:$R201+COLUMN($B201:$R201)/100,V$4),$B201:$R201+COLUMN($B201:$R201)/100,0))</f>
        <v xml:space="preserve">0 : </v>
      </c>
      <c r="W201" t="str">
        <f t="array" ref="W201">INT(LARGE($B201:$R201+COLUMN($B201:$R201)/100,W$4))&amp;" : "&amp;INDEX($B$4:$R$4,,MATCH(LARGE($B201:$R201+COLUMN($B201:$R201)/100,W$4),$B201:$R201+COLUMN($B201:$R201)/100,0))</f>
        <v xml:space="preserve">0 : </v>
      </c>
      <c r="X201" t="str">
        <f t="array" ref="X201">INT(LARGE($B201:$R201+COLUMN($B201:$R201)/100,X$4))&amp;" : "&amp;INDEX($B$4:$R$4,,MATCH(LARGE($B201:$R201+COLUMN($B201:$R201)/100,X$4),$B201:$R201+COLUMN($B201:$R201)/100,0))</f>
        <v xml:space="preserve">0 : </v>
      </c>
    </row>
    <row r="202" spans="1:24" x14ac:dyDescent="0.35">
      <c r="A202"/>
      <c r="U202" s="12" t="e">
        <f t="shared" si="3"/>
        <v>#N/A</v>
      </c>
      <c r="V202" t="str">
        <f t="array" ref="V202">INT(LARGE($B202:$R202+COLUMN($B202:$R202)/100,V$4))&amp;" : "&amp;INDEX($B$4:$R$4,,MATCH(LARGE($B202:$R202+COLUMN($B202:$R202)/100,V$4),$B202:$R202+COLUMN($B202:$R202)/100,0))</f>
        <v xml:space="preserve">0 : </v>
      </c>
      <c r="W202" t="str">
        <f t="array" ref="W202">INT(LARGE($B202:$R202+COLUMN($B202:$R202)/100,W$4))&amp;" : "&amp;INDEX($B$4:$R$4,,MATCH(LARGE($B202:$R202+COLUMN($B202:$R202)/100,W$4),$B202:$R202+COLUMN($B202:$R202)/100,0))</f>
        <v xml:space="preserve">0 : </v>
      </c>
      <c r="X202" t="str">
        <f t="array" ref="X202">INT(LARGE($B202:$R202+COLUMN($B202:$R202)/100,X$4))&amp;" : "&amp;INDEX($B$4:$R$4,,MATCH(LARGE($B202:$R202+COLUMN($B202:$R202)/100,X$4),$B202:$R202+COLUMN($B202:$R202)/100,0))</f>
        <v xml:space="preserve">0 : </v>
      </c>
    </row>
    <row r="203" spans="1:24" x14ac:dyDescent="0.35">
      <c r="A203"/>
      <c r="U203" s="12" t="e">
        <f t="shared" si="3"/>
        <v>#N/A</v>
      </c>
      <c r="V203" t="str">
        <f t="array" ref="V203">INT(LARGE($B203:$R203+COLUMN($B203:$R203)/100,V$4))&amp;" : "&amp;INDEX($B$4:$R$4,,MATCH(LARGE($B203:$R203+COLUMN($B203:$R203)/100,V$4),$B203:$R203+COLUMN($B203:$R203)/100,0))</f>
        <v xml:space="preserve">0 : </v>
      </c>
      <c r="W203" t="str">
        <f t="array" ref="W203">INT(LARGE($B203:$R203+COLUMN($B203:$R203)/100,W$4))&amp;" : "&amp;INDEX($B$4:$R$4,,MATCH(LARGE($B203:$R203+COLUMN($B203:$R203)/100,W$4),$B203:$R203+COLUMN($B203:$R203)/100,0))</f>
        <v xml:space="preserve">0 : </v>
      </c>
      <c r="X203" t="str">
        <f t="array" ref="X203">INT(LARGE($B203:$R203+COLUMN($B203:$R203)/100,X$4))&amp;" : "&amp;INDEX($B$4:$R$4,,MATCH(LARGE($B203:$R203+COLUMN($B203:$R203)/100,X$4),$B203:$R203+COLUMN($B203:$R203)/100,0))</f>
        <v xml:space="preserve">0 : </v>
      </c>
    </row>
    <row r="204" spans="1:24" x14ac:dyDescent="0.35">
      <c r="A204"/>
      <c r="U204" s="12" t="e">
        <f t="shared" si="3"/>
        <v>#N/A</v>
      </c>
      <c r="V204" t="str">
        <f t="array" ref="V204">INT(LARGE($B204:$R204+COLUMN($B204:$R204)/100,V$4))&amp;" : "&amp;INDEX($B$4:$R$4,,MATCH(LARGE($B204:$R204+COLUMN($B204:$R204)/100,V$4),$B204:$R204+COLUMN($B204:$R204)/100,0))</f>
        <v xml:space="preserve">0 : </v>
      </c>
      <c r="W204" t="str">
        <f t="array" ref="W204">INT(LARGE($B204:$R204+COLUMN($B204:$R204)/100,W$4))&amp;" : "&amp;INDEX($B$4:$R$4,,MATCH(LARGE($B204:$R204+COLUMN($B204:$R204)/100,W$4),$B204:$R204+COLUMN($B204:$R204)/100,0))</f>
        <v xml:space="preserve">0 : </v>
      </c>
      <c r="X204" t="str">
        <f t="array" ref="X204">INT(LARGE($B204:$R204+COLUMN($B204:$R204)/100,X$4))&amp;" : "&amp;INDEX($B$4:$R$4,,MATCH(LARGE($B204:$R204+COLUMN($B204:$R204)/100,X$4),$B204:$R204+COLUMN($B204:$R204)/100,0))</f>
        <v xml:space="preserve">0 : </v>
      </c>
    </row>
    <row r="205" spans="1:24" x14ac:dyDescent="0.35">
      <c r="A205"/>
      <c r="U205" s="12" t="e">
        <f t="shared" si="3"/>
        <v>#N/A</v>
      </c>
      <c r="V205" t="str">
        <f t="array" ref="V205">INT(LARGE($B205:$R205+COLUMN($B205:$R205)/100,V$4))&amp;" : "&amp;INDEX($B$4:$R$4,,MATCH(LARGE($B205:$R205+COLUMN($B205:$R205)/100,V$4),$B205:$R205+COLUMN($B205:$R205)/100,0))</f>
        <v xml:space="preserve">0 : </v>
      </c>
      <c r="W205" t="str">
        <f t="array" ref="W205">INT(LARGE($B205:$R205+COLUMN($B205:$R205)/100,W$4))&amp;" : "&amp;INDEX($B$4:$R$4,,MATCH(LARGE($B205:$R205+COLUMN($B205:$R205)/100,W$4),$B205:$R205+COLUMN($B205:$R205)/100,0))</f>
        <v xml:space="preserve">0 : </v>
      </c>
      <c r="X205" t="str">
        <f t="array" ref="X205">INT(LARGE($B205:$R205+COLUMN($B205:$R205)/100,X$4))&amp;" : "&amp;INDEX($B$4:$R$4,,MATCH(LARGE($B205:$R205+COLUMN($B205:$R205)/100,X$4),$B205:$R205+COLUMN($B205:$R205)/100,0))</f>
        <v xml:space="preserve">0 : </v>
      </c>
    </row>
    <row r="206" spans="1:24" x14ac:dyDescent="0.35">
      <c r="A206"/>
      <c r="U206" s="12" t="e">
        <f t="shared" si="3"/>
        <v>#N/A</v>
      </c>
      <c r="V206" t="str">
        <f t="array" ref="V206">INT(LARGE($B206:$R206+COLUMN($B206:$R206)/100,V$4))&amp;" : "&amp;INDEX($B$4:$R$4,,MATCH(LARGE($B206:$R206+COLUMN($B206:$R206)/100,V$4),$B206:$R206+COLUMN($B206:$R206)/100,0))</f>
        <v xml:space="preserve">0 : </v>
      </c>
      <c r="W206" t="str">
        <f t="array" ref="W206">INT(LARGE($B206:$R206+COLUMN($B206:$R206)/100,W$4))&amp;" : "&amp;INDEX($B$4:$R$4,,MATCH(LARGE($B206:$R206+COLUMN($B206:$R206)/100,W$4),$B206:$R206+COLUMN($B206:$R206)/100,0))</f>
        <v xml:space="preserve">0 : </v>
      </c>
      <c r="X206" t="str">
        <f t="array" ref="X206">INT(LARGE($B206:$R206+COLUMN($B206:$R206)/100,X$4))&amp;" : "&amp;INDEX($B$4:$R$4,,MATCH(LARGE($B206:$R206+COLUMN($B206:$R206)/100,X$4),$B206:$R206+COLUMN($B206:$R206)/100,0))</f>
        <v xml:space="preserve">0 : </v>
      </c>
    </row>
    <row r="207" spans="1:24" x14ac:dyDescent="0.35">
      <c r="A207"/>
      <c r="U207" s="12" t="e">
        <f t="shared" si="3"/>
        <v>#N/A</v>
      </c>
      <c r="V207" t="str">
        <f t="array" ref="V207">INT(LARGE($B207:$R207+COLUMN($B207:$R207)/100,V$4))&amp;" : "&amp;INDEX($B$4:$R$4,,MATCH(LARGE($B207:$R207+COLUMN($B207:$R207)/100,V$4),$B207:$R207+COLUMN($B207:$R207)/100,0))</f>
        <v xml:space="preserve">0 : </v>
      </c>
      <c r="W207" t="str">
        <f t="array" ref="W207">INT(LARGE($B207:$R207+COLUMN($B207:$R207)/100,W$4))&amp;" : "&amp;INDEX($B$4:$R$4,,MATCH(LARGE($B207:$R207+COLUMN($B207:$R207)/100,W$4),$B207:$R207+COLUMN($B207:$R207)/100,0))</f>
        <v xml:space="preserve">0 : </v>
      </c>
      <c r="X207" t="str">
        <f t="array" ref="X207">INT(LARGE($B207:$R207+COLUMN($B207:$R207)/100,X$4))&amp;" : "&amp;INDEX($B$4:$R$4,,MATCH(LARGE($B207:$R207+COLUMN($B207:$R207)/100,X$4),$B207:$R207+COLUMN($B207:$R207)/100,0))</f>
        <v xml:space="preserve">0 : </v>
      </c>
    </row>
    <row r="208" spans="1:24" x14ac:dyDescent="0.35">
      <c r="A208"/>
      <c r="U208" s="12" t="e">
        <f t="shared" si="3"/>
        <v>#N/A</v>
      </c>
      <c r="V208" t="str">
        <f t="array" ref="V208">INT(LARGE($B208:$R208+COLUMN($B208:$R208)/100,V$4))&amp;" : "&amp;INDEX($B$4:$R$4,,MATCH(LARGE($B208:$R208+COLUMN($B208:$R208)/100,V$4),$B208:$R208+COLUMN($B208:$R208)/100,0))</f>
        <v xml:space="preserve">0 : </v>
      </c>
      <c r="W208" t="str">
        <f t="array" ref="W208">INT(LARGE($B208:$R208+COLUMN($B208:$R208)/100,W$4))&amp;" : "&amp;INDEX($B$4:$R$4,,MATCH(LARGE($B208:$R208+COLUMN($B208:$R208)/100,W$4),$B208:$R208+COLUMN($B208:$R208)/100,0))</f>
        <v xml:space="preserve">0 : </v>
      </c>
      <c r="X208" t="str">
        <f t="array" ref="X208">INT(LARGE($B208:$R208+COLUMN($B208:$R208)/100,X$4))&amp;" : "&amp;INDEX($B$4:$R$4,,MATCH(LARGE($B208:$R208+COLUMN($B208:$R208)/100,X$4),$B208:$R208+COLUMN($B208:$R208)/100,0))</f>
        <v xml:space="preserve">0 : </v>
      </c>
    </row>
    <row r="209" spans="1:24" x14ac:dyDescent="0.35">
      <c r="A209"/>
      <c r="U209" s="12" t="e">
        <f t="shared" si="3"/>
        <v>#N/A</v>
      </c>
      <c r="V209" t="str">
        <f t="array" ref="V209">INT(LARGE($B209:$R209+COLUMN($B209:$R209)/100,V$4))&amp;" : "&amp;INDEX($B$4:$R$4,,MATCH(LARGE($B209:$R209+COLUMN($B209:$R209)/100,V$4),$B209:$R209+COLUMN($B209:$R209)/100,0))</f>
        <v xml:space="preserve">0 : </v>
      </c>
      <c r="W209" t="str">
        <f t="array" ref="W209">INT(LARGE($B209:$R209+COLUMN($B209:$R209)/100,W$4))&amp;" : "&amp;INDEX($B$4:$R$4,,MATCH(LARGE($B209:$R209+COLUMN($B209:$R209)/100,W$4),$B209:$R209+COLUMN($B209:$R209)/100,0))</f>
        <v xml:space="preserve">0 : </v>
      </c>
      <c r="X209" t="str">
        <f t="array" ref="X209">INT(LARGE($B209:$R209+COLUMN($B209:$R209)/100,X$4))&amp;" : "&amp;INDEX($B$4:$R$4,,MATCH(LARGE($B209:$R209+COLUMN($B209:$R209)/100,X$4),$B209:$R209+COLUMN($B209:$R209)/100,0))</f>
        <v xml:space="preserve">0 : </v>
      </c>
    </row>
    <row r="210" spans="1:24" x14ac:dyDescent="0.35">
      <c r="A210"/>
      <c r="U210" s="12" t="e">
        <f t="shared" si="3"/>
        <v>#N/A</v>
      </c>
      <c r="V210" t="str">
        <f t="array" ref="V210">INT(LARGE($B210:$R210+COLUMN($B210:$R210)/100,V$4))&amp;" : "&amp;INDEX($B$4:$R$4,,MATCH(LARGE($B210:$R210+COLUMN($B210:$R210)/100,V$4),$B210:$R210+COLUMN($B210:$R210)/100,0))</f>
        <v xml:space="preserve">0 : </v>
      </c>
      <c r="W210" t="str">
        <f t="array" ref="W210">INT(LARGE($B210:$R210+COLUMN($B210:$R210)/100,W$4))&amp;" : "&amp;INDEX($B$4:$R$4,,MATCH(LARGE($B210:$R210+COLUMN($B210:$R210)/100,W$4),$B210:$R210+COLUMN($B210:$R210)/100,0))</f>
        <v xml:space="preserve">0 : </v>
      </c>
      <c r="X210" t="str">
        <f t="array" ref="X210">INT(LARGE($B210:$R210+COLUMN($B210:$R210)/100,X$4))&amp;" : "&amp;INDEX($B$4:$R$4,,MATCH(LARGE($B210:$R210+COLUMN($B210:$R210)/100,X$4),$B210:$R210+COLUMN($B210:$R210)/100,0))</f>
        <v xml:space="preserve">0 : </v>
      </c>
    </row>
    <row r="211" spans="1:24" x14ac:dyDescent="0.35">
      <c r="A211"/>
      <c r="U211" s="12" t="e">
        <f t="shared" si="3"/>
        <v>#N/A</v>
      </c>
      <c r="V211" t="str">
        <f t="array" ref="V211">INT(LARGE($B211:$R211+COLUMN($B211:$R211)/100,V$4))&amp;" : "&amp;INDEX($B$4:$R$4,,MATCH(LARGE($B211:$R211+COLUMN($B211:$R211)/100,V$4),$B211:$R211+COLUMN($B211:$R211)/100,0))</f>
        <v xml:space="preserve">0 : </v>
      </c>
      <c r="W211" t="str">
        <f t="array" ref="W211">INT(LARGE($B211:$R211+COLUMN($B211:$R211)/100,W$4))&amp;" : "&amp;INDEX($B$4:$R$4,,MATCH(LARGE($B211:$R211+COLUMN($B211:$R211)/100,W$4),$B211:$R211+COLUMN($B211:$R211)/100,0))</f>
        <v xml:space="preserve">0 : </v>
      </c>
      <c r="X211" t="str">
        <f t="array" ref="X211">INT(LARGE($B211:$R211+COLUMN($B211:$R211)/100,X$4))&amp;" : "&amp;INDEX($B$4:$R$4,,MATCH(LARGE($B211:$R211+COLUMN($B211:$R211)/100,X$4),$B211:$R211+COLUMN($B211:$R211)/100,0))</f>
        <v xml:space="preserve">0 : </v>
      </c>
    </row>
    <row r="212" spans="1:24" x14ac:dyDescent="0.35">
      <c r="A212"/>
      <c r="U212" s="12" t="e">
        <f t="shared" si="3"/>
        <v>#N/A</v>
      </c>
      <c r="V212" t="str">
        <f t="array" ref="V212">INT(LARGE($B212:$R212+COLUMN($B212:$R212)/100,V$4))&amp;" : "&amp;INDEX($B$4:$R$4,,MATCH(LARGE($B212:$R212+COLUMN($B212:$R212)/100,V$4),$B212:$R212+COLUMN($B212:$R212)/100,0))</f>
        <v xml:space="preserve">0 : </v>
      </c>
      <c r="W212" t="str">
        <f t="array" ref="W212">INT(LARGE($B212:$R212+COLUMN($B212:$R212)/100,W$4))&amp;" : "&amp;INDEX($B$4:$R$4,,MATCH(LARGE($B212:$R212+COLUMN($B212:$R212)/100,W$4),$B212:$R212+COLUMN($B212:$R212)/100,0))</f>
        <v xml:space="preserve">0 : </v>
      </c>
      <c r="X212" t="str">
        <f t="array" ref="X212">INT(LARGE($B212:$R212+COLUMN($B212:$R212)/100,X$4))&amp;" : "&amp;INDEX($B$4:$R$4,,MATCH(LARGE($B212:$R212+COLUMN($B212:$R212)/100,X$4),$B212:$R212+COLUMN($B212:$R212)/100,0))</f>
        <v xml:space="preserve">0 : </v>
      </c>
    </row>
    <row r="213" spans="1:24" x14ac:dyDescent="0.35">
      <c r="A213"/>
      <c r="U213" s="12" t="e">
        <f t="shared" si="3"/>
        <v>#N/A</v>
      </c>
      <c r="V213" t="str">
        <f t="array" ref="V213">INT(LARGE($B213:$R213+COLUMN($B213:$R213)/100,V$4))&amp;" : "&amp;INDEX($B$4:$R$4,,MATCH(LARGE($B213:$R213+COLUMN($B213:$R213)/100,V$4),$B213:$R213+COLUMN($B213:$R213)/100,0))</f>
        <v xml:space="preserve">0 : </v>
      </c>
      <c r="W213" t="str">
        <f t="array" ref="W213">INT(LARGE($B213:$R213+COLUMN($B213:$R213)/100,W$4))&amp;" : "&amp;INDEX($B$4:$R$4,,MATCH(LARGE($B213:$R213+COLUMN($B213:$R213)/100,W$4),$B213:$R213+COLUMN($B213:$R213)/100,0))</f>
        <v xml:space="preserve">0 : </v>
      </c>
      <c r="X213" t="str">
        <f t="array" ref="X213">INT(LARGE($B213:$R213+COLUMN($B213:$R213)/100,X$4))&amp;" : "&amp;INDEX($B$4:$R$4,,MATCH(LARGE($B213:$R213+COLUMN($B213:$R213)/100,X$4),$B213:$R213+COLUMN($B213:$R213)/100,0))</f>
        <v xml:space="preserve">0 : </v>
      </c>
    </row>
    <row r="214" spans="1:24" x14ac:dyDescent="0.35">
      <c r="A214"/>
      <c r="U214" s="12" t="e">
        <f t="shared" si="3"/>
        <v>#N/A</v>
      </c>
      <c r="V214" t="str">
        <f t="array" ref="V214">INT(LARGE($B214:$R214+COLUMN($B214:$R214)/100,V$4))&amp;" : "&amp;INDEX($B$4:$R$4,,MATCH(LARGE($B214:$R214+COLUMN($B214:$R214)/100,V$4),$B214:$R214+COLUMN($B214:$R214)/100,0))</f>
        <v xml:space="preserve">0 : </v>
      </c>
      <c r="W214" t="str">
        <f t="array" ref="W214">INT(LARGE($B214:$R214+COLUMN($B214:$R214)/100,W$4))&amp;" : "&amp;INDEX($B$4:$R$4,,MATCH(LARGE($B214:$R214+COLUMN($B214:$R214)/100,W$4),$B214:$R214+COLUMN($B214:$R214)/100,0))</f>
        <v xml:space="preserve">0 : </v>
      </c>
      <c r="X214" t="str">
        <f t="array" ref="X214">INT(LARGE($B214:$R214+COLUMN($B214:$R214)/100,X$4))&amp;" : "&amp;INDEX($B$4:$R$4,,MATCH(LARGE($B214:$R214+COLUMN($B214:$R214)/100,X$4),$B214:$R214+COLUMN($B214:$R214)/100,0))</f>
        <v xml:space="preserve">0 : </v>
      </c>
    </row>
    <row r="215" spans="1:24" x14ac:dyDescent="0.35">
      <c r="A215"/>
      <c r="U215" s="12" t="e">
        <f t="shared" si="3"/>
        <v>#N/A</v>
      </c>
      <c r="V215" t="str">
        <f t="array" ref="V215">INT(LARGE($B215:$R215+COLUMN($B215:$R215)/100,V$4))&amp;" : "&amp;INDEX($B$4:$R$4,,MATCH(LARGE($B215:$R215+COLUMN($B215:$R215)/100,V$4),$B215:$R215+COLUMN($B215:$R215)/100,0))</f>
        <v xml:space="preserve">0 : </v>
      </c>
      <c r="W215" t="str">
        <f t="array" ref="W215">INT(LARGE($B215:$R215+COLUMN($B215:$R215)/100,W$4))&amp;" : "&amp;INDEX($B$4:$R$4,,MATCH(LARGE($B215:$R215+COLUMN($B215:$R215)/100,W$4),$B215:$R215+COLUMN($B215:$R215)/100,0))</f>
        <v xml:space="preserve">0 : </v>
      </c>
      <c r="X215" t="str">
        <f t="array" ref="X215">INT(LARGE($B215:$R215+COLUMN($B215:$R215)/100,X$4))&amp;" : "&amp;INDEX($B$4:$R$4,,MATCH(LARGE($B215:$R215+COLUMN($B215:$R215)/100,X$4),$B215:$R215+COLUMN($B215:$R215)/100,0))</f>
        <v xml:space="preserve">0 : </v>
      </c>
    </row>
    <row r="216" spans="1:24" x14ac:dyDescent="0.35">
      <c r="A216"/>
      <c r="U216" s="12" t="e">
        <f t="shared" si="3"/>
        <v>#N/A</v>
      </c>
      <c r="V216" t="str">
        <f t="array" ref="V216">INT(LARGE($B216:$R216+COLUMN($B216:$R216)/100,V$4))&amp;" : "&amp;INDEX($B$4:$R$4,,MATCH(LARGE($B216:$R216+COLUMN($B216:$R216)/100,V$4),$B216:$R216+COLUMN($B216:$R216)/100,0))</f>
        <v xml:space="preserve">0 : </v>
      </c>
      <c r="W216" t="str">
        <f t="array" ref="W216">INT(LARGE($B216:$R216+COLUMN($B216:$R216)/100,W$4))&amp;" : "&amp;INDEX($B$4:$R$4,,MATCH(LARGE($B216:$R216+COLUMN($B216:$R216)/100,W$4),$B216:$R216+COLUMN($B216:$R216)/100,0))</f>
        <v xml:space="preserve">0 : </v>
      </c>
      <c r="X216" t="str">
        <f t="array" ref="X216">INT(LARGE($B216:$R216+COLUMN($B216:$R216)/100,X$4))&amp;" : "&amp;INDEX($B$4:$R$4,,MATCH(LARGE($B216:$R216+COLUMN($B216:$R216)/100,X$4),$B216:$R216+COLUMN($B216:$R216)/100,0))</f>
        <v xml:space="preserve">0 : </v>
      </c>
    </row>
    <row r="217" spans="1:24" x14ac:dyDescent="0.35">
      <c r="A217"/>
      <c r="U217" s="12" t="e">
        <f t="shared" si="3"/>
        <v>#N/A</v>
      </c>
      <c r="V217" t="str">
        <f t="array" ref="V217">INT(LARGE($B217:$R217+COLUMN($B217:$R217)/100,V$4))&amp;" : "&amp;INDEX($B$4:$R$4,,MATCH(LARGE($B217:$R217+COLUMN($B217:$R217)/100,V$4),$B217:$R217+COLUMN($B217:$R217)/100,0))</f>
        <v xml:space="preserve">0 : </v>
      </c>
      <c r="W217" t="str">
        <f t="array" ref="W217">INT(LARGE($B217:$R217+COLUMN($B217:$R217)/100,W$4))&amp;" : "&amp;INDEX($B$4:$R$4,,MATCH(LARGE($B217:$R217+COLUMN($B217:$R217)/100,W$4),$B217:$R217+COLUMN($B217:$R217)/100,0))</f>
        <v xml:space="preserve">0 : </v>
      </c>
      <c r="X217" t="str">
        <f t="array" ref="X217">INT(LARGE($B217:$R217+COLUMN($B217:$R217)/100,X$4))&amp;" : "&amp;INDEX($B$4:$R$4,,MATCH(LARGE($B217:$R217+COLUMN($B217:$R217)/100,X$4),$B217:$R217+COLUMN($B217:$R217)/100,0))</f>
        <v xml:space="preserve">0 : </v>
      </c>
    </row>
    <row r="218" spans="1:24" x14ac:dyDescent="0.35">
      <c r="A218"/>
      <c r="U218" s="12" t="e">
        <f t="shared" si="3"/>
        <v>#N/A</v>
      </c>
      <c r="V218" t="str">
        <f t="array" ref="V218">INT(LARGE($B218:$R218+COLUMN($B218:$R218)/100,V$4))&amp;" : "&amp;INDEX($B$4:$R$4,,MATCH(LARGE($B218:$R218+COLUMN($B218:$R218)/100,V$4),$B218:$R218+COLUMN($B218:$R218)/100,0))</f>
        <v xml:space="preserve">0 : </v>
      </c>
      <c r="W218" t="str">
        <f t="array" ref="W218">INT(LARGE($B218:$R218+COLUMN($B218:$R218)/100,W$4))&amp;" : "&amp;INDEX($B$4:$R$4,,MATCH(LARGE($B218:$R218+COLUMN($B218:$R218)/100,W$4),$B218:$R218+COLUMN($B218:$R218)/100,0))</f>
        <v xml:space="preserve">0 : </v>
      </c>
      <c r="X218" t="str">
        <f t="array" ref="X218">INT(LARGE($B218:$R218+COLUMN($B218:$R218)/100,X$4))&amp;" : "&amp;INDEX($B$4:$R$4,,MATCH(LARGE($B218:$R218+COLUMN($B218:$R218)/100,X$4),$B218:$R218+COLUMN($B218:$R218)/100,0))</f>
        <v xml:space="preserve">0 : </v>
      </c>
    </row>
    <row r="219" spans="1:24" x14ac:dyDescent="0.35">
      <c r="A219"/>
      <c r="U219" s="12" t="e">
        <f t="shared" si="3"/>
        <v>#N/A</v>
      </c>
      <c r="V219" t="str">
        <f t="array" ref="V219">INT(LARGE($B219:$R219+COLUMN($B219:$R219)/100,V$4))&amp;" : "&amp;INDEX($B$4:$R$4,,MATCH(LARGE($B219:$R219+COLUMN($B219:$R219)/100,V$4),$B219:$R219+COLUMN($B219:$R219)/100,0))</f>
        <v xml:space="preserve">0 : </v>
      </c>
      <c r="W219" t="str">
        <f t="array" ref="W219">INT(LARGE($B219:$R219+COLUMN($B219:$R219)/100,W$4))&amp;" : "&amp;INDEX($B$4:$R$4,,MATCH(LARGE($B219:$R219+COLUMN($B219:$R219)/100,W$4),$B219:$R219+COLUMN($B219:$R219)/100,0))</f>
        <v xml:space="preserve">0 : </v>
      </c>
      <c r="X219" t="str">
        <f t="array" ref="X219">INT(LARGE($B219:$R219+COLUMN($B219:$R219)/100,X$4))&amp;" : "&amp;INDEX($B$4:$R$4,,MATCH(LARGE($B219:$R219+COLUMN($B219:$R219)/100,X$4),$B219:$R219+COLUMN($B219:$R219)/100,0))</f>
        <v xml:space="preserve">0 : </v>
      </c>
    </row>
    <row r="220" spans="1:24" x14ac:dyDescent="0.35">
      <c r="A220"/>
      <c r="U220" s="12" t="e">
        <f t="shared" si="3"/>
        <v>#N/A</v>
      </c>
      <c r="V220" t="str">
        <f t="array" ref="V220">INT(LARGE($B220:$R220+COLUMN($B220:$R220)/100,V$4))&amp;" : "&amp;INDEX($B$4:$R$4,,MATCH(LARGE($B220:$R220+COLUMN($B220:$R220)/100,V$4),$B220:$R220+COLUMN($B220:$R220)/100,0))</f>
        <v xml:space="preserve">0 : </v>
      </c>
      <c r="W220" t="str">
        <f t="array" ref="W220">INT(LARGE($B220:$R220+COLUMN($B220:$R220)/100,W$4))&amp;" : "&amp;INDEX($B$4:$R$4,,MATCH(LARGE($B220:$R220+COLUMN($B220:$R220)/100,W$4),$B220:$R220+COLUMN($B220:$R220)/100,0))</f>
        <v xml:space="preserve">0 : </v>
      </c>
      <c r="X220" t="str">
        <f t="array" ref="X220">INT(LARGE($B220:$R220+COLUMN($B220:$R220)/100,X$4))&amp;" : "&amp;INDEX($B$4:$R$4,,MATCH(LARGE($B220:$R220+COLUMN($B220:$R220)/100,X$4),$B220:$R220+COLUMN($B220:$R220)/100,0))</f>
        <v xml:space="preserve">0 : </v>
      </c>
    </row>
    <row r="221" spans="1:24" x14ac:dyDescent="0.35">
      <c r="A221"/>
      <c r="U221" s="12" t="e">
        <f t="shared" si="3"/>
        <v>#N/A</v>
      </c>
      <c r="V221" t="str">
        <f t="array" ref="V221">INT(LARGE($B221:$R221+COLUMN($B221:$R221)/100,V$4))&amp;" : "&amp;INDEX($B$4:$R$4,,MATCH(LARGE($B221:$R221+COLUMN($B221:$R221)/100,V$4),$B221:$R221+COLUMN($B221:$R221)/100,0))</f>
        <v xml:space="preserve">0 : </v>
      </c>
      <c r="W221" t="str">
        <f t="array" ref="W221">INT(LARGE($B221:$R221+COLUMN($B221:$R221)/100,W$4))&amp;" : "&amp;INDEX($B$4:$R$4,,MATCH(LARGE($B221:$R221+COLUMN($B221:$R221)/100,W$4),$B221:$R221+COLUMN($B221:$R221)/100,0))</f>
        <v xml:space="preserve">0 : </v>
      </c>
      <c r="X221" t="str">
        <f t="array" ref="X221">INT(LARGE($B221:$R221+COLUMN($B221:$R221)/100,X$4))&amp;" : "&amp;INDEX($B$4:$R$4,,MATCH(LARGE($B221:$R221+COLUMN($B221:$R221)/100,X$4),$B221:$R221+COLUMN($B221:$R221)/100,0))</f>
        <v xml:space="preserve">0 : </v>
      </c>
    </row>
    <row r="222" spans="1:24" x14ac:dyDescent="0.35">
      <c r="A222"/>
      <c r="U222" s="12" t="e">
        <f t="shared" si="3"/>
        <v>#N/A</v>
      </c>
      <c r="V222" t="str">
        <f t="array" ref="V222">INT(LARGE($B222:$R222+COLUMN($B222:$R222)/100,V$4))&amp;" : "&amp;INDEX($B$4:$R$4,,MATCH(LARGE($B222:$R222+COLUMN($B222:$R222)/100,V$4),$B222:$R222+COLUMN($B222:$R222)/100,0))</f>
        <v xml:space="preserve">0 : </v>
      </c>
      <c r="W222" t="str">
        <f t="array" ref="W222">INT(LARGE($B222:$R222+COLUMN($B222:$R222)/100,W$4))&amp;" : "&amp;INDEX($B$4:$R$4,,MATCH(LARGE($B222:$R222+COLUMN($B222:$R222)/100,W$4),$B222:$R222+COLUMN($B222:$R222)/100,0))</f>
        <v xml:space="preserve">0 : </v>
      </c>
      <c r="X222" t="str">
        <f t="array" ref="X222">INT(LARGE($B222:$R222+COLUMN($B222:$R222)/100,X$4))&amp;" : "&amp;INDEX($B$4:$R$4,,MATCH(LARGE($B222:$R222+COLUMN($B222:$R222)/100,X$4),$B222:$R222+COLUMN($B222:$R222)/100,0))</f>
        <v xml:space="preserve">0 : </v>
      </c>
    </row>
    <row r="223" spans="1:24" x14ac:dyDescent="0.35">
      <c r="A223"/>
      <c r="U223" s="12" t="e">
        <f t="shared" si="3"/>
        <v>#N/A</v>
      </c>
      <c r="V223" t="str">
        <f t="array" ref="V223">INT(LARGE($B223:$R223+COLUMN($B223:$R223)/100,V$4))&amp;" : "&amp;INDEX($B$4:$R$4,,MATCH(LARGE($B223:$R223+COLUMN($B223:$R223)/100,V$4),$B223:$R223+COLUMN($B223:$R223)/100,0))</f>
        <v xml:space="preserve">0 : </v>
      </c>
      <c r="W223" t="str">
        <f t="array" ref="W223">INT(LARGE($B223:$R223+COLUMN($B223:$R223)/100,W$4))&amp;" : "&amp;INDEX($B$4:$R$4,,MATCH(LARGE($B223:$R223+COLUMN($B223:$R223)/100,W$4),$B223:$R223+COLUMN($B223:$R223)/100,0))</f>
        <v xml:space="preserve">0 : </v>
      </c>
      <c r="X223" t="str">
        <f t="array" ref="X223">INT(LARGE($B223:$R223+COLUMN($B223:$R223)/100,X$4))&amp;" : "&amp;INDEX($B$4:$R$4,,MATCH(LARGE($B223:$R223+COLUMN($B223:$R223)/100,X$4),$B223:$R223+COLUMN($B223:$R223)/100,0))</f>
        <v xml:space="preserve">0 : </v>
      </c>
    </row>
    <row r="224" spans="1:24" x14ac:dyDescent="0.35">
      <c r="A224"/>
      <c r="U224" s="12" t="e">
        <f t="shared" si="3"/>
        <v>#N/A</v>
      </c>
      <c r="V224" t="str">
        <f t="array" ref="V224">INT(LARGE($B224:$R224+COLUMN($B224:$R224)/100,V$4))&amp;" : "&amp;INDEX($B$4:$R$4,,MATCH(LARGE($B224:$R224+COLUMN($B224:$R224)/100,V$4),$B224:$R224+COLUMN($B224:$R224)/100,0))</f>
        <v xml:space="preserve">0 : </v>
      </c>
      <c r="W224" t="str">
        <f t="array" ref="W224">INT(LARGE($B224:$R224+COLUMN($B224:$R224)/100,W$4))&amp;" : "&amp;INDEX($B$4:$R$4,,MATCH(LARGE($B224:$R224+COLUMN($B224:$R224)/100,W$4),$B224:$R224+COLUMN($B224:$R224)/100,0))</f>
        <v xml:space="preserve">0 : </v>
      </c>
      <c r="X224" t="str">
        <f t="array" ref="X224">INT(LARGE($B224:$R224+COLUMN($B224:$R224)/100,X$4))&amp;" : "&amp;INDEX($B$4:$R$4,,MATCH(LARGE($B224:$R224+COLUMN($B224:$R224)/100,X$4),$B224:$R224+COLUMN($B224:$R224)/100,0))</f>
        <v xml:space="preserve">0 : </v>
      </c>
    </row>
    <row r="225" spans="1:24" x14ac:dyDescent="0.35">
      <c r="A225"/>
      <c r="U225" s="12" t="e">
        <f t="shared" si="3"/>
        <v>#N/A</v>
      </c>
      <c r="V225" t="str">
        <f t="array" ref="V225">INT(LARGE($B225:$R225+COLUMN($B225:$R225)/100,V$4))&amp;" : "&amp;INDEX($B$4:$R$4,,MATCH(LARGE($B225:$R225+COLUMN($B225:$R225)/100,V$4),$B225:$R225+COLUMN($B225:$R225)/100,0))</f>
        <v xml:space="preserve">0 : </v>
      </c>
      <c r="W225" t="str">
        <f t="array" ref="W225">INT(LARGE($B225:$R225+COLUMN($B225:$R225)/100,W$4))&amp;" : "&amp;INDEX($B$4:$R$4,,MATCH(LARGE($B225:$R225+COLUMN($B225:$R225)/100,W$4),$B225:$R225+COLUMN($B225:$R225)/100,0))</f>
        <v xml:space="preserve">0 : </v>
      </c>
      <c r="X225" t="str">
        <f t="array" ref="X225">INT(LARGE($B225:$R225+COLUMN($B225:$R225)/100,X$4))&amp;" : "&amp;INDEX($B$4:$R$4,,MATCH(LARGE($B225:$R225+COLUMN($B225:$R225)/100,X$4),$B225:$R225+COLUMN($B225:$R225)/100,0))</f>
        <v xml:space="preserve">0 : </v>
      </c>
    </row>
    <row r="226" spans="1:24" x14ac:dyDescent="0.35">
      <c r="A226"/>
      <c r="U226" s="12" t="e">
        <f t="shared" si="3"/>
        <v>#N/A</v>
      </c>
      <c r="V226" t="str">
        <f t="array" ref="V226">INT(LARGE($B226:$R226+COLUMN($B226:$R226)/100,V$4))&amp;" : "&amp;INDEX($B$4:$R$4,,MATCH(LARGE($B226:$R226+COLUMN($B226:$R226)/100,V$4),$B226:$R226+COLUMN($B226:$R226)/100,0))</f>
        <v xml:space="preserve">0 : </v>
      </c>
      <c r="W226" t="str">
        <f t="array" ref="W226">INT(LARGE($B226:$R226+COLUMN($B226:$R226)/100,W$4))&amp;" : "&amp;INDEX($B$4:$R$4,,MATCH(LARGE($B226:$R226+COLUMN($B226:$R226)/100,W$4),$B226:$R226+COLUMN($B226:$R226)/100,0))</f>
        <v xml:space="preserve">0 : </v>
      </c>
      <c r="X226" t="str">
        <f t="array" ref="X226">INT(LARGE($B226:$R226+COLUMN($B226:$R226)/100,X$4))&amp;" : "&amp;INDEX($B$4:$R$4,,MATCH(LARGE($B226:$R226+COLUMN($B226:$R226)/100,X$4),$B226:$R226+COLUMN($B226:$R226)/100,0))</f>
        <v xml:space="preserve">0 : </v>
      </c>
    </row>
    <row r="227" spans="1:24" x14ac:dyDescent="0.35">
      <c r="A227"/>
      <c r="U227" s="12" t="e">
        <f t="shared" si="3"/>
        <v>#N/A</v>
      </c>
      <c r="V227" t="str">
        <f t="array" ref="V227">INT(LARGE($B227:$R227+COLUMN($B227:$R227)/100,V$4))&amp;" : "&amp;INDEX($B$4:$R$4,,MATCH(LARGE($B227:$R227+COLUMN($B227:$R227)/100,V$4),$B227:$R227+COLUMN($B227:$R227)/100,0))</f>
        <v xml:space="preserve">0 : </v>
      </c>
      <c r="W227" t="str">
        <f t="array" ref="W227">INT(LARGE($B227:$R227+COLUMN($B227:$R227)/100,W$4))&amp;" : "&amp;INDEX($B$4:$R$4,,MATCH(LARGE($B227:$R227+COLUMN($B227:$R227)/100,W$4),$B227:$R227+COLUMN($B227:$R227)/100,0))</f>
        <v xml:space="preserve">0 : </v>
      </c>
      <c r="X227" t="str">
        <f t="array" ref="X227">INT(LARGE($B227:$R227+COLUMN($B227:$R227)/100,X$4))&amp;" : "&amp;INDEX($B$4:$R$4,,MATCH(LARGE($B227:$R227+COLUMN($B227:$R227)/100,X$4),$B227:$R227+COLUMN($B227:$R227)/100,0))</f>
        <v xml:space="preserve">0 : </v>
      </c>
    </row>
    <row r="228" spans="1:24" x14ac:dyDescent="0.35">
      <c r="A228"/>
      <c r="U228" s="12" t="e">
        <f t="shared" si="3"/>
        <v>#N/A</v>
      </c>
      <c r="V228" t="str">
        <f t="array" ref="V228">INT(LARGE($B228:$R228+COLUMN($B228:$R228)/100,V$4))&amp;" : "&amp;INDEX($B$4:$R$4,,MATCH(LARGE($B228:$R228+COLUMN($B228:$R228)/100,V$4),$B228:$R228+COLUMN($B228:$R228)/100,0))</f>
        <v xml:space="preserve">0 : </v>
      </c>
      <c r="W228" t="str">
        <f t="array" ref="W228">INT(LARGE($B228:$R228+COLUMN($B228:$R228)/100,W$4))&amp;" : "&amp;INDEX($B$4:$R$4,,MATCH(LARGE($B228:$R228+COLUMN($B228:$R228)/100,W$4),$B228:$R228+COLUMN($B228:$R228)/100,0))</f>
        <v xml:space="preserve">0 : </v>
      </c>
      <c r="X228" t="str">
        <f t="array" ref="X228">INT(LARGE($B228:$R228+COLUMN($B228:$R228)/100,X$4))&amp;" : "&amp;INDEX($B$4:$R$4,,MATCH(LARGE($B228:$R228+COLUMN($B228:$R228)/100,X$4),$B228:$R228+COLUMN($B228:$R228)/100,0))</f>
        <v xml:space="preserve">0 : </v>
      </c>
    </row>
    <row r="229" spans="1:24" x14ac:dyDescent="0.35">
      <c r="A229"/>
      <c r="U229" s="12" t="e">
        <f t="shared" si="3"/>
        <v>#N/A</v>
      </c>
      <c r="V229" t="str">
        <f t="array" ref="V229">INT(LARGE($B229:$R229+COLUMN($B229:$R229)/100,V$4))&amp;" : "&amp;INDEX($B$4:$R$4,,MATCH(LARGE($B229:$R229+COLUMN($B229:$R229)/100,V$4),$B229:$R229+COLUMN($B229:$R229)/100,0))</f>
        <v xml:space="preserve">0 : </v>
      </c>
      <c r="W229" t="str">
        <f t="array" ref="W229">INT(LARGE($B229:$R229+COLUMN($B229:$R229)/100,W$4))&amp;" : "&amp;INDEX($B$4:$R$4,,MATCH(LARGE($B229:$R229+COLUMN($B229:$R229)/100,W$4),$B229:$R229+COLUMN($B229:$R229)/100,0))</f>
        <v xml:space="preserve">0 : </v>
      </c>
      <c r="X229" t="str">
        <f t="array" ref="X229">INT(LARGE($B229:$R229+COLUMN($B229:$R229)/100,X$4))&amp;" : "&amp;INDEX($B$4:$R$4,,MATCH(LARGE($B229:$R229+COLUMN($B229:$R229)/100,X$4),$B229:$R229+COLUMN($B229:$R229)/100,0))</f>
        <v xml:space="preserve">0 : </v>
      </c>
    </row>
    <row r="230" spans="1:24" x14ac:dyDescent="0.35">
      <c r="A230"/>
      <c r="U230" s="12" t="e">
        <f t="shared" si="3"/>
        <v>#N/A</v>
      </c>
      <c r="V230" t="str">
        <f t="array" ref="V230">INT(LARGE($B230:$R230+COLUMN($B230:$R230)/100,V$4))&amp;" : "&amp;INDEX($B$4:$R$4,,MATCH(LARGE($B230:$R230+COLUMN($B230:$R230)/100,V$4),$B230:$R230+COLUMN($B230:$R230)/100,0))</f>
        <v xml:space="preserve">0 : </v>
      </c>
      <c r="W230" t="str">
        <f t="array" ref="W230">INT(LARGE($B230:$R230+COLUMN($B230:$R230)/100,W$4))&amp;" : "&amp;INDEX($B$4:$R$4,,MATCH(LARGE($B230:$R230+COLUMN($B230:$R230)/100,W$4),$B230:$R230+COLUMN($B230:$R230)/100,0))</f>
        <v xml:space="preserve">0 : </v>
      </c>
      <c r="X230" t="str">
        <f t="array" ref="X230">INT(LARGE($B230:$R230+COLUMN($B230:$R230)/100,X$4))&amp;" : "&amp;INDEX($B$4:$R$4,,MATCH(LARGE($B230:$R230+COLUMN($B230:$R230)/100,X$4),$B230:$R230+COLUMN($B230:$R230)/100,0))</f>
        <v xml:space="preserve">0 : </v>
      </c>
    </row>
    <row r="231" spans="1:24" x14ac:dyDescent="0.35">
      <c r="A231"/>
      <c r="U231" s="12" t="e">
        <f t="shared" si="3"/>
        <v>#N/A</v>
      </c>
      <c r="V231" t="str">
        <f t="array" ref="V231">INT(LARGE($B231:$R231+COLUMN($B231:$R231)/100,V$4))&amp;" : "&amp;INDEX($B$4:$R$4,,MATCH(LARGE($B231:$R231+COLUMN($B231:$R231)/100,V$4),$B231:$R231+COLUMN($B231:$R231)/100,0))</f>
        <v xml:space="preserve">0 : </v>
      </c>
      <c r="W231" t="str">
        <f t="array" ref="W231">INT(LARGE($B231:$R231+COLUMN($B231:$R231)/100,W$4))&amp;" : "&amp;INDEX($B$4:$R$4,,MATCH(LARGE($B231:$R231+COLUMN($B231:$R231)/100,W$4),$B231:$R231+COLUMN($B231:$R231)/100,0))</f>
        <v xml:space="preserve">0 : </v>
      </c>
      <c r="X231" t="str">
        <f t="array" ref="X231">INT(LARGE($B231:$R231+COLUMN($B231:$R231)/100,X$4))&amp;" : "&amp;INDEX($B$4:$R$4,,MATCH(LARGE($B231:$R231+COLUMN($B231:$R231)/100,X$4),$B231:$R231+COLUMN($B231:$R231)/100,0))</f>
        <v xml:space="preserve">0 : </v>
      </c>
    </row>
    <row r="232" spans="1:24" x14ac:dyDescent="0.35">
      <c r="A232"/>
      <c r="U232" s="12" t="e">
        <f t="shared" si="3"/>
        <v>#N/A</v>
      </c>
      <c r="V232" t="str">
        <f t="array" ref="V232">INT(LARGE($B232:$R232+COLUMN($B232:$R232)/100,V$4))&amp;" : "&amp;INDEX($B$4:$R$4,,MATCH(LARGE($B232:$R232+COLUMN($B232:$R232)/100,V$4),$B232:$R232+COLUMN($B232:$R232)/100,0))</f>
        <v xml:space="preserve">0 : </v>
      </c>
      <c r="W232" t="str">
        <f t="array" ref="W232">INT(LARGE($B232:$R232+COLUMN($B232:$R232)/100,W$4))&amp;" : "&amp;INDEX($B$4:$R$4,,MATCH(LARGE($B232:$R232+COLUMN($B232:$R232)/100,W$4),$B232:$R232+COLUMN($B232:$R232)/100,0))</f>
        <v xml:space="preserve">0 : </v>
      </c>
      <c r="X232" t="str">
        <f t="array" ref="X232">INT(LARGE($B232:$R232+COLUMN($B232:$R232)/100,X$4))&amp;" : "&amp;INDEX($B$4:$R$4,,MATCH(LARGE($B232:$R232+COLUMN($B232:$R232)/100,X$4),$B232:$R232+COLUMN($B232:$R232)/100,0))</f>
        <v xml:space="preserve">0 : </v>
      </c>
    </row>
    <row r="233" spans="1:24" x14ac:dyDescent="0.35">
      <c r="A233"/>
      <c r="U233" s="12" t="e">
        <f t="shared" si="3"/>
        <v>#N/A</v>
      </c>
      <c r="V233" t="str">
        <f t="array" ref="V233">INT(LARGE($B233:$R233+COLUMN($B233:$R233)/100,V$4))&amp;" : "&amp;INDEX($B$4:$R$4,,MATCH(LARGE($B233:$R233+COLUMN($B233:$R233)/100,V$4),$B233:$R233+COLUMN($B233:$R233)/100,0))</f>
        <v xml:space="preserve">0 : </v>
      </c>
      <c r="W233" t="str">
        <f t="array" ref="W233">INT(LARGE($B233:$R233+COLUMN($B233:$R233)/100,W$4))&amp;" : "&amp;INDEX($B$4:$R$4,,MATCH(LARGE($B233:$R233+COLUMN($B233:$R233)/100,W$4),$B233:$R233+COLUMN($B233:$R233)/100,0))</f>
        <v xml:space="preserve">0 : </v>
      </c>
      <c r="X233" t="str">
        <f t="array" ref="X233">INT(LARGE($B233:$R233+COLUMN($B233:$R233)/100,X$4))&amp;" : "&amp;INDEX($B$4:$R$4,,MATCH(LARGE($B233:$R233+COLUMN($B233:$R233)/100,X$4),$B233:$R233+COLUMN($B233:$R233)/100,0))</f>
        <v xml:space="preserve">0 : </v>
      </c>
    </row>
    <row r="234" spans="1:24" x14ac:dyDescent="0.35">
      <c r="A234"/>
      <c r="U234" s="12" t="e">
        <f t="shared" si="3"/>
        <v>#N/A</v>
      </c>
      <c r="V234" t="str">
        <f t="array" ref="V234">INT(LARGE($B234:$R234+COLUMN($B234:$R234)/100,V$4))&amp;" : "&amp;INDEX($B$4:$R$4,,MATCH(LARGE($B234:$R234+COLUMN($B234:$R234)/100,V$4),$B234:$R234+COLUMN($B234:$R234)/100,0))</f>
        <v xml:space="preserve">0 : </v>
      </c>
      <c r="W234" t="str">
        <f t="array" ref="W234">INT(LARGE($B234:$R234+COLUMN($B234:$R234)/100,W$4))&amp;" : "&amp;INDEX($B$4:$R$4,,MATCH(LARGE($B234:$R234+COLUMN($B234:$R234)/100,W$4),$B234:$R234+COLUMN($B234:$R234)/100,0))</f>
        <v xml:space="preserve">0 : </v>
      </c>
      <c r="X234" t="str">
        <f t="array" ref="X234">INT(LARGE($B234:$R234+COLUMN($B234:$R234)/100,X$4))&amp;" : "&amp;INDEX($B$4:$R$4,,MATCH(LARGE($B234:$R234+COLUMN($B234:$R234)/100,X$4),$B234:$R234+COLUMN($B234:$R234)/100,0))</f>
        <v xml:space="preserve">0 : </v>
      </c>
    </row>
    <row r="235" spans="1:24" x14ac:dyDescent="0.35">
      <c r="A235"/>
      <c r="U235" s="12" t="e">
        <f t="shared" si="3"/>
        <v>#N/A</v>
      </c>
      <c r="V235" t="str">
        <f t="array" ref="V235">INT(LARGE($B235:$R235+COLUMN($B235:$R235)/100,V$4))&amp;" : "&amp;INDEX($B$4:$R$4,,MATCH(LARGE($B235:$R235+COLUMN($B235:$R235)/100,V$4),$B235:$R235+COLUMN($B235:$R235)/100,0))</f>
        <v xml:space="preserve">0 : </v>
      </c>
      <c r="W235" t="str">
        <f t="array" ref="W235">INT(LARGE($B235:$R235+COLUMN($B235:$R235)/100,W$4))&amp;" : "&amp;INDEX($B$4:$R$4,,MATCH(LARGE($B235:$R235+COLUMN($B235:$R235)/100,W$4),$B235:$R235+COLUMN($B235:$R235)/100,0))</f>
        <v xml:space="preserve">0 : </v>
      </c>
      <c r="X235" t="str">
        <f t="array" ref="X235">INT(LARGE($B235:$R235+COLUMN($B235:$R235)/100,X$4))&amp;" : "&amp;INDEX($B$4:$R$4,,MATCH(LARGE($B235:$R235+COLUMN($B235:$R235)/100,X$4),$B235:$R235+COLUMN($B235:$R235)/100,0))</f>
        <v xml:space="preserve">0 : </v>
      </c>
    </row>
    <row r="236" spans="1:24" x14ac:dyDescent="0.35">
      <c r="A236"/>
      <c r="U236" s="12" t="e">
        <f t="shared" si="3"/>
        <v>#N/A</v>
      </c>
      <c r="V236" t="str">
        <f t="array" ref="V236">INT(LARGE($B236:$R236+COLUMN($B236:$R236)/100,V$4))&amp;" : "&amp;INDEX($B$4:$R$4,,MATCH(LARGE($B236:$R236+COLUMN($B236:$R236)/100,V$4),$B236:$R236+COLUMN($B236:$R236)/100,0))</f>
        <v xml:space="preserve">0 : </v>
      </c>
      <c r="W236" t="str">
        <f t="array" ref="W236">INT(LARGE($B236:$R236+COLUMN($B236:$R236)/100,W$4))&amp;" : "&amp;INDEX($B$4:$R$4,,MATCH(LARGE($B236:$R236+COLUMN($B236:$R236)/100,W$4),$B236:$R236+COLUMN($B236:$R236)/100,0))</f>
        <v xml:space="preserve">0 : </v>
      </c>
      <c r="X236" t="str">
        <f t="array" ref="X236">INT(LARGE($B236:$R236+COLUMN($B236:$R236)/100,X$4))&amp;" : "&amp;INDEX($B$4:$R$4,,MATCH(LARGE($B236:$R236+COLUMN($B236:$R236)/100,X$4),$B236:$R236+COLUMN($B236:$R236)/100,0))</f>
        <v xml:space="preserve">0 : </v>
      </c>
    </row>
    <row r="237" spans="1:24" x14ac:dyDescent="0.35">
      <c r="A237"/>
      <c r="U237" s="12" t="e">
        <f t="shared" si="3"/>
        <v>#N/A</v>
      </c>
      <c r="V237" t="str">
        <f t="array" ref="V237">INT(LARGE($B237:$R237+COLUMN($B237:$R237)/100,V$4))&amp;" : "&amp;INDEX($B$4:$R$4,,MATCH(LARGE($B237:$R237+COLUMN($B237:$R237)/100,V$4),$B237:$R237+COLUMN($B237:$R237)/100,0))</f>
        <v xml:space="preserve">0 : </v>
      </c>
      <c r="W237" t="str">
        <f t="array" ref="W237">INT(LARGE($B237:$R237+COLUMN($B237:$R237)/100,W$4))&amp;" : "&amp;INDEX($B$4:$R$4,,MATCH(LARGE($B237:$R237+COLUMN($B237:$R237)/100,W$4),$B237:$R237+COLUMN($B237:$R237)/100,0))</f>
        <v xml:space="preserve">0 : </v>
      </c>
      <c r="X237" t="str">
        <f t="array" ref="X237">INT(LARGE($B237:$R237+COLUMN($B237:$R237)/100,X$4))&amp;" : "&amp;INDEX($B$4:$R$4,,MATCH(LARGE($B237:$R237+COLUMN($B237:$R237)/100,X$4),$B237:$R237+COLUMN($B237:$R237)/100,0))</f>
        <v xml:space="preserve">0 : </v>
      </c>
    </row>
    <row r="238" spans="1:24" x14ac:dyDescent="0.35">
      <c r="A238"/>
      <c r="U238" s="12" t="e">
        <f t="shared" si="3"/>
        <v>#N/A</v>
      </c>
      <c r="V238" t="str">
        <f t="array" ref="V238">INT(LARGE($B238:$R238+COLUMN($B238:$R238)/100,V$4))&amp;" : "&amp;INDEX($B$4:$R$4,,MATCH(LARGE($B238:$R238+COLUMN($B238:$R238)/100,V$4),$B238:$R238+COLUMN($B238:$R238)/100,0))</f>
        <v xml:space="preserve">0 : </v>
      </c>
      <c r="W238" t="str">
        <f t="array" ref="W238">INT(LARGE($B238:$R238+COLUMN($B238:$R238)/100,W$4))&amp;" : "&amp;INDEX($B$4:$R$4,,MATCH(LARGE($B238:$R238+COLUMN($B238:$R238)/100,W$4),$B238:$R238+COLUMN($B238:$R238)/100,0))</f>
        <v xml:space="preserve">0 : </v>
      </c>
      <c r="X238" t="str">
        <f t="array" ref="X238">INT(LARGE($B238:$R238+COLUMN($B238:$R238)/100,X$4))&amp;" : "&amp;INDEX($B$4:$R$4,,MATCH(LARGE($B238:$R238+COLUMN($B238:$R238)/100,X$4),$B238:$R238+COLUMN($B238:$R238)/100,0))</f>
        <v xml:space="preserve">0 : </v>
      </c>
    </row>
    <row r="239" spans="1:24" x14ac:dyDescent="0.35">
      <c r="A239"/>
      <c r="U239" s="12" t="e">
        <f t="shared" si="3"/>
        <v>#N/A</v>
      </c>
      <c r="V239" t="str">
        <f t="array" ref="V239">INT(LARGE($B239:$R239+COLUMN($B239:$R239)/100,V$4))&amp;" : "&amp;INDEX($B$4:$R$4,,MATCH(LARGE($B239:$R239+COLUMN($B239:$R239)/100,V$4),$B239:$R239+COLUMN($B239:$R239)/100,0))</f>
        <v xml:space="preserve">0 : </v>
      </c>
      <c r="W239" t="str">
        <f t="array" ref="W239">INT(LARGE($B239:$R239+COLUMN($B239:$R239)/100,W$4))&amp;" : "&amp;INDEX($B$4:$R$4,,MATCH(LARGE($B239:$R239+COLUMN($B239:$R239)/100,W$4),$B239:$R239+COLUMN($B239:$R239)/100,0))</f>
        <v xml:space="preserve">0 : </v>
      </c>
      <c r="X239" t="str">
        <f t="array" ref="X239">INT(LARGE($B239:$R239+COLUMN($B239:$R239)/100,X$4))&amp;" : "&amp;INDEX($B$4:$R$4,,MATCH(LARGE($B239:$R239+COLUMN($B239:$R239)/100,X$4),$B239:$R239+COLUMN($B239:$R239)/100,0))</f>
        <v xml:space="preserve">0 : </v>
      </c>
    </row>
    <row r="240" spans="1:24" x14ac:dyDescent="0.35">
      <c r="A240"/>
      <c r="U240" s="12" t="e">
        <f t="shared" si="3"/>
        <v>#N/A</v>
      </c>
      <c r="V240" t="str">
        <f t="array" ref="V240">INT(LARGE($B240:$R240+COLUMN($B240:$R240)/100,V$4))&amp;" : "&amp;INDEX($B$4:$R$4,,MATCH(LARGE($B240:$R240+COLUMN($B240:$R240)/100,V$4),$B240:$R240+COLUMN($B240:$R240)/100,0))</f>
        <v xml:space="preserve">0 : </v>
      </c>
      <c r="W240" t="str">
        <f t="array" ref="W240">INT(LARGE($B240:$R240+COLUMN($B240:$R240)/100,W$4))&amp;" : "&amp;INDEX($B$4:$R$4,,MATCH(LARGE($B240:$R240+COLUMN($B240:$R240)/100,W$4),$B240:$R240+COLUMN($B240:$R240)/100,0))</f>
        <v xml:space="preserve">0 : </v>
      </c>
      <c r="X240" t="str">
        <f t="array" ref="X240">INT(LARGE($B240:$R240+COLUMN($B240:$R240)/100,X$4))&amp;" : "&amp;INDEX($B$4:$R$4,,MATCH(LARGE($B240:$R240+COLUMN($B240:$R240)/100,X$4),$B240:$R240+COLUMN($B240:$R240)/100,0))</f>
        <v xml:space="preserve">0 : </v>
      </c>
    </row>
    <row r="241" spans="1:24" x14ac:dyDescent="0.35">
      <c r="A241"/>
      <c r="U241" s="12" t="e">
        <f t="shared" si="3"/>
        <v>#N/A</v>
      </c>
      <c r="V241" t="str">
        <f t="array" ref="V241">INT(LARGE($B241:$R241+COLUMN($B241:$R241)/100,V$4))&amp;" : "&amp;INDEX($B$4:$R$4,,MATCH(LARGE($B241:$R241+COLUMN($B241:$R241)/100,V$4),$B241:$R241+COLUMN($B241:$R241)/100,0))</f>
        <v xml:space="preserve">0 : </v>
      </c>
      <c r="W241" t="str">
        <f t="array" ref="W241">INT(LARGE($B241:$R241+COLUMN($B241:$R241)/100,W$4))&amp;" : "&amp;INDEX($B$4:$R$4,,MATCH(LARGE($B241:$R241+COLUMN($B241:$R241)/100,W$4),$B241:$R241+COLUMN($B241:$R241)/100,0))</f>
        <v xml:space="preserve">0 : </v>
      </c>
      <c r="X241" t="str">
        <f t="array" ref="X241">INT(LARGE($B241:$R241+COLUMN($B241:$R241)/100,X$4))&amp;" : "&amp;INDEX($B$4:$R$4,,MATCH(LARGE($B241:$R241+COLUMN($B241:$R241)/100,X$4),$B241:$R241+COLUMN($B241:$R241)/100,0))</f>
        <v xml:space="preserve">0 : </v>
      </c>
    </row>
    <row r="242" spans="1:24" x14ac:dyDescent="0.35">
      <c r="A242"/>
      <c r="U242" s="12" t="e">
        <f t="shared" si="3"/>
        <v>#N/A</v>
      </c>
      <c r="V242" t="str">
        <f t="array" ref="V242">INT(LARGE($B242:$R242+COLUMN($B242:$R242)/100,V$4))&amp;" : "&amp;INDEX($B$4:$R$4,,MATCH(LARGE($B242:$R242+COLUMN($B242:$R242)/100,V$4),$B242:$R242+COLUMN($B242:$R242)/100,0))</f>
        <v xml:space="preserve">0 : </v>
      </c>
      <c r="W242" t="str">
        <f t="array" ref="W242">INT(LARGE($B242:$R242+COLUMN($B242:$R242)/100,W$4))&amp;" : "&amp;INDEX($B$4:$R$4,,MATCH(LARGE($B242:$R242+COLUMN($B242:$R242)/100,W$4),$B242:$R242+COLUMN($B242:$R242)/100,0))</f>
        <v xml:space="preserve">0 : </v>
      </c>
      <c r="X242" t="str">
        <f t="array" ref="X242">INT(LARGE($B242:$R242+COLUMN($B242:$R242)/100,X$4))&amp;" : "&amp;INDEX($B$4:$R$4,,MATCH(LARGE($B242:$R242+COLUMN($B242:$R242)/100,X$4),$B242:$R242+COLUMN($B242:$R242)/100,0))</f>
        <v xml:space="preserve">0 : </v>
      </c>
    </row>
    <row r="243" spans="1:24" x14ac:dyDescent="0.35">
      <c r="A243"/>
      <c r="U243" s="12" t="e">
        <f t="shared" si="3"/>
        <v>#N/A</v>
      </c>
      <c r="V243" t="str">
        <f t="array" ref="V243">INT(LARGE($B243:$R243+COLUMN($B243:$R243)/100,V$4))&amp;" : "&amp;INDEX($B$4:$R$4,,MATCH(LARGE($B243:$R243+COLUMN($B243:$R243)/100,V$4),$B243:$R243+COLUMN($B243:$R243)/100,0))</f>
        <v xml:space="preserve">0 : </v>
      </c>
      <c r="W243" t="str">
        <f t="array" ref="W243">INT(LARGE($B243:$R243+COLUMN($B243:$R243)/100,W$4))&amp;" : "&amp;INDEX($B$4:$R$4,,MATCH(LARGE($B243:$R243+COLUMN($B243:$R243)/100,W$4),$B243:$R243+COLUMN($B243:$R243)/100,0))</f>
        <v xml:space="preserve">0 : </v>
      </c>
      <c r="X243" t="str">
        <f t="array" ref="X243">INT(LARGE($B243:$R243+COLUMN($B243:$R243)/100,X$4))&amp;" : "&amp;INDEX($B$4:$R$4,,MATCH(LARGE($B243:$R243+COLUMN($B243:$R243)/100,X$4),$B243:$R243+COLUMN($B243:$R243)/100,0))</f>
        <v xml:space="preserve">0 : </v>
      </c>
    </row>
    <row r="244" spans="1:24" x14ac:dyDescent="0.35">
      <c r="A244"/>
      <c r="U244" s="12" t="e">
        <f t="shared" si="3"/>
        <v>#N/A</v>
      </c>
      <c r="V244" t="str">
        <f t="array" ref="V244">INT(LARGE($B244:$R244+COLUMN($B244:$R244)/100,V$4))&amp;" : "&amp;INDEX($B$4:$R$4,,MATCH(LARGE($B244:$R244+COLUMN($B244:$R244)/100,V$4),$B244:$R244+COLUMN($B244:$R244)/100,0))</f>
        <v xml:space="preserve">0 : </v>
      </c>
      <c r="W244" t="str">
        <f t="array" ref="W244">INT(LARGE($B244:$R244+COLUMN($B244:$R244)/100,W$4))&amp;" : "&amp;INDEX($B$4:$R$4,,MATCH(LARGE($B244:$R244+COLUMN($B244:$R244)/100,W$4),$B244:$R244+COLUMN($B244:$R244)/100,0))</f>
        <v xml:space="preserve">0 : </v>
      </c>
      <c r="X244" t="str">
        <f t="array" ref="X244">INT(LARGE($B244:$R244+COLUMN($B244:$R244)/100,X$4))&amp;" : "&amp;INDEX($B$4:$R$4,,MATCH(LARGE($B244:$R244+COLUMN($B244:$R244)/100,X$4),$B244:$R244+COLUMN($B244:$R244)/100,0))</f>
        <v xml:space="preserve">0 : </v>
      </c>
    </row>
    <row r="245" spans="1:24" x14ac:dyDescent="0.35">
      <c r="A245"/>
      <c r="U245" s="12" t="e">
        <f t="shared" si="3"/>
        <v>#N/A</v>
      </c>
      <c r="V245" t="str">
        <f t="array" ref="V245">INT(LARGE($B245:$R245+COLUMN($B245:$R245)/100,V$4))&amp;" : "&amp;INDEX($B$4:$R$4,,MATCH(LARGE($B245:$R245+COLUMN($B245:$R245)/100,V$4),$B245:$R245+COLUMN($B245:$R245)/100,0))</f>
        <v xml:space="preserve">0 : </v>
      </c>
      <c r="W245" t="str">
        <f t="array" ref="W245">INT(LARGE($B245:$R245+COLUMN($B245:$R245)/100,W$4))&amp;" : "&amp;INDEX($B$4:$R$4,,MATCH(LARGE($B245:$R245+COLUMN($B245:$R245)/100,W$4),$B245:$R245+COLUMN($B245:$R245)/100,0))</f>
        <v xml:space="preserve">0 : </v>
      </c>
      <c r="X245" t="str">
        <f t="array" ref="X245">INT(LARGE($B245:$R245+COLUMN($B245:$R245)/100,X$4))&amp;" : "&amp;INDEX($B$4:$R$4,,MATCH(LARGE($B245:$R245+COLUMN($B245:$R245)/100,X$4),$B245:$R245+COLUMN($B245:$R245)/100,0))</f>
        <v xml:space="preserve">0 : </v>
      </c>
    </row>
    <row r="246" spans="1:24" x14ac:dyDescent="0.35">
      <c r="A246"/>
      <c r="U246" s="12" t="e">
        <f t="shared" si="3"/>
        <v>#N/A</v>
      </c>
      <c r="V246" t="str">
        <f t="array" ref="V246">INT(LARGE($B246:$R246+COLUMN($B246:$R246)/100,V$4))&amp;" : "&amp;INDEX($B$4:$R$4,,MATCH(LARGE($B246:$R246+COLUMN($B246:$R246)/100,V$4),$B246:$R246+COLUMN($B246:$R246)/100,0))</f>
        <v xml:space="preserve">0 : </v>
      </c>
      <c r="W246" t="str">
        <f t="array" ref="W246">INT(LARGE($B246:$R246+COLUMN($B246:$R246)/100,W$4))&amp;" : "&amp;INDEX($B$4:$R$4,,MATCH(LARGE($B246:$R246+COLUMN($B246:$R246)/100,W$4),$B246:$R246+COLUMN($B246:$R246)/100,0))</f>
        <v xml:space="preserve">0 : </v>
      </c>
      <c r="X246" t="str">
        <f t="array" ref="X246">INT(LARGE($B246:$R246+COLUMN($B246:$R246)/100,X$4))&amp;" : "&amp;INDEX($B$4:$R$4,,MATCH(LARGE($B246:$R246+COLUMN($B246:$R246)/100,X$4),$B246:$R246+COLUMN($B246:$R246)/100,0))</f>
        <v xml:space="preserve">0 : </v>
      </c>
    </row>
    <row r="247" spans="1:24" x14ac:dyDescent="0.35">
      <c r="A247"/>
      <c r="U247" s="12" t="e">
        <f t="shared" si="3"/>
        <v>#N/A</v>
      </c>
      <c r="V247" t="str">
        <f t="array" ref="V247">INT(LARGE($B247:$R247+COLUMN($B247:$R247)/100,V$4))&amp;" : "&amp;INDEX($B$4:$R$4,,MATCH(LARGE($B247:$R247+COLUMN($B247:$R247)/100,V$4),$B247:$R247+COLUMN($B247:$R247)/100,0))</f>
        <v xml:space="preserve">0 : </v>
      </c>
      <c r="W247" t="str">
        <f t="array" ref="W247">INT(LARGE($B247:$R247+COLUMN($B247:$R247)/100,W$4))&amp;" : "&amp;INDEX($B$4:$R$4,,MATCH(LARGE($B247:$R247+COLUMN($B247:$R247)/100,W$4),$B247:$R247+COLUMN($B247:$R247)/100,0))</f>
        <v xml:space="preserve">0 : </v>
      </c>
      <c r="X247" t="str">
        <f t="array" ref="X247">INT(LARGE($B247:$R247+COLUMN($B247:$R247)/100,X$4))&amp;" : "&amp;INDEX($B$4:$R$4,,MATCH(LARGE($B247:$R247+COLUMN($B247:$R247)/100,X$4),$B247:$R247+COLUMN($B247:$R247)/100,0))</f>
        <v xml:space="preserve">0 : </v>
      </c>
    </row>
    <row r="248" spans="1:24" x14ac:dyDescent="0.35">
      <c r="A248"/>
      <c r="U248" s="12" t="e">
        <f t="shared" si="3"/>
        <v>#N/A</v>
      </c>
      <c r="V248" t="str">
        <f t="array" ref="V248">INT(LARGE($B248:$R248+COLUMN($B248:$R248)/100,V$4))&amp;" : "&amp;INDEX($B$4:$R$4,,MATCH(LARGE($B248:$R248+COLUMN($B248:$R248)/100,V$4),$B248:$R248+COLUMN($B248:$R248)/100,0))</f>
        <v xml:space="preserve">0 : </v>
      </c>
      <c r="W248" t="str">
        <f t="array" ref="W248">INT(LARGE($B248:$R248+COLUMN($B248:$R248)/100,W$4))&amp;" : "&amp;INDEX($B$4:$R$4,,MATCH(LARGE($B248:$R248+COLUMN($B248:$R248)/100,W$4),$B248:$R248+COLUMN($B248:$R248)/100,0))</f>
        <v xml:space="preserve">0 : </v>
      </c>
      <c r="X248" t="str">
        <f t="array" ref="X248">INT(LARGE($B248:$R248+COLUMN($B248:$R248)/100,X$4))&amp;" : "&amp;INDEX($B$4:$R$4,,MATCH(LARGE($B248:$R248+COLUMN($B248:$R248)/100,X$4),$B248:$R248+COLUMN($B248:$R248)/100,0))</f>
        <v xml:space="preserve">0 : </v>
      </c>
    </row>
    <row r="249" spans="1:24" x14ac:dyDescent="0.35">
      <c r="A249"/>
      <c r="U249" s="12" t="e">
        <f t="shared" si="3"/>
        <v>#N/A</v>
      </c>
      <c r="V249" t="str">
        <f t="array" ref="V249">INT(LARGE($B249:$R249+COLUMN($B249:$R249)/100,V$4))&amp;" : "&amp;INDEX($B$4:$R$4,,MATCH(LARGE($B249:$R249+COLUMN($B249:$R249)/100,V$4),$B249:$R249+COLUMN($B249:$R249)/100,0))</f>
        <v xml:space="preserve">0 : </v>
      </c>
      <c r="W249" t="str">
        <f t="array" ref="W249">INT(LARGE($B249:$R249+COLUMN($B249:$R249)/100,W$4))&amp;" : "&amp;INDEX($B$4:$R$4,,MATCH(LARGE($B249:$R249+COLUMN($B249:$R249)/100,W$4),$B249:$R249+COLUMN($B249:$R249)/100,0))</f>
        <v xml:space="preserve">0 : </v>
      </c>
      <c r="X249" t="str">
        <f t="array" ref="X249">INT(LARGE($B249:$R249+COLUMN($B249:$R249)/100,X$4))&amp;" : "&amp;INDEX($B$4:$R$4,,MATCH(LARGE($B249:$R249+COLUMN($B249:$R249)/100,X$4),$B249:$R249+COLUMN($B249:$R249)/100,0))</f>
        <v xml:space="preserve">0 : </v>
      </c>
    </row>
    <row r="250" spans="1:24" x14ac:dyDescent="0.35">
      <c r="A250"/>
      <c r="U250" s="12" t="e">
        <f t="shared" si="3"/>
        <v>#N/A</v>
      </c>
      <c r="V250" t="str">
        <f t="array" ref="V250">INT(LARGE($B250:$R250+COLUMN($B250:$R250)/100,V$4))&amp;" : "&amp;INDEX($B$4:$R$4,,MATCH(LARGE($B250:$R250+COLUMN($B250:$R250)/100,V$4),$B250:$R250+COLUMN($B250:$R250)/100,0))</f>
        <v xml:space="preserve">0 : </v>
      </c>
      <c r="W250" t="str">
        <f t="array" ref="W250">INT(LARGE($B250:$R250+COLUMN($B250:$R250)/100,W$4))&amp;" : "&amp;INDEX($B$4:$R$4,,MATCH(LARGE($B250:$R250+COLUMN($B250:$R250)/100,W$4),$B250:$R250+COLUMN($B250:$R250)/100,0))</f>
        <v xml:space="preserve">0 : </v>
      </c>
      <c r="X250" t="str">
        <f t="array" ref="X250">INT(LARGE($B250:$R250+COLUMN($B250:$R250)/100,X$4))&amp;" : "&amp;INDEX($B$4:$R$4,,MATCH(LARGE($B250:$R250+COLUMN($B250:$R250)/100,X$4),$B250:$R250+COLUMN($B250:$R250)/100,0))</f>
        <v xml:space="preserve">0 : </v>
      </c>
    </row>
    <row r="251" spans="1:24" x14ac:dyDescent="0.35">
      <c r="A251"/>
      <c r="U251" s="12" t="e">
        <f t="shared" si="3"/>
        <v>#N/A</v>
      </c>
      <c r="V251" t="str">
        <f t="array" ref="V251">INT(LARGE($B251:$R251+COLUMN($B251:$R251)/100,V$4))&amp;" : "&amp;INDEX($B$4:$R$4,,MATCH(LARGE($B251:$R251+COLUMN($B251:$R251)/100,V$4),$B251:$R251+COLUMN($B251:$R251)/100,0))</f>
        <v xml:space="preserve">0 : </v>
      </c>
      <c r="W251" t="str">
        <f t="array" ref="W251">INT(LARGE($B251:$R251+COLUMN($B251:$R251)/100,W$4))&amp;" : "&amp;INDEX($B$4:$R$4,,MATCH(LARGE($B251:$R251+COLUMN($B251:$R251)/100,W$4),$B251:$R251+COLUMN($B251:$R251)/100,0))</f>
        <v xml:space="preserve">0 : </v>
      </c>
      <c r="X251" t="str">
        <f t="array" ref="X251">INT(LARGE($B251:$R251+COLUMN($B251:$R251)/100,X$4))&amp;" : "&amp;INDEX($B$4:$R$4,,MATCH(LARGE($B251:$R251+COLUMN($B251:$R251)/100,X$4),$B251:$R251+COLUMN($B251:$R251)/100,0))</f>
        <v xml:space="preserve">0 : </v>
      </c>
    </row>
    <row r="252" spans="1:24" x14ac:dyDescent="0.35">
      <c r="A252"/>
      <c r="U252" s="12" t="e">
        <f t="shared" si="3"/>
        <v>#N/A</v>
      </c>
      <c r="V252" t="str">
        <f t="array" ref="V252">INT(LARGE($B252:$R252+COLUMN($B252:$R252)/100,V$4))&amp;" : "&amp;INDEX($B$4:$R$4,,MATCH(LARGE($B252:$R252+COLUMN($B252:$R252)/100,V$4),$B252:$R252+COLUMN($B252:$R252)/100,0))</f>
        <v xml:space="preserve">0 : </v>
      </c>
      <c r="W252" t="str">
        <f t="array" ref="W252">INT(LARGE($B252:$R252+COLUMN($B252:$R252)/100,W$4))&amp;" : "&amp;INDEX($B$4:$R$4,,MATCH(LARGE($B252:$R252+COLUMN($B252:$R252)/100,W$4),$B252:$R252+COLUMN($B252:$R252)/100,0))</f>
        <v xml:space="preserve">0 : </v>
      </c>
      <c r="X252" t="str">
        <f t="array" ref="X252">INT(LARGE($B252:$R252+COLUMN($B252:$R252)/100,X$4))&amp;" : "&amp;INDEX($B$4:$R$4,,MATCH(LARGE($B252:$R252+COLUMN($B252:$R252)/100,X$4),$B252:$R252+COLUMN($B252:$R252)/100,0))</f>
        <v xml:space="preserve">0 : </v>
      </c>
    </row>
    <row r="253" spans="1:24" x14ac:dyDescent="0.35">
      <c r="A253"/>
      <c r="U253" s="12" t="e">
        <f t="shared" si="3"/>
        <v>#N/A</v>
      </c>
      <c r="V253" t="str">
        <f t="array" ref="V253">INT(LARGE($B253:$R253+COLUMN($B253:$R253)/100,V$4))&amp;" : "&amp;INDEX($B$4:$R$4,,MATCH(LARGE($B253:$R253+COLUMN($B253:$R253)/100,V$4),$B253:$R253+COLUMN($B253:$R253)/100,0))</f>
        <v xml:space="preserve">0 : </v>
      </c>
      <c r="W253" t="str">
        <f t="array" ref="W253">INT(LARGE($B253:$R253+COLUMN($B253:$R253)/100,W$4))&amp;" : "&amp;INDEX($B$4:$R$4,,MATCH(LARGE($B253:$R253+COLUMN($B253:$R253)/100,W$4),$B253:$R253+COLUMN($B253:$R253)/100,0))</f>
        <v xml:space="preserve">0 : </v>
      </c>
      <c r="X253" t="str">
        <f t="array" ref="X253">INT(LARGE($B253:$R253+COLUMN($B253:$R253)/100,X$4))&amp;" : "&amp;INDEX($B$4:$R$4,,MATCH(LARGE($B253:$R253+COLUMN($B253:$R253)/100,X$4),$B253:$R253+COLUMN($B253:$R253)/100,0))</f>
        <v xml:space="preserve">0 : </v>
      </c>
    </row>
    <row r="254" spans="1:24" x14ac:dyDescent="0.35">
      <c r="A254"/>
      <c r="U254" s="12" t="e">
        <f t="shared" si="3"/>
        <v>#N/A</v>
      </c>
      <c r="V254" t="str">
        <f t="array" ref="V254">INT(LARGE($B254:$R254+COLUMN($B254:$R254)/100,V$4))&amp;" : "&amp;INDEX($B$4:$R$4,,MATCH(LARGE($B254:$R254+COLUMN($B254:$R254)/100,V$4),$B254:$R254+COLUMN($B254:$R254)/100,0))</f>
        <v xml:space="preserve">0 : </v>
      </c>
      <c r="W254" t="str">
        <f t="array" ref="W254">INT(LARGE($B254:$R254+COLUMN($B254:$R254)/100,W$4))&amp;" : "&amp;INDEX($B$4:$R$4,,MATCH(LARGE($B254:$R254+COLUMN($B254:$R254)/100,W$4),$B254:$R254+COLUMN($B254:$R254)/100,0))</f>
        <v xml:space="preserve">0 : </v>
      </c>
      <c r="X254" t="str">
        <f t="array" ref="X254">INT(LARGE($B254:$R254+COLUMN($B254:$R254)/100,X$4))&amp;" : "&amp;INDEX($B$4:$R$4,,MATCH(LARGE($B254:$R254+COLUMN($B254:$R254)/100,X$4),$B254:$R254+COLUMN($B254:$R254)/100,0))</f>
        <v xml:space="preserve">0 : </v>
      </c>
    </row>
    <row r="255" spans="1:24" x14ac:dyDescent="0.35">
      <c r="A255"/>
      <c r="U255" s="12" t="e">
        <f t="shared" si="3"/>
        <v>#N/A</v>
      </c>
      <c r="V255" t="str">
        <f t="array" ref="V255">INT(LARGE($B255:$R255+COLUMN($B255:$R255)/100,V$4))&amp;" : "&amp;INDEX($B$4:$R$4,,MATCH(LARGE($B255:$R255+COLUMN($B255:$R255)/100,V$4),$B255:$R255+COLUMN($B255:$R255)/100,0))</f>
        <v xml:space="preserve">0 : </v>
      </c>
      <c r="W255" t="str">
        <f t="array" ref="W255">INT(LARGE($B255:$R255+COLUMN($B255:$R255)/100,W$4))&amp;" : "&amp;INDEX($B$4:$R$4,,MATCH(LARGE($B255:$R255+COLUMN($B255:$R255)/100,W$4),$B255:$R255+COLUMN($B255:$R255)/100,0))</f>
        <v xml:space="preserve">0 : </v>
      </c>
      <c r="X255" t="str">
        <f t="array" ref="X255">INT(LARGE($B255:$R255+COLUMN($B255:$R255)/100,X$4))&amp;" : "&amp;INDEX($B$4:$R$4,,MATCH(LARGE($B255:$R255+COLUMN($B255:$R255)/100,X$4),$B255:$R255+COLUMN($B255:$R255)/100,0))</f>
        <v xml:space="preserve">0 : </v>
      </c>
    </row>
    <row r="256" spans="1:24" x14ac:dyDescent="0.35">
      <c r="A256"/>
      <c r="U256" s="12" t="e">
        <f t="shared" si="3"/>
        <v>#N/A</v>
      </c>
      <c r="V256" t="str">
        <f t="array" ref="V256">INT(LARGE($B256:$R256+COLUMN($B256:$R256)/100,V$4))&amp;" : "&amp;INDEX($B$4:$R$4,,MATCH(LARGE($B256:$R256+COLUMN($B256:$R256)/100,V$4),$B256:$R256+COLUMN($B256:$R256)/100,0))</f>
        <v xml:space="preserve">0 : </v>
      </c>
      <c r="W256" t="str">
        <f t="array" ref="W256">INT(LARGE($B256:$R256+COLUMN($B256:$R256)/100,W$4))&amp;" : "&amp;INDEX($B$4:$R$4,,MATCH(LARGE($B256:$R256+COLUMN($B256:$R256)/100,W$4),$B256:$R256+COLUMN($B256:$R256)/100,0))</f>
        <v xml:space="preserve">0 : </v>
      </c>
      <c r="X256" t="str">
        <f t="array" ref="X256">INT(LARGE($B256:$R256+COLUMN($B256:$R256)/100,X$4))&amp;" : "&amp;INDEX($B$4:$R$4,,MATCH(LARGE($B256:$R256+COLUMN($B256:$R256)/100,X$4),$B256:$R256+COLUMN($B256:$R256)/100,0))</f>
        <v xml:space="preserve">0 : </v>
      </c>
    </row>
    <row r="257" spans="1:24" x14ac:dyDescent="0.35">
      <c r="A257"/>
      <c r="U257" s="12" t="e">
        <f t="shared" si="3"/>
        <v>#N/A</v>
      </c>
      <c r="V257" t="str">
        <f t="array" ref="V257">INT(LARGE($B257:$R257+COLUMN($B257:$R257)/100,V$4))&amp;" : "&amp;INDEX($B$4:$R$4,,MATCH(LARGE($B257:$R257+COLUMN($B257:$R257)/100,V$4),$B257:$R257+COLUMN($B257:$R257)/100,0))</f>
        <v xml:space="preserve">0 : </v>
      </c>
      <c r="W257" t="str">
        <f t="array" ref="W257">INT(LARGE($B257:$R257+COLUMN($B257:$R257)/100,W$4))&amp;" : "&amp;INDEX($B$4:$R$4,,MATCH(LARGE($B257:$R257+COLUMN($B257:$R257)/100,W$4),$B257:$R257+COLUMN($B257:$R257)/100,0))</f>
        <v xml:space="preserve">0 : </v>
      </c>
      <c r="X257" t="str">
        <f t="array" ref="X257">INT(LARGE($B257:$R257+COLUMN($B257:$R257)/100,X$4))&amp;" : "&amp;INDEX($B$4:$R$4,,MATCH(LARGE($B257:$R257+COLUMN($B257:$R257)/100,X$4),$B257:$R257+COLUMN($B257:$R257)/100,0))</f>
        <v xml:space="preserve">0 : </v>
      </c>
    </row>
    <row r="258" spans="1:24" x14ac:dyDescent="0.35">
      <c r="A258"/>
      <c r="U258" s="12" t="e">
        <f t="shared" si="3"/>
        <v>#N/A</v>
      </c>
      <c r="V258" t="str">
        <f t="array" ref="V258">INT(LARGE($B258:$R258+COLUMN($B258:$R258)/100,V$4))&amp;" : "&amp;INDEX($B$4:$R$4,,MATCH(LARGE($B258:$R258+COLUMN($B258:$R258)/100,V$4),$B258:$R258+COLUMN($B258:$R258)/100,0))</f>
        <v xml:space="preserve">0 : </v>
      </c>
      <c r="W258" t="str">
        <f t="array" ref="W258">INT(LARGE($B258:$R258+COLUMN($B258:$R258)/100,W$4))&amp;" : "&amp;INDEX($B$4:$R$4,,MATCH(LARGE($B258:$R258+COLUMN($B258:$R258)/100,W$4),$B258:$R258+COLUMN($B258:$R258)/100,0))</f>
        <v xml:space="preserve">0 : </v>
      </c>
      <c r="X258" t="str">
        <f t="array" ref="X258">INT(LARGE($B258:$R258+COLUMN($B258:$R258)/100,X$4))&amp;" : "&amp;INDEX($B$4:$R$4,,MATCH(LARGE($B258:$R258+COLUMN($B258:$R258)/100,X$4),$B258:$R258+COLUMN($B258:$R258)/100,0))</f>
        <v xml:space="preserve">0 : </v>
      </c>
    </row>
    <row r="259" spans="1:24" x14ac:dyDescent="0.35">
      <c r="A259"/>
      <c r="U259" s="12" t="e">
        <f t="shared" si="3"/>
        <v>#N/A</v>
      </c>
      <c r="V259" t="str">
        <f t="array" ref="V259">INT(LARGE($B259:$R259+COLUMN($B259:$R259)/100,V$4))&amp;" : "&amp;INDEX($B$4:$R$4,,MATCH(LARGE($B259:$R259+COLUMN($B259:$R259)/100,V$4),$B259:$R259+COLUMN($B259:$R259)/100,0))</f>
        <v xml:space="preserve">0 : </v>
      </c>
      <c r="W259" t="str">
        <f t="array" ref="W259">INT(LARGE($B259:$R259+COLUMN($B259:$R259)/100,W$4))&amp;" : "&amp;INDEX($B$4:$R$4,,MATCH(LARGE($B259:$R259+COLUMN($B259:$R259)/100,W$4),$B259:$R259+COLUMN($B259:$R259)/100,0))</f>
        <v xml:space="preserve">0 : </v>
      </c>
      <c r="X259" t="str">
        <f t="array" ref="X259">INT(LARGE($B259:$R259+COLUMN($B259:$R259)/100,X$4))&amp;" : "&amp;INDEX($B$4:$R$4,,MATCH(LARGE($B259:$R259+COLUMN($B259:$R259)/100,X$4),$B259:$R259+COLUMN($B259:$R259)/100,0))</f>
        <v xml:space="preserve">0 : </v>
      </c>
    </row>
    <row r="260" spans="1:24" x14ac:dyDescent="0.35">
      <c r="A260"/>
      <c r="U260" s="12" t="e">
        <f t="shared" si="3"/>
        <v>#N/A</v>
      </c>
      <c r="V260" t="str">
        <f t="array" ref="V260">INT(LARGE($B260:$R260+COLUMN($B260:$R260)/100,V$4))&amp;" : "&amp;INDEX($B$4:$R$4,,MATCH(LARGE($B260:$R260+COLUMN($B260:$R260)/100,V$4),$B260:$R260+COLUMN($B260:$R260)/100,0))</f>
        <v xml:space="preserve">0 : </v>
      </c>
      <c r="W260" t="str">
        <f t="array" ref="W260">INT(LARGE($B260:$R260+COLUMN($B260:$R260)/100,W$4))&amp;" : "&amp;INDEX($B$4:$R$4,,MATCH(LARGE($B260:$R260+COLUMN($B260:$R260)/100,W$4),$B260:$R260+COLUMN($B260:$R260)/100,0))</f>
        <v xml:space="preserve">0 : </v>
      </c>
      <c r="X260" t="str">
        <f t="array" ref="X260">INT(LARGE($B260:$R260+COLUMN($B260:$R260)/100,X$4))&amp;" : "&amp;INDEX($B$4:$R$4,,MATCH(LARGE($B260:$R260+COLUMN($B260:$R260)/100,X$4),$B260:$R260+COLUMN($B260:$R260)/100,0))</f>
        <v xml:space="preserve">0 : </v>
      </c>
    </row>
    <row r="261" spans="1:24" x14ac:dyDescent="0.35">
      <c r="A261"/>
      <c r="U261" s="12" t="e">
        <f t="shared" ref="U261:U324" si="4">INDEX($B$4:$R$4,MATCH(MAX(B261:R261),B261:R261,0))</f>
        <v>#N/A</v>
      </c>
      <c r="V261" t="str">
        <f t="array" ref="V261">INT(LARGE($B261:$R261+COLUMN($B261:$R261)/100,V$4))&amp;" : "&amp;INDEX($B$4:$R$4,,MATCH(LARGE($B261:$R261+COLUMN($B261:$R261)/100,V$4),$B261:$R261+COLUMN($B261:$R261)/100,0))</f>
        <v xml:space="preserve">0 : </v>
      </c>
      <c r="W261" t="str">
        <f t="array" ref="W261">INT(LARGE($B261:$R261+COLUMN($B261:$R261)/100,W$4))&amp;" : "&amp;INDEX($B$4:$R$4,,MATCH(LARGE($B261:$R261+COLUMN($B261:$R261)/100,W$4),$B261:$R261+COLUMN($B261:$R261)/100,0))</f>
        <v xml:space="preserve">0 : </v>
      </c>
      <c r="X261" t="str">
        <f t="array" ref="X261">INT(LARGE($B261:$R261+COLUMN($B261:$R261)/100,X$4))&amp;" : "&amp;INDEX($B$4:$R$4,,MATCH(LARGE($B261:$R261+COLUMN($B261:$R261)/100,X$4),$B261:$R261+COLUMN($B261:$R261)/100,0))</f>
        <v xml:space="preserve">0 : </v>
      </c>
    </row>
    <row r="262" spans="1:24" x14ac:dyDescent="0.35">
      <c r="A262"/>
      <c r="U262" s="12" t="e">
        <f t="shared" si="4"/>
        <v>#N/A</v>
      </c>
      <c r="V262" t="str">
        <f t="array" ref="V262">INT(LARGE($B262:$R262+COLUMN($B262:$R262)/100,V$4))&amp;" : "&amp;INDEX($B$4:$R$4,,MATCH(LARGE($B262:$R262+COLUMN($B262:$R262)/100,V$4),$B262:$R262+COLUMN($B262:$R262)/100,0))</f>
        <v xml:space="preserve">0 : </v>
      </c>
      <c r="W262" t="str">
        <f t="array" ref="W262">INT(LARGE($B262:$R262+COLUMN($B262:$R262)/100,W$4))&amp;" : "&amp;INDEX($B$4:$R$4,,MATCH(LARGE($B262:$R262+COLUMN($B262:$R262)/100,W$4),$B262:$R262+COLUMN($B262:$R262)/100,0))</f>
        <v xml:space="preserve">0 : </v>
      </c>
      <c r="X262" t="str">
        <f t="array" ref="X262">INT(LARGE($B262:$R262+COLUMN($B262:$R262)/100,X$4))&amp;" : "&amp;INDEX($B$4:$R$4,,MATCH(LARGE($B262:$R262+COLUMN($B262:$R262)/100,X$4),$B262:$R262+COLUMN($B262:$R262)/100,0))</f>
        <v xml:space="preserve">0 : </v>
      </c>
    </row>
    <row r="263" spans="1:24" x14ac:dyDescent="0.35">
      <c r="A263"/>
      <c r="U263" s="12" t="e">
        <f t="shared" si="4"/>
        <v>#N/A</v>
      </c>
      <c r="V263" t="str">
        <f t="array" ref="V263">INT(LARGE($B263:$R263+COLUMN($B263:$R263)/100,V$4))&amp;" : "&amp;INDEX($B$4:$R$4,,MATCH(LARGE($B263:$R263+COLUMN($B263:$R263)/100,V$4),$B263:$R263+COLUMN($B263:$R263)/100,0))</f>
        <v xml:space="preserve">0 : </v>
      </c>
      <c r="W263" t="str">
        <f t="array" ref="W263">INT(LARGE($B263:$R263+COLUMN($B263:$R263)/100,W$4))&amp;" : "&amp;INDEX($B$4:$R$4,,MATCH(LARGE($B263:$R263+COLUMN($B263:$R263)/100,W$4),$B263:$R263+COLUMN($B263:$R263)/100,0))</f>
        <v xml:space="preserve">0 : </v>
      </c>
      <c r="X263" t="str">
        <f t="array" ref="X263">INT(LARGE($B263:$R263+COLUMN($B263:$R263)/100,X$4))&amp;" : "&amp;INDEX($B$4:$R$4,,MATCH(LARGE($B263:$R263+COLUMN($B263:$R263)/100,X$4),$B263:$R263+COLUMN($B263:$R263)/100,0))</f>
        <v xml:space="preserve">0 : </v>
      </c>
    </row>
    <row r="264" spans="1:24" x14ac:dyDescent="0.35">
      <c r="A264"/>
      <c r="U264" s="12" t="e">
        <f t="shared" si="4"/>
        <v>#N/A</v>
      </c>
      <c r="V264" t="str">
        <f t="array" ref="V264">INT(LARGE($B264:$R264+COLUMN($B264:$R264)/100,V$4))&amp;" : "&amp;INDEX($B$4:$R$4,,MATCH(LARGE($B264:$R264+COLUMN($B264:$R264)/100,V$4),$B264:$R264+COLUMN($B264:$R264)/100,0))</f>
        <v xml:space="preserve">0 : </v>
      </c>
      <c r="W264" t="str">
        <f t="array" ref="W264">INT(LARGE($B264:$R264+COLUMN($B264:$R264)/100,W$4))&amp;" : "&amp;INDEX($B$4:$R$4,,MATCH(LARGE($B264:$R264+COLUMN($B264:$R264)/100,W$4),$B264:$R264+COLUMN($B264:$R264)/100,0))</f>
        <v xml:space="preserve">0 : </v>
      </c>
      <c r="X264" t="str">
        <f t="array" ref="X264">INT(LARGE($B264:$R264+COLUMN($B264:$R264)/100,X$4))&amp;" : "&amp;INDEX($B$4:$R$4,,MATCH(LARGE($B264:$R264+COLUMN($B264:$R264)/100,X$4),$B264:$R264+COLUMN($B264:$R264)/100,0))</f>
        <v xml:space="preserve">0 : </v>
      </c>
    </row>
    <row r="265" spans="1:24" x14ac:dyDescent="0.35">
      <c r="A265"/>
      <c r="U265" s="12" t="e">
        <f t="shared" si="4"/>
        <v>#N/A</v>
      </c>
      <c r="V265" t="str">
        <f t="array" ref="V265">INT(LARGE($B265:$R265+COLUMN($B265:$R265)/100,V$4))&amp;" : "&amp;INDEX($B$4:$R$4,,MATCH(LARGE($B265:$R265+COLUMN($B265:$R265)/100,V$4),$B265:$R265+COLUMN($B265:$R265)/100,0))</f>
        <v xml:space="preserve">0 : </v>
      </c>
      <c r="W265" t="str">
        <f t="array" ref="W265">INT(LARGE($B265:$R265+COLUMN($B265:$R265)/100,W$4))&amp;" : "&amp;INDEX($B$4:$R$4,,MATCH(LARGE($B265:$R265+COLUMN($B265:$R265)/100,W$4),$B265:$R265+COLUMN($B265:$R265)/100,0))</f>
        <v xml:space="preserve">0 : </v>
      </c>
      <c r="X265" t="str">
        <f t="array" ref="X265">INT(LARGE($B265:$R265+COLUMN($B265:$R265)/100,X$4))&amp;" : "&amp;INDEX($B$4:$R$4,,MATCH(LARGE($B265:$R265+COLUMN($B265:$R265)/100,X$4),$B265:$R265+COLUMN($B265:$R265)/100,0))</f>
        <v xml:space="preserve">0 : </v>
      </c>
    </row>
    <row r="266" spans="1:24" x14ac:dyDescent="0.35">
      <c r="A266"/>
      <c r="U266" s="12" t="e">
        <f t="shared" si="4"/>
        <v>#N/A</v>
      </c>
      <c r="V266" t="str">
        <f t="array" ref="V266">INT(LARGE($B266:$R266+COLUMN($B266:$R266)/100,V$4))&amp;" : "&amp;INDEX($B$4:$R$4,,MATCH(LARGE($B266:$R266+COLUMN($B266:$R266)/100,V$4),$B266:$R266+COLUMN($B266:$R266)/100,0))</f>
        <v xml:space="preserve">0 : </v>
      </c>
      <c r="W266" t="str">
        <f t="array" ref="W266">INT(LARGE($B266:$R266+COLUMN($B266:$R266)/100,W$4))&amp;" : "&amp;INDEX($B$4:$R$4,,MATCH(LARGE($B266:$R266+COLUMN($B266:$R266)/100,W$4),$B266:$R266+COLUMN($B266:$R266)/100,0))</f>
        <v xml:space="preserve">0 : </v>
      </c>
      <c r="X266" t="str">
        <f t="array" ref="X266">INT(LARGE($B266:$R266+COLUMN($B266:$R266)/100,X$4))&amp;" : "&amp;INDEX($B$4:$R$4,,MATCH(LARGE($B266:$R266+COLUMN($B266:$R266)/100,X$4),$B266:$R266+COLUMN($B266:$R266)/100,0))</f>
        <v xml:space="preserve">0 : </v>
      </c>
    </row>
    <row r="267" spans="1:24" x14ac:dyDescent="0.35">
      <c r="A267"/>
      <c r="U267" s="12" t="e">
        <f t="shared" si="4"/>
        <v>#N/A</v>
      </c>
      <c r="V267" t="str">
        <f t="array" ref="V267">INT(LARGE($B267:$R267+COLUMN($B267:$R267)/100,V$4))&amp;" : "&amp;INDEX($B$4:$R$4,,MATCH(LARGE($B267:$R267+COLUMN($B267:$R267)/100,V$4),$B267:$R267+COLUMN($B267:$R267)/100,0))</f>
        <v xml:space="preserve">0 : </v>
      </c>
      <c r="W267" t="str">
        <f t="array" ref="W267">INT(LARGE($B267:$R267+COLUMN($B267:$R267)/100,W$4))&amp;" : "&amp;INDEX($B$4:$R$4,,MATCH(LARGE($B267:$R267+COLUMN($B267:$R267)/100,W$4),$B267:$R267+COLUMN($B267:$R267)/100,0))</f>
        <v xml:space="preserve">0 : </v>
      </c>
      <c r="X267" t="str">
        <f t="array" ref="X267">INT(LARGE($B267:$R267+COLUMN($B267:$R267)/100,X$4))&amp;" : "&amp;INDEX($B$4:$R$4,,MATCH(LARGE($B267:$R267+COLUMN($B267:$R267)/100,X$4),$B267:$R267+COLUMN($B267:$R267)/100,0))</f>
        <v xml:space="preserve">0 : </v>
      </c>
    </row>
    <row r="268" spans="1:24" x14ac:dyDescent="0.35">
      <c r="A268"/>
      <c r="U268" s="12" t="e">
        <f t="shared" si="4"/>
        <v>#N/A</v>
      </c>
      <c r="V268" t="str">
        <f t="array" ref="V268">INT(LARGE($B268:$R268+COLUMN($B268:$R268)/100,V$4))&amp;" : "&amp;INDEX($B$4:$R$4,,MATCH(LARGE($B268:$R268+COLUMN($B268:$R268)/100,V$4),$B268:$R268+COLUMN($B268:$R268)/100,0))</f>
        <v xml:space="preserve">0 : </v>
      </c>
      <c r="W268" t="str">
        <f t="array" ref="W268">INT(LARGE($B268:$R268+COLUMN($B268:$R268)/100,W$4))&amp;" : "&amp;INDEX($B$4:$R$4,,MATCH(LARGE($B268:$R268+COLUMN($B268:$R268)/100,W$4),$B268:$R268+COLUMN($B268:$R268)/100,0))</f>
        <v xml:space="preserve">0 : </v>
      </c>
      <c r="X268" t="str">
        <f t="array" ref="X268">INT(LARGE($B268:$R268+COLUMN($B268:$R268)/100,X$4))&amp;" : "&amp;INDEX($B$4:$R$4,,MATCH(LARGE($B268:$R268+COLUMN($B268:$R268)/100,X$4),$B268:$R268+COLUMN($B268:$R268)/100,0))</f>
        <v xml:space="preserve">0 : </v>
      </c>
    </row>
    <row r="269" spans="1:24" x14ac:dyDescent="0.35">
      <c r="A269"/>
      <c r="U269" s="12" t="e">
        <f t="shared" si="4"/>
        <v>#N/A</v>
      </c>
      <c r="V269" t="str">
        <f t="array" ref="V269">INT(LARGE($B269:$R269+COLUMN($B269:$R269)/100,V$4))&amp;" : "&amp;INDEX($B$4:$R$4,,MATCH(LARGE($B269:$R269+COLUMN($B269:$R269)/100,V$4),$B269:$R269+COLUMN($B269:$R269)/100,0))</f>
        <v xml:space="preserve">0 : </v>
      </c>
      <c r="W269" t="str">
        <f t="array" ref="W269">INT(LARGE($B269:$R269+COLUMN($B269:$R269)/100,W$4))&amp;" : "&amp;INDEX($B$4:$R$4,,MATCH(LARGE($B269:$R269+COLUMN($B269:$R269)/100,W$4),$B269:$R269+COLUMN($B269:$R269)/100,0))</f>
        <v xml:space="preserve">0 : </v>
      </c>
      <c r="X269" t="str">
        <f t="array" ref="X269">INT(LARGE($B269:$R269+COLUMN($B269:$R269)/100,X$4))&amp;" : "&amp;INDEX($B$4:$R$4,,MATCH(LARGE($B269:$R269+COLUMN($B269:$R269)/100,X$4),$B269:$R269+COLUMN($B269:$R269)/100,0))</f>
        <v xml:space="preserve">0 : </v>
      </c>
    </row>
    <row r="270" spans="1:24" x14ac:dyDescent="0.35">
      <c r="A270"/>
      <c r="U270" s="12" t="e">
        <f t="shared" si="4"/>
        <v>#N/A</v>
      </c>
      <c r="V270" t="str">
        <f t="array" ref="V270">INT(LARGE($B270:$R270+COLUMN($B270:$R270)/100,V$4))&amp;" : "&amp;INDEX($B$4:$R$4,,MATCH(LARGE($B270:$R270+COLUMN($B270:$R270)/100,V$4),$B270:$R270+COLUMN($B270:$R270)/100,0))</f>
        <v xml:space="preserve">0 : </v>
      </c>
      <c r="W270" t="str">
        <f t="array" ref="W270">INT(LARGE($B270:$R270+COLUMN($B270:$R270)/100,W$4))&amp;" : "&amp;INDEX($B$4:$R$4,,MATCH(LARGE($B270:$R270+COLUMN($B270:$R270)/100,W$4),$B270:$R270+COLUMN($B270:$R270)/100,0))</f>
        <v xml:space="preserve">0 : </v>
      </c>
      <c r="X270" t="str">
        <f t="array" ref="X270">INT(LARGE($B270:$R270+COLUMN($B270:$R270)/100,X$4))&amp;" : "&amp;INDEX($B$4:$R$4,,MATCH(LARGE($B270:$R270+COLUMN($B270:$R270)/100,X$4),$B270:$R270+COLUMN($B270:$R270)/100,0))</f>
        <v xml:space="preserve">0 : </v>
      </c>
    </row>
    <row r="271" spans="1:24" x14ac:dyDescent="0.35">
      <c r="A271"/>
      <c r="U271" s="12" t="e">
        <f t="shared" si="4"/>
        <v>#N/A</v>
      </c>
      <c r="V271" t="str">
        <f t="array" ref="V271">INT(LARGE($B271:$R271+COLUMN($B271:$R271)/100,V$4))&amp;" : "&amp;INDEX($B$4:$R$4,,MATCH(LARGE($B271:$R271+COLUMN($B271:$R271)/100,V$4),$B271:$R271+COLUMN($B271:$R271)/100,0))</f>
        <v xml:space="preserve">0 : </v>
      </c>
      <c r="W271" t="str">
        <f t="array" ref="W271">INT(LARGE($B271:$R271+COLUMN($B271:$R271)/100,W$4))&amp;" : "&amp;INDEX($B$4:$R$4,,MATCH(LARGE($B271:$R271+COLUMN($B271:$R271)/100,W$4),$B271:$R271+COLUMN($B271:$R271)/100,0))</f>
        <v xml:space="preserve">0 : </v>
      </c>
      <c r="X271" t="str">
        <f t="array" ref="X271">INT(LARGE($B271:$R271+COLUMN($B271:$R271)/100,X$4))&amp;" : "&amp;INDEX($B$4:$R$4,,MATCH(LARGE($B271:$R271+COLUMN($B271:$R271)/100,X$4),$B271:$R271+COLUMN($B271:$R271)/100,0))</f>
        <v xml:space="preserve">0 : </v>
      </c>
    </row>
    <row r="272" spans="1:24" x14ac:dyDescent="0.35">
      <c r="A272"/>
      <c r="U272" s="12" t="e">
        <f t="shared" si="4"/>
        <v>#N/A</v>
      </c>
      <c r="V272" t="str">
        <f t="array" ref="V272">INT(LARGE($B272:$R272+COLUMN($B272:$R272)/100,V$4))&amp;" : "&amp;INDEX($B$4:$R$4,,MATCH(LARGE($B272:$R272+COLUMN($B272:$R272)/100,V$4),$B272:$R272+COLUMN($B272:$R272)/100,0))</f>
        <v xml:space="preserve">0 : </v>
      </c>
      <c r="W272" t="str">
        <f t="array" ref="W272">INT(LARGE($B272:$R272+COLUMN($B272:$R272)/100,W$4))&amp;" : "&amp;INDEX($B$4:$R$4,,MATCH(LARGE($B272:$R272+COLUMN($B272:$R272)/100,W$4),$B272:$R272+COLUMN($B272:$R272)/100,0))</f>
        <v xml:space="preserve">0 : </v>
      </c>
      <c r="X272" t="str">
        <f t="array" ref="X272">INT(LARGE($B272:$R272+COLUMN($B272:$R272)/100,X$4))&amp;" : "&amp;INDEX($B$4:$R$4,,MATCH(LARGE($B272:$R272+COLUMN($B272:$R272)/100,X$4),$B272:$R272+COLUMN($B272:$R272)/100,0))</f>
        <v xml:space="preserve">0 : </v>
      </c>
    </row>
    <row r="273" spans="1:24" x14ac:dyDescent="0.35">
      <c r="A273"/>
      <c r="U273" s="12" t="e">
        <f t="shared" si="4"/>
        <v>#N/A</v>
      </c>
      <c r="V273" t="str">
        <f t="array" ref="V273">INT(LARGE($B273:$R273+COLUMN($B273:$R273)/100,V$4))&amp;" : "&amp;INDEX($B$4:$R$4,,MATCH(LARGE($B273:$R273+COLUMN($B273:$R273)/100,V$4),$B273:$R273+COLUMN($B273:$R273)/100,0))</f>
        <v xml:space="preserve">0 : </v>
      </c>
      <c r="W273" t="str">
        <f t="array" ref="W273">INT(LARGE($B273:$R273+COLUMN($B273:$R273)/100,W$4))&amp;" : "&amp;INDEX($B$4:$R$4,,MATCH(LARGE($B273:$R273+COLUMN($B273:$R273)/100,W$4),$B273:$R273+COLUMN($B273:$R273)/100,0))</f>
        <v xml:space="preserve">0 : </v>
      </c>
      <c r="X273" t="str">
        <f t="array" ref="X273">INT(LARGE($B273:$R273+COLUMN($B273:$R273)/100,X$4))&amp;" : "&amp;INDEX($B$4:$R$4,,MATCH(LARGE($B273:$R273+COLUMN($B273:$R273)/100,X$4),$B273:$R273+COLUMN($B273:$R273)/100,0))</f>
        <v xml:space="preserve">0 : </v>
      </c>
    </row>
    <row r="274" spans="1:24" x14ac:dyDescent="0.35">
      <c r="A274"/>
      <c r="U274" s="12" t="e">
        <f t="shared" si="4"/>
        <v>#N/A</v>
      </c>
      <c r="V274" t="str">
        <f t="array" ref="V274">INT(LARGE($B274:$R274+COLUMN($B274:$R274)/100,V$4))&amp;" : "&amp;INDEX($B$4:$R$4,,MATCH(LARGE($B274:$R274+COLUMN($B274:$R274)/100,V$4),$B274:$R274+COLUMN($B274:$R274)/100,0))</f>
        <v xml:space="preserve">0 : </v>
      </c>
      <c r="W274" t="str">
        <f t="array" ref="W274">INT(LARGE($B274:$R274+COLUMN($B274:$R274)/100,W$4))&amp;" : "&amp;INDEX($B$4:$R$4,,MATCH(LARGE($B274:$R274+COLUMN($B274:$R274)/100,W$4),$B274:$R274+COLUMN($B274:$R274)/100,0))</f>
        <v xml:space="preserve">0 : </v>
      </c>
      <c r="X274" t="str">
        <f t="array" ref="X274">INT(LARGE($B274:$R274+COLUMN($B274:$R274)/100,X$4))&amp;" : "&amp;INDEX($B$4:$R$4,,MATCH(LARGE($B274:$R274+COLUMN($B274:$R274)/100,X$4),$B274:$R274+COLUMN($B274:$R274)/100,0))</f>
        <v xml:space="preserve">0 : </v>
      </c>
    </row>
    <row r="275" spans="1:24" x14ac:dyDescent="0.35">
      <c r="A275"/>
      <c r="U275" s="12" t="e">
        <f t="shared" si="4"/>
        <v>#N/A</v>
      </c>
      <c r="V275" t="str">
        <f t="array" ref="V275">INT(LARGE($B275:$R275+COLUMN($B275:$R275)/100,V$4))&amp;" : "&amp;INDEX($B$4:$R$4,,MATCH(LARGE($B275:$R275+COLUMN($B275:$R275)/100,V$4),$B275:$R275+COLUMN($B275:$R275)/100,0))</f>
        <v xml:space="preserve">0 : </v>
      </c>
      <c r="W275" t="str">
        <f t="array" ref="W275">INT(LARGE($B275:$R275+COLUMN($B275:$R275)/100,W$4))&amp;" : "&amp;INDEX($B$4:$R$4,,MATCH(LARGE($B275:$R275+COLUMN($B275:$R275)/100,W$4),$B275:$R275+COLUMN($B275:$R275)/100,0))</f>
        <v xml:space="preserve">0 : </v>
      </c>
      <c r="X275" t="str">
        <f t="array" ref="X275">INT(LARGE($B275:$R275+COLUMN($B275:$R275)/100,X$4))&amp;" : "&amp;INDEX($B$4:$R$4,,MATCH(LARGE($B275:$R275+COLUMN($B275:$R275)/100,X$4),$B275:$R275+COLUMN($B275:$R275)/100,0))</f>
        <v xml:space="preserve">0 : </v>
      </c>
    </row>
    <row r="276" spans="1:24" x14ac:dyDescent="0.35">
      <c r="A276"/>
      <c r="U276" s="12" t="e">
        <f t="shared" si="4"/>
        <v>#N/A</v>
      </c>
      <c r="V276" t="str">
        <f t="array" ref="V276">INT(LARGE($B276:$R276+COLUMN($B276:$R276)/100,V$4))&amp;" : "&amp;INDEX($B$4:$R$4,,MATCH(LARGE($B276:$R276+COLUMN($B276:$R276)/100,V$4),$B276:$R276+COLUMN($B276:$R276)/100,0))</f>
        <v xml:space="preserve">0 : </v>
      </c>
      <c r="W276" t="str">
        <f t="array" ref="W276">INT(LARGE($B276:$R276+COLUMN($B276:$R276)/100,W$4))&amp;" : "&amp;INDEX($B$4:$R$4,,MATCH(LARGE($B276:$R276+COLUMN($B276:$R276)/100,W$4),$B276:$R276+COLUMN($B276:$R276)/100,0))</f>
        <v xml:space="preserve">0 : </v>
      </c>
      <c r="X276" t="str">
        <f t="array" ref="X276">INT(LARGE($B276:$R276+COLUMN($B276:$R276)/100,X$4))&amp;" : "&amp;INDEX($B$4:$R$4,,MATCH(LARGE($B276:$R276+COLUMN($B276:$R276)/100,X$4),$B276:$R276+COLUMN($B276:$R276)/100,0))</f>
        <v xml:space="preserve">0 : </v>
      </c>
    </row>
    <row r="277" spans="1:24" x14ac:dyDescent="0.35">
      <c r="A277"/>
      <c r="U277" s="12" t="e">
        <f t="shared" si="4"/>
        <v>#N/A</v>
      </c>
      <c r="V277" t="str">
        <f t="array" ref="V277">INT(LARGE($B277:$R277+COLUMN($B277:$R277)/100,V$4))&amp;" : "&amp;INDEX($B$4:$R$4,,MATCH(LARGE($B277:$R277+COLUMN($B277:$R277)/100,V$4),$B277:$R277+COLUMN($B277:$R277)/100,0))</f>
        <v xml:space="preserve">0 : </v>
      </c>
      <c r="W277" t="str">
        <f t="array" ref="W277">INT(LARGE($B277:$R277+COLUMN($B277:$R277)/100,W$4))&amp;" : "&amp;INDEX($B$4:$R$4,,MATCH(LARGE($B277:$R277+COLUMN($B277:$R277)/100,W$4),$B277:$R277+COLUMN($B277:$R277)/100,0))</f>
        <v xml:space="preserve">0 : </v>
      </c>
      <c r="X277" t="str">
        <f t="array" ref="X277">INT(LARGE($B277:$R277+COLUMN($B277:$R277)/100,X$4))&amp;" : "&amp;INDEX($B$4:$R$4,,MATCH(LARGE($B277:$R277+COLUMN($B277:$R277)/100,X$4),$B277:$R277+COLUMN($B277:$R277)/100,0))</f>
        <v xml:space="preserve">0 : </v>
      </c>
    </row>
    <row r="278" spans="1:24" x14ac:dyDescent="0.35">
      <c r="A278"/>
      <c r="U278" s="12" t="e">
        <f t="shared" si="4"/>
        <v>#N/A</v>
      </c>
      <c r="V278" t="str">
        <f t="array" ref="V278">INT(LARGE($B278:$R278+COLUMN($B278:$R278)/100,V$4))&amp;" : "&amp;INDEX($B$4:$R$4,,MATCH(LARGE($B278:$R278+COLUMN($B278:$R278)/100,V$4),$B278:$R278+COLUMN($B278:$R278)/100,0))</f>
        <v xml:space="preserve">0 : </v>
      </c>
      <c r="W278" t="str">
        <f t="array" ref="W278">INT(LARGE($B278:$R278+COLUMN($B278:$R278)/100,W$4))&amp;" : "&amp;INDEX($B$4:$R$4,,MATCH(LARGE($B278:$R278+COLUMN($B278:$R278)/100,W$4),$B278:$R278+COLUMN($B278:$R278)/100,0))</f>
        <v xml:space="preserve">0 : </v>
      </c>
      <c r="X278" t="str">
        <f t="array" ref="X278">INT(LARGE($B278:$R278+COLUMN($B278:$R278)/100,X$4))&amp;" : "&amp;INDEX($B$4:$R$4,,MATCH(LARGE($B278:$R278+COLUMN($B278:$R278)/100,X$4),$B278:$R278+COLUMN($B278:$R278)/100,0))</f>
        <v xml:space="preserve">0 : </v>
      </c>
    </row>
    <row r="279" spans="1:24" x14ac:dyDescent="0.35">
      <c r="A279"/>
      <c r="U279" s="12" t="e">
        <f t="shared" si="4"/>
        <v>#N/A</v>
      </c>
      <c r="V279" t="str">
        <f t="array" ref="V279">INT(LARGE($B279:$R279+COLUMN($B279:$R279)/100,V$4))&amp;" : "&amp;INDEX($B$4:$R$4,,MATCH(LARGE($B279:$R279+COLUMN($B279:$R279)/100,V$4),$B279:$R279+COLUMN($B279:$R279)/100,0))</f>
        <v xml:space="preserve">0 : </v>
      </c>
      <c r="W279" t="str">
        <f t="array" ref="W279">INT(LARGE($B279:$R279+COLUMN($B279:$R279)/100,W$4))&amp;" : "&amp;INDEX($B$4:$R$4,,MATCH(LARGE($B279:$R279+COLUMN($B279:$R279)/100,W$4),$B279:$R279+COLUMN($B279:$R279)/100,0))</f>
        <v xml:space="preserve">0 : </v>
      </c>
      <c r="X279" t="str">
        <f t="array" ref="X279">INT(LARGE($B279:$R279+COLUMN($B279:$R279)/100,X$4))&amp;" : "&amp;INDEX($B$4:$R$4,,MATCH(LARGE($B279:$R279+COLUMN($B279:$R279)/100,X$4),$B279:$R279+COLUMN($B279:$R279)/100,0))</f>
        <v xml:space="preserve">0 : </v>
      </c>
    </row>
    <row r="280" spans="1:24" x14ac:dyDescent="0.35">
      <c r="A280"/>
      <c r="U280" s="12" t="e">
        <f t="shared" si="4"/>
        <v>#N/A</v>
      </c>
      <c r="V280" t="str">
        <f t="array" ref="V280">INT(LARGE($B280:$R280+COLUMN($B280:$R280)/100,V$4))&amp;" : "&amp;INDEX($B$4:$R$4,,MATCH(LARGE($B280:$R280+COLUMN($B280:$R280)/100,V$4),$B280:$R280+COLUMN($B280:$R280)/100,0))</f>
        <v xml:space="preserve">0 : </v>
      </c>
      <c r="W280" t="str">
        <f t="array" ref="W280">INT(LARGE($B280:$R280+COLUMN($B280:$R280)/100,W$4))&amp;" : "&amp;INDEX($B$4:$R$4,,MATCH(LARGE($B280:$R280+COLUMN($B280:$R280)/100,W$4),$B280:$R280+COLUMN($B280:$R280)/100,0))</f>
        <v xml:space="preserve">0 : </v>
      </c>
      <c r="X280" t="str">
        <f t="array" ref="X280">INT(LARGE($B280:$R280+COLUMN($B280:$R280)/100,X$4))&amp;" : "&amp;INDEX($B$4:$R$4,,MATCH(LARGE($B280:$R280+COLUMN($B280:$R280)/100,X$4),$B280:$R280+COLUMN($B280:$R280)/100,0))</f>
        <v xml:space="preserve">0 : </v>
      </c>
    </row>
    <row r="281" spans="1:24" x14ac:dyDescent="0.35">
      <c r="A281"/>
      <c r="U281" s="12" t="e">
        <f t="shared" si="4"/>
        <v>#N/A</v>
      </c>
      <c r="V281" t="str">
        <f t="array" ref="V281">INT(LARGE($B281:$R281+COLUMN($B281:$R281)/100,V$4))&amp;" : "&amp;INDEX($B$4:$R$4,,MATCH(LARGE($B281:$R281+COLUMN($B281:$R281)/100,V$4),$B281:$R281+COLUMN($B281:$R281)/100,0))</f>
        <v xml:space="preserve">0 : </v>
      </c>
      <c r="W281" t="str">
        <f t="array" ref="W281">INT(LARGE($B281:$R281+COLUMN($B281:$R281)/100,W$4))&amp;" : "&amp;INDEX($B$4:$R$4,,MATCH(LARGE($B281:$R281+COLUMN($B281:$R281)/100,W$4),$B281:$R281+COLUMN($B281:$R281)/100,0))</f>
        <v xml:space="preserve">0 : </v>
      </c>
      <c r="X281" t="str">
        <f t="array" ref="X281">INT(LARGE($B281:$R281+COLUMN($B281:$R281)/100,X$4))&amp;" : "&amp;INDEX($B$4:$R$4,,MATCH(LARGE($B281:$R281+COLUMN($B281:$R281)/100,X$4),$B281:$R281+COLUMN($B281:$R281)/100,0))</f>
        <v xml:space="preserve">0 : </v>
      </c>
    </row>
    <row r="282" spans="1:24" x14ac:dyDescent="0.35">
      <c r="A282"/>
      <c r="U282" s="12" t="e">
        <f t="shared" si="4"/>
        <v>#N/A</v>
      </c>
      <c r="V282" t="str">
        <f t="array" ref="V282">INT(LARGE($B282:$R282+COLUMN($B282:$R282)/100,V$4))&amp;" : "&amp;INDEX($B$4:$R$4,,MATCH(LARGE($B282:$R282+COLUMN($B282:$R282)/100,V$4),$B282:$R282+COLUMN($B282:$R282)/100,0))</f>
        <v xml:space="preserve">0 : </v>
      </c>
      <c r="W282" t="str">
        <f t="array" ref="W282">INT(LARGE($B282:$R282+COLUMN($B282:$R282)/100,W$4))&amp;" : "&amp;INDEX($B$4:$R$4,,MATCH(LARGE($B282:$R282+COLUMN($B282:$R282)/100,W$4),$B282:$R282+COLUMN($B282:$R282)/100,0))</f>
        <v xml:space="preserve">0 : </v>
      </c>
      <c r="X282" t="str">
        <f t="array" ref="X282">INT(LARGE($B282:$R282+COLUMN($B282:$R282)/100,X$4))&amp;" : "&amp;INDEX($B$4:$R$4,,MATCH(LARGE($B282:$R282+COLUMN($B282:$R282)/100,X$4),$B282:$R282+COLUMN($B282:$R282)/100,0))</f>
        <v xml:space="preserve">0 : </v>
      </c>
    </row>
    <row r="283" spans="1:24" x14ac:dyDescent="0.35">
      <c r="A283"/>
      <c r="U283" s="12" t="e">
        <f t="shared" si="4"/>
        <v>#N/A</v>
      </c>
      <c r="V283" t="str">
        <f t="array" ref="V283">INT(LARGE($B283:$R283+COLUMN($B283:$R283)/100,V$4))&amp;" : "&amp;INDEX($B$4:$R$4,,MATCH(LARGE($B283:$R283+COLUMN($B283:$R283)/100,V$4),$B283:$R283+COLUMN($B283:$R283)/100,0))</f>
        <v xml:space="preserve">0 : </v>
      </c>
      <c r="W283" t="str">
        <f t="array" ref="W283">INT(LARGE($B283:$R283+COLUMN($B283:$R283)/100,W$4))&amp;" : "&amp;INDEX($B$4:$R$4,,MATCH(LARGE($B283:$R283+COLUMN($B283:$R283)/100,W$4),$B283:$R283+COLUMN($B283:$R283)/100,0))</f>
        <v xml:space="preserve">0 : </v>
      </c>
      <c r="X283" t="str">
        <f t="array" ref="X283">INT(LARGE($B283:$R283+COLUMN($B283:$R283)/100,X$4))&amp;" : "&amp;INDEX($B$4:$R$4,,MATCH(LARGE($B283:$R283+COLUMN($B283:$R283)/100,X$4),$B283:$R283+COLUMN($B283:$R283)/100,0))</f>
        <v xml:space="preserve">0 : </v>
      </c>
    </row>
    <row r="284" spans="1:24" x14ac:dyDescent="0.35">
      <c r="A284"/>
      <c r="U284" s="12" t="e">
        <f t="shared" si="4"/>
        <v>#N/A</v>
      </c>
      <c r="V284" t="str">
        <f t="array" ref="V284">INT(LARGE($B284:$R284+COLUMN($B284:$R284)/100,V$4))&amp;" : "&amp;INDEX($B$4:$R$4,,MATCH(LARGE($B284:$R284+COLUMN($B284:$R284)/100,V$4),$B284:$R284+COLUMN($B284:$R284)/100,0))</f>
        <v xml:space="preserve">0 : </v>
      </c>
      <c r="W284" t="str">
        <f t="array" ref="W284">INT(LARGE($B284:$R284+COLUMN($B284:$R284)/100,W$4))&amp;" : "&amp;INDEX($B$4:$R$4,,MATCH(LARGE($B284:$R284+COLUMN($B284:$R284)/100,W$4),$B284:$R284+COLUMN($B284:$R284)/100,0))</f>
        <v xml:space="preserve">0 : </v>
      </c>
      <c r="X284" t="str">
        <f t="array" ref="X284">INT(LARGE($B284:$R284+COLUMN($B284:$R284)/100,X$4))&amp;" : "&amp;INDEX($B$4:$R$4,,MATCH(LARGE($B284:$R284+COLUMN($B284:$R284)/100,X$4),$B284:$R284+COLUMN($B284:$R284)/100,0))</f>
        <v xml:space="preserve">0 : </v>
      </c>
    </row>
    <row r="285" spans="1:24" x14ac:dyDescent="0.35">
      <c r="A285"/>
      <c r="U285" s="12" t="e">
        <f t="shared" si="4"/>
        <v>#N/A</v>
      </c>
      <c r="V285" t="str">
        <f t="array" ref="V285">INT(LARGE($B285:$R285+COLUMN($B285:$R285)/100,V$4))&amp;" : "&amp;INDEX($B$4:$R$4,,MATCH(LARGE($B285:$R285+COLUMN($B285:$R285)/100,V$4),$B285:$R285+COLUMN($B285:$R285)/100,0))</f>
        <v xml:space="preserve">0 : </v>
      </c>
      <c r="W285" t="str">
        <f t="array" ref="W285">INT(LARGE($B285:$R285+COLUMN($B285:$R285)/100,W$4))&amp;" : "&amp;INDEX($B$4:$R$4,,MATCH(LARGE($B285:$R285+COLUMN($B285:$R285)/100,W$4),$B285:$R285+COLUMN($B285:$R285)/100,0))</f>
        <v xml:space="preserve">0 : </v>
      </c>
      <c r="X285" t="str">
        <f t="array" ref="X285">INT(LARGE($B285:$R285+COLUMN($B285:$R285)/100,X$4))&amp;" : "&amp;INDEX($B$4:$R$4,,MATCH(LARGE($B285:$R285+COLUMN($B285:$R285)/100,X$4),$B285:$R285+COLUMN($B285:$R285)/100,0))</f>
        <v xml:space="preserve">0 : </v>
      </c>
    </row>
    <row r="286" spans="1:24" x14ac:dyDescent="0.35">
      <c r="A286"/>
      <c r="U286" s="12" t="e">
        <f t="shared" si="4"/>
        <v>#N/A</v>
      </c>
      <c r="V286" t="str">
        <f t="array" ref="V286">INT(LARGE($B286:$R286+COLUMN($B286:$R286)/100,V$4))&amp;" : "&amp;INDEX($B$4:$R$4,,MATCH(LARGE($B286:$R286+COLUMN($B286:$R286)/100,V$4),$B286:$R286+COLUMN($B286:$R286)/100,0))</f>
        <v xml:space="preserve">0 : </v>
      </c>
      <c r="W286" t="str">
        <f t="array" ref="W286">INT(LARGE($B286:$R286+COLUMN($B286:$R286)/100,W$4))&amp;" : "&amp;INDEX($B$4:$R$4,,MATCH(LARGE($B286:$R286+COLUMN($B286:$R286)/100,W$4),$B286:$R286+COLUMN($B286:$R286)/100,0))</f>
        <v xml:space="preserve">0 : </v>
      </c>
      <c r="X286" t="str">
        <f t="array" ref="X286">INT(LARGE($B286:$R286+COLUMN($B286:$R286)/100,X$4))&amp;" : "&amp;INDEX($B$4:$R$4,,MATCH(LARGE($B286:$R286+COLUMN($B286:$R286)/100,X$4),$B286:$R286+COLUMN($B286:$R286)/100,0))</f>
        <v xml:space="preserve">0 : </v>
      </c>
    </row>
    <row r="287" spans="1:24" x14ac:dyDescent="0.35">
      <c r="A287"/>
      <c r="U287" s="12" t="e">
        <f t="shared" si="4"/>
        <v>#N/A</v>
      </c>
      <c r="V287" t="str">
        <f t="array" ref="V287">INT(LARGE($B287:$R287+COLUMN($B287:$R287)/100,V$4))&amp;" : "&amp;INDEX($B$4:$R$4,,MATCH(LARGE($B287:$R287+COLUMN($B287:$R287)/100,V$4),$B287:$R287+COLUMN($B287:$R287)/100,0))</f>
        <v xml:space="preserve">0 : </v>
      </c>
      <c r="W287" t="str">
        <f t="array" ref="W287">INT(LARGE($B287:$R287+COLUMN($B287:$R287)/100,W$4))&amp;" : "&amp;INDEX($B$4:$R$4,,MATCH(LARGE($B287:$R287+COLUMN($B287:$R287)/100,W$4),$B287:$R287+COLUMN($B287:$R287)/100,0))</f>
        <v xml:space="preserve">0 : </v>
      </c>
      <c r="X287" t="str">
        <f t="array" ref="X287">INT(LARGE($B287:$R287+COLUMN($B287:$R287)/100,X$4))&amp;" : "&amp;INDEX($B$4:$R$4,,MATCH(LARGE($B287:$R287+COLUMN($B287:$R287)/100,X$4),$B287:$R287+COLUMN($B287:$R287)/100,0))</f>
        <v xml:space="preserve">0 : </v>
      </c>
    </row>
    <row r="288" spans="1:24" x14ac:dyDescent="0.35">
      <c r="A288"/>
      <c r="U288" s="12" t="e">
        <f t="shared" si="4"/>
        <v>#N/A</v>
      </c>
      <c r="V288" t="str">
        <f t="array" ref="V288">INT(LARGE($B288:$R288+COLUMN($B288:$R288)/100,V$4))&amp;" : "&amp;INDEX($B$4:$R$4,,MATCH(LARGE($B288:$R288+COLUMN($B288:$R288)/100,V$4),$B288:$R288+COLUMN($B288:$R288)/100,0))</f>
        <v xml:space="preserve">0 : </v>
      </c>
      <c r="W288" t="str">
        <f t="array" ref="W288">INT(LARGE($B288:$R288+COLUMN($B288:$R288)/100,W$4))&amp;" : "&amp;INDEX($B$4:$R$4,,MATCH(LARGE($B288:$R288+COLUMN($B288:$R288)/100,W$4),$B288:$R288+COLUMN($B288:$R288)/100,0))</f>
        <v xml:space="preserve">0 : </v>
      </c>
      <c r="X288" t="str">
        <f t="array" ref="X288">INT(LARGE($B288:$R288+COLUMN($B288:$R288)/100,X$4))&amp;" : "&amp;INDEX($B$4:$R$4,,MATCH(LARGE($B288:$R288+COLUMN($B288:$R288)/100,X$4),$B288:$R288+COLUMN($B288:$R288)/100,0))</f>
        <v xml:space="preserve">0 : </v>
      </c>
    </row>
    <row r="289" spans="1:24" x14ac:dyDescent="0.35">
      <c r="A289"/>
      <c r="U289" s="12" t="e">
        <f t="shared" si="4"/>
        <v>#N/A</v>
      </c>
      <c r="V289" t="str">
        <f t="array" ref="V289">INT(LARGE($B289:$R289+COLUMN($B289:$R289)/100,V$4))&amp;" : "&amp;INDEX($B$4:$R$4,,MATCH(LARGE($B289:$R289+COLUMN($B289:$R289)/100,V$4),$B289:$R289+COLUMN($B289:$R289)/100,0))</f>
        <v xml:space="preserve">0 : </v>
      </c>
      <c r="W289" t="str">
        <f t="array" ref="W289">INT(LARGE($B289:$R289+COLUMN($B289:$R289)/100,W$4))&amp;" : "&amp;INDEX($B$4:$R$4,,MATCH(LARGE($B289:$R289+COLUMN($B289:$R289)/100,W$4),$B289:$R289+COLUMN($B289:$R289)/100,0))</f>
        <v xml:space="preserve">0 : </v>
      </c>
      <c r="X289" t="str">
        <f t="array" ref="X289">INT(LARGE($B289:$R289+COLUMN($B289:$R289)/100,X$4))&amp;" : "&amp;INDEX($B$4:$R$4,,MATCH(LARGE($B289:$R289+COLUMN($B289:$R289)/100,X$4),$B289:$R289+COLUMN($B289:$R289)/100,0))</f>
        <v xml:space="preserve">0 : </v>
      </c>
    </row>
    <row r="290" spans="1:24" x14ac:dyDescent="0.35">
      <c r="A290"/>
      <c r="U290" s="12" t="e">
        <f t="shared" si="4"/>
        <v>#N/A</v>
      </c>
      <c r="V290" t="str">
        <f t="array" ref="V290">INT(LARGE($B290:$R290+COLUMN($B290:$R290)/100,V$4))&amp;" : "&amp;INDEX($B$4:$R$4,,MATCH(LARGE($B290:$R290+COLUMN($B290:$R290)/100,V$4),$B290:$R290+COLUMN($B290:$R290)/100,0))</f>
        <v xml:space="preserve">0 : </v>
      </c>
      <c r="W290" t="str">
        <f t="array" ref="W290">INT(LARGE($B290:$R290+COLUMN($B290:$R290)/100,W$4))&amp;" : "&amp;INDEX($B$4:$R$4,,MATCH(LARGE($B290:$R290+COLUMN($B290:$R290)/100,W$4),$B290:$R290+COLUMN($B290:$R290)/100,0))</f>
        <v xml:space="preserve">0 : </v>
      </c>
      <c r="X290" t="str">
        <f t="array" ref="X290">INT(LARGE($B290:$R290+COLUMN($B290:$R290)/100,X$4))&amp;" : "&amp;INDEX($B$4:$R$4,,MATCH(LARGE($B290:$R290+COLUMN($B290:$R290)/100,X$4),$B290:$R290+COLUMN($B290:$R290)/100,0))</f>
        <v xml:space="preserve">0 : </v>
      </c>
    </row>
    <row r="291" spans="1:24" x14ac:dyDescent="0.35">
      <c r="A291"/>
      <c r="U291" s="12" t="e">
        <f t="shared" si="4"/>
        <v>#N/A</v>
      </c>
      <c r="V291" t="str">
        <f t="array" ref="V291">INT(LARGE($B291:$R291+COLUMN($B291:$R291)/100,V$4))&amp;" : "&amp;INDEX($B$4:$R$4,,MATCH(LARGE($B291:$R291+COLUMN($B291:$R291)/100,V$4),$B291:$R291+COLUMN($B291:$R291)/100,0))</f>
        <v xml:space="preserve">0 : </v>
      </c>
      <c r="W291" t="str">
        <f t="array" ref="W291">INT(LARGE($B291:$R291+COLUMN($B291:$R291)/100,W$4))&amp;" : "&amp;INDEX($B$4:$R$4,,MATCH(LARGE($B291:$R291+COLUMN($B291:$R291)/100,W$4),$B291:$R291+COLUMN($B291:$R291)/100,0))</f>
        <v xml:space="preserve">0 : </v>
      </c>
      <c r="X291" t="str">
        <f t="array" ref="X291">INT(LARGE($B291:$R291+COLUMN($B291:$R291)/100,X$4))&amp;" : "&amp;INDEX($B$4:$R$4,,MATCH(LARGE($B291:$R291+COLUMN($B291:$R291)/100,X$4),$B291:$R291+COLUMN($B291:$R291)/100,0))</f>
        <v xml:space="preserve">0 : </v>
      </c>
    </row>
    <row r="292" spans="1:24" x14ac:dyDescent="0.35">
      <c r="A292"/>
      <c r="U292" s="12" t="e">
        <f t="shared" si="4"/>
        <v>#N/A</v>
      </c>
      <c r="V292" t="str">
        <f t="array" ref="V292">INT(LARGE($B292:$R292+COLUMN($B292:$R292)/100,V$4))&amp;" : "&amp;INDEX($B$4:$R$4,,MATCH(LARGE($B292:$R292+COLUMN($B292:$R292)/100,V$4),$B292:$R292+COLUMN($B292:$R292)/100,0))</f>
        <v xml:space="preserve">0 : </v>
      </c>
      <c r="W292" t="str">
        <f t="array" ref="W292">INT(LARGE($B292:$R292+COLUMN($B292:$R292)/100,W$4))&amp;" : "&amp;INDEX($B$4:$R$4,,MATCH(LARGE($B292:$R292+COLUMN($B292:$R292)/100,W$4),$B292:$R292+COLUMN($B292:$R292)/100,0))</f>
        <v xml:space="preserve">0 : </v>
      </c>
      <c r="X292" t="str">
        <f t="array" ref="X292">INT(LARGE($B292:$R292+COLUMN($B292:$R292)/100,X$4))&amp;" : "&amp;INDEX($B$4:$R$4,,MATCH(LARGE($B292:$R292+COLUMN($B292:$R292)/100,X$4),$B292:$R292+COLUMN($B292:$R292)/100,0))</f>
        <v xml:space="preserve">0 : </v>
      </c>
    </row>
    <row r="293" spans="1:24" x14ac:dyDescent="0.35">
      <c r="A293"/>
      <c r="U293" s="12" t="e">
        <f t="shared" si="4"/>
        <v>#N/A</v>
      </c>
      <c r="V293" t="str">
        <f t="array" ref="V293">INT(LARGE($B293:$R293+COLUMN($B293:$R293)/100,V$4))&amp;" : "&amp;INDEX($B$4:$R$4,,MATCH(LARGE($B293:$R293+COLUMN($B293:$R293)/100,V$4),$B293:$R293+COLUMN($B293:$R293)/100,0))</f>
        <v xml:space="preserve">0 : </v>
      </c>
      <c r="W293" t="str">
        <f t="array" ref="W293">INT(LARGE($B293:$R293+COLUMN($B293:$R293)/100,W$4))&amp;" : "&amp;INDEX($B$4:$R$4,,MATCH(LARGE($B293:$R293+COLUMN($B293:$R293)/100,W$4),$B293:$R293+COLUMN($B293:$R293)/100,0))</f>
        <v xml:space="preserve">0 : </v>
      </c>
      <c r="X293" t="str">
        <f t="array" ref="X293">INT(LARGE($B293:$R293+COLUMN($B293:$R293)/100,X$4))&amp;" : "&amp;INDEX($B$4:$R$4,,MATCH(LARGE($B293:$R293+COLUMN($B293:$R293)/100,X$4),$B293:$R293+COLUMN($B293:$R293)/100,0))</f>
        <v xml:space="preserve">0 : </v>
      </c>
    </row>
    <row r="294" spans="1:24" x14ac:dyDescent="0.35">
      <c r="A294"/>
      <c r="U294" s="12" t="e">
        <f t="shared" si="4"/>
        <v>#N/A</v>
      </c>
      <c r="V294" t="str">
        <f t="array" ref="V294">INT(LARGE($B294:$R294+COLUMN($B294:$R294)/100,V$4))&amp;" : "&amp;INDEX($B$4:$R$4,,MATCH(LARGE($B294:$R294+COLUMN($B294:$R294)/100,V$4),$B294:$R294+COLUMN($B294:$R294)/100,0))</f>
        <v xml:space="preserve">0 : </v>
      </c>
      <c r="W294" t="str">
        <f t="array" ref="W294">INT(LARGE($B294:$R294+COLUMN($B294:$R294)/100,W$4))&amp;" : "&amp;INDEX($B$4:$R$4,,MATCH(LARGE($B294:$R294+COLUMN($B294:$R294)/100,W$4),$B294:$R294+COLUMN($B294:$R294)/100,0))</f>
        <v xml:space="preserve">0 : </v>
      </c>
      <c r="X294" t="str">
        <f t="array" ref="X294">INT(LARGE($B294:$R294+COLUMN($B294:$R294)/100,X$4))&amp;" : "&amp;INDEX($B$4:$R$4,,MATCH(LARGE($B294:$R294+COLUMN($B294:$R294)/100,X$4),$B294:$R294+COLUMN($B294:$R294)/100,0))</f>
        <v xml:space="preserve">0 : </v>
      </c>
    </row>
    <row r="295" spans="1:24" x14ac:dyDescent="0.35">
      <c r="A295"/>
      <c r="U295" s="12" t="e">
        <f t="shared" si="4"/>
        <v>#N/A</v>
      </c>
      <c r="V295" t="str">
        <f t="array" ref="V295">INT(LARGE($B295:$R295+COLUMN($B295:$R295)/100,V$4))&amp;" : "&amp;INDEX($B$4:$R$4,,MATCH(LARGE($B295:$R295+COLUMN($B295:$R295)/100,V$4),$B295:$R295+COLUMN($B295:$R295)/100,0))</f>
        <v xml:space="preserve">0 : </v>
      </c>
      <c r="W295" t="str">
        <f t="array" ref="W295">INT(LARGE($B295:$R295+COLUMN($B295:$R295)/100,W$4))&amp;" : "&amp;INDEX($B$4:$R$4,,MATCH(LARGE($B295:$R295+COLUMN($B295:$R295)/100,W$4),$B295:$R295+COLUMN($B295:$R295)/100,0))</f>
        <v xml:space="preserve">0 : </v>
      </c>
      <c r="X295" t="str">
        <f t="array" ref="X295">INT(LARGE($B295:$R295+COLUMN($B295:$R295)/100,X$4))&amp;" : "&amp;INDEX($B$4:$R$4,,MATCH(LARGE($B295:$R295+COLUMN($B295:$R295)/100,X$4),$B295:$R295+COLUMN($B295:$R295)/100,0))</f>
        <v xml:space="preserve">0 : </v>
      </c>
    </row>
    <row r="296" spans="1:24" x14ac:dyDescent="0.35">
      <c r="A296"/>
      <c r="U296" s="12" t="e">
        <f t="shared" si="4"/>
        <v>#N/A</v>
      </c>
      <c r="V296" t="str">
        <f t="array" ref="V296">INT(LARGE($B296:$R296+COLUMN($B296:$R296)/100,V$4))&amp;" : "&amp;INDEX($B$4:$R$4,,MATCH(LARGE($B296:$R296+COLUMN($B296:$R296)/100,V$4),$B296:$R296+COLUMN($B296:$R296)/100,0))</f>
        <v xml:space="preserve">0 : </v>
      </c>
      <c r="W296" t="str">
        <f t="array" ref="W296">INT(LARGE($B296:$R296+COLUMN($B296:$R296)/100,W$4))&amp;" : "&amp;INDEX($B$4:$R$4,,MATCH(LARGE($B296:$R296+COLUMN($B296:$R296)/100,W$4),$B296:$R296+COLUMN($B296:$R296)/100,0))</f>
        <v xml:space="preserve">0 : </v>
      </c>
      <c r="X296" t="str">
        <f t="array" ref="X296">INT(LARGE($B296:$R296+COLUMN($B296:$R296)/100,X$4))&amp;" : "&amp;INDEX($B$4:$R$4,,MATCH(LARGE($B296:$R296+COLUMN($B296:$R296)/100,X$4),$B296:$R296+COLUMN($B296:$R296)/100,0))</f>
        <v xml:space="preserve">0 : </v>
      </c>
    </row>
    <row r="297" spans="1:24" x14ac:dyDescent="0.35">
      <c r="A297"/>
      <c r="U297" s="12" t="e">
        <f t="shared" si="4"/>
        <v>#N/A</v>
      </c>
      <c r="V297" t="str">
        <f t="array" ref="V297">INT(LARGE($B297:$R297+COLUMN($B297:$R297)/100,V$4))&amp;" : "&amp;INDEX($B$4:$R$4,,MATCH(LARGE($B297:$R297+COLUMN($B297:$R297)/100,V$4),$B297:$R297+COLUMN($B297:$R297)/100,0))</f>
        <v xml:space="preserve">0 : </v>
      </c>
      <c r="W297" t="str">
        <f t="array" ref="W297">INT(LARGE($B297:$R297+COLUMN($B297:$R297)/100,W$4))&amp;" : "&amp;INDEX($B$4:$R$4,,MATCH(LARGE($B297:$R297+COLUMN($B297:$R297)/100,W$4),$B297:$R297+COLUMN($B297:$R297)/100,0))</f>
        <v xml:space="preserve">0 : </v>
      </c>
      <c r="X297" t="str">
        <f t="array" ref="X297">INT(LARGE($B297:$R297+COLUMN($B297:$R297)/100,X$4))&amp;" : "&amp;INDEX($B$4:$R$4,,MATCH(LARGE($B297:$R297+COLUMN($B297:$R297)/100,X$4),$B297:$R297+COLUMN($B297:$R297)/100,0))</f>
        <v xml:space="preserve">0 : </v>
      </c>
    </row>
    <row r="298" spans="1:24" x14ac:dyDescent="0.35">
      <c r="A298"/>
      <c r="U298" s="12" t="e">
        <f t="shared" si="4"/>
        <v>#N/A</v>
      </c>
      <c r="V298" t="str">
        <f t="array" ref="V298">INT(LARGE($B298:$R298+COLUMN($B298:$R298)/100,V$4))&amp;" : "&amp;INDEX($B$4:$R$4,,MATCH(LARGE($B298:$R298+COLUMN($B298:$R298)/100,V$4),$B298:$R298+COLUMN($B298:$R298)/100,0))</f>
        <v xml:space="preserve">0 : </v>
      </c>
      <c r="W298" t="str">
        <f t="array" ref="W298">INT(LARGE($B298:$R298+COLUMN($B298:$R298)/100,W$4))&amp;" : "&amp;INDEX($B$4:$R$4,,MATCH(LARGE($B298:$R298+COLUMN($B298:$R298)/100,W$4),$B298:$R298+COLUMN($B298:$R298)/100,0))</f>
        <v xml:space="preserve">0 : </v>
      </c>
      <c r="X298" t="str">
        <f t="array" ref="X298">INT(LARGE($B298:$R298+COLUMN($B298:$R298)/100,X$4))&amp;" : "&amp;INDEX($B$4:$R$4,,MATCH(LARGE($B298:$R298+COLUMN($B298:$R298)/100,X$4),$B298:$R298+COLUMN($B298:$R298)/100,0))</f>
        <v xml:space="preserve">0 : </v>
      </c>
    </row>
    <row r="299" spans="1:24" x14ac:dyDescent="0.35">
      <c r="A299"/>
      <c r="U299" s="12" t="e">
        <f t="shared" si="4"/>
        <v>#N/A</v>
      </c>
      <c r="V299" t="str">
        <f t="array" ref="V299">INT(LARGE($B299:$R299+COLUMN($B299:$R299)/100,V$4))&amp;" : "&amp;INDEX($B$4:$R$4,,MATCH(LARGE($B299:$R299+COLUMN($B299:$R299)/100,V$4),$B299:$R299+COLUMN($B299:$R299)/100,0))</f>
        <v xml:space="preserve">0 : </v>
      </c>
      <c r="W299" t="str">
        <f t="array" ref="W299">INT(LARGE($B299:$R299+COLUMN($B299:$R299)/100,W$4))&amp;" : "&amp;INDEX($B$4:$R$4,,MATCH(LARGE($B299:$R299+COLUMN($B299:$R299)/100,W$4),$B299:$R299+COLUMN($B299:$R299)/100,0))</f>
        <v xml:space="preserve">0 : </v>
      </c>
      <c r="X299" t="str">
        <f t="array" ref="X299">INT(LARGE($B299:$R299+COLUMN($B299:$R299)/100,X$4))&amp;" : "&amp;INDEX($B$4:$R$4,,MATCH(LARGE($B299:$R299+COLUMN($B299:$R299)/100,X$4),$B299:$R299+COLUMN($B299:$R299)/100,0))</f>
        <v xml:space="preserve">0 : </v>
      </c>
    </row>
    <row r="300" spans="1:24" x14ac:dyDescent="0.35">
      <c r="A300"/>
      <c r="U300" s="12" t="e">
        <f t="shared" si="4"/>
        <v>#N/A</v>
      </c>
      <c r="V300" t="str">
        <f t="array" ref="V300">INT(LARGE($B300:$R300+COLUMN($B300:$R300)/100,V$4))&amp;" : "&amp;INDEX($B$4:$R$4,,MATCH(LARGE($B300:$R300+COLUMN($B300:$R300)/100,V$4),$B300:$R300+COLUMN($B300:$R300)/100,0))</f>
        <v xml:space="preserve">0 : </v>
      </c>
      <c r="W300" t="str">
        <f t="array" ref="W300">INT(LARGE($B300:$R300+COLUMN($B300:$R300)/100,W$4))&amp;" : "&amp;INDEX($B$4:$R$4,,MATCH(LARGE($B300:$R300+COLUMN($B300:$R300)/100,W$4),$B300:$R300+COLUMN($B300:$R300)/100,0))</f>
        <v xml:space="preserve">0 : </v>
      </c>
      <c r="X300" t="str">
        <f t="array" ref="X300">INT(LARGE($B300:$R300+COLUMN($B300:$R300)/100,X$4))&amp;" : "&amp;INDEX($B$4:$R$4,,MATCH(LARGE($B300:$R300+COLUMN($B300:$R300)/100,X$4),$B300:$R300+COLUMN($B300:$R300)/100,0))</f>
        <v xml:space="preserve">0 : </v>
      </c>
    </row>
    <row r="301" spans="1:24" x14ac:dyDescent="0.35">
      <c r="A301"/>
      <c r="U301" s="12" t="e">
        <f t="shared" si="4"/>
        <v>#N/A</v>
      </c>
      <c r="V301" t="str">
        <f t="array" ref="V301">INT(LARGE($B301:$R301+COLUMN($B301:$R301)/100,V$4))&amp;" : "&amp;INDEX($B$4:$R$4,,MATCH(LARGE($B301:$R301+COLUMN($B301:$R301)/100,V$4),$B301:$R301+COLUMN($B301:$R301)/100,0))</f>
        <v xml:space="preserve">0 : </v>
      </c>
      <c r="W301" t="str">
        <f t="array" ref="W301">INT(LARGE($B301:$R301+COLUMN($B301:$R301)/100,W$4))&amp;" : "&amp;INDEX($B$4:$R$4,,MATCH(LARGE($B301:$R301+COLUMN($B301:$R301)/100,W$4),$B301:$R301+COLUMN($B301:$R301)/100,0))</f>
        <v xml:space="preserve">0 : </v>
      </c>
      <c r="X301" t="str">
        <f t="array" ref="X301">INT(LARGE($B301:$R301+COLUMN($B301:$R301)/100,X$4))&amp;" : "&amp;INDEX($B$4:$R$4,,MATCH(LARGE($B301:$R301+COLUMN($B301:$R301)/100,X$4),$B301:$R301+COLUMN($B301:$R301)/100,0))</f>
        <v xml:space="preserve">0 : </v>
      </c>
    </row>
    <row r="302" spans="1:24" x14ac:dyDescent="0.35">
      <c r="A302"/>
      <c r="U302" s="12" t="e">
        <f t="shared" si="4"/>
        <v>#N/A</v>
      </c>
      <c r="V302" t="str">
        <f t="array" ref="V302">INT(LARGE($B302:$R302+COLUMN($B302:$R302)/100,V$4))&amp;" : "&amp;INDEX($B$4:$R$4,,MATCH(LARGE($B302:$R302+COLUMN($B302:$R302)/100,V$4),$B302:$R302+COLUMN($B302:$R302)/100,0))</f>
        <v xml:space="preserve">0 : </v>
      </c>
      <c r="W302" t="str">
        <f t="array" ref="W302">INT(LARGE($B302:$R302+COLUMN($B302:$R302)/100,W$4))&amp;" : "&amp;INDEX($B$4:$R$4,,MATCH(LARGE($B302:$R302+COLUMN($B302:$R302)/100,W$4),$B302:$R302+COLUMN($B302:$R302)/100,0))</f>
        <v xml:space="preserve">0 : </v>
      </c>
      <c r="X302" t="str">
        <f t="array" ref="X302">INT(LARGE($B302:$R302+COLUMN($B302:$R302)/100,X$4))&amp;" : "&amp;INDEX($B$4:$R$4,,MATCH(LARGE($B302:$R302+COLUMN($B302:$R302)/100,X$4),$B302:$R302+COLUMN($B302:$R302)/100,0))</f>
        <v xml:space="preserve">0 : </v>
      </c>
    </row>
    <row r="303" spans="1:24" x14ac:dyDescent="0.35">
      <c r="A303"/>
      <c r="U303" s="12" t="e">
        <f t="shared" si="4"/>
        <v>#N/A</v>
      </c>
      <c r="V303" t="str">
        <f t="array" ref="V303">INT(LARGE($B303:$R303+COLUMN($B303:$R303)/100,V$4))&amp;" : "&amp;INDEX($B$4:$R$4,,MATCH(LARGE($B303:$R303+COLUMN($B303:$R303)/100,V$4),$B303:$R303+COLUMN($B303:$R303)/100,0))</f>
        <v xml:space="preserve">0 : </v>
      </c>
      <c r="W303" t="str">
        <f t="array" ref="W303">INT(LARGE($B303:$R303+COLUMN($B303:$R303)/100,W$4))&amp;" : "&amp;INDEX($B$4:$R$4,,MATCH(LARGE($B303:$R303+COLUMN($B303:$R303)/100,W$4),$B303:$R303+COLUMN($B303:$R303)/100,0))</f>
        <v xml:space="preserve">0 : </v>
      </c>
      <c r="X303" t="str">
        <f t="array" ref="X303">INT(LARGE($B303:$R303+COLUMN($B303:$R303)/100,X$4))&amp;" : "&amp;INDEX($B$4:$R$4,,MATCH(LARGE($B303:$R303+COLUMN($B303:$R303)/100,X$4),$B303:$R303+COLUMN($B303:$R303)/100,0))</f>
        <v xml:space="preserve">0 : </v>
      </c>
    </row>
    <row r="304" spans="1:24" x14ac:dyDescent="0.35">
      <c r="A304"/>
      <c r="U304" s="12" t="e">
        <f t="shared" si="4"/>
        <v>#N/A</v>
      </c>
      <c r="V304" t="str">
        <f t="array" ref="V304">INT(LARGE($B304:$R304+COLUMN($B304:$R304)/100,V$4))&amp;" : "&amp;INDEX($B$4:$R$4,,MATCH(LARGE($B304:$R304+COLUMN($B304:$R304)/100,V$4),$B304:$R304+COLUMN($B304:$R304)/100,0))</f>
        <v xml:space="preserve">0 : </v>
      </c>
      <c r="W304" t="str">
        <f t="array" ref="W304">INT(LARGE($B304:$R304+COLUMN($B304:$R304)/100,W$4))&amp;" : "&amp;INDEX($B$4:$R$4,,MATCH(LARGE($B304:$R304+COLUMN($B304:$R304)/100,W$4),$B304:$R304+COLUMN($B304:$R304)/100,0))</f>
        <v xml:space="preserve">0 : </v>
      </c>
      <c r="X304" t="str">
        <f t="array" ref="X304">INT(LARGE($B304:$R304+COLUMN($B304:$R304)/100,X$4))&amp;" : "&amp;INDEX($B$4:$R$4,,MATCH(LARGE($B304:$R304+COLUMN($B304:$R304)/100,X$4),$B304:$R304+COLUMN($B304:$R304)/100,0))</f>
        <v xml:space="preserve">0 : </v>
      </c>
    </row>
    <row r="305" spans="1:24" x14ac:dyDescent="0.35">
      <c r="A305"/>
      <c r="U305" s="12" t="e">
        <f t="shared" si="4"/>
        <v>#N/A</v>
      </c>
      <c r="V305" t="str">
        <f t="array" ref="V305">INT(LARGE($B305:$R305+COLUMN($B305:$R305)/100,V$4))&amp;" : "&amp;INDEX($B$4:$R$4,,MATCH(LARGE($B305:$R305+COLUMN($B305:$R305)/100,V$4),$B305:$R305+COLUMN($B305:$R305)/100,0))</f>
        <v xml:space="preserve">0 : </v>
      </c>
      <c r="W305" t="str">
        <f t="array" ref="W305">INT(LARGE($B305:$R305+COLUMN($B305:$R305)/100,W$4))&amp;" : "&amp;INDEX($B$4:$R$4,,MATCH(LARGE($B305:$R305+COLUMN($B305:$R305)/100,W$4),$B305:$R305+COLUMN($B305:$R305)/100,0))</f>
        <v xml:space="preserve">0 : </v>
      </c>
      <c r="X305" t="str">
        <f t="array" ref="X305">INT(LARGE($B305:$R305+COLUMN($B305:$R305)/100,X$4))&amp;" : "&amp;INDEX($B$4:$R$4,,MATCH(LARGE($B305:$R305+COLUMN($B305:$R305)/100,X$4),$B305:$R305+COLUMN($B305:$R305)/100,0))</f>
        <v xml:space="preserve">0 : </v>
      </c>
    </row>
    <row r="306" spans="1:24" x14ac:dyDescent="0.35">
      <c r="A306"/>
      <c r="U306" s="12" t="e">
        <f t="shared" si="4"/>
        <v>#N/A</v>
      </c>
      <c r="V306" t="str">
        <f t="array" ref="V306">INT(LARGE($B306:$R306+COLUMN($B306:$R306)/100,V$4))&amp;" : "&amp;INDEX($B$4:$R$4,,MATCH(LARGE($B306:$R306+COLUMN($B306:$R306)/100,V$4),$B306:$R306+COLUMN($B306:$R306)/100,0))</f>
        <v xml:space="preserve">0 : </v>
      </c>
      <c r="W306" t="str">
        <f t="array" ref="W306">INT(LARGE($B306:$R306+COLUMN($B306:$R306)/100,W$4))&amp;" : "&amp;INDEX($B$4:$R$4,,MATCH(LARGE($B306:$R306+COLUMN($B306:$R306)/100,W$4),$B306:$R306+COLUMN($B306:$R306)/100,0))</f>
        <v xml:space="preserve">0 : </v>
      </c>
      <c r="X306" t="str">
        <f t="array" ref="X306">INT(LARGE($B306:$R306+COLUMN($B306:$R306)/100,X$4))&amp;" : "&amp;INDEX($B$4:$R$4,,MATCH(LARGE($B306:$R306+COLUMN($B306:$R306)/100,X$4),$B306:$R306+COLUMN($B306:$R306)/100,0))</f>
        <v xml:space="preserve">0 : </v>
      </c>
    </row>
    <row r="307" spans="1:24" x14ac:dyDescent="0.35">
      <c r="A307"/>
      <c r="U307" s="12" t="e">
        <f t="shared" si="4"/>
        <v>#N/A</v>
      </c>
      <c r="V307" t="str">
        <f t="array" ref="V307">INT(LARGE($B307:$R307+COLUMN($B307:$R307)/100,V$4))&amp;" : "&amp;INDEX($B$4:$R$4,,MATCH(LARGE($B307:$R307+COLUMN($B307:$R307)/100,V$4),$B307:$R307+COLUMN($B307:$R307)/100,0))</f>
        <v xml:space="preserve">0 : </v>
      </c>
      <c r="W307" t="str">
        <f t="array" ref="W307">INT(LARGE($B307:$R307+COLUMN($B307:$R307)/100,W$4))&amp;" : "&amp;INDEX($B$4:$R$4,,MATCH(LARGE($B307:$R307+COLUMN($B307:$R307)/100,W$4),$B307:$R307+COLUMN($B307:$R307)/100,0))</f>
        <v xml:space="preserve">0 : </v>
      </c>
      <c r="X307" t="str">
        <f t="array" ref="X307">INT(LARGE($B307:$R307+COLUMN($B307:$R307)/100,X$4))&amp;" : "&amp;INDEX($B$4:$R$4,,MATCH(LARGE($B307:$R307+COLUMN($B307:$R307)/100,X$4),$B307:$R307+COLUMN($B307:$R307)/100,0))</f>
        <v xml:space="preserve">0 : </v>
      </c>
    </row>
    <row r="308" spans="1:24" x14ac:dyDescent="0.35">
      <c r="A308"/>
      <c r="U308" s="12" t="e">
        <f t="shared" si="4"/>
        <v>#N/A</v>
      </c>
      <c r="V308" t="str">
        <f t="array" ref="V308">INT(LARGE($B308:$R308+COLUMN($B308:$R308)/100,V$4))&amp;" : "&amp;INDEX($B$4:$R$4,,MATCH(LARGE($B308:$R308+COLUMN($B308:$R308)/100,V$4),$B308:$R308+COLUMN($B308:$R308)/100,0))</f>
        <v xml:space="preserve">0 : </v>
      </c>
      <c r="W308" t="str">
        <f t="array" ref="W308">INT(LARGE($B308:$R308+COLUMN($B308:$R308)/100,W$4))&amp;" : "&amp;INDEX($B$4:$R$4,,MATCH(LARGE($B308:$R308+COLUMN($B308:$R308)/100,W$4),$B308:$R308+COLUMN($B308:$R308)/100,0))</f>
        <v xml:space="preserve">0 : </v>
      </c>
      <c r="X308" t="str">
        <f t="array" ref="X308">INT(LARGE($B308:$R308+COLUMN($B308:$R308)/100,X$4))&amp;" : "&amp;INDEX($B$4:$R$4,,MATCH(LARGE($B308:$R308+COLUMN($B308:$R308)/100,X$4),$B308:$R308+COLUMN($B308:$R308)/100,0))</f>
        <v xml:space="preserve">0 : </v>
      </c>
    </row>
    <row r="309" spans="1:24" x14ac:dyDescent="0.35">
      <c r="A309"/>
      <c r="U309" s="12" t="e">
        <f t="shared" si="4"/>
        <v>#N/A</v>
      </c>
      <c r="V309" t="str">
        <f t="array" ref="V309">INT(LARGE($B309:$R309+COLUMN($B309:$R309)/100,V$4))&amp;" : "&amp;INDEX($B$4:$R$4,,MATCH(LARGE($B309:$R309+COLUMN($B309:$R309)/100,V$4),$B309:$R309+COLUMN($B309:$R309)/100,0))</f>
        <v xml:space="preserve">0 : </v>
      </c>
      <c r="W309" t="str">
        <f t="array" ref="W309">INT(LARGE($B309:$R309+COLUMN($B309:$R309)/100,W$4))&amp;" : "&amp;INDEX($B$4:$R$4,,MATCH(LARGE($B309:$R309+COLUMN($B309:$R309)/100,W$4),$B309:$R309+COLUMN($B309:$R309)/100,0))</f>
        <v xml:space="preserve">0 : </v>
      </c>
      <c r="X309" t="str">
        <f t="array" ref="X309">INT(LARGE($B309:$R309+COLUMN($B309:$R309)/100,X$4))&amp;" : "&amp;INDEX($B$4:$R$4,,MATCH(LARGE($B309:$R309+COLUMN($B309:$R309)/100,X$4),$B309:$R309+COLUMN($B309:$R309)/100,0))</f>
        <v xml:space="preserve">0 : </v>
      </c>
    </row>
    <row r="310" spans="1:24" x14ac:dyDescent="0.35">
      <c r="A310"/>
      <c r="U310" s="12" t="e">
        <f t="shared" si="4"/>
        <v>#N/A</v>
      </c>
      <c r="V310" t="str">
        <f t="array" ref="V310">INT(LARGE($B310:$R310+COLUMN($B310:$R310)/100,V$4))&amp;" : "&amp;INDEX($B$4:$R$4,,MATCH(LARGE($B310:$R310+COLUMN($B310:$R310)/100,V$4),$B310:$R310+COLUMN($B310:$R310)/100,0))</f>
        <v xml:space="preserve">0 : </v>
      </c>
      <c r="W310" t="str">
        <f t="array" ref="W310">INT(LARGE($B310:$R310+COLUMN($B310:$R310)/100,W$4))&amp;" : "&amp;INDEX($B$4:$R$4,,MATCH(LARGE($B310:$R310+COLUMN($B310:$R310)/100,W$4),$B310:$R310+COLUMN($B310:$R310)/100,0))</f>
        <v xml:space="preserve">0 : </v>
      </c>
      <c r="X310" t="str">
        <f t="array" ref="X310">INT(LARGE($B310:$R310+COLUMN($B310:$R310)/100,X$4))&amp;" : "&amp;INDEX($B$4:$R$4,,MATCH(LARGE($B310:$R310+COLUMN($B310:$R310)/100,X$4),$B310:$R310+COLUMN($B310:$R310)/100,0))</f>
        <v xml:space="preserve">0 : </v>
      </c>
    </row>
    <row r="311" spans="1:24" x14ac:dyDescent="0.35">
      <c r="A311"/>
      <c r="U311" s="12" t="e">
        <f t="shared" si="4"/>
        <v>#N/A</v>
      </c>
      <c r="V311" t="str">
        <f t="array" ref="V311">INT(LARGE($B311:$R311+COLUMN($B311:$R311)/100,V$4))&amp;" : "&amp;INDEX($B$4:$R$4,,MATCH(LARGE($B311:$R311+COLUMN($B311:$R311)/100,V$4),$B311:$R311+COLUMN($B311:$R311)/100,0))</f>
        <v xml:space="preserve">0 : </v>
      </c>
      <c r="W311" t="str">
        <f t="array" ref="W311">INT(LARGE($B311:$R311+COLUMN($B311:$R311)/100,W$4))&amp;" : "&amp;INDEX($B$4:$R$4,,MATCH(LARGE($B311:$R311+COLUMN($B311:$R311)/100,W$4),$B311:$R311+COLUMN($B311:$R311)/100,0))</f>
        <v xml:space="preserve">0 : </v>
      </c>
      <c r="X311" t="str">
        <f t="array" ref="X311">INT(LARGE($B311:$R311+COLUMN($B311:$R311)/100,X$4))&amp;" : "&amp;INDEX($B$4:$R$4,,MATCH(LARGE($B311:$R311+COLUMN($B311:$R311)/100,X$4),$B311:$R311+COLUMN($B311:$R311)/100,0))</f>
        <v xml:space="preserve">0 : </v>
      </c>
    </row>
    <row r="312" spans="1:24" x14ac:dyDescent="0.35">
      <c r="A312"/>
      <c r="U312" s="12" t="e">
        <f t="shared" si="4"/>
        <v>#N/A</v>
      </c>
      <c r="V312" t="str">
        <f t="array" ref="V312">INT(LARGE($B312:$R312+COLUMN($B312:$R312)/100,V$4))&amp;" : "&amp;INDEX($B$4:$R$4,,MATCH(LARGE($B312:$R312+COLUMN($B312:$R312)/100,V$4),$B312:$R312+COLUMN($B312:$R312)/100,0))</f>
        <v xml:space="preserve">0 : </v>
      </c>
      <c r="W312" t="str">
        <f t="array" ref="W312">INT(LARGE($B312:$R312+COLUMN($B312:$R312)/100,W$4))&amp;" : "&amp;INDEX($B$4:$R$4,,MATCH(LARGE($B312:$R312+COLUMN($B312:$R312)/100,W$4),$B312:$R312+COLUMN($B312:$R312)/100,0))</f>
        <v xml:space="preserve">0 : </v>
      </c>
      <c r="X312" t="str">
        <f t="array" ref="X312">INT(LARGE($B312:$R312+COLUMN($B312:$R312)/100,X$4))&amp;" : "&amp;INDEX($B$4:$R$4,,MATCH(LARGE($B312:$R312+COLUMN($B312:$R312)/100,X$4),$B312:$R312+COLUMN($B312:$R312)/100,0))</f>
        <v xml:space="preserve">0 : </v>
      </c>
    </row>
    <row r="313" spans="1:24" x14ac:dyDescent="0.35">
      <c r="A313"/>
      <c r="U313" s="12" t="e">
        <f t="shared" si="4"/>
        <v>#N/A</v>
      </c>
      <c r="V313" t="str">
        <f t="array" ref="V313">INT(LARGE($B313:$R313+COLUMN($B313:$R313)/100,V$4))&amp;" : "&amp;INDEX($B$4:$R$4,,MATCH(LARGE($B313:$R313+COLUMN($B313:$R313)/100,V$4),$B313:$R313+COLUMN($B313:$R313)/100,0))</f>
        <v xml:space="preserve">0 : </v>
      </c>
      <c r="W313" t="str">
        <f t="array" ref="W313">INT(LARGE($B313:$R313+COLUMN($B313:$R313)/100,W$4))&amp;" : "&amp;INDEX($B$4:$R$4,,MATCH(LARGE($B313:$R313+COLUMN($B313:$R313)/100,W$4),$B313:$R313+COLUMN($B313:$R313)/100,0))</f>
        <v xml:space="preserve">0 : </v>
      </c>
      <c r="X313" t="str">
        <f t="array" ref="X313">INT(LARGE($B313:$R313+COLUMN($B313:$R313)/100,X$4))&amp;" : "&amp;INDEX($B$4:$R$4,,MATCH(LARGE($B313:$R313+COLUMN($B313:$R313)/100,X$4),$B313:$R313+COLUMN($B313:$R313)/100,0))</f>
        <v xml:space="preserve">0 : </v>
      </c>
    </row>
    <row r="314" spans="1:24" x14ac:dyDescent="0.35">
      <c r="A314"/>
      <c r="U314" s="12" t="e">
        <f t="shared" si="4"/>
        <v>#N/A</v>
      </c>
      <c r="V314" t="str">
        <f t="array" ref="V314">INT(LARGE($B314:$R314+COLUMN($B314:$R314)/100,V$4))&amp;" : "&amp;INDEX($B$4:$R$4,,MATCH(LARGE($B314:$R314+COLUMN($B314:$R314)/100,V$4),$B314:$R314+COLUMN($B314:$R314)/100,0))</f>
        <v xml:space="preserve">0 : </v>
      </c>
      <c r="W314" t="str">
        <f t="array" ref="W314">INT(LARGE($B314:$R314+COLUMN($B314:$R314)/100,W$4))&amp;" : "&amp;INDEX($B$4:$R$4,,MATCH(LARGE($B314:$R314+COLUMN($B314:$R314)/100,W$4),$B314:$R314+COLUMN($B314:$R314)/100,0))</f>
        <v xml:space="preserve">0 : </v>
      </c>
      <c r="X314" t="str">
        <f t="array" ref="X314">INT(LARGE($B314:$R314+COLUMN($B314:$R314)/100,X$4))&amp;" : "&amp;INDEX($B$4:$R$4,,MATCH(LARGE($B314:$R314+COLUMN($B314:$R314)/100,X$4),$B314:$R314+COLUMN($B314:$R314)/100,0))</f>
        <v xml:space="preserve">0 : </v>
      </c>
    </row>
    <row r="315" spans="1:24" x14ac:dyDescent="0.35">
      <c r="A315"/>
      <c r="U315" s="12" t="e">
        <f t="shared" si="4"/>
        <v>#N/A</v>
      </c>
      <c r="V315" t="str">
        <f t="array" ref="V315">INT(LARGE($B315:$R315+COLUMN($B315:$R315)/100,V$4))&amp;" : "&amp;INDEX($B$4:$R$4,,MATCH(LARGE($B315:$R315+COLUMN($B315:$R315)/100,V$4),$B315:$R315+COLUMN($B315:$R315)/100,0))</f>
        <v xml:space="preserve">0 : </v>
      </c>
      <c r="W315" t="str">
        <f t="array" ref="W315">INT(LARGE($B315:$R315+COLUMN($B315:$R315)/100,W$4))&amp;" : "&amp;INDEX($B$4:$R$4,,MATCH(LARGE($B315:$R315+COLUMN($B315:$R315)/100,W$4),$B315:$R315+COLUMN($B315:$R315)/100,0))</f>
        <v xml:space="preserve">0 : </v>
      </c>
      <c r="X315" t="str">
        <f t="array" ref="X315">INT(LARGE($B315:$R315+COLUMN($B315:$R315)/100,X$4))&amp;" : "&amp;INDEX($B$4:$R$4,,MATCH(LARGE($B315:$R315+COLUMN($B315:$R315)/100,X$4),$B315:$R315+COLUMN($B315:$R315)/100,0))</f>
        <v xml:space="preserve">0 : </v>
      </c>
    </row>
    <row r="316" spans="1:24" x14ac:dyDescent="0.35">
      <c r="A316"/>
      <c r="U316" s="12" t="e">
        <f t="shared" si="4"/>
        <v>#N/A</v>
      </c>
      <c r="V316" t="str">
        <f t="array" ref="V316">INT(LARGE($B316:$R316+COLUMN($B316:$R316)/100,V$4))&amp;" : "&amp;INDEX($B$4:$R$4,,MATCH(LARGE($B316:$R316+COLUMN($B316:$R316)/100,V$4),$B316:$R316+COLUMN($B316:$R316)/100,0))</f>
        <v xml:space="preserve">0 : </v>
      </c>
      <c r="W316" t="str">
        <f t="array" ref="W316">INT(LARGE($B316:$R316+COLUMN($B316:$R316)/100,W$4))&amp;" : "&amp;INDEX($B$4:$R$4,,MATCH(LARGE($B316:$R316+COLUMN($B316:$R316)/100,W$4),$B316:$R316+COLUMN($B316:$R316)/100,0))</f>
        <v xml:space="preserve">0 : </v>
      </c>
      <c r="X316" t="str">
        <f t="array" ref="X316">INT(LARGE($B316:$R316+COLUMN($B316:$R316)/100,X$4))&amp;" : "&amp;INDEX($B$4:$R$4,,MATCH(LARGE($B316:$R316+COLUMN($B316:$R316)/100,X$4),$B316:$R316+COLUMN($B316:$R316)/100,0))</f>
        <v xml:space="preserve">0 : </v>
      </c>
    </row>
    <row r="317" spans="1:24" x14ac:dyDescent="0.35">
      <c r="A317"/>
      <c r="U317" s="12" t="e">
        <f t="shared" si="4"/>
        <v>#N/A</v>
      </c>
      <c r="V317" t="str">
        <f t="array" ref="V317">INT(LARGE($B317:$R317+COLUMN($B317:$R317)/100,V$4))&amp;" : "&amp;INDEX($B$4:$R$4,,MATCH(LARGE($B317:$R317+COLUMN($B317:$R317)/100,V$4),$B317:$R317+COLUMN($B317:$R317)/100,0))</f>
        <v xml:space="preserve">0 : </v>
      </c>
      <c r="W317" t="str">
        <f t="array" ref="W317">INT(LARGE($B317:$R317+COLUMN($B317:$R317)/100,W$4))&amp;" : "&amp;INDEX($B$4:$R$4,,MATCH(LARGE($B317:$R317+COLUMN($B317:$R317)/100,W$4),$B317:$R317+COLUMN($B317:$R317)/100,0))</f>
        <v xml:space="preserve">0 : </v>
      </c>
      <c r="X317" t="str">
        <f t="array" ref="X317">INT(LARGE($B317:$R317+COLUMN($B317:$R317)/100,X$4))&amp;" : "&amp;INDEX($B$4:$R$4,,MATCH(LARGE($B317:$R317+COLUMN($B317:$R317)/100,X$4),$B317:$R317+COLUMN($B317:$R317)/100,0))</f>
        <v xml:space="preserve">0 : </v>
      </c>
    </row>
    <row r="318" spans="1:24" x14ac:dyDescent="0.35">
      <c r="A318"/>
      <c r="U318" s="12" t="e">
        <f t="shared" si="4"/>
        <v>#N/A</v>
      </c>
      <c r="V318" t="str">
        <f t="array" ref="V318">INT(LARGE($B318:$R318+COLUMN($B318:$R318)/100,V$4))&amp;" : "&amp;INDEX($B$4:$R$4,,MATCH(LARGE($B318:$R318+COLUMN($B318:$R318)/100,V$4),$B318:$R318+COLUMN($B318:$R318)/100,0))</f>
        <v xml:space="preserve">0 : </v>
      </c>
      <c r="W318" t="str">
        <f t="array" ref="W318">INT(LARGE($B318:$R318+COLUMN($B318:$R318)/100,W$4))&amp;" : "&amp;INDEX($B$4:$R$4,,MATCH(LARGE($B318:$R318+COLUMN($B318:$R318)/100,W$4),$B318:$R318+COLUMN($B318:$R318)/100,0))</f>
        <v xml:space="preserve">0 : </v>
      </c>
      <c r="X318" t="str">
        <f t="array" ref="X318">INT(LARGE($B318:$R318+COLUMN($B318:$R318)/100,X$4))&amp;" : "&amp;INDEX($B$4:$R$4,,MATCH(LARGE($B318:$R318+COLUMN($B318:$R318)/100,X$4),$B318:$R318+COLUMN($B318:$R318)/100,0))</f>
        <v xml:space="preserve">0 : </v>
      </c>
    </row>
    <row r="319" spans="1:24" x14ac:dyDescent="0.35">
      <c r="A319"/>
      <c r="U319" s="12" t="e">
        <f t="shared" si="4"/>
        <v>#N/A</v>
      </c>
      <c r="V319" t="str">
        <f t="array" ref="V319">INT(LARGE($B319:$R319+COLUMN($B319:$R319)/100,V$4))&amp;" : "&amp;INDEX($B$4:$R$4,,MATCH(LARGE($B319:$R319+COLUMN($B319:$R319)/100,V$4),$B319:$R319+COLUMN($B319:$R319)/100,0))</f>
        <v xml:space="preserve">0 : </v>
      </c>
      <c r="W319" t="str">
        <f t="array" ref="W319">INT(LARGE($B319:$R319+COLUMN($B319:$R319)/100,W$4))&amp;" : "&amp;INDEX($B$4:$R$4,,MATCH(LARGE($B319:$R319+COLUMN($B319:$R319)/100,W$4),$B319:$R319+COLUMN($B319:$R319)/100,0))</f>
        <v xml:space="preserve">0 : </v>
      </c>
      <c r="X319" t="str">
        <f t="array" ref="X319">INT(LARGE($B319:$R319+COLUMN($B319:$R319)/100,X$4))&amp;" : "&amp;INDEX($B$4:$R$4,,MATCH(LARGE($B319:$R319+COLUMN($B319:$R319)/100,X$4),$B319:$R319+COLUMN($B319:$R319)/100,0))</f>
        <v xml:space="preserve">0 : </v>
      </c>
    </row>
    <row r="320" spans="1:24" x14ac:dyDescent="0.35">
      <c r="A320"/>
      <c r="U320" s="12" t="e">
        <f t="shared" si="4"/>
        <v>#N/A</v>
      </c>
      <c r="V320" t="str">
        <f t="array" ref="V320">INT(LARGE($B320:$R320+COLUMN($B320:$R320)/100,V$4))&amp;" : "&amp;INDEX($B$4:$R$4,,MATCH(LARGE($B320:$R320+COLUMN($B320:$R320)/100,V$4),$B320:$R320+COLUMN($B320:$R320)/100,0))</f>
        <v xml:space="preserve">0 : </v>
      </c>
      <c r="W320" t="str">
        <f t="array" ref="W320">INT(LARGE($B320:$R320+COLUMN($B320:$R320)/100,W$4))&amp;" : "&amp;INDEX($B$4:$R$4,,MATCH(LARGE($B320:$R320+COLUMN($B320:$R320)/100,W$4),$B320:$R320+COLUMN($B320:$R320)/100,0))</f>
        <v xml:space="preserve">0 : </v>
      </c>
      <c r="X320" t="str">
        <f t="array" ref="X320">INT(LARGE($B320:$R320+COLUMN($B320:$R320)/100,X$4))&amp;" : "&amp;INDEX($B$4:$R$4,,MATCH(LARGE($B320:$R320+COLUMN($B320:$R320)/100,X$4),$B320:$R320+COLUMN($B320:$R320)/100,0))</f>
        <v xml:space="preserve">0 : </v>
      </c>
    </row>
    <row r="321" spans="1:24" x14ac:dyDescent="0.35">
      <c r="A321"/>
      <c r="U321" s="12" t="e">
        <f t="shared" si="4"/>
        <v>#N/A</v>
      </c>
      <c r="V321" t="str">
        <f t="array" ref="V321">INT(LARGE($B321:$R321+COLUMN($B321:$R321)/100,V$4))&amp;" : "&amp;INDEX($B$4:$R$4,,MATCH(LARGE($B321:$R321+COLUMN($B321:$R321)/100,V$4),$B321:$R321+COLUMN($B321:$R321)/100,0))</f>
        <v xml:space="preserve">0 : </v>
      </c>
      <c r="W321" t="str">
        <f t="array" ref="W321">INT(LARGE($B321:$R321+COLUMN($B321:$R321)/100,W$4))&amp;" : "&amp;INDEX($B$4:$R$4,,MATCH(LARGE($B321:$R321+COLUMN($B321:$R321)/100,W$4),$B321:$R321+COLUMN($B321:$R321)/100,0))</f>
        <v xml:space="preserve">0 : </v>
      </c>
      <c r="X321" t="str">
        <f t="array" ref="X321">INT(LARGE($B321:$R321+COLUMN($B321:$R321)/100,X$4))&amp;" : "&amp;INDEX($B$4:$R$4,,MATCH(LARGE($B321:$R321+COLUMN($B321:$R321)/100,X$4),$B321:$R321+COLUMN($B321:$R321)/100,0))</f>
        <v xml:space="preserve">0 : </v>
      </c>
    </row>
    <row r="322" spans="1:24" x14ac:dyDescent="0.35">
      <c r="A322"/>
      <c r="U322" s="12" t="e">
        <f t="shared" si="4"/>
        <v>#N/A</v>
      </c>
      <c r="V322" t="str">
        <f t="array" ref="V322">INT(LARGE($B322:$R322+COLUMN($B322:$R322)/100,V$4))&amp;" : "&amp;INDEX($B$4:$R$4,,MATCH(LARGE($B322:$R322+COLUMN($B322:$R322)/100,V$4),$B322:$R322+COLUMN($B322:$R322)/100,0))</f>
        <v xml:space="preserve">0 : </v>
      </c>
      <c r="W322" t="str">
        <f t="array" ref="W322">INT(LARGE($B322:$R322+COLUMN($B322:$R322)/100,W$4))&amp;" : "&amp;INDEX($B$4:$R$4,,MATCH(LARGE($B322:$R322+COLUMN($B322:$R322)/100,W$4),$B322:$R322+COLUMN($B322:$R322)/100,0))</f>
        <v xml:space="preserve">0 : </v>
      </c>
      <c r="X322" t="str">
        <f t="array" ref="X322">INT(LARGE($B322:$R322+COLUMN($B322:$R322)/100,X$4))&amp;" : "&amp;INDEX($B$4:$R$4,,MATCH(LARGE($B322:$R322+COLUMN($B322:$R322)/100,X$4),$B322:$R322+COLUMN($B322:$R322)/100,0))</f>
        <v xml:space="preserve">0 : </v>
      </c>
    </row>
    <row r="323" spans="1:24" x14ac:dyDescent="0.35">
      <c r="A323"/>
      <c r="U323" s="12" t="e">
        <f t="shared" si="4"/>
        <v>#N/A</v>
      </c>
      <c r="V323" t="str">
        <f t="array" ref="V323">INT(LARGE($B323:$R323+COLUMN($B323:$R323)/100,V$4))&amp;" : "&amp;INDEX($B$4:$R$4,,MATCH(LARGE($B323:$R323+COLUMN($B323:$R323)/100,V$4),$B323:$R323+COLUMN($B323:$R323)/100,0))</f>
        <v xml:space="preserve">0 : </v>
      </c>
      <c r="W323" t="str">
        <f t="array" ref="W323">INT(LARGE($B323:$R323+COLUMN($B323:$R323)/100,W$4))&amp;" : "&amp;INDEX($B$4:$R$4,,MATCH(LARGE($B323:$R323+COLUMN($B323:$R323)/100,W$4),$B323:$R323+COLUMN($B323:$R323)/100,0))</f>
        <v xml:space="preserve">0 : </v>
      </c>
      <c r="X323" t="str">
        <f t="array" ref="X323">INT(LARGE($B323:$R323+COLUMN($B323:$R323)/100,X$4))&amp;" : "&amp;INDEX($B$4:$R$4,,MATCH(LARGE($B323:$R323+COLUMN($B323:$R323)/100,X$4),$B323:$R323+COLUMN($B323:$R323)/100,0))</f>
        <v xml:space="preserve">0 : </v>
      </c>
    </row>
    <row r="324" spans="1:24" x14ac:dyDescent="0.35">
      <c r="A324"/>
      <c r="U324" s="12" t="e">
        <f t="shared" si="4"/>
        <v>#N/A</v>
      </c>
      <c r="V324" t="str">
        <f t="array" ref="V324">INT(LARGE($B324:$R324+COLUMN($B324:$R324)/100,V$4))&amp;" : "&amp;INDEX($B$4:$R$4,,MATCH(LARGE($B324:$R324+COLUMN($B324:$R324)/100,V$4),$B324:$R324+COLUMN($B324:$R324)/100,0))</f>
        <v xml:space="preserve">0 : </v>
      </c>
      <c r="W324" t="str">
        <f t="array" ref="W324">INT(LARGE($B324:$R324+COLUMN($B324:$R324)/100,W$4))&amp;" : "&amp;INDEX($B$4:$R$4,,MATCH(LARGE($B324:$R324+COLUMN($B324:$R324)/100,W$4),$B324:$R324+COLUMN($B324:$R324)/100,0))</f>
        <v xml:space="preserve">0 : </v>
      </c>
      <c r="X324" t="str">
        <f t="array" ref="X324">INT(LARGE($B324:$R324+COLUMN($B324:$R324)/100,X$4))&amp;" : "&amp;INDEX($B$4:$R$4,,MATCH(LARGE($B324:$R324+COLUMN($B324:$R324)/100,X$4),$B324:$R324+COLUMN($B324:$R324)/100,0))</f>
        <v xml:space="preserve">0 : </v>
      </c>
    </row>
    <row r="325" spans="1:24" x14ac:dyDescent="0.35">
      <c r="A325"/>
      <c r="U325" s="12" t="e">
        <f t="shared" ref="U325:U370" si="5">INDEX($B$4:$R$4,MATCH(MAX(B325:R325),B325:R325,0))</f>
        <v>#N/A</v>
      </c>
      <c r="V325" t="str">
        <f t="array" ref="V325">INT(LARGE($B325:$R325+COLUMN($B325:$R325)/100,V$4))&amp;" : "&amp;INDEX($B$4:$R$4,,MATCH(LARGE($B325:$R325+COLUMN($B325:$R325)/100,V$4),$B325:$R325+COLUMN($B325:$R325)/100,0))</f>
        <v xml:space="preserve">0 : </v>
      </c>
      <c r="W325" t="str">
        <f t="array" ref="W325">INT(LARGE($B325:$R325+COLUMN($B325:$R325)/100,W$4))&amp;" : "&amp;INDEX($B$4:$R$4,,MATCH(LARGE($B325:$R325+COLUMN($B325:$R325)/100,W$4),$B325:$R325+COLUMN($B325:$R325)/100,0))</f>
        <v xml:space="preserve">0 : </v>
      </c>
      <c r="X325" t="str">
        <f t="array" ref="X325">INT(LARGE($B325:$R325+COLUMN($B325:$R325)/100,X$4))&amp;" : "&amp;INDEX($B$4:$R$4,,MATCH(LARGE($B325:$R325+COLUMN($B325:$R325)/100,X$4),$B325:$R325+COLUMN($B325:$R325)/100,0))</f>
        <v xml:space="preserve">0 : </v>
      </c>
    </row>
    <row r="326" spans="1:24" x14ac:dyDescent="0.35">
      <c r="A326"/>
      <c r="U326" s="12" t="e">
        <f t="shared" si="5"/>
        <v>#N/A</v>
      </c>
      <c r="V326" t="str">
        <f t="array" ref="V326">INT(LARGE($B326:$R326+COLUMN($B326:$R326)/100,V$4))&amp;" : "&amp;INDEX($B$4:$R$4,,MATCH(LARGE($B326:$R326+COLUMN($B326:$R326)/100,V$4),$B326:$R326+COLUMN($B326:$R326)/100,0))</f>
        <v xml:space="preserve">0 : </v>
      </c>
      <c r="W326" t="str">
        <f t="array" ref="W326">INT(LARGE($B326:$R326+COLUMN($B326:$R326)/100,W$4))&amp;" : "&amp;INDEX($B$4:$R$4,,MATCH(LARGE($B326:$R326+COLUMN($B326:$R326)/100,W$4),$B326:$R326+COLUMN($B326:$R326)/100,0))</f>
        <v xml:space="preserve">0 : </v>
      </c>
      <c r="X326" t="str">
        <f t="array" ref="X326">INT(LARGE($B326:$R326+COLUMN($B326:$R326)/100,X$4))&amp;" : "&amp;INDEX($B$4:$R$4,,MATCH(LARGE($B326:$R326+COLUMN($B326:$R326)/100,X$4),$B326:$R326+COLUMN($B326:$R326)/100,0))</f>
        <v xml:space="preserve">0 : </v>
      </c>
    </row>
    <row r="327" spans="1:24" x14ac:dyDescent="0.35">
      <c r="A327"/>
      <c r="U327" s="12" t="e">
        <f t="shared" si="5"/>
        <v>#N/A</v>
      </c>
      <c r="V327" t="str">
        <f t="array" ref="V327">INT(LARGE($B327:$R327+COLUMN($B327:$R327)/100,V$4))&amp;" : "&amp;INDEX($B$4:$R$4,,MATCH(LARGE($B327:$R327+COLUMN($B327:$R327)/100,V$4),$B327:$R327+COLUMN($B327:$R327)/100,0))</f>
        <v xml:space="preserve">0 : </v>
      </c>
      <c r="W327" t="str">
        <f t="array" ref="W327">INT(LARGE($B327:$R327+COLUMN($B327:$R327)/100,W$4))&amp;" : "&amp;INDEX($B$4:$R$4,,MATCH(LARGE($B327:$R327+COLUMN($B327:$R327)/100,W$4),$B327:$R327+COLUMN($B327:$R327)/100,0))</f>
        <v xml:space="preserve">0 : </v>
      </c>
      <c r="X327" t="str">
        <f t="array" ref="X327">INT(LARGE($B327:$R327+COLUMN($B327:$R327)/100,X$4))&amp;" : "&amp;INDEX($B$4:$R$4,,MATCH(LARGE($B327:$R327+COLUMN($B327:$R327)/100,X$4),$B327:$R327+COLUMN($B327:$R327)/100,0))</f>
        <v xml:space="preserve">0 : </v>
      </c>
    </row>
    <row r="328" spans="1:24" x14ac:dyDescent="0.35">
      <c r="A328"/>
      <c r="U328" s="12" t="e">
        <f t="shared" si="5"/>
        <v>#N/A</v>
      </c>
      <c r="V328" t="str">
        <f t="array" ref="V328">INT(LARGE($B328:$R328+COLUMN($B328:$R328)/100,V$4))&amp;" : "&amp;INDEX($B$4:$R$4,,MATCH(LARGE($B328:$R328+COLUMN($B328:$R328)/100,V$4),$B328:$R328+COLUMN($B328:$R328)/100,0))</f>
        <v xml:space="preserve">0 : </v>
      </c>
      <c r="W328" t="str">
        <f t="array" ref="W328">INT(LARGE($B328:$R328+COLUMN($B328:$R328)/100,W$4))&amp;" : "&amp;INDEX($B$4:$R$4,,MATCH(LARGE($B328:$R328+COLUMN($B328:$R328)/100,W$4),$B328:$R328+COLUMN($B328:$R328)/100,0))</f>
        <v xml:space="preserve">0 : </v>
      </c>
      <c r="X328" t="str">
        <f t="array" ref="X328">INT(LARGE($B328:$R328+COLUMN($B328:$R328)/100,X$4))&amp;" : "&amp;INDEX($B$4:$R$4,,MATCH(LARGE($B328:$R328+COLUMN($B328:$R328)/100,X$4),$B328:$R328+COLUMN($B328:$R328)/100,0))</f>
        <v xml:space="preserve">0 : </v>
      </c>
    </row>
    <row r="329" spans="1:24" x14ac:dyDescent="0.35">
      <c r="A329"/>
      <c r="U329" s="12" t="e">
        <f t="shared" si="5"/>
        <v>#N/A</v>
      </c>
      <c r="V329" t="str">
        <f t="array" ref="V329">INT(LARGE($B329:$R329+COLUMN($B329:$R329)/100,V$4))&amp;" : "&amp;INDEX($B$4:$R$4,,MATCH(LARGE($B329:$R329+COLUMN($B329:$R329)/100,V$4),$B329:$R329+COLUMN($B329:$R329)/100,0))</f>
        <v xml:space="preserve">0 : </v>
      </c>
      <c r="W329" t="str">
        <f t="array" ref="W329">INT(LARGE($B329:$R329+COLUMN($B329:$R329)/100,W$4))&amp;" : "&amp;INDEX($B$4:$R$4,,MATCH(LARGE($B329:$R329+COLUMN($B329:$R329)/100,W$4),$B329:$R329+COLUMN($B329:$R329)/100,0))</f>
        <v xml:space="preserve">0 : </v>
      </c>
      <c r="X329" t="str">
        <f t="array" ref="X329">INT(LARGE($B329:$R329+COLUMN($B329:$R329)/100,X$4))&amp;" : "&amp;INDEX($B$4:$R$4,,MATCH(LARGE($B329:$R329+COLUMN($B329:$R329)/100,X$4),$B329:$R329+COLUMN($B329:$R329)/100,0))</f>
        <v xml:space="preserve">0 : </v>
      </c>
    </row>
    <row r="330" spans="1:24" x14ac:dyDescent="0.35">
      <c r="A330"/>
      <c r="U330" s="12" t="e">
        <f t="shared" si="5"/>
        <v>#N/A</v>
      </c>
      <c r="V330" t="str">
        <f t="array" ref="V330">INT(LARGE($B330:$R330+COLUMN($B330:$R330)/100,V$4))&amp;" : "&amp;INDEX($B$4:$R$4,,MATCH(LARGE($B330:$R330+COLUMN($B330:$R330)/100,V$4),$B330:$R330+COLUMN($B330:$R330)/100,0))</f>
        <v xml:space="preserve">0 : </v>
      </c>
      <c r="W330" t="str">
        <f t="array" ref="W330">INT(LARGE($B330:$R330+COLUMN($B330:$R330)/100,W$4))&amp;" : "&amp;INDEX($B$4:$R$4,,MATCH(LARGE($B330:$R330+COLUMN($B330:$R330)/100,W$4),$B330:$R330+COLUMN($B330:$R330)/100,0))</f>
        <v xml:space="preserve">0 : </v>
      </c>
      <c r="X330" t="str">
        <f t="array" ref="X330">INT(LARGE($B330:$R330+COLUMN($B330:$R330)/100,X$4))&amp;" : "&amp;INDEX($B$4:$R$4,,MATCH(LARGE($B330:$R330+COLUMN($B330:$R330)/100,X$4),$B330:$R330+COLUMN($B330:$R330)/100,0))</f>
        <v xml:space="preserve">0 : </v>
      </c>
    </row>
    <row r="331" spans="1:24" x14ac:dyDescent="0.35">
      <c r="A331"/>
      <c r="U331" s="12" t="e">
        <f t="shared" si="5"/>
        <v>#N/A</v>
      </c>
      <c r="V331" t="str">
        <f t="array" ref="V331">INT(LARGE($B331:$R331+COLUMN($B331:$R331)/100,V$4))&amp;" : "&amp;INDEX($B$4:$R$4,,MATCH(LARGE($B331:$R331+COLUMN($B331:$R331)/100,V$4),$B331:$R331+COLUMN($B331:$R331)/100,0))</f>
        <v xml:space="preserve">0 : </v>
      </c>
      <c r="W331" t="str">
        <f t="array" ref="W331">INT(LARGE($B331:$R331+COLUMN($B331:$R331)/100,W$4))&amp;" : "&amp;INDEX($B$4:$R$4,,MATCH(LARGE($B331:$R331+COLUMN($B331:$R331)/100,W$4),$B331:$R331+COLUMN($B331:$R331)/100,0))</f>
        <v xml:space="preserve">0 : </v>
      </c>
      <c r="X331" t="str">
        <f t="array" ref="X331">INT(LARGE($B331:$R331+COLUMN($B331:$R331)/100,X$4))&amp;" : "&amp;INDEX($B$4:$R$4,,MATCH(LARGE($B331:$R331+COLUMN($B331:$R331)/100,X$4),$B331:$R331+COLUMN($B331:$R331)/100,0))</f>
        <v xml:space="preserve">0 : </v>
      </c>
    </row>
    <row r="332" spans="1:24" x14ac:dyDescent="0.35">
      <c r="A332"/>
      <c r="U332" s="12" t="e">
        <f t="shared" si="5"/>
        <v>#N/A</v>
      </c>
      <c r="V332" t="str">
        <f t="array" ref="V332">INT(LARGE($B332:$R332+COLUMN($B332:$R332)/100,V$4))&amp;" : "&amp;INDEX($B$4:$R$4,,MATCH(LARGE($B332:$R332+COLUMN($B332:$R332)/100,V$4),$B332:$R332+COLUMN($B332:$R332)/100,0))</f>
        <v xml:space="preserve">0 : </v>
      </c>
      <c r="W332" t="str">
        <f t="array" ref="W332">INT(LARGE($B332:$R332+COLUMN($B332:$R332)/100,W$4))&amp;" : "&amp;INDEX($B$4:$R$4,,MATCH(LARGE($B332:$R332+COLUMN($B332:$R332)/100,W$4),$B332:$R332+COLUMN($B332:$R332)/100,0))</f>
        <v xml:space="preserve">0 : </v>
      </c>
      <c r="X332" t="str">
        <f t="array" ref="X332">INT(LARGE($B332:$R332+COLUMN($B332:$R332)/100,X$4))&amp;" : "&amp;INDEX($B$4:$R$4,,MATCH(LARGE($B332:$R332+COLUMN($B332:$R332)/100,X$4),$B332:$R332+COLUMN($B332:$R332)/100,0))</f>
        <v xml:space="preserve">0 : </v>
      </c>
    </row>
    <row r="333" spans="1:24" x14ac:dyDescent="0.35">
      <c r="A333"/>
      <c r="U333" s="12" t="e">
        <f t="shared" si="5"/>
        <v>#N/A</v>
      </c>
      <c r="V333" t="str">
        <f t="array" ref="V333">INT(LARGE($B333:$R333+COLUMN($B333:$R333)/100,V$4))&amp;" : "&amp;INDEX($B$4:$R$4,,MATCH(LARGE($B333:$R333+COLUMN($B333:$R333)/100,V$4),$B333:$R333+COLUMN($B333:$R333)/100,0))</f>
        <v xml:space="preserve">0 : </v>
      </c>
      <c r="W333" t="str">
        <f t="array" ref="W333">INT(LARGE($B333:$R333+COLUMN($B333:$R333)/100,W$4))&amp;" : "&amp;INDEX($B$4:$R$4,,MATCH(LARGE($B333:$R333+COLUMN($B333:$R333)/100,W$4),$B333:$R333+COLUMN($B333:$R333)/100,0))</f>
        <v xml:space="preserve">0 : </v>
      </c>
      <c r="X333" t="str">
        <f t="array" ref="X333">INT(LARGE($B333:$R333+COLUMN($B333:$R333)/100,X$4))&amp;" : "&amp;INDEX($B$4:$R$4,,MATCH(LARGE($B333:$R333+COLUMN($B333:$R333)/100,X$4),$B333:$R333+COLUMN($B333:$R333)/100,0))</f>
        <v xml:space="preserve">0 : </v>
      </c>
    </row>
    <row r="334" spans="1:24" x14ac:dyDescent="0.35">
      <c r="A334"/>
      <c r="U334" s="12" t="e">
        <f t="shared" si="5"/>
        <v>#N/A</v>
      </c>
      <c r="V334" t="str">
        <f t="array" ref="V334">INT(LARGE($B334:$R334+COLUMN($B334:$R334)/100,V$4))&amp;" : "&amp;INDEX($B$4:$R$4,,MATCH(LARGE($B334:$R334+COLUMN($B334:$R334)/100,V$4),$B334:$R334+COLUMN($B334:$R334)/100,0))</f>
        <v xml:space="preserve">0 : </v>
      </c>
      <c r="W334" t="str">
        <f t="array" ref="W334">INT(LARGE($B334:$R334+COLUMN($B334:$R334)/100,W$4))&amp;" : "&amp;INDEX($B$4:$R$4,,MATCH(LARGE($B334:$R334+COLUMN($B334:$R334)/100,W$4),$B334:$R334+COLUMN($B334:$R334)/100,0))</f>
        <v xml:space="preserve">0 : </v>
      </c>
      <c r="X334" t="str">
        <f t="array" ref="X334">INT(LARGE($B334:$R334+COLUMN($B334:$R334)/100,X$4))&amp;" : "&amp;INDEX($B$4:$R$4,,MATCH(LARGE($B334:$R334+COLUMN($B334:$R334)/100,X$4),$B334:$R334+COLUMN($B334:$R334)/100,0))</f>
        <v xml:space="preserve">0 : </v>
      </c>
    </row>
    <row r="335" spans="1:24" x14ac:dyDescent="0.35">
      <c r="A335"/>
      <c r="U335" s="12" t="e">
        <f t="shared" si="5"/>
        <v>#N/A</v>
      </c>
      <c r="V335" t="str">
        <f t="array" ref="V335">INT(LARGE($B335:$R335+COLUMN($B335:$R335)/100,V$4))&amp;" : "&amp;INDEX($B$4:$R$4,,MATCH(LARGE($B335:$R335+COLUMN($B335:$R335)/100,V$4),$B335:$R335+COLUMN($B335:$R335)/100,0))</f>
        <v xml:space="preserve">0 : </v>
      </c>
      <c r="W335" t="str">
        <f t="array" ref="W335">INT(LARGE($B335:$R335+COLUMN($B335:$R335)/100,W$4))&amp;" : "&amp;INDEX($B$4:$R$4,,MATCH(LARGE($B335:$R335+COLUMN($B335:$R335)/100,W$4),$B335:$R335+COLUMN($B335:$R335)/100,0))</f>
        <v xml:space="preserve">0 : </v>
      </c>
      <c r="X335" t="str">
        <f t="array" ref="X335">INT(LARGE($B335:$R335+COLUMN($B335:$R335)/100,X$4))&amp;" : "&amp;INDEX($B$4:$R$4,,MATCH(LARGE($B335:$R335+COLUMN($B335:$R335)/100,X$4),$B335:$R335+COLUMN($B335:$R335)/100,0))</f>
        <v xml:space="preserve">0 : </v>
      </c>
    </row>
    <row r="336" spans="1:24" x14ac:dyDescent="0.35">
      <c r="A336"/>
      <c r="U336" s="12" t="e">
        <f t="shared" si="5"/>
        <v>#N/A</v>
      </c>
      <c r="V336" t="str">
        <f t="array" ref="V336">INT(LARGE($B336:$R336+COLUMN($B336:$R336)/100,V$4))&amp;" : "&amp;INDEX($B$4:$R$4,,MATCH(LARGE($B336:$R336+COLUMN($B336:$R336)/100,V$4),$B336:$R336+COLUMN($B336:$R336)/100,0))</f>
        <v xml:space="preserve">0 : </v>
      </c>
      <c r="W336" t="str">
        <f t="array" ref="W336">INT(LARGE($B336:$R336+COLUMN($B336:$R336)/100,W$4))&amp;" : "&amp;INDEX($B$4:$R$4,,MATCH(LARGE($B336:$R336+COLUMN($B336:$R336)/100,W$4),$B336:$R336+COLUMN($B336:$R336)/100,0))</f>
        <v xml:space="preserve">0 : </v>
      </c>
      <c r="X336" t="str">
        <f t="array" ref="X336">INT(LARGE($B336:$R336+COLUMN($B336:$R336)/100,X$4))&amp;" : "&amp;INDEX($B$4:$R$4,,MATCH(LARGE($B336:$R336+COLUMN($B336:$R336)/100,X$4),$B336:$R336+COLUMN($B336:$R336)/100,0))</f>
        <v xml:space="preserve">0 : </v>
      </c>
    </row>
    <row r="337" spans="1:24" x14ac:dyDescent="0.35">
      <c r="A337"/>
      <c r="U337" s="12" t="e">
        <f t="shared" si="5"/>
        <v>#N/A</v>
      </c>
      <c r="V337" t="str">
        <f t="array" ref="V337">INT(LARGE($B337:$R337+COLUMN($B337:$R337)/100,V$4))&amp;" : "&amp;INDEX($B$4:$R$4,,MATCH(LARGE($B337:$R337+COLUMN($B337:$R337)/100,V$4),$B337:$R337+COLUMN($B337:$R337)/100,0))</f>
        <v xml:space="preserve">0 : </v>
      </c>
      <c r="W337" t="str">
        <f t="array" ref="W337">INT(LARGE($B337:$R337+COLUMN($B337:$R337)/100,W$4))&amp;" : "&amp;INDEX($B$4:$R$4,,MATCH(LARGE($B337:$R337+COLUMN($B337:$R337)/100,W$4),$B337:$R337+COLUMN($B337:$R337)/100,0))</f>
        <v xml:space="preserve">0 : </v>
      </c>
      <c r="X337" t="str">
        <f t="array" ref="X337">INT(LARGE($B337:$R337+COLUMN($B337:$R337)/100,X$4))&amp;" : "&amp;INDEX($B$4:$R$4,,MATCH(LARGE($B337:$R337+COLUMN($B337:$R337)/100,X$4),$B337:$R337+COLUMN($B337:$R337)/100,0))</f>
        <v xml:space="preserve">0 : </v>
      </c>
    </row>
    <row r="338" spans="1:24" x14ac:dyDescent="0.35">
      <c r="A338"/>
      <c r="U338" s="12" t="e">
        <f t="shared" si="5"/>
        <v>#N/A</v>
      </c>
      <c r="V338" t="str">
        <f t="array" ref="V338">INT(LARGE($B338:$R338+COLUMN($B338:$R338)/100,V$4))&amp;" : "&amp;INDEX($B$4:$R$4,,MATCH(LARGE($B338:$R338+COLUMN($B338:$R338)/100,V$4),$B338:$R338+COLUMN($B338:$R338)/100,0))</f>
        <v xml:space="preserve">0 : </v>
      </c>
      <c r="W338" t="str">
        <f t="array" ref="W338">INT(LARGE($B338:$R338+COLUMN($B338:$R338)/100,W$4))&amp;" : "&amp;INDEX($B$4:$R$4,,MATCH(LARGE($B338:$R338+COLUMN($B338:$R338)/100,W$4),$B338:$R338+COLUMN($B338:$R338)/100,0))</f>
        <v xml:space="preserve">0 : </v>
      </c>
      <c r="X338" t="str">
        <f t="array" ref="X338">INT(LARGE($B338:$R338+COLUMN($B338:$R338)/100,X$4))&amp;" : "&amp;INDEX($B$4:$R$4,,MATCH(LARGE($B338:$R338+COLUMN($B338:$R338)/100,X$4),$B338:$R338+COLUMN($B338:$R338)/100,0))</f>
        <v xml:space="preserve">0 : </v>
      </c>
    </row>
    <row r="339" spans="1:24" x14ac:dyDescent="0.35">
      <c r="A339"/>
      <c r="U339" s="12" t="e">
        <f t="shared" si="5"/>
        <v>#N/A</v>
      </c>
      <c r="V339" t="str">
        <f t="array" ref="V339">INT(LARGE($B339:$R339+COLUMN($B339:$R339)/100,V$4))&amp;" : "&amp;INDEX($B$4:$R$4,,MATCH(LARGE($B339:$R339+COLUMN($B339:$R339)/100,V$4),$B339:$R339+COLUMN($B339:$R339)/100,0))</f>
        <v xml:space="preserve">0 : </v>
      </c>
      <c r="W339" t="str">
        <f t="array" ref="W339">INT(LARGE($B339:$R339+COLUMN($B339:$R339)/100,W$4))&amp;" : "&amp;INDEX($B$4:$R$4,,MATCH(LARGE($B339:$R339+COLUMN($B339:$R339)/100,W$4),$B339:$R339+COLUMN($B339:$R339)/100,0))</f>
        <v xml:space="preserve">0 : </v>
      </c>
      <c r="X339" t="str">
        <f t="array" ref="X339">INT(LARGE($B339:$R339+COLUMN($B339:$R339)/100,X$4))&amp;" : "&amp;INDEX($B$4:$R$4,,MATCH(LARGE($B339:$R339+COLUMN($B339:$R339)/100,X$4),$B339:$R339+COLUMN($B339:$R339)/100,0))</f>
        <v xml:space="preserve">0 : </v>
      </c>
    </row>
    <row r="340" spans="1:24" x14ac:dyDescent="0.35">
      <c r="A340"/>
      <c r="U340" s="12" t="e">
        <f t="shared" si="5"/>
        <v>#N/A</v>
      </c>
      <c r="V340" t="str">
        <f t="array" ref="V340">INT(LARGE($B340:$R340+COLUMN($B340:$R340)/100,V$4))&amp;" : "&amp;INDEX($B$4:$R$4,,MATCH(LARGE($B340:$R340+COLUMN($B340:$R340)/100,V$4),$B340:$R340+COLUMN($B340:$R340)/100,0))</f>
        <v xml:space="preserve">0 : </v>
      </c>
      <c r="W340" t="str">
        <f t="array" ref="W340">INT(LARGE($B340:$R340+COLUMN($B340:$R340)/100,W$4))&amp;" : "&amp;INDEX($B$4:$R$4,,MATCH(LARGE($B340:$R340+COLUMN($B340:$R340)/100,W$4),$B340:$R340+COLUMN($B340:$R340)/100,0))</f>
        <v xml:space="preserve">0 : </v>
      </c>
      <c r="X340" t="str">
        <f t="array" ref="X340">INT(LARGE($B340:$R340+COLUMN($B340:$R340)/100,X$4))&amp;" : "&amp;INDEX($B$4:$R$4,,MATCH(LARGE($B340:$R340+COLUMN($B340:$R340)/100,X$4),$B340:$R340+COLUMN($B340:$R340)/100,0))</f>
        <v xml:space="preserve">0 : </v>
      </c>
    </row>
    <row r="341" spans="1:24" x14ac:dyDescent="0.35">
      <c r="A341"/>
      <c r="U341" s="12" t="e">
        <f t="shared" si="5"/>
        <v>#N/A</v>
      </c>
      <c r="V341" t="str">
        <f t="array" ref="V341">INT(LARGE($B341:$R341+COLUMN($B341:$R341)/100,V$4))&amp;" : "&amp;INDEX($B$4:$R$4,,MATCH(LARGE($B341:$R341+COLUMN($B341:$R341)/100,V$4),$B341:$R341+COLUMN($B341:$R341)/100,0))</f>
        <v xml:space="preserve">0 : </v>
      </c>
      <c r="W341" t="str">
        <f t="array" ref="W341">INT(LARGE($B341:$R341+COLUMN($B341:$R341)/100,W$4))&amp;" : "&amp;INDEX($B$4:$R$4,,MATCH(LARGE($B341:$R341+COLUMN($B341:$R341)/100,W$4),$B341:$R341+COLUMN($B341:$R341)/100,0))</f>
        <v xml:space="preserve">0 : </v>
      </c>
      <c r="X341" t="str">
        <f t="array" ref="X341">INT(LARGE($B341:$R341+COLUMN($B341:$R341)/100,X$4))&amp;" : "&amp;INDEX($B$4:$R$4,,MATCH(LARGE($B341:$R341+COLUMN($B341:$R341)/100,X$4),$B341:$R341+COLUMN($B341:$R341)/100,0))</f>
        <v xml:space="preserve">0 : </v>
      </c>
    </row>
    <row r="342" spans="1:24" x14ac:dyDescent="0.35">
      <c r="A342"/>
      <c r="U342" s="12" t="e">
        <f t="shared" si="5"/>
        <v>#N/A</v>
      </c>
      <c r="V342" t="str">
        <f t="array" ref="V342">INT(LARGE($B342:$R342+COLUMN($B342:$R342)/100,V$4))&amp;" : "&amp;INDEX($B$4:$R$4,,MATCH(LARGE($B342:$R342+COLUMN($B342:$R342)/100,V$4),$B342:$R342+COLUMN($B342:$R342)/100,0))</f>
        <v xml:space="preserve">0 : </v>
      </c>
      <c r="W342" t="str">
        <f t="array" ref="W342">INT(LARGE($B342:$R342+COLUMN($B342:$R342)/100,W$4))&amp;" : "&amp;INDEX($B$4:$R$4,,MATCH(LARGE($B342:$R342+COLUMN($B342:$R342)/100,W$4),$B342:$R342+COLUMN($B342:$R342)/100,0))</f>
        <v xml:space="preserve">0 : </v>
      </c>
      <c r="X342" t="str">
        <f t="array" ref="X342">INT(LARGE($B342:$R342+COLUMN($B342:$R342)/100,X$4))&amp;" : "&amp;INDEX($B$4:$R$4,,MATCH(LARGE($B342:$R342+COLUMN($B342:$R342)/100,X$4),$B342:$R342+COLUMN($B342:$R342)/100,0))</f>
        <v xml:space="preserve">0 : </v>
      </c>
    </row>
    <row r="343" spans="1:24" x14ac:dyDescent="0.35">
      <c r="A343"/>
      <c r="U343" s="12" t="e">
        <f t="shared" si="5"/>
        <v>#N/A</v>
      </c>
      <c r="V343" t="str">
        <f t="array" ref="V343">INT(LARGE($B343:$R343+COLUMN($B343:$R343)/100,V$4))&amp;" : "&amp;INDEX($B$4:$R$4,,MATCH(LARGE($B343:$R343+COLUMN($B343:$R343)/100,V$4),$B343:$R343+COLUMN($B343:$R343)/100,0))</f>
        <v xml:space="preserve">0 : </v>
      </c>
      <c r="W343" t="str">
        <f t="array" ref="W343">INT(LARGE($B343:$R343+COLUMN($B343:$R343)/100,W$4))&amp;" : "&amp;INDEX($B$4:$R$4,,MATCH(LARGE($B343:$R343+COLUMN($B343:$R343)/100,W$4),$B343:$R343+COLUMN($B343:$R343)/100,0))</f>
        <v xml:space="preserve">0 : </v>
      </c>
      <c r="X343" t="str">
        <f t="array" ref="X343">INT(LARGE($B343:$R343+COLUMN($B343:$R343)/100,X$4))&amp;" : "&amp;INDEX($B$4:$R$4,,MATCH(LARGE($B343:$R343+COLUMN($B343:$R343)/100,X$4),$B343:$R343+COLUMN($B343:$R343)/100,0))</f>
        <v xml:space="preserve">0 : </v>
      </c>
    </row>
    <row r="344" spans="1:24" x14ac:dyDescent="0.35">
      <c r="A344"/>
      <c r="U344" s="12" t="e">
        <f t="shared" si="5"/>
        <v>#N/A</v>
      </c>
      <c r="V344" t="str">
        <f t="array" ref="V344">INT(LARGE($B344:$R344+COLUMN($B344:$R344)/100,V$4))&amp;" : "&amp;INDEX($B$4:$R$4,,MATCH(LARGE($B344:$R344+COLUMN($B344:$R344)/100,V$4),$B344:$R344+COLUMN($B344:$R344)/100,0))</f>
        <v xml:space="preserve">0 : </v>
      </c>
      <c r="W344" t="str">
        <f t="array" ref="W344">INT(LARGE($B344:$R344+COLUMN($B344:$R344)/100,W$4))&amp;" : "&amp;INDEX($B$4:$R$4,,MATCH(LARGE($B344:$R344+COLUMN($B344:$R344)/100,W$4),$B344:$R344+COLUMN($B344:$R344)/100,0))</f>
        <v xml:space="preserve">0 : </v>
      </c>
      <c r="X344" t="str">
        <f t="array" ref="X344">INT(LARGE($B344:$R344+COLUMN($B344:$R344)/100,X$4))&amp;" : "&amp;INDEX($B$4:$R$4,,MATCH(LARGE($B344:$R344+COLUMN($B344:$R344)/100,X$4),$B344:$R344+COLUMN($B344:$R344)/100,0))</f>
        <v xml:space="preserve">0 : </v>
      </c>
    </row>
    <row r="345" spans="1:24" x14ac:dyDescent="0.35">
      <c r="A345"/>
      <c r="U345" s="12" t="e">
        <f t="shared" si="5"/>
        <v>#N/A</v>
      </c>
      <c r="V345" t="str">
        <f t="array" ref="V345">INT(LARGE($B345:$R345+COLUMN($B345:$R345)/100,V$4))&amp;" : "&amp;INDEX($B$4:$R$4,,MATCH(LARGE($B345:$R345+COLUMN($B345:$R345)/100,V$4),$B345:$R345+COLUMN($B345:$R345)/100,0))</f>
        <v xml:space="preserve">0 : </v>
      </c>
      <c r="W345" t="str">
        <f t="array" ref="W345">INT(LARGE($B345:$R345+COLUMN($B345:$R345)/100,W$4))&amp;" : "&amp;INDEX($B$4:$R$4,,MATCH(LARGE($B345:$R345+COLUMN($B345:$R345)/100,W$4),$B345:$R345+COLUMN($B345:$R345)/100,0))</f>
        <v xml:space="preserve">0 : </v>
      </c>
      <c r="X345" t="str">
        <f t="array" ref="X345">INT(LARGE($B345:$R345+COLUMN($B345:$R345)/100,X$4))&amp;" : "&amp;INDEX($B$4:$R$4,,MATCH(LARGE($B345:$R345+COLUMN($B345:$R345)/100,X$4),$B345:$R345+COLUMN($B345:$R345)/100,0))</f>
        <v xml:space="preserve">0 : </v>
      </c>
    </row>
    <row r="346" spans="1:24" x14ac:dyDescent="0.35">
      <c r="A346"/>
      <c r="U346" s="12" t="e">
        <f t="shared" si="5"/>
        <v>#N/A</v>
      </c>
      <c r="V346" t="str">
        <f t="array" ref="V346">INT(LARGE($B346:$R346+COLUMN($B346:$R346)/100,V$4))&amp;" : "&amp;INDEX($B$4:$R$4,,MATCH(LARGE($B346:$R346+COLUMN($B346:$R346)/100,V$4),$B346:$R346+COLUMN($B346:$R346)/100,0))</f>
        <v xml:space="preserve">0 : </v>
      </c>
      <c r="W346" t="str">
        <f t="array" ref="W346">INT(LARGE($B346:$R346+COLUMN($B346:$R346)/100,W$4))&amp;" : "&amp;INDEX($B$4:$R$4,,MATCH(LARGE($B346:$R346+COLUMN($B346:$R346)/100,W$4),$B346:$R346+COLUMN($B346:$R346)/100,0))</f>
        <v xml:space="preserve">0 : </v>
      </c>
      <c r="X346" t="str">
        <f t="array" ref="X346">INT(LARGE($B346:$R346+COLUMN($B346:$R346)/100,X$4))&amp;" : "&amp;INDEX($B$4:$R$4,,MATCH(LARGE($B346:$R346+COLUMN($B346:$R346)/100,X$4),$B346:$R346+COLUMN($B346:$R346)/100,0))</f>
        <v xml:space="preserve">0 : </v>
      </c>
    </row>
    <row r="347" spans="1:24" x14ac:dyDescent="0.35">
      <c r="A347"/>
      <c r="U347" s="12" t="e">
        <f t="shared" si="5"/>
        <v>#N/A</v>
      </c>
      <c r="V347" t="str">
        <f t="array" ref="V347">INT(LARGE($B347:$R347+COLUMN($B347:$R347)/100,V$4))&amp;" : "&amp;INDEX($B$4:$R$4,,MATCH(LARGE($B347:$R347+COLUMN($B347:$R347)/100,V$4),$B347:$R347+COLUMN($B347:$R347)/100,0))</f>
        <v xml:space="preserve">0 : </v>
      </c>
      <c r="W347" t="str">
        <f t="array" ref="W347">INT(LARGE($B347:$R347+COLUMN($B347:$R347)/100,W$4))&amp;" : "&amp;INDEX($B$4:$R$4,,MATCH(LARGE($B347:$R347+COLUMN($B347:$R347)/100,W$4),$B347:$R347+COLUMN($B347:$R347)/100,0))</f>
        <v xml:space="preserve">0 : </v>
      </c>
      <c r="X347" t="str">
        <f t="array" ref="X347">INT(LARGE($B347:$R347+COLUMN($B347:$R347)/100,X$4))&amp;" : "&amp;INDEX($B$4:$R$4,,MATCH(LARGE($B347:$R347+COLUMN($B347:$R347)/100,X$4),$B347:$R347+COLUMN($B347:$R347)/100,0))</f>
        <v xml:space="preserve">0 : </v>
      </c>
    </row>
    <row r="348" spans="1:24" x14ac:dyDescent="0.35">
      <c r="A348"/>
      <c r="U348" s="12" t="e">
        <f t="shared" si="5"/>
        <v>#N/A</v>
      </c>
      <c r="V348" t="str">
        <f t="array" ref="V348">INT(LARGE($B348:$R348+COLUMN($B348:$R348)/100,V$4))&amp;" : "&amp;INDEX($B$4:$R$4,,MATCH(LARGE($B348:$R348+COLUMN($B348:$R348)/100,V$4),$B348:$R348+COLUMN($B348:$R348)/100,0))</f>
        <v xml:space="preserve">0 : </v>
      </c>
      <c r="W348" t="str">
        <f t="array" ref="W348">INT(LARGE($B348:$R348+COLUMN($B348:$R348)/100,W$4))&amp;" : "&amp;INDEX($B$4:$R$4,,MATCH(LARGE($B348:$R348+COLUMN($B348:$R348)/100,W$4),$B348:$R348+COLUMN($B348:$R348)/100,0))</f>
        <v xml:space="preserve">0 : </v>
      </c>
      <c r="X348" t="str">
        <f t="array" ref="X348">INT(LARGE($B348:$R348+COLUMN($B348:$R348)/100,X$4))&amp;" : "&amp;INDEX($B$4:$R$4,,MATCH(LARGE($B348:$R348+COLUMN($B348:$R348)/100,X$4),$B348:$R348+COLUMN($B348:$R348)/100,0))</f>
        <v xml:space="preserve">0 : </v>
      </c>
    </row>
    <row r="349" spans="1:24" x14ac:dyDescent="0.35">
      <c r="A349"/>
      <c r="U349" s="12" t="e">
        <f t="shared" si="5"/>
        <v>#N/A</v>
      </c>
      <c r="V349" t="str">
        <f t="array" ref="V349">INT(LARGE($B349:$R349+COLUMN($B349:$R349)/100,V$4))&amp;" : "&amp;INDEX($B$4:$R$4,,MATCH(LARGE($B349:$R349+COLUMN($B349:$R349)/100,V$4),$B349:$R349+COLUMN($B349:$R349)/100,0))</f>
        <v xml:space="preserve">0 : </v>
      </c>
      <c r="W349" t="str">
        <f t="array" ref="W349">INT(LARGE($B349:$R349+COLUMN($B349:$R349)/100,W$4))&amp;" : "&amp;INDEX($B$4:$R$4,,MATCH(LARGE($B349:$R349+COLUMN($B349:$R349)/100,W$4),$B349:$R349+COLUMN($B349:$R349)/100,0))</f>
        <v xml:space="preserve">0 : </v>
      </c>
      <c r="X349" t="str">
        <f t="array" ref="X349">INT(LARGE($B349:$R349+COLUMN($B349:$R349)/100,X$4))&amp;" : "&amp;INDEX($B$4:$R$4,,MATCH(LARGE($B349:$R349+COLUMN($B349:$R349)/100,X$4),$B349:$R349+COLUMN($B349:$R349)/100,0))</f>
        <v xml:space="preserve">0 : </v>
      </c>
    </row>
    <row r="350" spans="1:24" x14ac:dyDescent="0.35">
      <c r="A350"/>
      <c r="U350" s="12" t="e">
        <f t="shared" si="5"/>
        <v>#N/A</v>
      </c>
      <c r="V350" t="str">
        <f t="array" ref="V350">INT(LARGE($B350:$R350+COLUMN($B350:$R350)/100,V$4))&amp;" : "&amp;INDEX($B$4:$R$4,,MATCH(LARGE($B350:$R350+COLUMN($B350:$R350)/100,V$4),$B350:$R350+COLUMN($B350:$R350)/100,0))</f>
        <v xml:space="preserve">0 : </v>
      </c>
      <c r="W350" t="str">
        <f t="array" ref="W350">INT(LARGE($B350:$R350+COLUMN($B350:$R350)/100,W$4))&amp;" : "&amp;INDEX($B$4:$R$4,,MATCH(LARGE($B350:$R350+COLUMN($B350:$R350)/100,W$4),$B350:$R350+COLUMN($B350:$R350)/100,0))</f>
        <v xml:space="preserve">0 : </v>
      </c>
      <c r="X350" t="str">
        <f t="array" ref="X350">INT(LARGE($B350:$R350+COLUMN($B350:$R350)/100,X$4))&amp;" : "&amp;INDEX($B$4:$R$4,,MATCH(LARGE($B350:$R350+COLUMN($B350:$R350)/100,X$4),$B350:$R350+COLUMN($B350:$R350)/100,0))</f>
        <v xml:space="preserve">0 : </v>
      </c>
    </row>
    <row r="351" spans="1:24" x14ac:dyDescent="0.35">
      <c r="A351"/>
      <c r="U351" s="12" t="e">
        <f t="shared" si="5"/>
        <v>#N/A</v>
      </c>
      <c r="V351" t="str">
        <f t="array" ref="V351">INT(LARGE($B351:$R351+COLUMN($B351:$R351)/100,V$4))&amp;" : "&amp;INDEX($B$4:$R$4,,MATCH(LARGE($B351:$R351+COLUMN($B351:$R351)/100,V$4),$B351:$R351+COLUMN($B351:$R351)/100,0))</f>
        <v xml:space="preserve">0 : </v>
      </c>
      <c r="W351" t="str">
        <f t="array" ref="W351">INT(LARGE($B351:$R351+COLUMN($B351:$R351)/100,W$4))&amp;" : "&amp;INDEX($B$4:$R$4,,MATCH(LARGE($B351:$R351+COLUMN($B351:$R351)/100,W$4),$B351:$R351+COLUMN($B351:$R351)/100,0))</f>
        <v xml:space="preserve">0 : </v>
      </c>
      <c r="X351" t="str">
        <f t="array" ref="X351">INT(LARGE($B351:$R351+COLUMN($B351:$R351)/100,X$4))&amp;" : "&amp;INDEX($B$4:$R$4,,MATCH(LARGE($B351:$R351+COLUMN($B351:$R351)/100,X$4),$B351:$R351+COLUMN($B351:$R351)/100,0))</f>
        <v xml:space="preserve">0 : </v>
      </c>
    </row>
    <row r="352" spans="1:24" x14ac:dyDescent="0.35">
      <c r="A352"/>
      <c r="U352" s="12" t="e">
        <f t="shared" si="5"/>
        <v>#N/A</v>
      </c>
      <c r="V352" t="str">
        <f t="array" ref="V352">INT(LARGE($B352:$R352+COLUMN($B352:$R352)/100,V$4))&amp;" : "&amp;INDEX($B$4:$R$4,,MATCH(LARGE($B352:$R352+COLUMN($B352:$R352)/100,V$4),$B352:$R352+COLUMN($B352:$R352)/100,0))</f>
        <v xml:space="preserve">0 : </v>
      </c>
      <c r="W352" t="str">
        <f t="array" ref="W352">INT(LARGE($B352:$R352+COLUMN($B352:$R352)/100,W$4))&amp;" : "&amp;INDEX($B$4:$R$4,,MATCH(LARGE($B352:$R352+COLUMN($B352:$R352)/100,W$4),$B352:$R352+COLUMN($B352:$R352)/100,0))</f>
        <v xml:space="preserve">0 : </v>
      </c>
      <c r="X352" t="str">
        <f t="array" ref="X352">INT(LARGE($B352:$R352+COLUMN($B352:$R352)/100,X$4))&amp;" : "&amp;INDEX($B$4:$R$4,,MATCH(LARGE($B352:$R352+COLUMN($B352:$R352)/100,X$4),$B352:$R352+COLUMN($B352:$R352)/100,0))</f>
        <v xml:space="preserve">0 : </v>
      </c>
    </row>
    <row r="353" spans="1:24" x14ac:dyDescent="0.35">
      <c r="A353"/>
      <c r="U353" s="12" t="e">
        <f t="shared" si="5"/>
        <v>#N/A</v>
      </c>
      <c r="V353" t="str">
        <f t="array" ref="V353">INT(LARGE($B353:$R353+COLUMN($B353:$R353)/100,V$4))&amp;" : "&amp;INDEX($B$4:$R$4,,MATCH(LARGE($B353:$R353+COLUMN($B353:$R353)/100,V$4),$B353:$R353+COLUMN($B353:$R353)/100,0))</f>
        <v xml:space="preserve">0 : </v>
      </c>
      <c r="W353" t="str">
        <f t="array" ref="W353">INT(LARGE($B353:$R353+COLUMN($B353:$R353)/100,W$4))&amp;" : "&amp;INDEX($B$4:$R$4,,MATCH(LARGE($B353:$R353+COLUMN($B353:$R353)/100,W$4),$B353:$R353+COLUMN($B353:$R353)/100,0))</f>
        <v xml:space="preserve">0 : </v>
      </c>
      <c r="X353" t="str">
        <f t="array" ref="X353">INT(LARGE($B353:$R353+COLUMN($B353:$R353)/100,X$4))&amp;" : "&amp;INDEX($B$4:$R$4,,MATCH(LARGE($B353:$R353+COLUMN($B353:$R353)/100,X$4),$B353:$R353+COLUMN($B353:$R353)/100,0))</f>
        <v xml:space="preserve">0 : </v>
      </c>
    </row>
    <row r="354" spans="1:24" x14ac:dyDescent="0.35">
      <c r="A354"/>
      <c r="U354" s="12" t="e">
        <f t="shared" si="5"/>
        <v>#N/A</v>
      </c>
      <c r="V354" t="str">
        <f t="array" ref="V354">INT(LARGE($B354:$R354+COLUMN($B354:$R354)/100,V$4))&amp;" : "&amp;INDEX($B$4:$R$4,,MATCH(LARGE($B354:$R354+COLUMN($B354:$R354)/100,V$4),$B354:$R354+COLUMN($B354:$R354)/100,0))</f>
        <v xml:space="preserve">0 : </v>
      </c>
      <c r="W354" t="str">
        <f t="array" ref="W354">INT(LARGE($B354:$R354+COLUMN($B354:$R354)/100,W$4))&amp;" : "&amp;INDEX($B$4:$R$4,,MATCH(LARGE($B354:$R354+COLUMN($B354:$R354)/100,W$4),$B354:$R354+COLUMN($B354:$R354)/100,0))</f>
        <v xml:space="preserve">0 : </v>
      </c>
      <c r="X354" t="str">
        <f t="array" ref="X354">INT(LARGE($B354:$R354+COLUMN($B354:$R354)/100,X$4))&amp;" : "&amp;INDEX($B$4:$R$4,,MATCH(LARGE($B354:$R354+COLUMN($B354:$R354)/100,X$4),$B354:$R354+COLUMN($B354:$R354)/100,0))</f>
        <v xml:space="preserve">0 : </v>
      </c>
    </row>
    <row r="355" spans="1:24" x14ac:dyDescent="0.35">
      <c r="A355"/>
      <c r="U355" s="12" t="e">
        <f t="shared" si="5"/>
        <v>#N/A</v>
      </c>
      <c r="V355" t="str">
        <f t="array" ref="V355">INT(LARGE($B355:$R355+COLUMN($B355:$R355)/100,V$4))&amp;" : "&amp;INDEX($B$4:$R$4,,MATCH(LARGE($B355:$R355+COLUMN($B355:$R355)/100,V$4),$B355:$R355+COLUMN($B355:$R355)/100,0))</f>
        <v xml:space="preserve">0 : </v>
      </c>
      <c r="W355" t="str">
        <f t="array" ref="W355">INT(LARGE($B355:$R355+COLUMN($B355:$R355)/100,W$4))&amp;" : "&amp;INDEX($B$4:$R$4,,MATCH(LARGE($B355:$R355+COLUMN($B355:$R355)/100,W$4),$B355:$R355+COLUMN($B355:$R355)/100,0))</f>
        <v xml:space="preserve">0 : </v>
      </c>
      <c r="X355" t="str">
        <f t="array" ref="X355">INT(LARGE($B355:$R355+COLUMN($B355:$R355)/100,X$4))&amp;" : "&amp;INDEX($B$4:$R$4,,MATCH(LARGE($B355:$R355+COLUMN($B355:$R355)/100,X$4),$B355:$R355+COLUMN($B355:$R355)/100,0))</f>
        <v xml:space="preserve">0 : </v>
      </c>
    </row>
    <row r="356" spans="1:24" x14ac:dyDescent="0.35">
      <c r="A356"/>
      <c r="U356" s="12" t="e">
        <f t="shared" si="5"/>
        <v>#N/A</v>
      </c>
      <c r="V356" t="str">
        <f t="array" ref="V356">INT(LARGE($B356:$R356+COLUMN($B356:$R356)/100,V$4))&amp;" : "&amp;INDEX($B$4:$R$4,,MATCH(LARGE($B356:$R356+COLUMN($B356:$R356)/100,V$4),$B356:$R356+COLUMN($B356:$R356)/100,0))</f>
        <v xml:space="preserve">0 : </v>
      </c>
      <c r="W356" t="str">
        <f t="array" ref="W356">INT(LARGE($B356:$R356+COLUMN($B356:$R356)/100,W$4))&amp;" : "&amp;INDEX($B$4:$R$4,,MATCH(LARGE($B356:$R356+COLUMN($B356:$R356)/100,W$4),$B356:$R356+COLUMN($B356:$R356)/100,0))</f>
        <v xml:space="preserve">0 : </v>
      </c>
      <c r="X356" t="str">
        <f t="array" ref="X356">INT(LARGE($B356:$R356+COLUMN($B356:$R356)/100,X$4))&amp;" : "&amp;INDEX($B$4:$R$4,,MATCH(LARGE($B356:$R356+COLUMN($B356:$R356)/100,X$4),$B356:$R356+COLUMN($B356:$R356)/100,0))</f>
        <v xml:space="preserve">0 : </v>
      </c>
    </row>
    <row r="357" spans="1:24" x14ac:dyDescent="0.35">
      <c r="A357"/>
      <c r="U357" s="12" t="e">
        <f t="shared" si="5"/>
        <v>#N/A</v>
      </c>
      <c r="V357" t="str">
        <f t="array" ref="V357">INT(LARGE($B357:$R357+COLUMN($B357:$R357)/100,V$4))&amp;" : "&amp;INDEX($B$4:$R$4,,MATCH(LARGE($B357:$R357+COLUMN($B357:$R357)/100,V$4),$B357:$R357+COLUMN($B357:$R357)/100,0))</f>
        <v xml:space="preserve">0 : </v>
      </c>
      <c r="W357" t="str">
        <f t="array" ref="W357">INT(LARGE($B357:$R357+COLUMN($B357:$R357)/100,W$4))&amp;" : "&amp;INDEX($B$4:$R$4,,MATCH(LARGE($B357:$R357+COLUMN($B357:$R357)/100,W$4),$B357:$R357+COLUMN($B357:$R357)/100,0))</f>
        <v xml:space="preserve">0 : </v>
      </c>
      <c r="X357" t="str">
        <f t="array" ref="X357">INT(LARGE($B357:$R357+COLUMN($B357:$R357)/100,X$4))&amp;" : "&amp;INDEX($B$4:$R$4,,MATCH(LARGE($B357:$R357+COLUMN($B357:$R357)/100,X$4),$B357:$R357+COLUMN($B357:$R357)/100,0))</f>
        <v xml:space="preserve">0 : </v>
      </c>
    </row>
    <row r="358" spans="1:24" x14ac:dyDescent="0.35">
      <c r="A358"/>
      <c r="U358" s="12" t="e">
        <f t="shared" si="5"/>
        <v>#N/A</v>
      </c>
      <c r="V358" t="str">
        <f t="array" ref="V358">INT(LARGE($B358:$R358+COLUMN($B358:$R358)/100,V$4))&amp;" : "&amp;INDEX($B$4:$R$4,,MATCH(LARGE($B358:$R358+COLUMN($B358:$R358)/100,V$4),$B358:$R358+COLUMN($B358:$R358)/100,0))</f>
        <v xml:space="preserve">0 : </v>
      </c>
      <c r="W358" t="str">
        <f t="array" ref="W358">INT(LARGE($B358:$R358+COLUMN($B358:$R358)/100,W$4))&amp;" : "&amp;INDEX($B$4:$R$4,,MATCH(LARGE($B358:$R358+COLUMN($B358:$R358)/100,W$4),$B358:$R358+COLUMN($B358:$R358)/100,0))</f>
        <v xml:space="preserve">0 : </v>
      </c>
      <c r="X358" t="str">
        <f t="array" ref="X358">INT(LARGE($B358:$R358+COLUMN($B358:$R358)/100,X$4))&amp;" : "&amp;INDEX($B$4:$R$4,,MATCH(LARGE($B358:$R358+COLUMN($B358:$R358)/100,X$4),$B358:$R358+COLUMN($B358:$R358)/100,0))</f>
        <v xml:space="preserve">0 : </v>
      </c>
    </row>
    <row r="359" spans="1:24" x14ac:dyDescent="0.35">
      <c r="A359"/>
      <c r="U359" s="12" t="e">
        <f t="shared" si="5"/>
        <v>#N/A</v>
      </c>
      <c r="V359" t="str">
        <f t="array" ref="V359">INT(LARGE($B359:$R359+COLUMN($B359:$R359)/100,V$4))&amp;" : "&amp;INDEX($B$4:$R$4,,MATCH(LARGE($B359:$R359+COLUMN($B359:$R359)/100,V$4),$B359:$R359+COLUMN($B359:$R359)/100,0))</f>
        <v xml:space="preserve">0 : </v>
      </c>
      <c r="W359" t="str">
        <f t="array" ref="W359">INT(LARGE($B359:$R359+COLUMN($B359:$R359)/100,W$4))&amp;" : "&amp;INDEX($B$4:$R$4,,MATCH(LARGE($B359:$R359+COLUMN($B359:$R359)/100,W$4),$B359:$R359+COLUMN($B359:$R359)/100,0))</f>
        <v xml:space="preserve">0 : </v>
      </c>
      <c r="X359" t="str">
        <f t="array" ref="X359">INT(LARGE($B359:$R359+COLUMN($B359:$R359)/100,X$4))&amp;" : "&amp;INDEX($B$4:$R$4,,MATCH(LARGE($B359:$R359+COLUMN($B359:$R359)/100,X$4),$B359:$R359+COLUMN($B359:$R359)/100,0))</f>
        <v xml:space="preserve">0 : </v>
      </c>
    </row>
    <row r="360" spans="1:24" x14ac:dyDescent="0.35">
      <c r="A360"/>
      <c r="U360" s="12" t="e">
        <f t="shared" si="5"/>
        <v>#N/A</v>
      </c>
      <c r="V360" t="str">
        <f t="array" ref="V360">INT(LARGE($B360:$R360+COLUMN($B360:$R360)/100,V$4))&amp;" : "&amp;INDEX($B$4:$R$4,,MATCH(LARGE($B360:$R360+COLUMN($B360:$R360)/100,V$4),$B360:$R360+COLUMN($B360:$R360)/100,0))</f>
        <v xml:space="preserve">0 : </v>
      </c>
      <c r="W360" t="str">
        <f t="array" ref="W360">INT(LARGE($B360:$R360+COLUMN($B360:$R360)/100,W$4))&amp;" : "&amp;INDEX($B$4:$R$4,,MATCH(LARGE($B360:$R360+COLUMN($B360:$R360)/100,W$4),$B360:$R360+COLUMN($B360:$R360)/100,0))</f>
        <v xml:space="preserve">0 : </v>
      </c>
      <c r="X360" t="str">
        <f t="array" ref="X360">INT(LARGE($B360:$R360+COLUMN($B360:$R360)/100,X$4))&amp;" : "&amp;INDEX($B$4:$R$4,,MATCH(LARGE($B360:$R360+COLUMN($B360:$R360)/100,X$4),$B360:$R360+COLUMN($B360:$R360)/100,0))</f>
        <v xml:space="preserve">0 : </v>
      </c>
    </row>
    <row r="361" spans="1:24" x14ac:dyDescent="0.35">
      <c r="A361"/>
      <c r="U361" s="12" t="e">
        <f t="shared" si="5"/>
        <v>#N/A</v>
      </c>
      <c r="V361" t="str">
        <f t="array" ref="V361">INT(LARGE($B361:$R361+COLUMN($B361:$R361)/100,V$4))&amp;" : "&amp;INDEX($B$4:$R$4,,MATCH(LARGE($B361:$R361+COLUMN($B361:$R361)/100,V$4),$B361:$R361+COLUMN($B361:$R361)/100,0))</f>
        <v xml:space="preserve">0 : </v>
      </c>
      <c r="W361" t="str">
        <f t="array" ref="W361">INT(LARGE($B361:$R361+COLUMN($B361:$R361)/100,W$4))&amp;" : "&amp;INDEX($B$4:$R$4,,MATCH(LARGE($B361:$R361+COLUMN($B361:$R361)/100,W$4),$B361:$R361+COLUMN($B361:$R361)/100,0))</f>
        <v xml:space="preserve">0 : </v>
      </c>
      <c r="X361" t="str">
        <f t="array" ref="X361">INT(LARGE($B361:$R361+COLUMN($B361:$R361)/100,X$4))&amp;" : "&amp;INDEX($B$4:$R$4,,MATCH(LARGE($B361:$R361+COLUMN($B361:$R361)/100,X$4),$B361:$R361+COLUMN($B361:$R361)/100,0))</f>
        <v xml:space="preserve">0 : </v>
      </c>
    </row>
    <row r="362" spans="1:24" x14ac:dyDescent="0.35">
      <c r="A362"/>
      <c r="U362" s="12" t="e">
        <f t="shared" si="5"/>
        <v>#N/A</v>
      </c>
      <c r="V362" t="str">
        <f t="array" ref="V362">INT(LARGE($B362:$R362+COLUMN($B362:$R362)/100,V$4))&amp;" : "&amp;INDEX($B$4:$R$4,,MATCH(LARGE($B362:$R362+COLUMN($B362:$R362)/100,V$4),$B362:$R362+COLUMN($B362:$R362)/100,0))</f>
        <v xml:space="preserve">0 : </v>
      </c>
      <c r="W362" t="str">
        <f t="array" ref="W362">INT(LARGE($B362:$R362+COLUMN($B362:$R362)/100,W$4))&amp;" : "&amp;INDEX($B$4:$R$4,,MATCH(LARGE($B362:$R362+COLUMN($B362:$R362)/100,W$4),$B362:$R362+COLUMN($B362:$R362)/100,0))</f>
        <v xml:space="preserve">0 : </v>
      </c>
      <c r="X362" t="str">
        <f t="array" ref="X362">INT(LARGE($B362:$R362+COLUMN($B362:$R362)/100,X$4))&amp;" : "&amp;INDEX($B$4:$R$4,,MATCH(LARGE($B362:$R362+COLUMN($B362:$R362)/100,X$4),$B362:$R362+COLUMN($B362:$R362)/100,0))</f>
        <v xml:space="preserve">0 : </v>
      </c>
    </row>
    <row r="363" spans="1:24" x14ac:dyDescent="0.35">
      <c r="A363"/>
      <c r="U363" s="12" t="e">
        <f t="shared" si="5"/>
        <v>#N/A</v>
      </c>
      <c r="V363" t="str">
        <f t="array" ref="V363">INT(LARGE($B363:$R363+COLUMN($B363:$R363)/100,V$4))&amp;" : "&amp;INDEX($B$4:$R$4,,MATCH(LARGE($B363:$R363+COLUMN($B363:$R363)/100,V$4),$B363:$R363+COLUMN($B363:$R363)/100,0))</f>
        <v xml:space="preserve">0 : </v>
      </c>
      <c r="W363" t="str">
        <f t="array" ref="W363">INT(LARGE($B363:$R363+COLUMN($B363:$R363)/100,W$4))&amp;" : "&amp;INDEX($B$4:$R$4,,MATCH(LARGE($B363:$R363+COLUMN($B363:$R363)/100,W$4),$B363:$R363+COLUMN($B363:$R363)/100,0))</f>
        <v xml:space="preserve">0 : </v>
      </c>
      <c r="X363" t="str">
        <f t="array" ref="X363">INT(LARGE($B363:$R363+COLUMN($B363:$R363)/100,X$4))&amp;" : "&amp;INDEX($B$4:$R$4,,MATCH(LARGE($B363:$R363+COLUMN($B363:$R363)/100,X$4),$B363:$R363+COLUMN($B363:$R363)/100,0))</f>
        <v xml:space="preserve">0 : </v>
      </c>
    </row>
    <row r="364" spans="1:24" x14ac:dyDescent="0.35">
      <c r="A364"/>
      <c r="U364" s="12" t="e">
        <f t="shared" si="5"/>
        <v>#N/A</v>
      </c>
      <c r="V364" t="str">
        <f t="array" ref="V364">INT(LARGE($B364:$R364+COLUMN($B364:$R364)/100,V$4))&amp;" : "&amp;INDEX($B$4:$R$4,,MATCH(LARGE($B364:$R364+COLUMN($B364:$R364)/100,V$4),$B364:$R364+COLUMN($B364:$R364)/100,0))</f>
        <v xml:space="preserve">0 : </v>
      </c>
      <c r="W364" t="str">
        <f t="array" ref="W364">INT(LARGE($B364:$R364+COLUMN($B364:$R364)/100,W$4))&amp;" : "&amp;INDEX($B$4:$R$4,,MATCH(LARGE($B364:$R364+COLUMN($B364:$R364)/100,W$4),$B364:$R364+COLUMN($B364:$R364)/100,0))</f>
        <v xml:space="preserve">0 : </v>
      </c>
      <c r="X364" t="str">
        <f t="array" ref="X364">INT(LARGE($B364:$R364+COLUMN($B364:$R364)/100,X$4))&amp;" : "&amp;INDEX($B$4:$R$4,,MATCH(LARGE($B364:$R364+COLUMN($B364:$R364)/100,X$4),$B364:$R364+COLUMN($B364:$R364)/100,0))</f>
        <v xml:space="preserve">0 : </v>
      </c>
    </row>
    <row r="365" spans="1:24" x14ac:dyDescent="0.35">
      <c r="A365"/>
      <c r="U365" s="12" t="e">
        <f t="shared" si="5"/>
        <v>#N/A</v>
      </c>
      <c r="V365" t="str">
        <f t="array" ref="V365">INT(LARGE($B365:$R365+COLUMN($B365:$R365)/100,V$4))&amp;" : "&amp;INDEX($B$4:$R$4,,MATCH(LARGE($B365:$R365+COLUMN($B365:$R365)/100,V$4),$B365:$R365+COLUMN($B365:$R365)/100,0))</f>
        <v xml:space="preserve">0 : </v>
      </c>
      <c r="W365" t="str">
        <f t="array" ref="W365">INT(LARGE($B365:$R365+COLUMN($B365:$R365)/100,W$4))&amp;" : "&amp;INDEX($B$4:$R$4,,MATCH(LARGE($B365:$R365+COLUMN($B365:$R365)/100,W$4),$B365:$R365+COLUMN($B365:$R365)/100,0))</f>
        <v xml:space="preserve">0 : </v>
      </c>
      <c r="X365" t="str">
        <f t="array" ref="X365">INT(LARGE($B365:$R365+COLUMN($B365:$R365)/100,X$4))&amp;" : "&amp;INDEX($B$4:$R$4,,MATCH(LARGE($B365:$R365+COLUMN($B365:$R365)/100,X$4),$B365:$R365+COLUMN($B365:$R365)/100,0))</f>
        <v xml:space="preserve">0 : </v>
      </c>
    </row>
    <row r="366" spans="1:24" x14ac:dyDescent="0.35">
      <c r="A366"/>
      <c r="U366" s="12" t="e">
        <f t="shared" si="5"/>
        <v>#N/A</v>
      </c>
      <c r="V366" t="str">
        <f t="array" ref="V366">INT(LARGE($B366:$R366+COLUMN($B366:$R366)/100,V$4))&amp;" : "&amp;INDEX($B$4:$R$4,,MATCH(LARGE($B366:$R366+COLUMN($B366:$R366)/100,V$4),$B366:$R366+COLUMN($B366:$R366)/100,0))</f>
        <v xml:space="preserve">0 : </v>
      </c>
      <c r="W366" t="str">
        <f t="array" ref="W366">INT(LARGE($B366:$R366+COLUMN($B366:$R366)/100,W$4))&amp;" : "&amp;INDEX($B$4:$R$4,,MATCH(LARGE($B366:$R366+COLUMN($B366:$R366)/100,W$4),$B366:$R366+COLUMN($B366:$R366)/100,0))</f>
        <v xml:space="preserve">0 : </v>
      </c>
      <c r="X366" t="str">
        <f t="array" ref="X366">INT(LARGE($B366:$R366+COLUMN($B366:$R366)/100,X$4))&amp;" : "&amp;INDEX($B$4:$R$4,,MATCH(LARGE($B366:$R366+COLUMN($B366:$R366)/100,X$4),$B366:$R366+COLUMN($B366:$R366)/100,0))</f>
        <v xml:space="preserve">0 : </v>
      </c>
    </row>
    <row r="367" spans="1:24" x14ac:dyDescent="0.35">
      <c r="A367"/>
      <c r="U367" s="12" t="e">
        <f t="shared" si="5"/>
        <v>#N/A</v>
      </c>
      <c r="V367" t="str">
        <f t="array" ref="V367">INT(LARGE($B367:$R367+COLUMN($B367:$R367)/100,V$4))&amp;" : "&amp;INDEX($B$4:$R$4,,MATCH(LARGE($B367:$R367+COLUMN($B367:$R367)/100,V$4),$B367:$R367+COLUMN($B367:$R367)/100,0))</f>
        <v xml:space="preserve">0 : </v>
      </c>
      <c r="W367" t="str">
        <f t="array" ref="W367">INT(LARGE($B367:$R367+COLUMN($B367:$R367)/100,W$4))&amp;" : "&amp;INDEX($B$4:$R$4,,MATCH(LARGE($B367:$R367+COLUMN($B367:$R367)/100,W$4),$B367:$R367+COLUMN($B367:$R367)/100,0))</f>
        <v xml:space="preserve">0 : </v>
      </c>
      <c r="X367" t="str">
        <f t="array" ref="X367">INT(LARGE($B367:$R367+COLUMN($B367:$R367)/100,X$4))&amp;" : "&amp;INDEX($B$4:$R$4,,MATCH(LARGE($B367:$R367+COLUMN($B367:$R367)/100,X$4),$B367:$R367+COLUMN($B367:$R367)/100,0))</f>
        <v xml:space="preserve">0 : </v>
      </c>
    </row>
    <row r="368" spans="1:24" x14ac:dyDescent="0.35">
      <c r="A368"/>
      <c r="U368" s="12" t="e">
        <f t="shared" si="5"/>
        <v>#N/A</v>
      </c>
      <c r="V368" t="str">
        <f t="array" ref="V368">INT(LARGE($B368:$R368+COLUMN($B368:$R368)/100,V$4))&amp;" : "&amp;INDEX($B$4:$R$4,,MATCH(LARGE($B368:$R368+COLUMN($B368:$R368)/100,V$4),$B368:$R368+COLUMN($B368:$R368)/100,0))</f>
        <v xml:space="preserve">0 : </v>
      </c>
      <c r="W368" t="str">
        <f t="array" ref="W368">INT(LARGE($B368:$R368+COLUMN($B368:$R368)/100,W$4))&amp;" : "&amp;INDEX($B$4:$R$4,,MATCH(LARGE($B368:$R368+COLUMN($B368:$R368)/100,W$4),$B368:$R368+COLUMN($B368:$R368)/100,0))</f>
        <v xml:space="preserve">0 : </v>
      </c>
      <c r="X368" t="str">
        <f t="array" ref="X368">INT(LARGE($B368:$R368+COLUMN($B368:$R368)/100,X$4))&amp;" : "&amp;INDEX($B$4:$R$4,,MATCH(LARGE($B368:$R368+COLUMN($B368:$R368)/100,X$4),$B368:$R368+COLUMN($B368:$R368)/100,0))</f>
        <v xml:space="preserve">0 : </v>
      </c>
    </row>
    <row r="369" spans="1:24" x14ac:dyDescent="0.35">
      <c r="A369"/>
      <c r="U369" s="12" t="e">
        <f t="shared" si="5"/>
        <v>#N/A</v>
      </c>
      <c r="V369" t="str">
        <f t="array" ref="V369">INT(LARGE($B369:$R369+COLUMN($B369:$R369)/100,V$4))&amp;" : "&amp;INDEX($B$4:$R$4,,MATCH(LARGE($B369:$R369+COLUMN($B369:$R369)/100,V$4),$B369:$R369+COLUMN($B369:$R369)/100,0))</f>
        <v xml:space="preserve">0 : </v>
      </c>
      <c r="W369" t="str">
        <f t="array" ref="W369">INT(LARGE($B369:$R369+COLUMN($B369:$R369)/100,W$4))&amp;" : "&amp;INDEX($B$4:$R$4,,MATCH(LARGE($B369:$R369+COLUMN($B369:$R369)/100,W$4),$B369:$R369+COLUMN($B369:$R369)/100,0))</f>
        <v xml:space="preserve">0 : </v>
      </c>
      <c r="X369" t="str">
        <f t="array" ref="X369">INT(LARGE($B369:$R369+COLUMN($B369:$R369)/100,X$4))&amp;" : "&amp;INDEX($B$4:$R$4,,MATCH(LARGE($B369:$R369+COLUMN($B369:$R369)/100,X$4),$B369:$R369+COLUMN($B369:$R369)/100,0))</f>
        <v xml:space="preserve">0 : </v>
      </c>
    </row>
    <row r="370" spans="1:24" x14ac:dyDescent="0.35">
      <c r="A370"/>
      <c r="U370" s="12" t="e">
        <f t="shared" si="5"/>
        <v>#N/A</v>
      </c>
      <c r="V370" t="str">
        <f t="array" ref="V370">INT(LARGE($B370:$R370+COLUMN($B370:$R370)/100,V$4))&amp;" : "&amp;INDEX($B$4:$R$4,,MATCH(LARGE($B370:$R370+COLUMN($B370:$R370)/100,V$4),$B370:$R370+COLUMN($B370:$R370)/100,0))</f>
        <v xml:space="preserve">0 : </v>
      </c>
      <c r="W370" t="str">
        <f t="array" ref="W370">INT(LARGE($B370:$R370+COLUMN($B370:$R370)/100,W$4))&amp;" : "&amp;INDEX($B$4:$R$4,,MATCH(LARGE($B370:$R370+COLUMN($B370:$R370)/100,W$4),$B370:$R370+COLUMN($B370:$R370)/100,0))</f>
        <v xml:space="preserve">0 : </v>
      </c>
      <c r="X370" t="str">
        <f t="array" ref="X370">INT(LARGE($B370:$R370+COLUMN($B370:$R370)/100,X$4))&amp;" : "&amp;INDEX($B$4:$R$4,,MATCH(LARGE($B370:$R370+COLUMN($B370:$R370)/100,X$4),$B370:$R370+COLUMN($B370:$R370)/100,0))</f>
        <v xml:space="preserve">0 : </v>
      </c>
    </row>
  </sheetData>
  <conditionalFormatting pivot="1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2:Y370"/>
  <sheetViews>
    <sheetView topLeftCell="K1" zoomScale="90" zoomScaleNormal="90" workbookViewId="0">
      <selection activeCell="U10" sqref="U10"/>
    </sheetView>
  </sheetViews>
  <sheetFormatPr baseColWidth="10" defaultRowHeight="14.5" x14ac:dyDescent="0.35"/>
  <cols>
    <col min="1" max="1" width="18.54296875" style="1" customWidth="1"/>
    <col min="2" max="2" width="8.26953125" customWidth="1"/>
    <col min="3" max="3" width="12" customWidth="1"/>
    <col min="4" max="18" width="8.26953125" customWidth="1"/>
    <col min="19" max="19" width="12" customWidth="1"/>
    <col min="20" max="20" width="12.1796875" bestFit="1" customWidth="1"/>
    <col min="21" max="21" width="7.7265625" bestFit="1" customWidth="1"/>
  </cols>
  <sheetData>
    <row r="2" spans="1:25" x14ac:dyDescent="0.35">
      <c r="D2" s="6"/>
      <c r="E2" s="6"/>
      <c r="F2" s="6"/>
      <c r="G2" s="6"/>
      <c r="H2" s="6"/>
    </row>
    <row r="3" spans="1:25" x14ac:dyDescent="0.35">
      <c r="A3" s="5" t="s">
        <v>88</v>
      </c>
      <c r="B3" s="5" t="s">
        <v>45</v>
      </c>
    </row>
    <row r="4" spans="1:25" x14ac:dyDescent="0.35">
      <c r="A4" s="5" t="s">
        <v>84</v>
      </c>
      <c r="B4" t="s">
        <v>229</v>
      </c>
      <c r="C4" t="s">
        <v>87</v>
      </c>
      <c r="U4" s="13" t="s">
        <v>83</v>
      </c>
      <c r="V4" s="13">
        <v>1</v>
      </c>
      <c r="W4" s="13">
        <v>2</v>
      </c>
      <c r="X4" s="13">
        <v>3</v>
      </c>
    </row>
    <row r="5" spans="1:25" x14ac:dyDescent="0.35">
      <c r="A5" t="s">
        <v>229</v>
      </c>
      <c r="B5" s="12"/>
      <c r="C5" s="12"/>
      <c r="U5" s="12" t="e">
        <f t="shared" ref="U5:U68" si="0">INDEX($B$4:$R$4,MATCH(MAX(B5:R5),B5:R5,0))</f>
        <v>#N/A</v>
      </c>
      <c r="V5" t="str">
        <f t="array" ref="V5">INT(LARGE($B5:$R5+COLUMN($B5:$R5)/100,V$4))&amp;" : "&amp;INDEX($B$4:$R$4,,MATCH(LARGE($B5:$R5+COLUMN($B5:$R5)/100,V$4),$B5:$R5+COLUMN($B5:$R5)/100,0))</f>
        <v xml:space="preserve">0 : </v>
      </c>
      <c r="W5" t="str">
        <f t="array" ref="W5">INT(LARGE($B5:$R5+COLUMN($B5:$R5)/100,W$4))&amp;" : "&amp;INDEX($B$4:$R$4,,MATCH(LARGE($B5:$R5+COLUMN($B5:$R5)/100,W$4),$B5:$R5+COLUMN($B5:$R5)/100,0))</f>
        <v xml:space="preserve">0 : </v>
      </c>
      <c r="X5" t="str">
        <f t="array" ref="X5">INT(LARGE($B5:$R5+COLUMN($B5:$R5)/100,X$4))&amp;" : "&amp;INDEX($B$4:$R$4,,MATCH(LARGE($B5:$R5+COLUMN($B5:$R5)/100,X$4),$B5:$R5+COLUMN($B5:$R5)/100,0))</f>
        <v xml:space="preserve">0 : </v>
      </c>
      <c r="Y5" t="e">
        <f>U5='TCD vent'!U5</f>
        <v>#N/A</v>
      </c>
    </row>
    <row r="6" spans="1:25" x14ac:dyDescent="0.35">
      <c r="A6"/>
      <c r="U6" s="12" t="e">
        <f t="shared" si="0"/>
        <v>#N/A</v>
      </c>
      <c r="V6" t="str">
        <f t="array" ref="V6">INT(LARGE($B6:$R6+COLUMN($B6:$R6)/100,V$4))&amp;" : "&amp;INDEX($B$4:$R$4,,MATCH(LARGE($B6:$R6+COLUMN($B6:$R6)/100,V$4),$B6:$R6+COLUMN($B6:$R6)/100,0))</f>
        <v xml:space="preserve">0 : </v>
      </c>
      <c r="W6" t="str">
        <f t="array" ref="W6">INT(LARGE($B6:$R6+COLUMN($B6:$R6)/100,W$4))&amp;" : "&amp;INDEX($B$4:$R$4,,MATCH(LARGE($B6:$R6+COLUMN($B6:$R6)/100,W$4),$B6:$R6+COLUMN($B6:$R6)/100,0))</f>
        <v xml:space="preserve">0 : </v>
      </c>
      <c r="X6" t="str">
        <f t="array" ref="X6">INT(LARGE($B6:$R6+COLUMN($B6:$R6)/100,X$4))&amp;" : "&amp;INDEX($B$4:$R$4,,MATCH(LARGE($B6:$R6+COLUMN($B6:$R6)/100,X$4),$B6:$R6+COLUMN($B6:$R6)/100,0))</f>
        <v xml:space="preserve">0 : </v>
      </c>
      <c r="Y6" t="e">
        <f>U6='TCD vent'!U6</f>
        <v>#N/A</v>
      </c>
    </row>
    <row r="7" spans="1:25" x14ac:dyDescent="0.35">
      <c r="A7"/>
      <c r="U7" s="12" t="e">
        <f t="shared" si="0"/>
        <v>#N/A</v>
      </c>
      <c r="V7" t="str">
        <f t="array" ref="V7">INT(LARGE($B7:$R7+COLUMN($B7:$R7)/100,V$4))&amp;" : "&amp;INDEX($B$4:$R$4,,MATCH(LARGE($B7:$R7+COLUMN($B7:$R7)/100,V$4),$B7:$R7+COLUMN($B7:$R7)/100,0))</f>
        <v xml:space="preserve">0 : </v>
      </c>
      <c r="W7" t="str">
        <f t="array" ref="W7">INT(LARGE($B7:$R7+COLUMN($B7:$R7)/100,W$4))&amp;" : "&amp;INDEX($B$4:$R$4,,MATCH(LARGE($B7:$R7+COLUMN($B7:$R7)/100,W$4),$B7:$R7+COLUMN($B7:$R7)/100,0))</f>
        <v xml:space="preserve">0 : </v>
      </c>
      <c r="X7" t="str">
        <f t="array" ref="X7">INT(LARGE($B7:$R7+COLUMN($B7:$R7)/100,X$4))&amp;" : "&amp;INDEX($B$4:$R$4,,MATCH(LARGE($B7:$R7+COLUMN($B7:$R7)/100,X$4),$B7:$R7+COLUMN($B7:$R7)/100,0))</f>
        <v xml:space="preserve">0 : </v>
      </c>
      <c r="Y7" t="e">
        <f>U7='TCD vent'!U7</f>
        <v>#N/A</v>
      </c>
    </row>
    <row r="8" spans="1:25" x14ac:dyDescent="0.35">
      <c r="A8"/>
      <c r="U8" s="12" t="e">
        <f t="shared" si="0"/>
        <v>#N/A</v>
      </c>
      <c r="V8" t="str">
        <f t="array" ref="V8">INT(LARGE($B8:$R8+COLUMN($B8:$R8)/100,V$4))&amp;" : "&amp;INDEX($B$4:$R$4,,MATCH(LARGE($B8:$R8+COLUMN($B8:$R8)/100,V$4),$B8:$R8+COLUMN($B8:$R8)/100,0))</f>
        <v xml:space="preserve">0 : </v>
      </c>
      <c r="W8" t="str">
        <f t="array" ref="W8">INT(LARGE($B8:$R8+COLUMN($B8:$R8)/100,W$4))&amp;" : "&amp;INDEX($B$4:$R$4,,MATCH(LARGE($B8:$R8+COLUMN($B8:$R8)/100,W$4),$B8:$R8+COLUMN($B8:$R8)/100,0))</f>
        <v xml:space="preserve">0 : </v>
      </c>
      <c r="X8" t="str">
        <f t="array" ref="X8">INT(LARGE($B8:$R8+COLUMN($B8:$R8)/100,X$4))&amp;" : "&amp;INDEX($B$4:$R$4,,MATCH(LARGE($B8:$R8+COLUMN($B8:$R8)/100,X$4),$B8:$R8+COLUMN($B8:$R8)/100,0))</f>
        <v xml:space="preserve">0 : </v>
      </c>
      <c r="Y8" t="e">
        <f>U8='TCD vent'!U8</f>
        <v>#N/A</v>
      </c>
    </row>
    <row r="9" spans="1:25" x14ac:dyDescent="0.35">
      <c r="A9"/>
      <c r="U9" s="12" t="e">
        <f t="shared" si="0"/>
        <v>#N/A</v>
      </c>
      <c r="V9" t="str">
        <f t="array" ref="V9">INT(LARGE($B9:$R9+COLUMN($B9:$R9)/100,V$4))&amp;" : "&amp;INDEX($B$4:$R$4,,MATCH(LARGE($B9:$R9+COLUMN($B9:$R9)/100,V$4),$B9:$R9+COLUMN($B9:$R9)/100,0))</f>
        <v xml:space="preserve">0 : </v>
      </c>
      <c r="W9" t="str">
        <f t="array" ref="W9">INT(LARGE($B9:$R9+COLUMN($B9:$R9)/100,W$4))&amp;" : "&amp;INDEX($B$4:$R$4,,MATCH(LARGE($B9:$R9+COLUMN($B9:$R9)/100,W$4),$B9:$R9+COLUMN($B9:$R9)/100,0))</f>
        <v xml:space="preserve">0 : </v>
      </c>
      <c r="X9" t="str">
        <f t="array" ref="X9">INT(LARGE($B9:$R9+COLUMN($B9:$R9)/100,X$4))&amp;" : "&amp;INDEX($B$4:$R$4,,MATCH(LARGE($B9:$R9+COLUMN($B9:$R9)/100,X$4),$B9:$R9+COLUMN($B9:$R9)/100,0))</f>
        <v xml:space="preserve">0 : </v>
      </c>
      <c r="Y9" t="e">
        <f>U9='TCD vent'!U9</f>
        <v>#N/A</v>
      </c>
    </row>
    <row r="10" spans="1:25" x14ac:dyDescent="0.35">
      <c r="A10"/>
      <c r="U10" s="12" t="e">
        <f t="shared" si="0"/>
        <v>#N/A</v>
      </c>
      <c r="V10" t="str">
        <f t="array" ref="V10">INT(LARGE($B10:$R10+COLUMN($B10:$R10)/100,V$4))&amp;" : "&amp;INDEX($B$4:$R$4,,MATCH(LARGE($B10:$R10+COLUMN($B10:$R10)/100,V$4),$B10:$R10+COLUMN($B10:$R10)/100,0))</f>
        <v xml:space="preserve">0 : </v>
      </c>
      <c r="W10" t="str">
        <f t="array" ref="W10">INT(LARGE($B10:$R10+COLUMN($B10:$R10)/100,W$4))&amp;" : "&amp;INDEX($B$4:$R$4,,MATCH(LARGE($B10:$R10+COLUMN($B10:$R10)/100,W$4),$B10:$R10+COLUMN($B10:$R10)/100,0))</f>
        <v xml:space="preserve">0 : </v>
      </c>
      <c r="X10" t="str">
        <f t="array" ref="X10">INT(LARGE($B10:$R10+COLUMN($B10:$R10)/100,X$4))&amp;" : "&amp;INDEX($B$4:$R$4,,MATCH(LARGE($B10:$R10+COLUMN($B10:$R10)/100,X$4),$B10:$R10+COLUMN($B10:$R10)/100,0))</f>
        <v xml:space="preserve">0 : </v>
      </c>
      <c r="Y10" t="e">
        <f>U10='TCD vent'!U10</f>
        <v>#N/A</v>
      </c>
    </row>
    <row r="11" spans="1:25" x14ac:dyDescent="0.35">
      <c r="A11"/>
      <c r="U11" s="12" t="e">
        <f t="shared" si="0"/>
        <v>#N/A</v>
      </c>
      <c r="V11" t="str">
        <f t="array" ref="V11">INT(LARGE($B11:$R11+COLUMN($B11:$R11)/100,V$4))&amp;" : "&amp;INDEX($B$4:$R$4,,MATCH(LARGE($B11:$R11+COLUMN($B11:$R11)/100,V$4),$B11:$R11+COLUMN($B11:$R11)/100,0))</f>
        <v xml:space="preserve">0 : </v>
      </c>
      <c r="W11" t="str">
        <f t="array" ref="W11">INT(LARGE($B11:$R11+COLUMN($B11:$R11)/100,W$4))&amp;" : "&amp;INDEX($B$4:$R$4,,MATCH(LARGE($B11:$R11+COLUMN($B11:$R11)/100,W$4),$B11:$R11+COLUMN($B11:$R11)/100,0))</f>
        <v xml:space="preserve">0 : </v>
      </c>
      <c r="X11" t="str">
        <f t="array" ref="X11">INT(LARGE($B11:$R11+COLUMN($B11:$R11)/100,X$4))&amp;" : "&amp;INDEX($B$4:$R$4,,MATCH(LARGE($B11:$R11+COLUMN($B11:$R11)/100,X$4),$B11:$R11+COLUMN($B11:$R11)/100,0))</f>
        <v xml:space="preserve">0 : </v>
      </c>
      <c r="Y11" t="e">
        <f>U11='TCD vent'!U11</f>
        <v>#N/A</v>
      </c>
    </row>
    <row r="12" spans="1:25" x14ac:dyDescent="0.35">
      <c r="A12"/>
      <c r="U12" s="12" t="e">
        <f t="shared" si="0"/>
        <v>#N/A</v>
      </c>
      <c r="V12" t="str">
        <f t="array" ref="V12">INT(LARGE($B12:$R12+COLUMN($B12:$R12)/100,V$4))&amp;" : "&amp;INDEX($B$4:$R$4,,MATCH(LARGE($B12:$R12+COLUMN($B12:$R12)/100,V$4),$B12:$R12+COLUMN($B12:$R12)/100,0))</f>
        <v xml:space="preserve">0 : </v>
      </c>
      <c r="W12" t="str">
        <f t="array" ref="W12">INT(LARGE($B12:$R12+COLUMN($B12:$R12)/100,W$4))&amp;" : "&amp;INDEX($B$4:$R$4,,MATCH(LARGE($B12:$R12+COLUMN($B12:$R12)/100,W$4),$B12:$R12+COLUMN($B12:$R12)/100,0))</f>
        <v xml:space="preserve">0 : </v>
      </c>
      <c r="X12" t="str">
        <f t="array" ref="X12">INT(LARGE($B12:$R12+COLUMN($B12:$R12)/100,X$4))&amp;" : "&amp;INDEX($B$4:$R$4,,MATCH(LARGE($B12:$R12+COLUMN($B12:$R12)/100,X$4),$B12:$R12+COLUMN($B12:$R12)/100,0))</f>
        <v xml:space="preserve">0 : </v>
      </c>
      <c r="Y12" t="e">
        <f>U12='TCD vent'!U12</f>
        <v>#N/A</v>
      </c>
    </row>
    <row r="13" spans="1:25" x14ac:dyDescent="0.35">
      <c r="A13"/>
      <c r="U13" s="12" t="e">
        <f t="shared" si="0"/>
        <v>#N/A</v>
      </c>
      <c r="V13" t="str">
        <f t="array" ref="V13">INT(LARGE($B13:$R13+COLUMN($B13:$R13)/100,V$4))&amp;" : "&amp;INDEX($B$4:$R$4,,MATCH(LARGE($B13:$R13+COLUMN($B13:$R13)/100,V$4),$B13:$R13+COLUMN($B13:$R13)/100,0))</f>
        <v xml:space="preserve">0 : </v>
      </c>
      <c r="W13" t="str">
        <f t="array" ref="W13">INT(LARGE($B13:$R13+COLUMN($B13:$R13)/100,W$4))&amp;" : "&amp;INDEX($B$4:$R$4,,MATCH(LARGE($B13:$R13+COLUMN($B13:$R13)/100,W$4),$B13:$R13+COLUMN($B13:$R13)/100,0))</f>
        <v xml:space="preserve">0 : </v>
      </c>
      <c r="X13" t="str">
        <f t="array" ref="X13">INT(LARGE($B13:$R13+COLUMN($B13:$R13)/100,X$4))&amp;" : "&amp;INDEX($B$4:$R$4,,MATCH(LARGE($B13:$R13+COLUMN($B13:$R13)/100,X$4),$B13:$R13+COLUMN($B13:$R13)/100,0))</f>
        <v xml:space="preserve">0 : </v>
      </c>
      <c r="Y13" t="e">
        <f>U13='TCD vent'!U13</f>
        <v>#N/A</v>
      </c>
    </row>
    <row r="14" spans="1:25" x14ac:dyDescent="0.35">
      <c r="A14"/>
      <c r="U14" s="12" t="e">
        <f t="shared" si="0"/>
        <v>#N/A</v>
      </c>
      <c r="V14" t="str">
        <f t="array" ref="V14">INT(LARGE($B14:$R14+COLUMN($B14:$R14)/100,V$4))&amp;" : "&amp;INDEX($B$4:$R$4,,MATCH(LARGE($B14:$R14+COLUMN($B14:$R14)/100,V$4),$B14:$R14+COLUMN($B14:$R14)/100,0))</f>
        <v xml:space="preserve">0 : </v>
      </c>
      <c r="W14" t="str">
        <f t="array" ref="W14">INT(LARGE($B14:$R14+COLUMN($B14:$R14)/100,W$4))&amp;" : "&amp;INDEX($B$4:$R$4,,MATCH(LARGE($B14:$R14+COLUMN($B14:$R14)/100,W$4),$B14:$R14+COLUMN($B14:$R14)/100,0))</f>
        <v xml:space="preserve">0 : </v>
      </c>
      <c r="X14" t="str">
        <f t="array" ref="X14">INT(LARGE($B14:$R14+COLUMN($B14:$R14)/100,X$4))&amp;" : "&amp;INDEX($B$4:$R$4,,MATCH(LARGE($B14:$R14+COLUMN($B14:$R14)/100,X$4),$B14:$R14+COLUMN($B14:$R14)/100,0))</f>
        <v xml:space="preserve">0 : </v>
      </c>
      <c r="Y14" t="e">
        <f>U14='TCD vent'!U14</f>
        <v>#N/A</v>
      </c>
    </row>
    <row r="15" spans="1:25" x14ac:dyDescent="0.35">
      <c r="A15"/>
      <c r="U15" s="12" t="e">
        <f t="shared" si="0"/>
        <v>#N/A</v>
      </c>
      <c r="V15" t="str">
        <f t="array" ref="V15">INT(LARGE($B15:$R15+COLUMN($B15:$R15)/100,V$4))&amp;" : "&amp;INDEX($B$4:$R$4,,MATCH(LARGE($B15:$R15+COLUMN($B15:$R15)/100,V$4),$B15:$R15+COLUMN($B15:$R15)/100,0))</f>
        <v xml:space="preserve">0 : </v>
      </c>
      <c r="W15" t="str">
        <f t="array" ref="W15">INT(LARGE($B15:$R15+COLUMN($B15:$R15)/100,W$4))&amp;" : "&amp;INDEX($B$4:$R$4,,MATCH(LARGE($B15:$R15+COLUMN($B15:$R15)/100,W$4),$B15:$R15+COLUMN($B15:$R15)/100,0))</f>
        <v xml:space="preserve">0 : </v>
      </c>
      <c r="X15" t="str">
        <f t="array" ref="X15">INT(LARGE($B15:$R15+COLUMN($B15:$R15)/100,X$4))&amp;" : "&amp;INDEX($B$4:$R$4,,MATCH(LARGE($B15:$R15+COLUMN($B15:$R15)/100,X$4),$B15:$R15+COLUMN($B15:$R15)/100,0))</f>
        <v xml:space="preserve">0 : </v>
      </c>
      <c r="Y15" t="e">
        <f>U15='TCD vent'!U15</f>
        <v>#N/A</v>
      </c>
    </row>
    <row r="16" spans="1:25" x14ac:dyDescent="0.35">
      <c r="A16"/>
      <c r="U16" s="12" t="e">
        <f t="shared" si="0"/>
        <v>#N/A</v>
      </c>
      <c r="V16" t="str">
        <f t="array" ref="V16">INT(LARGE($B16:$R16+COLUMN($B16:$R16)/100,V$4))&amp;" : "&amp;INDEX($B$4:$R$4,,MATCH(LARGE($B16:$R16+COLUMN($B16:$R16)/100,V$4),$B16:$R16+COLUMN($B16:$R16)/100,0))</f>
        <v xml:space="preserve">0 : </v>
      </c>
      <c r="W16" t="str">
        <f t="array" ref="W16">INT(LARGE($B16:$R16+COLUMN($B16:$R16)/100,W$4))&amp;" : "&amp;INDEX($B$4:$R$4,,MATCH(LARGE($B16:$R16+COLUMN($B16:$R16)/100,W$4),$B16:$R16+COLUMN($B16:$R16)/100,0))</f>
        <v xml:space="preserve">0 : </v>
      </c>
      <c r="X16" t="str">
        <f t="array" ref="X16">INT(LARGE($B16:$R16+COLUMN($B16:$R16)/100,X$4))&amp;" : "&amp;INDEX($B$4:$R$4,,MATCH(LARGE($B16:$R16+COLUMN($B16:$R16)/100,X$4),$B16:$R16+COLUMN($B16:$R16)/100,0))</f>
        <v xml:space="preserve">0 : </v>
      </c>
      <c r="Y16" t="e">
        <f>U16='TCD vent'!U16</f>
        <v>#N/A</v>
      </c>
    </row>
    <row r="17" spans="1:25" x14ac:dyDescent="0.35">
      <c r="A17"/>
      <c r="U17" s="12" t="e">
        <f t="shared" si="0"/>
        <v>#N/A</v>
      </c>
      <c r="V17" t="str">
        <f t="array" ref="V17">INT(LARGE($B17:$R17+COLUMN($B17:$R17)/100,V$4))&amp;" : "&amp;INDEX($B$4:$R$4,,MATCH(LARGE($B17:$R17+COLUMN($B17:$R17)/100,V$4),$B17:$R17+COLUMN($B17:$R17)/100,0))</f>
        <v xml:space="preserve">0 : </v>
      </c>
      <c r="W17" t="str">
        <f t="array" ref="W17">INT(LARGE($B17:$R17+COLUMN($B17:$R17)/100,W$4))&amp;" : "&amp;INDEX($B$4:$R$4,,MATCH(LARGE($B17:$R17+COLUMN($B17:$R17)/100,W$4),$B17:$R17+COLUMN($B17:$R17)/100,0))</f>
        <v xml:space="preserve">0 : </v>
      </c>
      <c r="X17" t="str">
        <f t="array" ref="X17">INT(LARGE($B17:$R17+COLUMN($B17:$R17)/100,X$4))&amp;" : "&amp;INDEX($B$4:$R$4,,MATCH(LARGE($B17:$R17+COLUMN($B17:$R17)/100,X$4),$B17:$R17+COLUMN($B17:$R17)/100,0))</f>
        <v xml:space="preserve">0 : </v>
      </c>
      <c r="Y17" t="e">
        <f>U17='TCD vent'!U17</f>
        <v>#N/A</v>
      </c>
    </row>
    <row r="18" spans="1:25" x14ac:dyDescent="0.35">
      <c r="A18"/>
      <c r="U18" s="12" t="e">
        <f t="shared" si="0"/>
        <v>#N/A</v>
      </c>
      <c r="V18" t="str">
        <f t="array" ref="V18">INT(LARGE($B18:$R18+COLUMN($B18:$R18)/100,V$4))&amp;" : "&amp;INDEX($B$4:$R$4,,MATCH(LARGE($B18:$R18+COLUMN($B18:$R18)/100,V$4),$B18:$R18+COLUMN($B18:$R18)/100,0))</f>
        <v xml:space="preserve">0 : </v>
      </c>
      <c r="W18" t="str">
        <f t="array" ref="W18">INT(LARGE($B18:$R18+COLUMN($B18:$R18)/100,W$4))&amp;" : "&amp;INDEX($B$4:$R$4,,MATCH(LARGE($B18:$R18+COLUMN($B18:$R18)/100,W$4),$B18:$R18+COLUMN($B18:$R18)/100,0))</f>
        <v xml:space="preserve">0 : </v>
      </c>
      <c r="X18" t="str">
        <f t="array" ref="X18">INT(LARGE($B18:$R18+COLUMN($B18:$R18)/100,X$4))&amp;" : "&amp;INDEX($B$4:$R$4,,MATCH(LARGE($B18:$R18+COLUMN($B18:$R18)/100,X$4),$B18:$R18+COLUMN($B18:$R18)/100,0))</f>
        <v xml:space="preserve">0 : </v>
      </c>
      <c r="Y18" t="e">
        <f>U18='TCD vent'!U18</f>
        <v>#N/A</v>
      </c>
    </row>
    <row r="19" spans="1:25" x14ac:dyDescent="0.35">
      <c r="A19"/>
      <c r="U19" s="12" t="e">
        <f t="shared" si="0"/>
        <v>#N/A</v>
      </c>
      <c r="V19" t="str">
        <f t="array" ref="V19">INT(LARGE($B19:$R19+COLUMN($B19:$R19)/100,V$4))&amp;" : "&amp;INDEX($B$4:$R$4,,MATCH(LARGE($B19:$R19+COLUMN($B19:$R19)/100,V$4),$B19:$R19+COLUMN($B19:$R19)/100,0))</f>
        <v xml:space="preserve">0 : </v>
      </c>
      <c r="W19" t="str">
        <f t="array" ref="W19">INT(LARGE($B19:$R19+COLUMN($B19:$R19)/100,W$4))&amp;" : "&amp;INDEX($B$4:$R$4,,MATCH(LARGE($B19:$R19+COLUMN($B19:$R19)/100,W$4),$B19:$R19+COLUMN($B19:$R19)/100,0))</f>
        <v xml:space="preserve">0 : </v>
      </c>
      <c r="X19" t="str">
        <f t="array" ref="X19">INT(LARGE($B19:$R19+COLUMN($B19:$R19)/100,X$4))&amp;" : "&amp;INDEX($B$4:$R$4,,MATCH(LARGE($B19:$R19+COLUMN($B19:$R19)/100,X$4),$B19:$R19+COLUMN($B19:$R19)/100,0))</f>
        <v xml:space="preserve">0 : </v>
      </c>
      <c r="Y19" t="e">
        <f>U19='TCD vent'!U19</f>
        <v>#N/A</v>
      </c>
    </row>
    <row r="20" spans="1:25" x14ac:dyDescent="0.35">
      <c r="A20"/>
      <c r="U20" s="12" t="e">
        <f t="shared" si="0"/>
        <v>#N/A</v>
      </c>
      <c r="V20" t="str">
        <f t="array" ref="V20">INT(LARGE($B20:$R20+COLUMN($B20:$R20)/100,V$4))&amp;" : "&amp;INDEX($B$4:$R$4,,MATCH(LARGE($B20:$R20+COLUMN($B20:$R20)/100,V$4),$B20:$R20+COLUMN($B20:$R20)/100,0))</f>
        <v xml:space="preserve">0 : </v>
      </c>
      <c r="W20" t="str">
        <f t="array" ref="W20">INT(LARGE($B20:$R20+COLUMN($B20:$R20)/100,W$4))&amp;" : "&amp;INDEX($B$4:$R$4,,MATCH(LARGE($B20:$R20+COLUMN($B20:$R20)/100,W$4),$B20:$R20+COLUMN($B20:$R20)/100,0))</f>
        <v xml:space="preserve">0 : </v>
      </c>
      <c r="X20" t="str">
        <f t="array" ref="X20">INT(LARGE($B20:$R20+COLUMN($B20:$R20)/100,X$4))&amp;" : "&amp;INDEX($B$4:$R$4,,MATCH(LARGE($B20:$R20+COLUMN($B20:$R20)/100,X$4),$B20:$R20+COLUMN($B20:$R20)/100,0))</f>
        <v xml:space="preserve">0 : </v>
      </c>
      <c r="Y20" t="e">
        <f>U20='TCD vent'!U20</f>
        <v>#N/A</v>
      </c>
    </row>
    <row r="21" spans="1:25" x14ac:dyDescent="0.35">
      <c r="A21"/>
      <c r="U21" s="12" t="e">
        <f t="shared" si="0"/>
        <v>#N/A</v>
      </c>
      <c r="V21" t="str">
        <f t="array" ref="V21">INT(LARGE($B21:$R21+COLUMN($B21:$R21)/100,V$4))&amp;" : "&amp;INDEX($B$4:$R$4,,MATCH(LARGE($B21:$R21+COLUMN($B21:$R21)/100,V$4),$B21:$R21+COLUMN($B21:$R21)/100,0))</f>
        <v xml:space="preserve">0 : </v>
      </c>
      <c r="W21" t="str">
        <f t="array" ref="W21">INT(LARGE($B21:$R21+COLUMN($B21:$R21)/100,W$4))&amp;" : "&amp;INDEX($B$4:$R$4,,MATCH(LARGE($B21:$R21+COLUMN($B21:$R21)/100,W$4),$B21:$R21+COLUMN($B21:$R21)/100,0))</f>
        <v xml:space="preserve">0 : </v>
      </c>
      <c r="X21" t="str">
        <f t="array" ref="X21">INT(LARGE($B21:$R21+COLUMN($B21:$R21)/100,X$4))&amp;" : "&amp;INDEX($B$4:$R$4,,MATCH(LARGE($B21:$R21+COLUMN($B21:$R21)/100,X$4),$B21:$R21+COLUMN($B21:$R21)/100,0))</f>
        <v xml:space="preserve">0 : </v>
      </c>
      <c r="Y21" t="e">
        <f>U21='TCD vent'!U21</f>
        <v>#N/A</v>
      </c>
    </row>
    <row r="22" spans="1:25" x14ac:dyDescent="0.35">
      <c r="A22"/>
      <c r="U22" s="12" t="e">
        <f t="shared" si="0"/>
        <v>#N/A</v>
      </c>
      <c r="V22" t="str">
        <f t="array" ref="V22">INT(LARGE($B22:$R22+COLUMN($B22:$R22)/100,V$4))&amp;" : "&amp;INDEX($B$4:$R$4,,MATCH(LARGE($B22:$R22+COLUMN($B22:$R22)/100,V$4),$B22:$R22+COLUMN($B22:$R22)/100,0))</f>
        <v xml:space="preserve">0 : </v>
      </c>
      <c r="W22" t="str">
        <f t="array" ref="W22">INT(LARGE($B22:$R22+COLUMN($B22:$R22)/100,W$4))&amp;" : "&amp;INDEX($B$4:$R$4,,MATCH(LARGE($B22:$R22+COLUMN($B22:$R22)/100,W$4),$B22:$R22+COLUMN($B22:$R22)/100,0))</f>
        <v xml:space="preserve">0 : </v>
      </c>
      <c r="X22" t="str">
        <f t="array" ref="X22">INT(LARGE($B22:$R22+COLUMN($B22:$R22)/100,X$4))&amp;" : "&amp;INDEX($B$4:$R$4,,MATCH(LARGE($B22:$R22+COLUMN($B22:$R22)/100,X$4),$B22:$R22+COLUMN($B22:$R22)/100,0))</f>
        <v xml:space="preserve">0 : </v>
      </c>
      <c r="Y22" t="e">
        <f>U22='TCD vent'!U22</f>
        <v>#N/A</v>
      </c>
    </row>
    <row r="23" spans="1:25" x14ac:dyDescent="0.35">
      <c r="A23"/>
      <c r="U23" s="12" t="e">
        <f t="shared" si="0"/>
        <v>#N/A</v>
      </c>
      <c r="V23" t="str">
        <f t="array" ref="V23">INT(LARGE($B23:$R23+COLUMN($B23:$R23)/100,V$4))&amp;" : "&amp;INDEX($B$4:$R$4,,MATCH(LARGE($B23:$R23+COLUMN($B23:$R23)/100,V$4),$B23:$R23+COLUMN($B23:$R23)/100,0))</f>
        <v xml:space="preserve">0 : </v>
      </c>
      <c r="W23" t="str">
        <f t="array" ref="W23">INT(LARGE($B23:$R23+COLUMN($B23:$R23)/100,W$4))&amp;" : "&amp;INDEX($B$4:$R$4,,MATCH(LARGE($B23:$R23+COLUMN($B23:$R23)/100,W$4),$B23:$R23+COLUMN($B23:$R23)/100,0))</f>
        <v xml:space="preserve">0 : </v>
      </c>
      <c r="X23" t="str">
        <f t="array" ref="X23">INT(LARGE($B23:$R23+COLUMN($B23:$R23)/100,X$4))&amp;" : "&amp;INDEX($B$4:$R$4,,MATCH(LARGE($B23:$R23+COLUMN($B23:$R23)/100,X$4),$B23:$R23+COLUMN($B23:$R23)/100,0))</f>
        <v xml:space="preserve">0 : </v>
      </c>
      <c r="Y23" t="e">
        <f>U23='TCD vent'!U23</f>
        <v>#N/A</v>
      </c>
    </row>
    <row r="24" spans="1:25" x14ac:dyDescent="0.35">
      <c r="A24"/>
      <c r="U24" s="12" t="e">
        <f t="shared" si="0"/>
        <v>#N/A</v>
      </c>
      <c r="V24" t="str">
        <f t="array" ref="V24">INT(LARGE($B24:$R24+COLUMN($B24:$R24)/100,V$4))&amp;" : "&amp;INDEX($B$4:$R$4,,MATCH(LARGE($B24:$R24+COLUMN($B24:$R24)/100,V$4),$B24:$R24+COLUMN($B24:$R24)/100,0))</f>
        <v xml:space="preserve">0 : </v>
      </c>
      <c r="W24" t="str">
        <f t="array" ref="W24">INT(LARGE($B24:$R24+COLUMN($B24:$R24)/100,W$4))&amp;" : "&amp;INDEX($B$4:$R$4,,MATCH(LARGE($B24:$R24+COLUMN($B24:$R24)/100,W$4),$B24:$R24+COLUMN($B24:$R24)/100,0))</f>
        <v xml:space="preserve">0 : </v>
      </c>
      <c r="X24" t="str">
        <f t="array" ref="X24">INT(LARGE($B24:$R24+COLUMN($B24:$R24)/100,X$4))&amp;" : "&amp;INDEX($B$4:$R$4,,MATCH(LARGE($B24:$R24+COLUMN($B24:$R24)/100,X$4),$B24:$R24+COLUMN($B24:$R24)/100,0))</f>
        <v xml:space="preserve">0 : </v>
      </c>
      <c r="Y24" t="e">
        <f>U24='TCD vent'!U24</f>
        <v>#N/A</v>
      </c>
    </row>
    <row r="25" spans="1:25" x14ac:dyDescent="0.35">
      <c r="A25"/>
      <c r="U25" s="12" t="e">
        <f t="shared" si="0"/>
        <v>#N/A</v>
      </c>
      <c r="V25" t="str">
        <f t="array" ref="V25">INT(LARGE($B25:$R25+COLUMN($B25:$R25)/100,V$4))&amp;" : "&amp;INDEX($B$4:$R$4,,MATCH(LARGE($B25:$R25+COLUMN($B25:$R25)/100,V$4),$B25:$R25+COLUMN($B25:$R25)/100,0))</f>
        <v xml:space="preserve">0 : </v>
      </c>
      <c r="W25" t="str">
        <f t="array" ref="W25">INT(LARGE($B25:$R25+COLUMN($B25:$R25)/100,W$4))&amp;" : "&amp;INDEX($B$4:$R$4,,MATCH(LARGE($B25:$R25+COLUMN($B25:$R25)/100,W$4),$B25:$R25+COLUMN($B25:$R25)/100,0))</f>
        <v xml:space="preserve">0 : </v>
      </c>
      <c r="X25" t="str">
        <f t="array" ref="X25">INT(LARGE($B25:$R25+COLUMN($B25:$R25)/100,X$4))&amp;" : "&amp;INDEX($B$4:$R$4,,MATCH(LARGE($B25:$R25+COLUMN($B25:$R25)/100,X$4),$B25:$R25+COLUMN($B25:$R25)/100,0))</f>
        <v xml:space="preserve">0 : </v>
      </c>
      <c r="Y25" t="e">
        <f>U25='TCD vent'!U25</f>
        <v>#N/A</v>
      </c>
    </row>
    <row r="26" spans="1:25" x14ac:dyDescent="0.35">
      <c r="A26"/>
      <c r="U26" s="12" t="e">
        <f t="shared" si="0"/>
        <v>#N/A</v>
      </c>
      <c r="V26" t="str">
        <f t="array" ref="V26">INT(LARGE($B26:$R26+COLUMN($B26:$R26)/100,V$4))&amp;" : "&amp;INDEX($B$4:$R$4,,MATCH(LARGE($B26:$R26+COLUMN($B26:$R26)/100,V$4),$B26:$R26+COLUMN($B26:$R26)/100,0))</f>
        <v xml:space="preserve">0 : </v>
      </c>
      <c r="W26" t="str">
        <f t="array" ref="W26">INT(LARGE($B26:$R26+COLUMN($B26:$R26)/100,W$4))&amp;" : "&amp;INDEX($B$4:$R$4,,MATCH(LARGE($B26:$R26+COLUMN($B26:$R26)/100,W$4),$B26:$R26+COLUMN($B26:$R26)/100,0))</f>
        <v xml:space="preserve">0 : </v>
      </c>
      <c r="X26" t="str">
        <f t="array" ref="X26">INT(LARGE($B26:$R26+COLUMN($B26:$R26)/100,X$4))&amp;" : "&amp;INDEX($B$4:$R$4,,MATCH(LARGE($B26:$R26+COLUMN($B26:$R26)/100,X$4),$B26:$R26+COLUMN($B26:$R26)/100,0))</f>
        <v xml:space="preserve">0 : </v>
      </c>
      <c r="Y26" t="e">
        <f>U26='TCD vent'!U26</f>
        <v>#N/A</v>
      </c>
    </row>
    <row r="27" spans="1:25" x14ac:dyDescent="0.35">
      <c r="A27"/>
      <c r="U27" s="12" t="e">
        <f t="shared" si="0"/>
        <v>#N/A</v>
      </c>
      <c r="V27" t="str">
        <f t="array" ref="V27">INT(LARGE($B27:$R27+COLUMN($B27:$R27)/100,V$4))&amp;" : "&amp;INDEX($B$4:$R$4,,MATCH(LARGE($B27:$R27+COLUMN($B27:$R27)/100,V$4),$B27:$R27+COLUMN($B27:$R27)/100,0))</f>
        <v xml:space="preserve">0 : </v>
      </c>
      <c r="W27" t="str">
        <f t="array" ref="W27">INT(LARGE($B27:$R27+COLUMN($B27:$R27)/100,W$4))&amp;" : "&amp;INDEX($B$4:$R$4,,MATCH(LARGE($B27:$R27+COLUMN($B27:$R27)/100,W$4),$B27:$R27+COLUMN($B27:$R27)/100,0))</f>
        <v xml:space="preserve">0 : </v>
      </c>
      <c r="X27" t="str">
        <f t="array" ref="X27">INT(LARGE($B27:$R27+COLUMN($B27:$R27)/100,X$4))&amp;" : "&amp;INDEX($B$4:$R$4,,MATCH(LARGE($B27:$R27+COLUMN($B27:$R27)/100,X$4),$B27:$R27+COLUMN($B27:$R27)/100,0))</f>
        <v xml:space="preserve">0 : </v>
      </c>
      <c r="Y27" t="e">
        <f>U27='TCD vent'!U27</f>
        <v>#N/A</v>
      </c>
    </row>
    <row r="28" spans="1:25" x14ac:dyDescent="0.35">
      <c r="A28"/>
      <c r="U28" s="12" t="e">
        <f t="shared" si="0"/>
        <v>#N/A</v>
      </c>
      <c r="V28" t="str">
        <f t="array" ref="V28">INT(LARGE($B28:$R28+COLUMN($B28:$R28)/100,V$4))&amp;" : "&amp;INDEX($B$4:$R$4,,MATCH(LARGE($B28:$R28+COLUMN($B28:$R28)/100,V$4),$B28:$R28+COLUMN($B28:$R28)/100,0))</f>
        <v xml:space="preserve">0 : </v>
      </c>
      <c r="W28" t="str">
        <f t="array" ref="W28">INT(LARGE($B28:$R28+COLUMN($B28:$R28)/100,W$4))&amp;" : "&amp;INDEX($B$4:$R$4,,MATCH(LARGE($B28:$R28+COLUMN($B28:$R28)/100,W$4),$B28:$R28+COLUMN($B28:$R28)/100,0))</f>
        <v xml:space="preserve">0 : </v>
      </c>
      <c r="X28" t="str">
        <f t="array" ref="X28">INT(LARGE($B28:$R28+COLUMN($B28:$R28)/100,X$4))&amp;" : "&amp;INDEX($B$4:$R$4,,MATCH(LARGE($B28:$R28+COLUMN($B28:$R28)/100,X$4),$B28:$R28+COLUMN($B28:$R28)/100,0))</f>
        <v xml:space="preserve">0 : </v>
      </c>
      <c r="Y28" t="e">
        <f>U28='TCD vent'!U28</f>
        <v>#N/A</v>
      </c>
    </row>
    <row r="29" spans="1:25" x14ac:dyDescent="0.35">
      <c r="A29"/>
      <c r="U29" s="12" t="e">
        <f t="shared" si="0"/>
        <v>#N/A</v>
      </c>
      <c r="V29" t="str">
        <f t="array" ref="V29">INT(LARGE($B29:$R29+COLUMN($B29:$R29)/100,V$4))&amp;" : "&amp;INDEX($B$4:$R$4,,MATCH(LARGE($B29:$R29+COLUMN($B29:$R29)/100,V$4),$B29:$R29+COLUMN($B29:$R29)/100,0))</f>
        <v xml:space="preserve">0 : </v>
      </c>
      <c r="W29" t="str">
        <f t="array" ref="W29">INT(LARGE($B29:$R29+COLUMN($B29:$R29)/100,W$4))&amp;" : "&amp;INDEX($B$4:$R$4,,MATCH(LARGE($B29:$R29+COLUMN($B29:$R29)/100,W$4),$B29:$R29+COLUMN($B29:$R29)/100,0))</f>
        <v xml:space="preserve">0 : </v>
      </c>
      <c r="X29" t="str">
        <f t="array" ref="X29">INT(LARGE($B29:$R29+COLUMN($B29:$R29)/100,X$4))&amp;" : "&amp;INDEX($B$4:$R$4,,MATCH(LARGE($B29:$R29+COLUMN($B29:$R29)/100,X$4),$B29:$R29+COLUMN($B29:$R29)/100,0))</f>
        <v xml:space="preserve">0 : </v>
      </c>
      <c r="Y29" t="e">
        <f>U29='TCD vent'!U29</f>
        <v>#N/A</v>
      </c>
    </row>
    <row r="30" spans="1:25" x14ac:dyDescent="0.35">
      <c r="A30"/>
      <c r="U30" s="12" t="e">
        <f t="shared" si="0"/>
        <v>#N/A</v>
      </c>
      <c r="V30" t="str">
        <f t="array" ref="V30">INT(LARGE($B30:$R30+COLUMN($B30:$R30)/100,V$4))&amp;" : "&amp;INDEX($B$4:$R$4,,MATCH(LARGE($B30:$R30+COLUMN($B30:$R30)/100,V$4),$B30:$R30+COLUMN($B30:$R30)/100,0))</f>
        <v xml:space="preserve">0 : </v>
      </c>
      <c r="W30" t="str">
        <f t="array" ref="W30">INT(LARGE($B30:$R30+COLUMN($B30:$R30)/100,W$4))&amp;" : "&amp;INDEX($B$4:$R$4,,MATCH(LARGE($B30:$R30+COLUMN($B30:$R30)/100,W$4),$B30:$R30+COLUMN($B30:$R30)/100,0))</f>
        <v xml:space="preserve">0 : </v>
      </c>
      <c r="X30" t="str">
        <f t="array" ref="X30">INT(LARGE($B30:$R30+COLUMN($B30:$R30)/100,X$4))&amp;" : "&amp;INDEX($B$4:$R$4,,MATCH(LARGE($B30:$R30+COLUMN($B30:$R30)/100,X$4),$B30:$R30+COLUMN($B30:$R30)/100,0))</f>
        <v xml:space="preserve">0 : </v>
      </c>
      <c r="Y30" t="e">
        <f>U30='TCD vent'!U30</f>
        <v>#N/A</v>
      </c>
    </row>
    <row r="31" spans="1:25" x14ac:dyDescent="0.35">
      <c r="A31"/>
      <c r="U31" s="12" t="e">
        <f t="shared" si="0"/>
        <v>#N/A</v>
      </c>
      <c r="V31" t="str">
        <f t="array" ref="V31">INT(LARGE($B31:$R31+COLUMN($B31:$R31)/100,V$4))&amp;" : "&amp;INDEX($B$4:$R$4,,MATCH(LARGE($B31:$R31+COLUMN($B31:$R31)/100,V$4),$B31:$R31+COLUMN($B31:$R31)/100,0))</f>
        <v xml:space="preserve">0 : </v>
      </c>
      <c r="W31" t="str">
        <f t="array" ref="W31">INT(LARGE($B31:$R31+COLUMN($B31:$R31)/100,W$4))&amp;" : "&amp;INDEX($B$4:$R$4,,MATCH(LARGE($B31:$R31+COLUMN($B31:$R31)/100,W$4),$B31:$R31+COLUMN($B31:$R31)/100,0))</f>
        <v xml:space="preserve">0 : </v>
      </c>
      <c r="X31" t="str">
        <f t="array" ref="X31">INT(LARGE($B31:$R31+COLUMN($B31:$R31)/100,X$4))&amp;" : "&amp;INDEX($B$4:$R$4,,MATCH(LARGE($B31:$R31+COLUMN($B31:$R31)/100,X$4),$B31:$R31+COLUMN($B31:$R31)/100,0))</f>
        <v xml:space="preserve">0 : </v>
      </c>
      <c r="Y31" t="e">
        <f>U31='TCD vent'!U31</f>
        <v>#N/A</v>
      </c>
    </row>
    <row r="32" spans="1:25" x14ac:dyDescent="0.35">
      <c r="A32"/>
      <c r="U32" s="12" t="e">
        <f t="shared" si="0"/>
        <v>#N/A</v>
      </c>
      <c r="V32" t="str">
        <f t="array" ref="V32">INT(LARGE($B32:$R32+COLUMN($B32:$R32)/100,V$4))&amp;" : "&amp;INDEX($B$4:$R$4,,MATCH(LARGE($B32:$R32+COLUMN($B32:$R32)/100,V$4),$B32:$R32+COLUMN($B32:$R32)/100,0))</f>
        <v xml:space="preserve">0 : </v>
      </c>
      <c r="W32" t="str">
        <f t="array" ref="W32">INT(LARGE($B32:$R32+COLUMN($B32:$R32)/100,W$4))&amp;" : "&amp;INDEX($B$4:$R$4,,MATCH(LARGE($B32:$R32+COLUMN($B32:$R32)/100,W$4),$B32:$R32+COLUMN($B32:$R32)/100,0))</f>
        <v xml:space="preserve">0 : </v>
      </c>
      <c r="X32" t="str">
        <f t="array" ref="X32">INT(LARGE($B32:$R32+COLUMN($B32:$R32)/100,X$4))&amp;" : "&amp;INDEX($B$4:$R$4,,MATCH(LARGE($B32:$R32+COLUMN($B32:$R32)/100,X$4),$B32:$R32+COLUMN($B32:$R32)/100,0))</f>
        <v xml:space="preserve">0 : </v>
      </c>
      <c r="Y32" t="e">
        <f>U32='TCD vent'!U32</f>
        <v>#N/A</v>
      </c>
    </row>
    <row r="33" spans="1:25" x14ac:dyDescent="0.35">
      <c r="A33"/>
      <c r="U33" s="12" t="e">
        <f t="shared" si="0"/>
        <v>#N/A</v>
      </c>
      <c r="V33" t="str">
        <f t="array" ref="V33">INT(LARGE($B33:$R33+COLUMN($B33:$R33)/100,V$4))&amp;" : "&amp;INDEX($B$4:$R$4,,MATCH(LARGE($B33:$R33+COLUMN($B33:$R33)/100,V$4),$B33:$R33+COLUMN($B33:$R33)/100,0))</f>
        <v xml:space="preserve">0 : </v>
      </c>
      <c r="W33" t="str">
        <f t="array" ref="W33">INT(LARGE($B33:$R33+COLUMN($B33:$R33)/100,W$4))&amp;" : "&amp;INDEX($B$4:$R$4,,MATCH(LARGE($B33:$R33+COLUMN($B33:$R33)/100,W$4),$B33:$R33+COLUMN($B33:$R33)/100,0))</f>
        <v xml:space="preserve">0 : </v>
      </c>
      <c r="X33" t="str">
        <f t="array" ref="X33">INT(LARGE($B33:$R33+COLUMN($B33:$R33)/100,X$4))&amp;" : "&amp;INDEX($B$4:$R$4,,MATCH(LARGE($B33:$R33+COLUMN($B33:$R33)/100,X$4),$B33:$R33+COLUMN($B33:$R33)/100,0))</f>
        <v xml:space="preserve">0 : </v>
      </c>
      <c r="Y33" t="e">
        <f>U33='TCD vent'!U33</f>
        <v>#N/A</v>
      </c>
    </row>
    <row r="34" spans="1:25" x14ac:dyDescent="0.35">
      <c r="A34"/>
      <c r="U34" s="12" t="e">
        <f t="shared" si="0"/>
        <v>#N/A</v>
      </c>
      <c r="V34" t="str">
        <f t="array" ref="V34">INT(LARGE($B34:$R34+COLUMN($B34:$R34)/100,V$4))&amp;" : "&amp;INDEX($B$4:$R$4,,MATCH(LARGE($B34:$R34+COLUMN($B34:$R34)/100,V$4),$B34:$R34+COLUMN($B34:$R34)/100,0))</f>
        <v xml:space="preserve">0 : </v>
      </c>
      <c r="W34" t="str">
        <f t="array" ref="W34">INT(LARGE($B34:$R34+COLUMN($B34:$R34)/100,W$4))&amp;" : "&amp;INDEX($B$4:$R$4,,MATCH(LARGE($B34:$R34+COLUMN($B34:$R34)/100,W$4),$B34:$R34+COLUMN($B34:$R34)/100,0))</f>
        <v xml:space="preserve">0 : </v>
      </c>
      <c r="X34" t="str">
        <f t="array" ref="X34">INT(LARGE($B34:$R34+COLUMN($B34:$R34)/100,X$4))&amp;" : "&amp;INDEX($B$4:$R$4,,MATCH(LARGE($B34:$R34+COLUMN($B34:$R34)/100,X$4),$B34:$R34+COLUMN($B34:$R34)/100,0))</f>
        <v xml:space="preserve">0 : </v>
      </c>
      <c r="Y34" t="e">
        <f>U34='TCD vent'!U34</f>
        <v>#N/A</v>
      </c>
    </row>
    <row r="35" spans="1:25" x14ac:dyDescent="0.35">
      <c r="A35"/>
      <c r="U35" s="12" t="e">
        <f t="shared" si="0"/>
        <v>#N/A</v>
      </c>
      <c r="V35" t="str">
        <f t="array" ref="V35">INT(LARGE($B35:$R35+COLUMN($B35:$R35)/100,V$4))&amp;" : "&amp;INDEX($B$4:$R$4,,MATCH(LARGE($B35:$R35+COLUMN($B35:$R35)/100,V$4),$B35:$R35+COLUMN($B35:$R35)/100,0))</f>
        <v xml:space="preserve">0 : </v>
      </c>
      <c r="W35" t="str">
        <f t="array" ref="W35">INT(LARGE($B35:$R35+COLUMN($B35:$R35)/100,W$4))&amp;" : "&amp;INDEX($B$4:$R$4,,MATCH(LARGE($B35:$R35+COLUMN($B35:$R35)/100,W$4),$B35:$R35+COLUMN($B35:$R35)/100,0))</f>
        <v xml:space="preserve">0 : </v>
      </c>
      <c r="X35" t="str">
        <f t="array" ref="X35">INT(LARGE($B35:$R35+COLUMN($B35:$R35)/100,X$4))&amp;" : "&amp;INDEX($B$4:$R$4,,MATCH(LARGE($B35:$R35+COLUMN($B35:$R35)/100,X$4),$B35:$R35+COLUMN($B35:$R35)/100,0))</f>
        <v xml:space="preserve">0 : </v>
      </c>
      <c r="Y35" t="e">
        <f>U35='TCD vent'!U35</f>
        <v>#N/A</v>
      </c>
    </row>
    <row r="36" spans="1:25" x14ac:dyDescent="0.35">
      <c r="A36"/>
      <c r="U36" s="12" t="e">
        <f t="shared" si="0"/>
        <v>#N/A</v>
      </c>
      <c r="V36" t="str">
        <f t="array" ref="V36">INT(LARGE($B36:$R36+COLUMN($B36:$R36)/100,V$4))&amp;" : "&amp;INDEX($B$4:$R$4,,MATCH(LARGE($B36:$R36+COLUMN($B36:$R36)/100,V$4),$B36:$R36+COLUMN($B36:$R36)/100,0))</f>
        <v xml:space="preserve">0 : </v>
      </c>
      <c r="W36" t="str">
        <f t="array" ref="W36">INT(LARGE($B36:$R36+COLUMN($B36:$R36)/100,W$4))&amp;" : "&amp;INDEX($B$4:$R$4,,MATCH(LARGE($B36:$R36+COLUMN($B36:$R36)/100,W$4),$B36:$R36+COLUMN($B36:$R36)/100,0))</f>
        <v xml:space="preserve">0 : </v>
      </c>
      <c r="X36" t="str">
        <f t="array" ref="X36">INT(LARGE($B36:$R36+COLUMN($B36:$R36)/100,X$4))&amp;" : "&amp;INDEX($B$4:$R$4,,MATCH(LARGE($B36:$R36+COLUMN($B36:$R36)/100,X$4),$B36:$R36+COLUMN($B36:$R36)/100,0))</f>
        <v xml:space="preserve">0 : </v>
      </c>
      <c r="Y36" t="e">
        <f>U36='TCD vent'!U36</f>
        <v>#N/A</v>
      </c>
    </row>
    <row r="37" spans="1:25" x14ac:dyDescent="0.35">
      <c r="A37"/>
      <c r="U37" s="12" t="e">
        <f t="shared" si="0"/>
        <v>#N/A</v>
      </c>
      <c r="V37" t="str">
        <f t="array" ref="V37">INT(LARGE($B37:$R37+COLUMN($B37:$R37)/100,V$4))&amp;" : "&amp;INDEX($B$4:$R$4,,MATCH(LARGE($B37:$R37+COLUMN($B37:$R37)/100,V$4),$B37:$R37+COLUMN($B37:$R37)/100,0))</f>
        <v xml:space="preserve">0 : </v>
      </c>
      <c r="W37" t="str">
        <f t="array" ref="W37">INT(LARGE($B37:$R37+COLUMN($B37:$R37)/100,W$4))&amp;" : "&amp;INDEX($B$4:$R$4,,MATCH(LARGE($B37:$R37+COLUMN($B37:$R37)/100,W$4),$B37:$R37+COLUMN($B37:$R37)/100,0))</f>
        <v xml:space="preserve">0 : </v>
      </c>
      <c r="X37" t="str">
        <f t="array" ref="X37">INT(LARGE($B37:$R37+COLUMN($B37:$R37)/100,X$4))&amp;" : "&amp;INDEX($B$4:$R$4,,MATCH(LARGE($B37:$R37+COLUMN($B37:$R37)/100,X$4),$B37:$R37+COLUMN($B37:$R37)/100,0))</f>
        <v xml:space="preserve">0 : </v>
      </c>
      <c r="Y37" t="e">
        <f>U37='TCD vent'!U37</f>
        <v>#N/A</v>
      </c>
    </row>
    <row r="38" spans="1:25" x14ac:dyDescent="0.35">
      <c r="A38"/>
      <c r="U38" s="12" t="e">
        <f t="shared" si="0"/>
        <v>#N/A</v>
      </c>
      <c r="V38" t="str">
        <f t="array" ref="V38">INT(LARGE($B38:$R38+COLUMN($B38:$R38)/100,V$4))&amp;" : "&amp;INDEX($B$4:$R$4,,MATCH(LARGE($B38:$R38+COLUMN($B38:$R38)/100,V$4),$B38:$R38+COLUMN($B38:$R38)/100,0))</f>
        <v xml:space="preserve">0 : </v>
      </c>
      <c r="W38" t="str">
        <f t="array" ref="W38">INT(LARGE($B38:$R38+COLUMN($B38:$R38)/100,W$4))&amp;" : "&amp;INDEX($B$4:$R$4,,MATCH(LARGE($B38:$R38+COLUMN($B38:$R38)/100,W$4),$B38:$R38+COLUMN($B38:$R38)/100,0))</f>
        <v xml:space="preserve">0 : </v>
      </c>
      <c r="X38" t="str">
        <f t="array" ref="X38">INT(LARGE($B38:$R38+COLUMN($B38:$R38)/100,X$4))&amp;" : "&amp;INDEX($B$4:$R$4,,MATCH(LARGE($B38:$R38+COLUMN($B38:$R38)/100,X$4),$B38:$R38+COLUMN($B38:$R38)/100,0))</f>
        <v xml:space="preserve">0 : </v>
      </c>
      <c r="Y38" t="e">
        <f>U38='TCD vent'!U38</f>
        <v>#N/A</v>
      </c>
    </row>
    <row r="39" spans="1:25" x14ac:dyDescent="0.35">
      <c r="A39"/>
      <c r="U39" s="12" t="e">
        <f t="shared" si="0"/>
        <v>#N/A</v>
      </c>
      <c r="V39" t="str">
        <f t="array" ref="V39">INT(LARGE($B39:$R39+COLUMN($B39:$R39)/100,V$4))&amp;" : "&amp;INDEX($B$4:$R$4,,MATCH(LARGE($B39:$R39+COLUMN($B39:$R39)/100,V$4),$B39:$R39+COLUMN($B39:$R39)/100,0))</f>
        <v xml:space="preserve">0 : </v>
      </c>
      <c r="W39" t="str">
        <f t="array" ref="W39">INT(LARGE($B39:$R39+COLUMN($B39:$R39)/100,W$4))&amp;" : "&amp;INDEX($B$4:$R$4,,MATCH(LARGE($B39:$R39+COLUMN($B39:$R39)/100,W$4),$B39:$R39+COLUMN($B39:$R39)/100,0))</f>
        <v xml:space="preserve">0 : </v>
      </c>
      <c r="X39" t="str">
        <f t="array" ref="X39">INT(LARGE($B39:$R39+COLUMN($B39:$R39)/100,X$4))&amp;" : "&amp;INDEX($B$4:$R$4,,MATCH(LARGE($B39:$R39+COLUMN($B39:$R39)/100,X$4),$B39:$R39+COLUMN($B39:$R39)/100,0))</f>
        <v xml:space="preserve">0 : </v>
      </c>
      <c r="Y39" t="e">
        <f>U39='TCD vent'!U39</f>
        <v>#N/A</v>
      </c>
    </row>
    <row r="40" spans="1:25" x14ac:dyDescent="0.35">
      <c r="A40"/>
      <c r="U40" s="12" t="e">
        <f t="shared" si="0"/>
        <v>#N/A</v>
      </c>
      <c r="V40" t="str">
        <f t="array" ref="V40">INT(LARGE($B40:$R40+COLUMN($B40:$R40)/100,V$4))&amp;" : "&amp;INDEX($B$4:$R$4,,MATCH(LARGE($B40:$R40+COLUMN($B40:$R40)/100,V$4),$B40:$R40+COLUMN($B40:$R40)/100,0))</f>
        <v xml:space="preserve">0 : </v>
      </c>
      <c r="W40" t="str">
        <f t="array" ref="W40">INT(LARGE($B40:$R40+COLUMN($B40:$R40)/100,W$4))&amp;" : "&amp;INDEX($B$4:$R$4,,MATCH(LARGE($B40:$R40+COLUMN($B40:$R40)/100,W$4),$B40:$R40+COLUMN($B40:$R40)/100,0))</f>
        <v xml:space="preserve">0 : </v>
      </c>
      <c r="X40" t="str">
        <f t="array" ref="X40">INT(LARGE($B40:$R40+COLUMN($B40:$R40)/100,X$4))&amp;" : "&amp;INDEX($B$4:$R$4,,MATCH(LARGE($B40:$R40+COLUMN($B40:$R40)/100,X$4),$B40:$R40+COLUMN($B40:$R40)/100,0))</f>
        <v xml:space="preserve">0 : </v>
      </c>
      <c r="Y40" t="e">
        <f>U40='TCD vent'!U40</f>
        <v>#N/A</v>
      </c>
    </row>
    <row r="41" spans="1:25" x14ac:dyDescent="0.35">
      <c r="A41"/>
      <c r="U41" s="12" t="e">
        <f t="shared" si="0"/>
        <v>#N/A</v>
      </c>
      <c r="V41" t="str">
        <f t="array" ref="V41">INT(LARGE($B41:$R41+COLUMN($B41:$R41)/100,V$4))&amp;" : "&amp;INDEX($B$4:$R$4,,MATCH(LARGE($B41:$R41+COLUMN($B41:$R41)/100,V$4),$B41:$R41+COLUMN($B41:$R41)/100,0))</f>
        <v xml:space="preserve">0 : </v>
      </c>
      <c r="W41" t="str">
        <f t="array" ref="W41">INT(LARGE($B41:$R41+COLUMN($B41:$R41)/100,W$4))&amp;" : "&amp;INDEX($B$4:$R$4,,MATCH(LARGE($B41:$R41+COLUMN($B41:$R41)/100,W$4),$B41:$R41+COLUMN($B41:$R41)/100,0))</f>
        <v xml:space="preserve">0 : </v>
      </c>
      <c r="X41" t="str">
        <f t="array" ref="X41">INT(LARGE($B41:$R41+COLUMN($B41:$R41)/100,X$4))&amp;" : "&amp;INDEX($B$4:$R$4,,MATCH(LARGE($B41:$R41+COLUMN($B41:$R41)/100,X$4),$B41:$R41+COLUMN($B41:$R41)/100,0))</f>
        <v xml:space="preserve">0 : </v>
      </c>
      <c r="Y41" t="e">
        <f>U41='TCD vent'!U41</f>
        <v>#N/A</v>
      </c>
    </row>
    <row r="42" spans="1:25" x14ac:dyDescent="0.35">
      <c r="A42"/>
      <c r="U42" s="12" t="e">
        <f t="shared" si="0"/>
        <v>#N/A</v>
      </c>
      <c r="V42" t="str">
        <f t="array" ref="V42">INT(LARGE($B42:$R42+COLUMN($B42:$R42)/100,V$4))&amp;" : "&amp;INDEX($B$4:$R$4,,MATCH(LARGE($B42:$R42+COLUMN($B42:$R42)/100,V$4),$B42:$R42+COLUMN($B42:$R42)/100,0))</f>
        <v xml:space="preserve">0 : </v>
      </c>
      <c r="W42" t="str">
        <f t="array" ref="W42">INT(LARGE($B42:$R42+COLUMN($B42:$R42)/100,W$4))&amp;" : "&amp;INDEX($B$4:$R$4,,MATCH(LARGE($B42:$R42+COLUMN($B42:$R42)/100,W$4),$B42:$R42+COLUMN($B42:$R42)/100,0))</f>
        <v xml:space="preserve">0 : </v>
      </c>
      <c r="X42" t="str">
        <f t="array" ref="X42">INT(LARGE($B42:$R42+COLUMN($B42:$R42)/100,X$4))&amp;" : "&amp;INDEX($B$4:$R$4,,MATCH(LARGE($B42:$R42+COLUMN($B42:$R42)/100,X$4),$B42:$R42+COLUMN($B42:$R42)/100,0))</f>
        <v xml:space="preserve">0 : </v>
      </c>
      <c r="Y42" t="e">
        <f>U42='TCD vent'!U42</f>
        <v>#N/A</v>
      </c>
    </row>
    <row r="43" spans="1:25" x14ac:dyDescent="0.35">
      <c r="A43"/>
      <c r="U43" s="12" t="e">
        <f t="shared" si="0"/>
        <v>#N/A</v>
      </c>
      <c r="V43" t="str">
        <f t="array" ref="V43">INT(LARGE($B43:$R43+COLUMN($B43:$R43)/100,V$4))&amp;" : "&amp;INDEX($B$4:$R$4,,MATCH(LARGE($B43:$R43+COLUMN($B43:$R43)/100,V$4),$B43:$R43+COLUMN($B43:$R43)/100,0))</f>
        <v xml:space="preserve">0 : </v>
      </c>
      <c r="W43" t="str">
        <f t="array" ref="W43">INT(LARGE($B43:$R43+COLUMN($B43:$R43)/100,W$4))&amp;" : "&amp;INDEX($B$4:$R$4,,MATCH(LARGE($B43:$R43+COLUMN($B43:$R43)/100,W$4),$B43:$R43+COLUMN($B43:$R43)/100,0))</f>
        <v xml:space="preserve">0 : </v>
      </c>
      <c r="X43" t="str">
        <f t="array" ref="X43">INT(LARGE($B43:$R43+COLUMN($B43:$R43)/100,X$4))&amp;" : "&amp;INDEX($B$4:$R$4,,MATCH(LARGE($B43:$R43+COLUMN($B43:$R43)/100,X$4),$B43:$R43+COLUMN($B43:$R43)/100,0))</f>
        <v xml:space="preserve">0 : </v>
      </c>
      <c r="Y43" t="e">
        <f>U43='TCD vent'!U43</f>
        <v>#N/A</v>
      </c>
    </row>
    <row r="44" spans="1:25" x14ac:dyDescent="0.35">
      <c r="A44"/>
      <c r="U44" s="12" t="e">
        <f t="shared" si="0"/>
        <v>#N/A</v>
      </c>
      <c r="V44" t="str">
        <f t="array" ref="V44">INT(LARGE($B44:$R44+COLUMN($B44:$R44)/100,V$4))&amp;" : "&amp;INDEX($B$4:$R$4,,MATCH(LARGE($B44:$R44+COLUMN($B44:$R44)/100,V$4),$B44:$R44+COLUMN($B44:$R44)/100,0))</f>
        <v xml:space="preserve">0 : </v>
      </c>
      <c r="W44" t="str">
        <f t="array" ref="W44">INT(LARGE($B44:$R44+COLUMN($B44:$R44)/100,W$4))&amp;" : "&amp;INDEX($B$4:$R$4,,MATCH(LARGE($B44:$R44+COLUMN($B44:$R44)/100,W$4),$B44:$R44+COLUMN($B44:$R44)/100,0))</f>
        <v xml:space="preserve">0 : </v>
      </c>
      <c r="X44" t="str">
        <f t="array" ref="X44">INT(LARGE($B44:$R44+COLUMN($B44:$R44)/100,X$4))&amp;" : "&amp;INDEX($B$4:$R$4,,MATCH(LARGE($B44:$R44+COLUMN($B44:$R44)/100,X$4),$B44:$R44+COLUMN($B44:$R44)/100,0))</f>
        <v xml:space="preserve">0 : </v>
      </c>
      <c r="Y44" t="e">
        <f>U44='TCD vent'!U44</f>
        <v>#N/A</v>
      </c>
    </row>
    <row r="45" spans="1:25" x14ac:dyDescent="0.35">
      <c r="A45"/>
      <c r="U45" s="12" t="e">
        <f t="shared" si="0"/>
        <v>#N/A</v>
      </c>
      <c r="V45" t="str">
        <f t="array" ref="V45">INT(LARGE($B45:$R45+COLUMN($B45:$R45)/100,V$4))&amp;" : "&amp;INDEX($B$4:$R$4,,MATCH(LARGE($B45:$R45+COLUMN($B45:$R45)/100,V$4),$B45:$R45+COLUMN($B45:$R45)/100,0))</f>
        <v xml:space="preserve">0 : </v>
      </c>
      <c r="W45" t="str">
        <f t="array" ref="W45">INT(LARGE($B45:$R45+COLUMN($B45:$R45)/100,W$4))&amp;" : "&amp;INDEX($B$4:$R$4,,MATCH(LARGE($B45:$R45+COLUMN($B45:$R45)/100,W$4),$B45:$R45+COLUMN($B45:$R45)/100,0))</f>
        <v xml:space="preserve">0 : </v>
      </c>
      <c r="X45" t="str">
        <f t="array" ref="X45">INT(LARGE($B45:$R45+COLUMN($B45:$R45)/100,X$4))&amp;" : "&amp;INDEX($B$4:$R$4,,MATCH(LARGE($B45:$R45+COLUMN($B45:$R45)/100,X$4),$B45:$R45+COLUMN($B45:$R45)/100,0))</f>
        <v xml:space="preserve">0 : </v>
      </c>
      <c r="Y45" t="e">
        <f>U45='TCD vent'!U45</f>
        <v>#N/A</v>
      </c>
    </row>
    <row r="46" spans="1:25" x14ac:dyDescent="0.35">
      <c r="A46"/>
      <c r="U46" s="12" t="e">
        <f t="shared" si="0"/>
        <v>#N/A</v>
      </c>
      <c r="V46" t="str">
        <f t="array" ref="V46">INT(LARGE($B46:$R46+COLUMN($B46:$R46)/100,V$4))&amp;" : "&amp;INDEX($B$4:$R$4,,MATCH(LARGE($B46:$R46+COLUMN($B46:$R46)/100,V$4),$B46:$R46+COLUMN($B46:$R46)/100,0))</f>
        <v xml:space="preserve">0 : </v>
      </c>
      <c r="W46" t="str">
        <f t="array" ref="W46">INT(LARGE($B46:$R46+COLUMN($B46:$R46)/100,W$4))&amp;" : "&amp;INDEX($B$4:$R$4,,MATCH(LARGE($B46:$R46+COLUMN($B46:$R46)/100,W$4),$B46:$R46+COLUMN($B46:$R46)/100,0))</f>
        <v xml:space="preserve">0 : </v>
      </c>
      <c r="X46" t="str">
        <f t="array" ref="X46">INT(LARGE($B46:$R46+COLUMN($B46:$R46)/100,X$4))&amp;" : "&amp;INDEX($B$4:$R$4,,MATCH(LARGE($B46:$R46+COLUMN($B46:$R46)/100,X$4),$B46:$R46+COLUMN($B46:$R46)/100,0))</f>
        <v xml:space="preserve">0 : </v>
      </c>
      <c r="Y46" t="e">
        <f>U46='TCD vent'!U46</f>
        <v>#N/A</v>
      </c>
    </row>
    <row r="47" spans="1:25" x14ac:dyDescent="0.35">
      <c r="A47"/>
      <c r="U47" s="12" t="e">
        <f t="shared" si="0"/>
        <v>#N/A</v>
      </c>
      <c r="V47" t="str">
        <f t="array" ref="V47">INT(LARGE($B47:$R47+COLUMN($B47:$R47)/100,V$4))&amp;" : "&amp;INDEX($B$4:$R$4,,MATCH(LARGE($B47:$R47+COLUMN($B47:$R47)/100,V$4),$B47:$R47+COLUMN($B47:$R47)/100,0))</f>
        <v xml:space="preserve">0 : </v>
      </c>
      <c r="W47" t="str">
        <f t="array" ref="W47">INT(LARGE($B47:$R47+COLUMN($B47:$R47)/100,W$4))&amp;" : "&amp;INDEX($B$4:$R$4,,MATCH(LARGE($B47:$R47+COLUMN($B47:$R47)/100,W$4),$B47:$R47+COLUMN($B47:$R47)/100,0))</f>
        <v xml:space="preserve">0 : </v>
      </c>
      <c r="X47" t="str">
        <f t="array" ref="X47">INT(LARGE($B47:$R47+COLUMN($B47:$R47)/100,X$4))&amp;" : "&amp;INDEX($B$4:$R$4,,MATCH(LARGE($B47:$R47+COLUMN($B47:$R47)/100,X$4),$B47:$R47+COLUMN($B47:$R47)/100,0))</f>
        <v xml:space="preserve">0 : </v>
      </c>
      <c r="Y47" t="e">
        <f>U47='TCD vent'!U47</f>
        <v>#N/A</v>
      </c>
    </row>
    <row r="48" spans="1:25" x14ac:dyDescent="0.35">
      <c r="A48"/>
      <c r="U48" s="12" t="e">
        <f t="shared" si="0"/>
        <v>#N/A</v>
      </c>
      <c r="V48" t="str">
        <f t="array" ref="V48">INT(LARGE($B48:$R48+COLUMN($B48:$R48)/100,V$4))&amp;" : "&amp;INDEX($B$4:$R$4,,MATCH(LARGE($B48:$R48+COLUMN($B48:$R48)/100,V$4),$B48:$R48+COLUMN($B48:$R48)/100,0))</f>
        <v xml:space="preserve">0 : </v>
      </c>
      <c r="W48" t="str">
        <f t="array" ref="W48">INT(LARGE($B48:$R48+COLUMN($B48:$R48)/100,W$4))&amp;" : "&amp;INDEX($B$4:$R$4,,MATCH(LARGE($B48:$R48+COLUMN($B48:$R48)/100,W$4),$B48:$R48+COLUMN($B48:$R48)/100,0))</f>
        <v xml:space="preserve">0 : </v>
      </c>
      <c r="X48" t="str">
        <f t="array" ref="X48">INT(LARGE($B48:$R48+COLUMN($B48:$R48)/100,X$4))&amp;" : "&amp;INDEX($B$4:$R$4,,MATCH(LARGE($B48:$R48+COLUMN($B48:$R48)/100,X$4),$B48:$R48+COLUMN($B48:$R48)/100,0))</f>
        <v xml:space="preserve">0 : </v>
      </c>
      <c r="Y48" t="e">
        <f>U48='TCD vent'!U48</f>
        <v>#N/A</v>
      </c>
    </row>
    <row r="49" spans="1:25" x14ac:dyDescent="0.35">
      <c r="A49"/>
      <c r="U49" s="12" t="e">
        <f t="shared" si="0"/>
        <v>#N/A</v>
      </c>
      <c r="V49" t="str">
        <f t="array" ref="V49">INT(LARGE($B49:$R49+COLUMN($B49:$R49)/100,V$4))&amp;" : "&amp;INDEX($B$4:$R$4,,MATCH(LARGE($B49:$R49+COLUMN($B49:$R49)/100,V$4),$B49:$R49+COLUMN($B49:$R49)/100,0))</f>
        <v xml:space="preserve">0 : </v>
      </c>
      <c r="W49" t="str">
        <f t="array" ref="W49">INT(LARGE($B49:$R49+COLUMN($B49:$R49)/100,W$4))&amp;" : "&amp;INDEX($B$4:$R$4,,MATCH(LARGE($B49:$R49+COLUMN($B49:$R49)/100,W$4),$B49:$R49+COLUMN($B49:$R49)/100,0))</f>
        <v xml:space="preserve">0 : </v>
      </c>
      <c r="X49" t="str">
        <f t="array" ref="X49">INT(LARGE($B49:$R49+COLUMN($B49:$R49)/100,X$4))&amp;" : "&amp;INDEX($B$4:$R$4,,MATCH(LARGE($B49:$R49+COLUMN($B49:$R49)/100,X$4),$B49:$R49+COLUMN($B49:$R49)/100,0))</f>
        <v xml:space="preserve">0 : </v>
      </c>
      <c r="Y49" t="e">
        <f>U49='TCD vent'!U49</f>
        <v>#N/A</v>
      </c>
    </row>
    <row r="50" spans="1:25" x14ac:dyDescent="0.35">
      <c r="A50"/>
      <c r="U50" s="12" t="e">
        <f t="shared" si="0"/>
        <v>#N/A</v>
      </c>
      <c r="V50" t="str">
        <f t="array" ref="V50">INT(LARGE($B50:$R50+COLUMN($B50:$R50)/100,V$4))&amp;" : "&amp;INDEX($B$4:$R$4,,MATCH(LARGE($B50:$R50+COLUMN($B50:$R50)/100,V$4),$B50:$R50+COLUMN($B50:$R50)/100,0))</f>
        <v xml:space="preserve">0 : </v>
      </c>
      <c r="W50" t="str">
        <f t="array" ref="W50">INT(LARGE($B50:$R50+COLUMN($B50:$R50)/100,W$4))&amp;" : "&amp;INDEX($B$4:$R$4,,MATCH(LARGE($B50:$R50+COLUMN($B50:$R50)/100,W$4),$B50:$R50+COLUMN($B50:$R50)/100,0))</f>
        <v xml:space="preserve">0 : </v>
      </c>
      <c r="X50" t="str">
        <f t="array" ref="X50">INT(LARGE($B50:$R50+COLUMN($B50:$R50)/100,X$4))&amp;" : "&amp;INDEX($B$4:$R$4,,MATCH(LARGE($B50:$R50+COLUMN($B50:$R50)/100,X$4),$B50:$R50+COLUMN($B50:$R50)/100,0))</f>
        <v xml:space="preserve">0 : </v>
      </c>
      <c r="Y50" t="e">
        <f>U50='TCD vent'!U50</f>
        <v>#N/A</v>
      </c>
    </row>
    <row r="51" spans="1:25" x14ac:dyDescent="0.35">
      <c r="A51"/>
      <c r="U51" s="12" t="e">
        <f t="shared" si="0"/>
        <v>#N/A</v>
      </c>
      <c r="V51" t="str">
        <f t="array" ref="V51">INT(LARGE($B51:$R51+COLUMN($B51:$R51)/100,V$4))&amp;" : "&amp;INDEX($B$4:$R$4,,MATCH(LARGE($B51:$R51+COLUMN($B51:$R51)/100,V$4),$B51:$R51+COLUMN($B51:$R51)/100,0))</f>
        <v xml:space="preserve">0 : </v>
      </c>
      <c r="W51" t="str">
        <f t="array" ref="W51">INT(LARGE($B51:$R51+COLUMN($B51:$R51)/100,W$4))&amp;" : "&amp;INDEX($B$4:$R$4,,MATCH(LARGE($B51:$R51+COLUMN($B51:$R51)/100,W$4),$B51:$R51+COLUMN($B51:$R51)/100,0))</f>
        <v xml:space="preserve">0 : </v>
      </c>
      <c r="X51" t="str">
        <f t="array" ref="X51">INT(LARGE($B51:$R51+COLUMN($B51:$R51)/100,X$4))&amp;" : "&amp;INDEX($B$4:$R$4,,MATCH(LARGE($B51:$R51+COLUMN($B51:$R51)/100,X$4),$B51:$R51+COLUMN($B51:$R51)/100,0))</f>
        <v xml:space="preserve">0 : </v>
      </c>
      <c r="Y51" t="e">
        <f>U51='TCD vent'!U51</f>
        <v>#N/A</v>
      </c>
    </row>
    <row r="52" spans="1:25" x14ac:dyDescent="0.35">
      <c r="A52"/>
      <c r="U52" s="12" t="e">
        <f t="shared" si="0"/>
        <v>#N/A</v>
      </c>
      <c r="V52" t="str">
        <f t="array" ref="V52">INT(LARGE($B52:$R52+COLUMN($B52:$R52)/100,V$4))&amp;" : "&amp;INDEX($B$4:$R$4,,MATCH(LARGE($B52:$R52+COLUMN($B52:$R52)/100,V$4),$B52:$R52+COLUMN($B52:$R52)/100,0))</f>
        <v xml:space="preserve">0 : </v>
      </c>
      <c r="W52" t="str">
        <f t="array" ref="W52">INT(LARGE($B52:$R52+COLUMN($B52:$R52)/100,W$4))&amp;" : "&amp;INDEX($B$4:$R$4,,MATCH(LARGE($B52:$R52+COLUMN($B52:$R52)/100,W$4),$B52:$R52+COLUMN($B52:$R52)/100,0))</f>
        <v xml:space="preserve">0 : </v>
      </c>
      <c r="X52" t="str">
        <f t="array" ref="X52">INT(LARGE($B52:$R52+COLUMN($B52:$R52)/100,X$4))&amp;" : "&amp;INDEX($B$4:$R$4,,MATCH(LARGE($B52:$R52+COLUMN($B52:$R52)/100,X$4),$B52:$R52+COLUMN($B52:$R52)/100,0))</f>
        <v xml:space="preserve">0 : </v>
      </c>
      <c r="Y52" t="e">
        <f>U52='TCD vent'!U52</f>
        <v>#N/A</v>
      </c>
    </row>
    <row r="53" spans="1:25" x14ac:dyDescent="0.35">
      <c r="A53"/>
      <c r="U53" s="12" t="e">
        <f t="shared" si="0"/>
        <v>#N/A</v>
      </c>
      <c r="V53" t="str">
        <f t="array" ref="V53">INT(LARGE($B53:$R53+COLUMN($B53:$R53)/100,V$4))&amp;" : "&amp;INDEX($B$4:$R$4,,MATCH(LARGE($B53:$R53+COLUMN($B53:$R53)/100,V$4),$B53:$R53+COLUMN($B53:$R53)/100,0))</f>
        <v xml:space="preserve">0 : </v>
      </c>
      <c r="W53" t="str">
        <f t="array" ref="W53">INT(LARGE($B53:$R53+COLUMN($B53:$R53)/100,W$4))&amp;" : "&amp;INDEX($B$4:$R$4,,MATCH(LARGE($B53:$R53+COLUMN($B53:$R53)/100,W$4),$B53:$R53+COLUMN($B53:$R53)/100,0))</f>
        <v xml:space="preserve">0 : </v>
      </c>
      <c r="X53" t="str">
        <f t="array" ref="X53">INT(LARGE($B53:$R53+COLUMN($B53:$R53)/100,X$4))&amp;" : "&amp;INDEX($B$4:$R$4,,MATCH(LARGE($B53:$R53+COLUMN($B53:$R53)/100,X$4),$B53:$R53+COLUMN($B53:$R53)/100,0))</f>
        <v xml:space="preserve">0 : </v>
      </c>
      <c r="Y53" t="e">
        <f>U53='TCD vent'!U53</f>
        <v>#N/A</v>
      </c>
    </row>
    <row r="54" spans="1:25" x14ac:dyDescent="0.35">
      <c r="A54"/>
      <c r="U54" s="12" t="e">
        <f t="shared" si="0"/>
        <v>#N/A</v>
      </c>
      <c r="V54" t="str">
        <f t="array" ref="V54">INT(LARGE($B54:$R54+COLUMN($B54:$R54)/100,V$4))&amp;" : "&amp;INDEX($B$4:$R$4,,MATCH(LARGE($B54:$R54+COLUMN($B54:$R54)/100,V$4),$B54:$R54+COLUMN($B54:$R54)/100,0))</f>
        <v xml:space="preserve">0 : </v>
      </c>
      <c r="W54" t="str">
        <f t="array" ref="W54">INT(LARGE($B54:$R54+COLUMN($B54:$R54)/100,W$4))&amp;" : "&amp;INDEX($B$4:$R$4,,MATCH(LARGE($B54:$R54+COLUMN($B54:$R54)/100,W$4),$B54:$R54+COLUMN($B54:$R54)/100,0))</f>
        <v xml:space="preserve">0 : </v>
      </c>
      <c r="X54" t="str">
        <f t="array" ref="X54">INT(LARGE($B54:$R54+COLUMN($B54:$R54)/100,X$4))&amp;" : "&amp;INDEX($B$4:$R$4,,MATCH(LARGE($B54:$R54+COLUMN($B54:$R54)/100,X$4),$B54:$R54+COLUMN($B54:$R54)/100,0))</f>
        <v xml:space="preserve">0 : </v>
      </c>
      <c r="Y54" t="e">
        <f>U54='TCD vent'!U54</f>
        <v>#N/A</v>
      </c>
    </row>
    <row r="55" spans="1:25" x14ac:dyDescent="0.35">
      <c r="A55"/>
      <c r="U55" s="12" t="e">
        <f t="shared" si="0"/>
        <v>#N/A</v>
      </c>
      <c r="V55" t="str">
        <f t="array" ref="V55">INT(LARGE($B55:$R55+COLUMN($B55:$R55)/100,V$4))&amp;" : "&amp;INDEX($B$4:$R$4,,MATCH(LARGE($B55:$R55+COLUMN($B55:$R55)/100,V$4),$B55:$R55+COLUMN($B55:$R55)/100,0))</f>
        <v xml:space="preserve">0 : </v>
      </c>
      <c r="W55" t="str">
        <f t="array" ref="W55">INT(LARGE($B55:$R55+COLUMN($B55:$R55)/100,W$4))&amp;" : "&amp;INDEX($B$4:$R$4,,MATCH(LARGE($B55:$R55+COLUMN($B55:$R55)/100,W$4),$B55:$R55+COLUMN($B55:$R55)/100,0))</f>
        <v xml:space="preserve">0 : </v>
      </c>
      <c r="X55" t="str">
        <f t="array" ref="X55">INT(LARGE($B55:$R55+COLUMN($B55:$R55)/100,X$4))&amp;" : "&amp;INDEX($B$4:$R$4,,MATCH(LARGE($B55:$R55+COLUMN($B55:$R55)/100,X$4),$B55:$R55+COLUMN($B55:$R55)/100,0))</f>
        <v xml:space="preserve">0 : </v>
      </c>
      <c r="Y55" t="e">
        <f>U55='TCD vent'!U55</f>
        <v>#N/A</v>
      </c>
    </row>
    <row r="56" spans="1:25" x14ac:dyDescent="0.35">
      <c r="A56"/>
      <c r="U56" s="12" t="e">
        <f t="shared" si="0"/>
        <v>#N/A</v>
      </c>
      <c r="V56" t="str">
        <f t="array" ref="V56">INT(LARGE($B56:$R56+COLUMN($B56:$R56)/100,V$4))&amp;" : "&amp;INDEX($B$4:$R$4,,MATCH(LARGE($B56:$R56+COLUMN($B56:$R56)/100,V$4),$B56:$R56+COLUMN($B56:$R56)/100,0))</f>
        <v xml:space="preserve">0 : </v>
      </c>
      <c r="W56" t="str">
        <f t="array" ref="W56">INT(LARGE($B56:$R56+COLUMN($B56:$R56)/100,W$4))&amp;" : "&amp;INDEX($B$4:$R$4,,MATCH(LARGE($B56:$R56+COLUMN($B56:$R56)/100,W$4),$B56:$R56+COLUMN($B56:$R56)/100,0))</f>
        <v xml:space="preserve">0 : </v>
      </c>
      <c r="X56" t="str">
        <f t="array" ref="X56">INT(LARGE($B56:$R56+COLUMN($B56:$R56)/100,X$4))&amp;" : "&amp;INDEX($B$4:$R$4,,MATCH(LARGE($B56:$R56+COLUMN($B56:$R56)/100,X$4),$B56:$R56+COLUMN($B56:$R56)/100,0))</f>
        <v xml:space="preserve">0 : </v>
      </c>
      <c r="Y56" t="e">
        <f>U56='TCD vent'!U56</f>
        <v>#N/A</v>
      </c>
    </row>
    <row r="57" spans="1:25" x14ac:dyDescent="0.35">
      <c r="A57"/>
      <c r="U57" s="12" t="e">
        <f t="shared" si="0"/>
        <v>#N/A</v>
      </c>
      <c r="V57" t="str">
        <f t="array" ref="V57">INT(LARGE($B57:$R57+COLUMN($B57:$R57)/100,V$4))&amp;" : "&amp;INDEX($B$4:$R$4,,MATCH(LARGE($B57:$R57+COLUMN($B57:$R57)/100,V$4),$B57:$R57+COLUMN($B57:$R57)/100,0))</f>
        <v xml:space="preserve">0 : </v>
      </c>
      <c r="W57" t="str">
        <f t="array" ref="W57">INT(LARGE($B57:$R57+COLUMN($B57:$R57)/100,W$4))&amp;" : "&amp;INDEX($B$4:$R$4,,MATCH(LARGE($B57:$R57+COLUMN($B57:$R57)/100,W$4),$B57:$R57+COLUMN($B57:$R57)/100,0))</f>
        <v xml:space="preserve">0 : </v>
      </c>
      <c r="X57" t="str">
        <f t="array" ref="X57">INT(LARGE($B57:$R57+COLUMN($B57:$R57)/100,X$4))&amp;" : "&amp;INDEX($B$4:$R$4,,MATCH(LARGE($B57:$R57+COLUMN($B57:$R57)/100,X$4),$B57:$R57+COLUMN($B57:$R57)/100,0))</f>
        <v xml:space="preserve">0 : </v>
      </c>
      <c r="Y57" t="e">
        <f>U57='TCD vent'!U57</f>
        <v>#N/A</v>
      </c>
    </row>
    <row r="58" spans="1:25" x14ac:dyDescent="0.35">
      <c r="A58"/>
      <c r="U58" s="12" t="e">
        <f t="shared" si="0"/>
        <v>#N/A</v>
      </c>
      <c r="V58" t="str">
        <f t="array" ref="V58">INT(LARGE($B58:$R58+COLUMN($B58:$R58)/100,V$4))&amp;" : "&amp;INDEX($B$4:$R$4,,MATCH(LARGE($B58:$R58+COLUMN($B58:$R58)/100,V$4),$B58:$R58+COLUMN($B58:$R58)/100,0))</f>
        <v xml:space="preserve">0 : </v>
      </c>
      <c r="W58" t="str">
        <f t="array" ref="W58">INT(LARGE($B58:$R58+COLUMN($B58:$R58)/100,W$4))&amp;" : "&amp;INDEX($B$4:$R$4,,MATCH(LARGE($B58:$R58+COLUMN($B58:$R58)/100,W$4),$B58:$R58+COLUMN($B58:$R58)/100,0))</f>
        <v xml:space="preserve">0 : </v>
      </c>
      <c r="X58" t="str">
        <f t="array" ref="X58">INT(LARGE($B58:$R58+COLUMN($B58:$R58)/100,X$4))&amp;" : "&amp;INDEX($B$4:$R$4,,MATCH(LARGE($B58:$R58+COLUMN($B58:$R58)/100,X$4),$B58:$R58+COLUMN($B58:$R58)/100,0))</f>
        <v xml:space="preserve">0 : </v>
      </c>
      <c r="Y58" t="e">
        <f>U58='TCD vent'!U58</f>
        <v>#N/A</v>
      </c>
    </row>
    <row r="59" spans="1:25" x14ac:dyDescent="0.35">
      <c r="A59"/>
      <c r="U59" s="12" t="e">
        <f t="shared" si="0"/>
        <v>#N/A</v>
      </c>
      <c r="V59" t="str">
        <f t="array" ref="V59">INT(LARGE($B59:$R59+COLUMN($B59:$R59)/100,V$4))&amp;" : "&amp;INDEX($B$4:$R$4,,MATCH(LARGE($B59:$R59+COLUMN($B59:$R59)/100,V$4),$B59:$R59+COLUMN($B59:$R59)/100,0))</f>
        <v xml:space="preserve">0 : </v>
      </c>
      <c r="W59" t="str">
        <f t="array" ref="W59">INT(LARGE($B59:$R59+COLUMN($B59:$R59)/100,W$4))&amp;" : "&amp;INDEX($B$4:$R$4,,MATCH(LARGE($B59:$R59+COLUMN($B59:$R59)/100,W$4),$B59:$R59+COLUMN($B59:$R59)/100,0))</f>
        <v xml:space="preserve">0 : </v>
      </c>
      <c r="X59" t="str">
        <f t="array" ref="X59">INT(LARGE($B59:$R59+COLUMN($B59:$R59)/100,X$4))&amp;" : "&amp;INDEX($B$4:$R$4,,MATCH(LARGE($B59:$R59+COLUMN($B59:$R59)/100,X$4),$B59:$R59+COLUMN($B59:$R59)/100,0))</f>
        <v xml:space="preserve">0 : </v>
      </c>
      <c r="Y59" t="e">
        <f>U59='TCD vent'!U59</f>
        <v>#N/A</v>
      </c>
    </row>
    <row r="60" spans="1:25" x14ac:dyDescent="0.35">
      <c r="A60"/>
      <c r="U60" s="12" t="e">
        <f t="shared" si="0"/>
        <v>#N/A</v>
      </c>
      <c r="V60" t="str">
        <f t="array" ref="V60">INT(LARGE($B60:$R60+COLUMN($B60:$R60)/100,V$4))&amp;" : "&amp;INDEX($B$4:$R$4,,MATCH(LARGE($B60:$R60+COLUMN($B60:$R60)/100,V$4),$B60:$R60+COLUMN($B60:$R60)/100,0))</f>
        <v xml:space="preserve">0 : </v>
      </c>
      <c r="W60" t="str">
        <f t="array" ref="W60">INT(LARGE($B60:$R60+COLUMN($B60:$R60)/100,W$4))&amp;" : "&amp;INDEX($B$4:$R$4,,MATCH(LARGE($B60:$R60+COLUMN($B60:$R60)/100,W$4),$B60:$R60+COLUMN($B60:$R60)/100,0))</f>
        <v xml:space="preserve">0 : </v>
      </c>
      <c r="X60" t="str">
        <f t="array" ref="X60">INT(LARGE($B60:$R60+COLUMN($B60:$R60)/100,X$4))&amp;" : "&amp;INDEX($B$4:$R$4,,MATCH(LARGE($B60:$R60+COLUMN($B60:$R60)/100,X$4),$B60:$R60+COLUMN($B60:$R60)/100,0))</f>
        <v xml:space="preserve">0 : </v>
      </c>
      <c r="Y60" t="e">
        <f>U60='TCD vent'!U60</f>
        <v>#N/A</v>
      </c>
    </row>
    <row r="61" spans="1:25" x14ac:dyDescent="0.35">
      <c r="A61"/>
      <c r="U61" s="12" t="e">
        <f t="shared" si="0"/>
        <v>#N/A</v>
      </c>
      <c r="V61" t="str">
        <f t="array" ref="V61">INT(LARGE($B61:$R61+COLUMN($B61:$R61)/100,V$4))&amp;" : "&amp;INDEX($B$4:$R$4,,MATCH(LARGE($B61:$R61+COLUMN($B61:$R61)/100,V$4),$B61:$R61+COLUMN($B61:$R61)/100,0))</f>
        <v xml:space="preserve">0 : </v>
      </c>
      <c r="W61" t="str">
        <f t="array" ref="W61">INT(LARGE($B61:$R61+COLUMN($B61:$R61)/100,W$4))&amp;" : "&amp;INDEX($B$4:$R$4,,MATCH(LARGE($B61:$R61+COLUMN($B61:$R61)/100,W$4),$B61:$R61+COLUMN($B61:$R61)/100,0))</f>
        <v xml:space="preserve">0 : </v>
      </c>
      <c r="X61" t="str">
        <f t="array" ref="X61">INT(LARGE($B61:$R61+COLUMN($B61:$R61)/100,X$4))&amp;" : "&amp;INDEX($B$4:$R$4,,MATCH(LARGE($B61:$R61+COLUMN($B61:$R61)/100,X$4),$B61:$R61+COLUMN($B61:$R61)/100,0))</f>
        <v xml:space="preserve">0 : </v>
      </c>
      <c r="Y61" t="e">
        <f>U61='TCD vent'!U61</f>
        <v>#N/A</v>
      </c>
    </row>
    <row r="62" spans="1:25" x14ac:dyDescent="0.35">
      <c r="A62"/>
      <c r="U62" s="12" t="e">
        <f t="shared" si="0"/>
        <v>#N/A</v>
      </c>
      <c r="V62" t="str">
        <f t="array" ref="V62">INT(LARGE($B62:$R62+COLUMN($B62:$R62)/100,V$4))&amp;" : "&amp;INDEX($B$4:$R$4,,MATCH(LARGE($B62:$R62+COLUMN($B62:$R62)/100,V$4),$B62:$R62+COLUMN($B62:$R62)/100,0))</f>
        <v xml:space="preserve">0 : </v>
      </c>
      <c r="W62" t="str">
        <f t="array" ref="W62">INT(LARGE($B62:$R62+COLUMN($B62:$R62)/100,W$4))&amp;" : "&amp;INDEX($B$4:$R$4,,MATCH(LARGE($B62:$R62+COLUMN($B62:$R62)/100,W$4),$B62:$R62+COLUMN($B62:$R62)/100,0))</f>
        <v xml:space="preserve">0 : </v>
      </c>
      <c r="X62" t="str">
        <f t="array" ref="X62">INT(LARGE($B62:$R62+COLUMN($B62:$R62)/100,X$4))&amp;" : "&amp;INDEX($B$4:$R$4,,MATCH(LARGE($B62:$R62+COLUMN($B62:$R62)/100,X$4),$B62:$R62+COLUMN($B62:$R62)/100,0))</f>
        <v xml:space="preserve">0 : </v>
      </c>
      <c r="Y62" t="e">
        <f>U62='TCD vent'!U62</f>
        <v>#N/A</v>
      </c>
    </row>
    <row r="63" spans="1:25" x14ac:dyDescent="0.35">
      <c r="A63"/>
      <c r="U63" s="12" t="e">
        <f t="shared" si="0"/>
        <v>#N/A</v>
      </c>
      <c r="V63" t="str">
        <f t="array" ref="V63">INT(LARGE($B63:$R63+COLUMN($B63:$R63)/100,V$4))&amp;" : "&amp;INDEX($B$4:$R$4,,MATCH(LARGE($B63:$R63+COLUMN($B63:$R63)/100,V$4),$B63:$R63+COLUMN($B63:$R63)/100,0))</f>
        <v xml:space="preserve">0 : </v>
      </c>
      <c r="W63" t="str">
        <f t="array" ref="W63">INT(LARGE($B63:$R63+COLUMN($B63:$R63)/100,W$4))&amp;" : "&amp;INDEX($B$4:$R$4,,MATCH(LARGE($B63:$R63+COLUMN($B63:$R63)/100,W$4),$B63:$R63+COLUMN($B63:$R63)/100,0))</f>
        <v xml:space="preserve">0 : </v>
      </c>
      <c r="X63" t="str">
        <f t="array" ref="X63">INT(LARGE($B63:$R63+COLUMN($B63:$R63)/100,X$4))&amp;" : "&amp;INDEX($B$4:$R$4,,MATCH(LARGE($B63:$R63+COLUMN($B63:$R63)/100,X$4),$B63:$R63+COLUMN($B63:$R63)/100,0))</f>
        <v xml:space="preserve">0 : </v>
      </c>
      <c r="Y63" t="e">
        <f>U63='TCD vent'!U63</f>
        <v>#N/A</v>
      </c>
    </row>
    <row r="64" spans="1:25" x14ac:dyDescent="0.35">
      <c r="A64"/>
      <c r="U64" s="12" t="e">
        <f t="shared" si="0"/>
        <v>#N/A</v>
      </c>
      <c r="V64" t="str">
        <f t="array" ref="V64">INT(LARGE($B64:$R64+COLUMN($B64:$R64)/100,V$4))&amp;" : "&amp;INDEX($B$4:$R$4,,MATCH(LARGE($B64:$R64+COLUMN($B64:$R64)/100,V$4),$B64:$R64+COLUMN($B64:$R64)/100,0))</f>
        <v xml:space="preserve">0 : </v>
      </c>
      <c r="W64" t="str">
        <f t="array" ref="W64">INT(LARGE($B64:$R64+COLUMN($B64:$R64)/100,W$4))&amp;" : "&amp;INDEX($B$4:$R$4,,MATCH(LARGE($B64:$R64+COLUMN($B64:$R64)/100,W$4),$B64:$R64+COLUMN($B64:$R64)/100,0))</f>
        <v xml:space="preserve">0 : </v>
      </c>
      <c r="X64" t="str">
        <f t="array" ref="X64">INT(LARGE($B64:$R64+COLUMN($B64:$R64)/100,X$4))&amp;" : "&amp;INDEX($B$4:$R$4,,MATCH(LARGE($B64:$R64+COLUMN($B64:$R64)/100,X$4),$B64:$R64+COLUMN($B64:$R64)/100,0))</f>
        <v xml:space="preserve">0 : </v>
      </c>
      <c r="Y64" t="e">
        <f>U64='TCD vent'!U64</f>
        <v>#N/A</v>
      </c>
    </row>
    <row r="65" spans="1:25" x14ac:dyDescent="0.35">
      <c r="A65"/>
      <c r="U65" s="12" t="e">
        <f t="shared" si="0"/>
        <v>#N/A</v>
      </c>
      <c r="V65" t="str">
        <f t="array" ref="V65">INT(LARGE($B65:$R65+COLUMN($B65:$R65)/100,V$4))&amp;" : "&amp;INDEX($B$4:$R$4,,MATCH(LARGE($B65:$R65+COLUMN($B65:$R65)/100,V$4),$B65:$R65+COLUMN($B65:$R65)/100,0))</f>
        <v xml:space="preserve">0 : </v>
      </c>
      <c r="W65" t="str">
        <f t="array" ref="W65">INT(LARGE($B65:$R65+COLUMN($B65:$R65)/100,W$4))&amp;" : "&amp;INDEX($B$4:$R$4,,MATCH(LARGE($B65:$R65+COLUMN($B65:$R65)/100,W$4),$B65:$R65+COLUMN($B65:$R65)/100,0))</f>
        <v xml:space="preserve">0 : </v>
      </c>
      <c r="X65" t="str">
        <f t="array" ref="X65">INT(LARGE($B65:$R65+COLUMN($B65:$R65)/100,X$4))&amp;" : "&amp;INDEX($B$4:$R$4,,MATCH(LARGE($B65:$R65+COLUMN($B65:$R65)/100,X$4),$B65:$R65+COLUMN($B65:$R65)/100,0))</f>
        <v xml:space="preserve">0 : </v>
      </c>
      <c r="Y65" t="e">
        <f>U65='TCD vent'!U65</f>
        <v>#N/A</v>
      </c>
    </row>
    <row r="66" spans="1:25" x14ac:dyDescent="0.35">
      <c r="A66"/>
      <c r="U66" s="12" t="e">
        <f t="shared" si="0"/>
        <v>#N/A</v>
      </c>
      <c r="V66" t="str">
        <f t="array" ref="V66">INT(LARGE($B66:$R66+COLUMN($B66:$R66)/100,V$4))&amp;" : "&amp;INDEX($B$4:$R$4,,MATCH(LARGE($B66:$R66+COLUMN($B66:$R66)/100,V$4),$B66:$R66+COLUMN($B66:$R66)/100,0))</f>
        <v xml:space="preserve">0 : </v>
      </c>
      <c r="W66" t="str">
        <f t="array" ref="W66">INT(LARGE($B66:$R66+COLUMN($B66:$R66)/100,W$4))&amp;" : "&amp;INDEX($B$4:$R$4,,MATCH(LARGE($B66:$R66+COLUMN($B66:$R66)/100,W$4),$B66:$R66+COLUMN($B66:$R66)/100,0))</f>
        <v xml:space="preserve">0 : </v>
      </c>
      <c r="X66" t="str">
        <f t="array" ref="X66">INT(LARGE($B66:$R66+COLUMN($B66:$R66)/100,X$4))&amp;" : "&amp;INDEX($B$4:$R$4,,MATCH(LARGE($B66:$R66+COLUMN($B66:$R66)/100,X$4),$B66:$R66+COLUMN($B66:$R66)/100,0))</f>
        <v xml:space="preserve">0 : </v>
      </c>
      <c r="Y66" t="e">
        <f>U66='TCD vent'!U66</f>
        <v>#N/A</v>
      </c>
    </row>
    <row r="67" spans="1:25" x14ac:dyDescent="0.35">
      <c r="A67"/>
      <c r="U67" s="12" t="e">
        <f t="shared" si="0"/>
        <v>#N/A</v>
      </c>
      <c r="V67" t="str">
        <f t="array" ref="V67">INT(LARGE($B67:$R67+COLUMN($B67:$R67)/100,V$4))&amp;" : "&amp;INDEX($B$4:$R$4,,MATCH(LARGE($B67:$R67+COLUMN($B67:$R67)/100,V$4),$B67:$R67+COLUMN($B67:$R67)/100,0))</f>
        <v xml:space="preserve">0 : </v>
      </c>
      <c r="W67" t="str">
        <f t="array" ref="W67">INT(LARGE($B67:$R67+COLUMN($B67:$R67)/100,W$4))&amp;" : "&amp;INDEX($B$4:$R$4,,MATCH(LARGE($B67:$R67+COLUMN($B67:$R67)/100,W$4),$B67:$R67+COLUMN($B67:$R67)/100,0))</f>
        <v xml:space="preserve">0 : </v>
      </c>
      <c r="X67" t="str">
        <f t="array" ref="X67">INT(LARGE($B67:$R67+COLUMN($B67:$R67)/100,X$4))&amp;" : "&amp;INDEX($B$4:$R$4,,MATCH(LARGE($B67:$R67+COLUMN($B67:$R67)/100,X$4),$B67:$R67+COLUMN($B67:$R67)/100,0))</f>
        <v xml:space="preserve">0 : </v>
      </c>
      <c r="Y67" t="e">
        <f>U67='TCD vent'!U67</f>
        <v>#N/A</v>
      </c>
    </row>
    <row r="68" spans="1:25" x14ac:dyDescent="0.35">
      <c r="A68"/>
      <c r="U68" s="12" t="e">
        <f t="shared" si="0"/>
        <v>#N/A</v>
      </c>
      <c r="V68" t="str">
        <f t="array" ref="V68">INT(LARGE($B68:$R68+COLUMN($B68:$R68)/100,V$4))&amp;" : "&amp;INDEX($B$4:$R$4,,MATCH(LARGE($B68:$R68+COLUMN($B68:$R68)/100,V$4),$B68:$R68+COLUMN($B68:$R68)/100,0))</f>
        <v xml:space="preserve">0 : </v>
      </c>
      <c r="W68" t="str">
        <f t="array" ref="W68">INT(LARGE($B68:$R68+COLUMN($B68:$R68)/100,W$4))&amp;" : "&amp;INDEX($B$4:$R$4,,MATCH(LARGE($B68:$R68+COLUMN($B68:$R68)/100,W$4),$B68:$R68+COLUMN($B68:$R68)/100,0))</f>
        <v xml:space="preserve">0 : </v>
      </c>
      <c r="X68" t="str">
        <f t="array" ref="X68">INT(LARGE($B68:$R68+COLUMN($B68:$R68)/100,X$4))&amp;" : "&amp;INDEX($B$4:$R$4,,MATCH(LARGE($B68:$R68+COLUMN($B68:$R68)/100,X$4),$B68:$R68+COLUMN($B68:$R68)/100,0))</f>
        <v xml:space="preserve">0 : </v>
      </c>
      <c r="Y68" t="e">
        <f>U68='TCD vent'!U68</f>
        <v>#N/A</v>
      </c>
    </row>
    <row r="69" spans="1:25" x14ac:dyDescent="0.35">
      <c r="A69"/>
      <c r="U69" s="12" t="e">
        <f t="shared" ref="U69:U132" si="1">INDEX($B$4:$R$4,MATCH(MAX(B69:R69),B69:R69,0))</f>
        <v>#N/A</v>
      </c>
      <c r="V69" t="str">
        <f t="array" ref="V69">INT(LARGE($B69:$R69+COLUMN($B69:$R69)/100,V$4))&amp;" : "&amp;INDEX($B$4:$R$4,,MATCH(LARGE($B69:$R69+COLUMN($B69:$R69)/100,V$4),$B69:$R69+COLUMN($B69:$R69)/100,0))</f>
        <v xml:space="preserve">0 : </v>
      </c>
      <c r="W69" t="str">
        <f t="array" ref="W69">INT(LARGE($B69:$R69+COLUMN($B69:$R69)/100,W$4))&amp;" : "&amp;INDEX($B$4:$R$4,,MATCH(LARGE($B69:$R69+COLUMN($B69:$R69)/100,W$4),$B69:$R69+COLUMN($B69:$R69)/100,0))</f>
        <v xml:space="preserve">0 : </v>
      </c>
      <c r="X69" t="str">
        <f t="array" ref="X69">INT(LARGE($B69:$R69+COLUMN($B69:$R69)/100,X$4))&amp;" : "&amp;INDEX($B$4:$R$4,,MATCH(LARGE($B69:$R69+COLUMN($B69:$R69)/100,X$4),$B69:$R69+COLUMN($B69:$R69)/100,0))</f>
        <v xml:space="preserve">0 : </v>
      </c>
      <c r="Y69" t="e">
        <f>U69='TCD vent'!U69</f>
        <v>#N/A</v>
      </c>
    </row>
    <row r="70" spans="1:25" x14ac:dyDescent="0.35">
      <c r="A70"/>
      <c r="U70" s="12" t="e">
        <f t="shared" si="1"/>
        <v>#N/A</v>
      </c>
      <c r="V70" t="str">
        <f t="array" ref="V70">INT(LARGE($B70:$R70+COLUMN($B70:$R70)/100,V$4))&amp;" : "&amp;INDEX($B$4:$R$4,,MATCH(LARGE($B70:$R70+COLUMN($B70:$R70)/100,V$4),$B70:$R70+COLUMN($B70:$R70)/100,0))</f>
        <v xml:space="preserve">0 : </v>
      </c>
      <c r="W70" t="str">
        <f t="array" ref="W70">INT(LARGE($B70:$R70+COLUMN($B70:$R70)/100,W$4))&amp;" : "&amp;INDEX($B$4:$R$4,,MATCH(LARGE($B70:$R70+COLUMN($B70:$R70)/100,W$4),$B70:$R70+COLUMN($B70:$R70)/100,0))</f>
        <v xml:space="preserve">0 : </v>
      </c>
      <c r="X70" t="str">
        <f t="array" ref="X70">INT(LARGE($B70:$R70+COLUMN($B70:$R70)/100,X$4))&amp;" : "&amp;INDEX($B$4:$R$4,,MATCH(LARGE($B70:$R70+COLUMN($B70:$R70)/100,X$4),$B70:$R70+COLUMN($B70:$R70)/100,0))</f>
        <v xml:space="preserve">0 : </v>
      </c>
      <c r="Y70" t="e">
        <f>U70='TCD vent'!U70</f>
        <v>#N/A</v>
      </c>
    </row>
    <row r="71" spans="1:25" x14ac:dyDescent="0.35">
      <c r="A71"/>
      <c r="U71" s="12" t="e">
        <f t="shared" si="1"/>
        <v>#N/A</v>
      </c>
      <c r="V71" t="str">
        <f t="array" ref="V71">INT(LARGE($B71:$R71+COLUMN($B71:$R71)/100,V$4))&amp;" : "&amp;INDEX($B$4:$R$4,,MATCH(LARGE($B71:$R71+COLUMN($B71:$R71)/100,V$4),$B71:$R71+COLUMN($B71:$R71)/100,0))</f>
        <v xml:space="preserve">0 : </v>
      </c>
      <c r="W71" t="str">
        <f t="array" ref="W71">INT(LARGE($B71:$R71+COLUMN($B71:$R71)/100,W$4))&amp;" : "&amp;INDEX($B$4:$R$4,,MATCH(LARGE($B71:$R71+COLUMN($B71:$R71)/100,W$4),$B71:$R71+COLUMN($B71:$R71)/100,0))</f>
        <v xml:space="preserve">0 : </v>
      </c>
      <c r="X71" t="str">
        <f t="array" ref="X71">INT(LARGE($B71:$R71+COLUMN($B71:$R71)/100,X$4))&amp;" : "&amp;INDEX($B$4:$R$4,,MATCH(LARGE($B71:$R71+COLUMN($B71:$R71)/100,X$4),$B71:$R71+COLUMN($B71:$R71)/100,0))</f>
        <v xml:space="preserve">0 : </v>
      </c>
      <c r="Y71" t="e">
        <f>U71='TCD vent'!U71</f>
        <v>#N/A</v>
      </c>
    </row>
    <row r="72" spans="1:25" x14ac:dyDescent="0.35">
      <c r="A72"/>
      <c r="U72" s="12" t="e">
        <f t="shared" si="1"/>
        <v>#N/A</v>
      </c>
      <c r="V72" t="str">
        <f t="array" ref="V72">INT(LARGE($B72:$R72+COLUMN($B72:$R72)/100,V$4))&amp;" : "&amp;INDEX($B$4:$R$4,,MATCH(LARGE($B72:$R72+COLUMN($B72:$R72)/100,V$4),$B72:$R72+COLUMN($B72:$R72)/100,0))</f>
        <v xml:space="preserve">0 : </v>
      </c>
      <c r="W72" t="str">
        <f t="array" ref="W72">INT(LARGE($B72:$R72+COLUMN($B72:$R72)/100,W$4))&amp;" : "&amp;INDEX($B$4:$R$4,,MATCH(LARGE($B72:$R72+COLUMN($B72:$R72)/100,W$4),$B72:$R72+COLUMN($B72:$R72)/100,0))</f>
        <v xml:space="preserve">0 : </v>
      </c>
      <c r="X72" t="str">
        <f t="array" ref="X72">INT(LARGE($B72:$R72+COLUMN($B72:$R72)/100,X$4))&amp;" : "&amp;INDEX($B$4:$R$4,,MATCH(LARGE($B72:$R72+COLUMN($B72:$R72)/100,X$4),$B72:$R72+COLUMN($B72:$R72)/100,0))</f>
        <v xml:space="preserve">0 : </v>
      </c>
      <c r="Y72" t="e">
        <f>U72='TCD vent'!U72</f>
        <v>#N/A</v>
      </c>
    </row>
    <row r="73" spans="1:25" x14ac:dyDescent="0.35">
      <c r="A73"/>
      <c r="U73" s="12" t="e">
        <f t="shared" si="1"/>
        <v>#N/A</v>
      </c>
      <c r="V73" t="str">
        <f t="array" ref="V73">INT(LARGE($B73:$R73+COLUMN($B73:$R73)/100,V$4))&amp;" : "&amp;INDEX($B$4:$R$4,,MATCH(LARGE($B73:$R73+COLUMN($B73:$R73)/100,V$4),$B73:$R73+COLUMN($B73:$R73)/100,0))</f>
        <v xml:space="preserve">0 : </v>
      </c>
      <c r="W73" t="str">
        <f t="array" ref="W73">INT(LARGE($B73:$R73+COLUMN($B73:$R73)/100,W$4))&amp;" : "&amp;INDEX($B$4:$R$4,,MATCH(LARGE($B73:$R73+COLUMN($B73:$R73)/100,W$4),$B73:$R73+COLUMN($B73:$R73)/100,0))</f>
        <v xml:space="preserve">0 : </v>
      </c>
      <c r="X73" t="str">
        <f t="array" ref="X73">INT(LARGE($B73:$R73+COLUMN($B73:$R73)/100,X$4))&amp;" : "&amp;INDEX($B$4:$R$4,,MATCH(LARGE($B73:$R73+COLUMN($B73:$R73)/100,X$4),$B73:$R73+COLUMN($B73:$R73)/100,0))</f>
        <v xml:space="preserve">0 : </v>
      </c>
      <c r="Y73" t="e">
        <f>U73='TCD vent'!U73</f>
        <v>#N/A</v>
      </c>
    </row>
    <row r="74" spans="1:25" x14ac:dyDescent="0.35">
      <c r="A74"/>
      <c r="U74" s="12" t="e">
        <f t="shared" si="1"/>
        <v>#N/A</v>
      </c>
      <c r="V74" t="str">
        <f t="array" ref="V74">INT(LARGE($B74:$R74+COLUMN($B74:$R74)/100,V$4))&amp;" : "&amp;INDEX($B$4:$R$4,,MATCH(LARGE($B74:$R74+COLUMN($B74:$R74)/100,V$4),$B74:$R74+COLUMN($B74:$R74)/100,0))</f>
        <v xml:space="preserve">0 : </v>
      </c>
      <c r="W74" t="str">
        <f t="array" ref="W74">INT(LARGE($B74:$R74+COLUMN($B74:$R74)/100,W$4))&amp;" : "&amp;INDEX($B$4:$R$4,,MATCH(LARGE($B74:$R74+COLUMN($B74:$R74)/100,W$4),$B74:$R74+COLUMN($B74:$R74)/100,0))</f>
        <v xml:space="preserve">0 : </v>
      </c>
      <c r="X74" t="str">
        <f t="array" ref="X74">INT(LARGE($B74:$R74+COLUMN($B74:$R74)/100,X$4))&amp;" : "&amp;INDEX($B$4:$R$4,,MATCH(LARGE($B74:$R74+COLUMN($B74:$R74)/100,X$4),$B74:$R74+COLUMN($B74:$R74)/100,0))</f>
        <v xml:space="preserve">0 : </v>
      </c>
      <c r="Y74" t="e">
        <f>U74='TCD vent'!U74</f>
        <v>#N/A</v>
      </c>
    </row>
    <row r="75" spans="1:25" x14ac:dyDescent="0.35">
      <c r="A75"/>
      <c r="U75" s="12" t="e">
        <f t="shared" si="1"/>
        <v>#N/A</v>
      </c>
      <c r="V75" t="str">
        <f t="array" ref="V75">INT(LARGE($B75:$R75+COLUMN($B75:$R75)/100,V$4))&amp;" : "&amp;INDEX($B$4:$R$4,,MATCH(LARGE($B75:$R75+COLUMN($B75:$R75)/100,V$4),$B75:$R75+COLUMN($B75:$R75)/100,0))</f>
        <v xml:space="preserve">0 : </v>
      </c>
      <c r="W75" t="str">
        <f t="array" ref="W75">INT(LARGE($B75:$R75+COLUMN($B75:$R75)/100,W$4))&amp;" : "&amp;INDEX($B$4:$R$4,,MATCH(LARGE($B75:$R75+COLUMN($B75:$R75)/100,W$4),$B75:$R75+COLUMN($B75:$R75)/100,0))</f>
        <v xml:space="preserve">0 : </v>
      </c>
      <c r="X75" t="str">
        <f t="array" ref="X75">INT(LARGE($B75:$R75+COLUMN($B75:$R75)/100,X$4))&amp;" : "&amp;INDEX($B$4:$R$4,,MATCH(LARGE($B75:$R75+COLUMN($B75:$R75)/100,X$4),$B75:$R75+COLUMN($B75:$R75)/100,0))</f>
        <v xml:space="preserve">0 : </v>
      </c>
      <c r="Y75" t="e">
        <f>U75='TCD vent'!U75</f>
        <v>#N/A</v>
      </c>
    </row>
    <row r="76" spans="1:25" x14ac:dyDescent="0.35">
      <c r="A76"/>
      <c r="U76" s="12" t="e">
        <f t="shared" si="1"/>
        <v>#N/A</v>
      </c>
      <c r="V76" t="str">
        <f t="array" ref="V76">INT(LARGE($B76:$R76+COLUMN($B76:$R76)/100,V$4))&amp;" : "&amp;INDEX($B$4:$R$4,,MATCH(LARGE($B76:$R76+COLUMN($B76:$R76)/100,V$4),$B76:$R76+COLUMN($B76:$R76)/100,0))</f>
        <v xml:space="preserve">0 : </v>
      </c>
      <c r="W76" t="str">
        <f t="array" ref="W76">INT(LARGE($B76:$R76+COLUMN($B76:$R76)/100,W$4))&amp;" : "&amp;INDEX($B$4:$R$4,,MATCH(LARGE($B76:$R76+COLUMN($B76:$R76)/100,W$4),$B76:$R76+COLUMN($B76:$R76)/100,0))</f>
        <v xml:space="preserve">0 : </v>
      </c>
      <c r="X76" t="str">
        <f t="array" ref="X76">INT(LARGE($B76:$R76+COLUMN($B76:$R76)/100,X$4))&amp;" : "&amp;INDEX($B$4:$R$4,,MATCH(LARGE($B76:$R76+COLUMN($B76:$R76)/100,X$4),$B76:$R76+COLUMN($B76:$R76)/100,0))</f>
        <v xml:space="preserve">0 : </v>
      </c>
      <c r="Y76" t="e">
        <f>U76='TCD vent'!U76</f>
        <v>#N/A</v>
      </c>
    </row>
    <row r="77" spans="1:25" x14ac:dyDescent="0.35">
      <c r="A77"/>
      <c r="U77" s="12" t="e">
        <f t="shared" si="1"/>
        <v>#N/A</v>
      </c>
      <c r="V77" t="str">
        <f t="array" ref="V77">INT(LARGE($B77:$R77+COLUMN($B77:$R77)/100,V$4))&amp;" : "&amp;INDEX($B$4:$R$4,,MATCH(LARGE($B77:$R77+COLUMN($B77:$R77)/100,V$4),$B77:$R77+COLUMN($B77:$R77)/100,0))</f>
        <v xml:space="preserve">0 : </v>
      </c>
      <c r="W77" t="str">
        <f t="array" ref="W77">INT(LARGE($B77:$R77+COLUMN($B77:$R77)/100,W$4))&amp;" : "&amp;INDEX($B$4:$R$4,,MATCH(LARGE($B77:$R77+COLUMN($B77:$R77)/100,W$4),$B77:$R77+COLUMN($B77:$R77)/100,0))</f>
        <v xml:space="preserve">0 : </v>
      </c>
      <c r="X77" t="str">
        <f t="array" ref="X77">INT(LARGE($B77:$R77+COLUMN($B77:$R77)/100,X$4))&amp;" : "&amp;INDEX($B$4:$R$4,,MATCH(LARGE($B77:$R77+COLUMN($B77:$R77)/100,X$4),$B77:$R77+COLUMN($B77:$R77)/100,0))</f>
        <v xml:space="preserve">0 : </v>
      </c>
      <c r="Y77" t="e">
        <f>U77='TCD vent'!U77</f>
        <v>#N/A</v>
      </c>
    </row>
    <row r="78" spans="1:25" x14ac:dyDescent="0.35">
      <c r="A78"/>
      <c r="U78" s="12" t="e">
        <f t="shared" si="1"/>
        <v>#N/A</v>
      </c>
      <c r="V78" t="str">
        <f t="array" ref="V78">INT(LARGE($B78:$R78+COLUMN($B78:$R78)/100,V$4))&amp;" : "&amp;INDEX($B$4:$R$4,,MATCH(LARGE($B78:$R78+COLUMN($B78:$R78)/100,V$4),$B78:$R78+COLUMN($B78:$R78)/100,0))</f>
        <v xml:space="preserve">0 : </v>
      </c>
      <c r="W78" t="str">
        <f t="array" ref="W78">INT(LARGE($B78:$R78+COLUMN($B78:$R78)/100,W$4))&amp;" : "&amp;INDEX($B$4:$R$4,,MATCH(LARGE($B78:$R78+COLUMN($B78:$R78)/100,W$4),$B78:$R78+COLUMN($B78:$R78)/100,0))</f>
        <v xml:space="preserve">0 : </v>
      </c>
      <c r="X78" t="str">
        <f t="array" ref="X78">INT(LARGE($B78:$R78+COLUMN($B78:$R78)/100,X$4))&amp;" : "&amp;INDEX($B$4:$R$4,,MATCH(LARGE($B78:$R78+COLUMN($B78:$R78)/100,X$4),$B78:$R78+COLUMN($B78:$R78)/100,0))</f>
        <v xml:space="preserve">0 : </v>
      </c>
      <c r="Y78" t="e">
        <f>U78='TCD vent'!U78</f>
        <v>#N/A</v>
      </c>
    </row>
    <row r="79" spans="1:25" x14ac:dyDescent="0.35">
      <c r="A79"/>
      <c r="U79" s="12" t="e">
        <f t="shared" si="1"/>
        <v>#N/A</v>
      </c>
      <c r="V79" t="str">
        <f t="array" ref="V79">INT(LARGE($B79:$R79+COLUMN($B79:$R79)/100,V$4))&amp;" : "&amp;INDEX($B$4:$R$4,,MATCH(LARGE($B79:$R79+COLUMN($B79:$R79)/100,V$4),$B79:$R79+COLUMN($B79:$R79)/100,0))</f>
        <v xml:space="preserve">0 : </v>
      </c>
      <c r="W79" t="str">
        <f t="array" ref="W79">INT(LARGE($B79:$R79+COLUMN($B79:$R79)/100,W$4))&amp;" : "&amp;INDEX($B$4:$R$4,,MATCH(LARGE($B79:$R79+COLUMN($B79:$R79)/100,W$4),$B79:$R79+COLUMN($B79:$R79)/100,0))</f>
        <v xml:space="preserve">0 : </v>
      </c>
      <c r="X79" t="str">
        <f t="array" ref="X79">INT(LARGE($B79:$R79+COLUMN($B79:$R79)/100,X$4))&amp;" : "&amp;INDEX($B$4:$R$4,,MATCH(LARGE($B79:$R79+COLUMN($B79:$R79)/100,X$4),$B79:$R79+COLUMN($B79:$R79)/100,0))</f>
        <v xml:space="preserve">0 : </v>
      </c>
      <c r="Y79" t="e">
        <f>U79='TCD vent'!U79</f>
        <v>#N/A</v>
      </c>
    </row>
    <row r="80" spans="1:25" x14ac:dyDescent="0.35">
      <c r="A80"/>
      <c r="U80" s="12" t="e">
        <f t="shared" si="1"/>
        <v>#N/A</v>
      </c>
      <c r="V80" t="str">
        <f t="array" ref="V80">INT(LARGE($B80:$R80+COLUMN($B80:$R80)/100,V$4))&amp;" : "&amp;INDEX($B$4:$R$4,,MATCH(LARGE($B80:$R80+COLUMN($B80:$R80)/100,V$4),$B80:$R80+COLUMN($B80:$R80)/100,0))</f>
        <v xml:space="preserve">0 : </v>
      </c>
      <c r="W80" t="str">
        <f t="array" ref="W80">INT(LARGE($B80:$R80+COLUMN($B80:$R80)/100,W$4))&amp;" : "&amp;INDEX($B$4:$R$4,,MATCH(LARGE($B80:$R80+COLUMN($B80:$R80)/100,W$4),$B80:$R80+COLUMN($B80:$R80)/100,0))</f>
        <v xml:space="preserve">0 : </v>
      </c>
      <c r="X80" t="str">
        <f t="array" ref="X80">INT(LARGE($B80:$R80+COLUMN($B80:$R80)/100,X$4))&amp;" : "&amp;INDEX($B$4:$R$4,,MATCH(LARGE($B80:$R80+COLUMN($B80:$R80)/100,X$4),$B80:$R80+COLUMN($B80:$R80)/100,0))</f>
        <v xml:space="preserve">0 : </v>
      </c>
      <c r="Y80" t="e">
        <f>U80='TCD vent'!U80</f>
        <v>#N/A</v>
      </c>
    </row>
    <row r="81" spans="1:25" x14ac:dyDescent="0.35">
      <c r="A81"/>
      <c r="U81" s="12" t="e">
        <f t="shared" si="1"/>
        <v>#N/A</v>
      </c>
      <c r="V81" t="str">
        <f t="array" ref="V81">INT(LARGE($B81:$R81+COLUMN($B81:$R81)/100,V$4))&amp;" : "&amp;INDEX($B$4:$R$4,,MATCH(LARGE($B81:$R81+COLUMN($B81:$R81)/100,V$4),$B81:$R81+COLUMN($B81:$R81)/100,0))</f>
        <v xml:space="preserve">0 : </v>
      </c>
      <c r="W81" t="str">
        <f t="array" ref="W81">INT(LARGE($B81:$R81+COLUMN($B81:$R81)/100,W$4))&amp;" : "&amp;INDEX($B$4:$R$4,,MATCH(LARGE($B81:$R81+COLUMN($B81:$R81)/100,W$4),$B81:$R81+COLUMN($B81:$R81)/100,0))</f>
        <v xml:space="preserve">0 : </v>
      </c>
      <c r="X81" t="str">
        <f t="array" ref="X81">INT(LARGE($B81:$R81+COLUMN($B81:$R81)/100,X$4))&amp;" : "&amp;INDEX($B$4:$R$4,,MATCH(LARGE($B81:$R81+COLUMN($B81:$R81)/100,X$4),$B81:$R81+COLUMN($B81:$R81)/100,0))</f>
        <v xml:space="preserve">0 : </v>
      </c>
      <c r="Y81" t="e">
        <f>U81='TCD vent'!U81</f>
        <v>#N/A</v>
      </c>
    </row>
    <row r="82" spans="1:25" x14ac:dyDescent="0.35">
      <c r="A82"/>
      <c r="U82" s="12" t="e">
        <f t="shared" si="1"/>
        <v>#N/A</v>
      </c>
      <c r="V82" t="str">
        <f t="array" ref="V82">INT(LARGE($B82:$R82+COLUMN($B82:$R82)/100,V$4))&amp;" : "&amp;INDEX($B$4:$R$4,,MATCH(LARGE($B82:$R82+COLUMN($B82:$R82)/100,V$4),$B82:$R82+COLUMN($B82:$R82)/100,0))</f>
        <v xml:space="preserve">0 : </v>
      </c>
      <c r="W82" t="str">
        <f t="array" ref="W82">INT(LARGE($B82:$R82+COLUMN($B82:$R82)/100,W$4))&amp;" : "&amp;INDEX($B$4:$R$4,,MATCH(LARGE($B82:$R82+COLUMN($B82:$R82)/100,W$4),$B82:$R82+COLUMN($B82:$R82)/100,0))</f>
        <v xml:space="preserve">0 : </v>
      </c>
      <c r="X82" t="str">
        <f t="array" ref="X82">INT(LARGE($B82:$R82+COLUMN($B82:$R82)/100,X$4))&amp;" : "&amp;INDEX($B$4:$R$4,,MATCH(LARGE($B82:$R82+COLUMN($B82:$R82)/100,X$4),$B82:$R82+COLUMN($B82:$R82)/100,0))</f>
        <v xml:space="preserve">0 : </v>
      </c>
      <c r="Y82" t="e">
        <f>U82='TCD vent'!U82</f>
        <v>#N/A</v>
      </c>
    </row>
    <row r="83" spans="1:25" x14ac:dyDescent="0.35">
      <c r="A83"/>
      <c r="U83" s="12" t="e">
        <f t="shared" si="1"/>
        <v>#N/A</v>
      </c>
      <c r="V83" t="str">
        <f t="array" ref="V83">INT(LARGE($B83:$R83+COLUMN($B83:$R83)/100,V$4))&amp;" : "&amp;INDEX($B$4:$R$4,,MATCH(LARGE($B83:$R83+COLUMN($B83:$R83)/100,V$4),$B83:$R83+COLUMN($B83:$R83)/100,0))</f>
        <v xml:space="preserve">0 : </v>
      </c>
      <c r="W83" t="str">
        <f t="array" ref="W83">INT(LARGE($B83:$R83+COLUMN($B83:$R83)/100,W$4))&amp;" : "&amp;INDEX($B$4:$R$4,,MATCH(LARGE($B83:$R83+COLUMN($B83:$R83)/100,W$4),$B83:$R83+COLUMN($B83:$R83)/100,0))</f>
        <v xml:space="preserve">0 : </v>
      </c>
      <c r="X83" t="str">
        <f t="array" ref="X83">INT(LARGE($B83:$R83+COLUMN($B83:$R83)/100,X$4))&amp;" : "&amp;INDEX($B$4:$R$4,,MATCH(LARGE($B83:$R83+COLUMN($B83:$R83)/100,X$4),$B83:$R83+COLUMN($B83:$R83)/100,0))</f>
        <v xml:space="preserve">0 : </v>
      </c>
      <c r="Y83" t="e">
        <f>U83='TCD vent'!U83</f>
        <v>#N/A</v>
      </c>
    </row>
    <row r="84" spans="1:25" x14ac:dyDescent="0.35">
      <c r="A84"/>
      <c r="U84" s="12" t="e">
        <f t="shared" si="1"/>
        <v>#N/A</v>
      </c>
      <c r="V84" t="str">
        <f t="array" ref="V84">INT(LARGE($B84:$R84+COLUMN($B84:$R84)/100,V$4))&amp;" : "&amp;INDEX($B$4:$R$4,,MATCH(LARGE($B84:$R84+COLUMN($B84:$R84)/100,V$4),$B84:$R84+COLUMN($B84:$R84)/100,0))</f>
        <v xml:space="preserve">0 : </v>
      </c>
      <c r="W84" t="str">
        <f t="array" ref="W84">INT(LARGE($B84:$R84+COLUMN($B84:$R84)/100,W$4))&amp;" : "&amp;INDEX($B$4:$R$4,,MATCH(LARGE($B84:$R84+COLUMN($B84:$R84)/100,W$4),$B84:$R84+COLUMN($B84:$R84)/100,0))</f>
        <v xml:space="preserve">0 : </v>
      </c>
      <c r="X84" t="str">
        <f t="array" ref="X84">INT(LARGE($B84:$R84+COLUMN($B84:$R84)/100,X$4))&amp;" : "&amp;INDEX($B$4:$R$4,,MATCH(LARGE($B84:$R84+COLUMN($B84:$R84)/100,X$4),$B84:$R84+COLUMN($B84:$R84)/100,0))</f>
        <v xml:space="preserve">0 : </v>
      </c>
      <c r="Y84" t="e">
        <f>U84='TCD vent'!U84</f>
        <v>#N/A</v>
      </c>
    </row>
    <row r="85" spans="1:25" x14ac:dyDescent="0.35">
      <c r="A85"/>
      <c r="U85" s="12" t="e">
        <f t="shared" si="1"/>
        <v>#N/A</v>
      </c>
      <c r="V85" t="str">
        <f t="array" ref="V85">INT(LARGE($B85:$R85+COLUMN($B85:$R85)/100,V$4))&amp;" : "&amp;INDEX($B$4:$R$4,,MATCH(LARGE($B85:$R85+COLUMN($B85:$R85)/100,V$4),$B85:$R85+COLUMN($B85:$R85)/100,0))</f>
        <v xml:space="preserve">0 : </v>
      </c>
      <c r="W85" t="str">
        <f t="array" ref="W85">INT(LARGE($B85:$R85+COLUMN($B85:$R85)/100,W$4))&amp;" : "&amp;INDEX($B$4:$R$4,,MATCH(LARGE($B85:$R85+COLUMN($B85:$R85)/100,W$4),$B85:$R85+COLUMN($B85:$R85)/100,0))</f>
        <v xml:space="preserve">0 : </v>
      </c>
      <c r="X85" t="str">
        <f t="array" ref="X85">INT(LARGE($B85:$R85+COLUMN($B85:$R85)/100,X$4))&amp;" : "&amp;INDEX($B$4:$R$4,,MATCH(LARGE($B85:$R85+COLUMN($B85:$R85)/100,X$4),$B85:$R85+COLUMN($B85:$R85)/100,0))</f>
        <v xml:space="preserve">0 : </v>
      </c>
      <c r="Y85" t="e">
        <f>U85='TCD vent'!U85</f>
        <v>#N/A</v>
      </c>
    </row>
    <row r="86" spans="1:25" x14ac:dyDescent="0.35">
      <c r="A86"/>
      <c r="U86" s="12" t="e">
        <f t="shared" si="1"/>
        <v>#N/A</v>
      </c>
      <c r="V86" t="str">
        <f t="array" ref="V86">INT(LARGE($B86:$R86+COLUMN($B86:$R86)/100,V$4))&amp;" : "&amp;INDEX($B$4:$R$4,,MATCH(LARGE($B86:$R86+COLUMN($B86:$R86)/100,V$4),$B86:$R86+COLUMN($B86:$R86)/100,0))</f>
        <v xml:space="preserve">0 : </v>
      </c>
      <c r="W86" t="str">
        <f t="array" ref="W86">INT(LARGE($B86:$R86+COLUMN($B86:$R86)/100,W$4))&amp;" : "&amp;INDEX($B$4:$R$4,,MATCH(LARGE($B86:$R86+COLUMN($B86:$R86)/100,W$4),$B86:$R86+COLUMN($B86:$R86)/100,0))</f>
        <v xml:space="preserve">0 : </v>
      </c>
      <c r="X86" t="str">
        <f t="array" ref="X86">INT(LARGE($B86:$R86+COLUMN($B86:$R86)/100,X$4))&amp;" : "&amp;INDEX($B$4:$R$4,,MATCH(LARGE($B86:$R86+COLUMN($B86:$R86)/100,X$4),$B86:$R86+COLUMN($B86:$R86)/100,0))</f>
        <v xml:space="preserve">0 : </v>
      </c>
      <c r="Y86" t="e">
        <f>U86='TCD vent'!U86</f>
        <v>#N/A</v>
      </c>
    </row>
    <row r="87" spans="1:25" x14ac:dyDescent="0.35">
      <c r="A87"/>
      <c r="U87" s="12" t="e">
        <f t="shared" si="1"/>
        <v>#N/A</v>
      </c>
      <c r="V87" t="str">
        <f t="array" ref="V87">INT(LARGE($B87:$R87+COLUMN($B87:$R87)/100,V$4))&amp;" : "&amp;INDEX($B$4:$R$4,,MATCH(LARGE($B87:$R87+COLUMN($B87:$R87)/100,V$4),$B87:$R87+COLUMN($B87:$R87)/100,0))</f>
        <v xml:space="preserve">0 : </v>
      </c>
      <c r="W87" t="str">
        <f t="array" ref="W87">INT(LARGE($B87:$R87+COLUMN($B87:$R87)/100,W$4))&amp;" : "&amp;INDEX($B$4:$R$4,,MATCH(LARGE($B87:$R87+COLUMN($B87:$R87)/100,W$4),$B87:$R87+COLUMN($B87:$R87)/100,0))</f>
        <v xml:space="preserve">0 : </v>
      </c>
      <c r="X87" t="str">
        <f t="array" ref="X87">INT(LARGE($B87:$R87+COLUMN($B87:$R87)/100,X$4))&amp;" : "&amp;INDEX($B$4:$R$4,,MATCH(LARGE($B87:$R87+COLUMN($B87:$R87)/100,X$4),$B87:$R87+COLUMN($B87:$R87)/100,0))</f>
        <v xml:space="preserve">0 : </v>
      </c>
      <c r="Y87" t="e">
        <f>U87='TCD vent'!U87</f>
        <v>#N/A</v>
      </c>
    </row>
    <row r="88" spans="1:25" x14ac:dyDescent="0.35">
      <c r="A88"/>
      <c r="U88" s="12" t="e">
        <f t="shared" si="1"/>
        <v>#N/A</v>
      </c>
      <c r="V88" t="str">
        <f t="array" ref="V88">INT(LARGE($B88:$R88+COLUMN($B88:$R88)/100,V$4))&amp;" : "&amp;INDEX($B$4:$R$4,,MATCH(LARGE($B88:$R88+COLUMN($B88:$R88)/100,V$4),$B88:$R88+COLUMN($B88:$R88)/100,0))</f>
        <v xml:space="preserve">0 : </v>
      </c>
      <c r="W88" t="str">
        <f t="array" ref="W88">INT(LARGE($B88:$R88+COLUMN($B88:$R88)/100,W$4))&amp;" : "&amp;INDEX($B$4:$R$4,,MATCH(LARGE($B88:$R88+COLUMN($B88:$R88)/100,W$4),$B88:$R88+COLUMN($B88:$R88)/100,0))</f>
        <v xml:space="preserve">0 : </v>
      </c>
      <c r="X88" t="str">
        <f t="array" ref="X88">INT(LARGE($B88:$R88+COLUMN($B88:$R88)/100,X$4))&amp;" : "&amp;INDEX($B$4:$R$4,,MATCH(LARGE($B88:$R88+COLUMN($B88:$R88)/100,X$4),$B88:$R88+COLUMN($B88:$R88)/100,0))</f>
        <v xml:space="preserve">0 : </v>
      </c>
      <c r="Y88" t="e">
        <f>U88='TCD vent'!U88</f>
        <v>#N/A</v>
      </c>
    </row>
    <row r="89" spans="1:25" x14ac:dyDescent="0.35">
      <c r="A89"/>
      <c r="U89" s="12" t="e">
        <f t="shared" si="1"/>
        <v>#N/A</v>
      </c>
      <c r="V89" t="str">
        <f t="array" ref="V89">INT(LARGE($B89:$R89+COLUMN($B89:$R89)/100,V$4))&amp;" : "&amp;INDEX($B$4:$R$4,,MATCH(LARGE($B89:$R89+COLUMN($B89:$R89)/100,V$4),$B89:$R89+COLUMN($B89:$R89)/100,0))</f>
        <v xml:space="preserve">0 : </v>
      </c>
      <c r="W89" t="str">
        <f t="array" ref="W89">INT(LARGE($B89:$R89+COLUMN($B89:$R89)/100,W$4))&amp;" : "&amp;INDEX($B$4:$R$4,,MATCH(LARGE($B89:$R89+COLUMN($B89:$R89)/100,W$4),$B89:$R89+COLUMN($B89:$R89)/100,0))</f>
        <v xml:space="preserve">0 : </v>
      </c>
      <c r="X89" t="str">
        <f t="array" ref="X89">INT(LARGE($B89:$R89+COLUMN($B89:$R89)/100,X$4))&amp;" : "&amp;INDEX($B$4:$R$4,,MATCH(LARGE($B89:$R89+COLUMN($B89:$R89)/100,X$4),$B89:$R89+COLUMN($B89:$R89)/100,0))</f>
        <v xml:space="preserve">0 : </v>
      </c>
      <c r="Y89" t="e">
        <f>U89='TCD vent'!U89</f>
        <v>#N/A</v>
      </c>
    </row>
    <row r="90" spans="1:25" x14ac:dyDescent="0.35">
      <c r="A90"/>
      <c r="U90" s="12" t="e">
        <f t="shared" si="1"/>
        <v>#N/A</v>
      </c>
      <c r="V90" t="str">
        <f t="array" ref="V90">INT(LARGE($B90:$R90+COLUMN($B90:$R90)/100,V$4))&amp;" : "&amp;INDEX($B$4:$R$4,,MATCH(LARGE($B90:$R90+COLUMN($B90:$R90)/100,V$4),$B90:$R90+COLUMN($B90:$R90)/100,0))</f>
        <v xml:space="preserve">0 : </v>
      </c>
      <c r="W90" t="str">
        <f t="array" ref="W90">INT(LARGE($B90:$R90+COLUMN($B90:$R90)/100,W$4))&amp;" : "&amp;INDEX($B$4:$R$4,,MATCH(LARGE($B90:$R90+COLUMN($B90:$R90)/100,W$4),$B90:$R90+COLUMN($B90:$R90)/100,0))</f>
        <v xml:space="preserve">0 : </v>
      </c>
      <c r="X90" t="str">
        <f t="array" ref="X90">INT(LARGE($B90:$R90+COLUMN($B90:$R90)/100,X$4))&amp;" : "&amp;INDEX($B$4:$R$4,,MATCH(LARGE($B90:$R90+COLUMN($B90:$R90)/100,X$4),$B90:$R90+COLUMN($B90:$R90)/100,0))</f>
        <v xml:space="preserve">0 : </v>
      </c>
      <c r="Y90" t="e">
        <f>U90='TCD vent'!U90</f>
        <v>#N/A</v>
      </c>
    </row>
    <row r="91" spans="1:25" x14ac:dyDescent="0.35">
      <c r="A91"/>
      <c r="U91" s="12" t="e">
        <f t="shared" si="1"/>
        <v>#N/A</v>
      </c>
      <c r="V91" t="str">
        <f t="array" ref="V91">INT(LARGE($B91:$R91+COLUMN($B91:$R91)/100,V$4))&amp;" : "&amp;INDEX($B$4:$R$4,,MATCH(LARGE($B91:$R91+COLUMN($B91:$R91)/100,V$4),$B91:$R91+COLUMN($B91:$R91)/100,0))</f>
        <v xml:space="preserve">0 : </v>
      </c>
      <c r="W91" t="str">
        <f t="array" ref="W91">INT(LARGE($B91:$R91+COLUMN($B91:$R91)/100,W$4))&amp;" : "&amp;INDEX($B$4:$R$4,,MATCH(LARGE($B91:$R91+COLUMN($B91:$R91)/100,W$4),$B91:$R91+COLUMN($B91:$R91)/100,0))</f>
        <v xml:space="preserve">0 : </v>
      </c>
      <c r="X91" t="str">
        <f t="array" ref="X91">INT(LARGE($B91:$R91+COLUMN($B91:$R91)/100,X$4))&amp;" : "&amp;INDEX($B$4:$R$4,,MATCH(LARGE($B91:$R91+COLUMN($B91:$R91)/100,X$4),$B91:$R91+COLUMN($B91:$R91)/100,0))</f>
        <v xml:space="preserve">0 : </v>
      </c>
      <c r="Y91" t="e">
        <f>U91='TCD vent'!U91</f>
        <v>#N/A</v>
      </c>
    </row>
    <row r="92" spans="1:25" x14ac:dyDescent="0.35">
      <c r="A92"/>
      <c r="U92" s="12" t="e">
        <f t="shared" si="1"/>
        <v>#N/A</v>
      </c>
      <c r="V92" t="str">
        <f t="array" ref="V92">INT(LARGE($B92:$R92+COLUMN($B92:$R92)/100,V$4))&amp;" : "&amp;INDEX($B$4:$R$4,,MATCH(LARGE($B92:$R92+COLUMN($B92:$R92)/100,V$4),$B92:$R92+COLUMN($B92:$R92)/100,0))</f>
        <v xml:space="preserve">0 : </v>
      </c>
      <c r="W92" t="str">
        <f t="array" ref="W92">INT(LARGE($B92:$R92+COLUMN($B92:$R92)/100,W$4))&amp;" : "&amp;INDEX($B$4:$R$4,,MATCH(LARGE($B92:$R92+COLUMN($B92:$R92)/100,W$4),$B92:$R92+COLUMN($B92:$R92)/100,0))</f>
        <v xml:space="preserve">0 : </v>
      </c>
      <c r="X92" t="str">
        <f t="array" ref="X92">INT(LARGE($B92:$R92+COLUMN($B92:$R92)/100,X$4))&amp;" : "&amp;INDEX($B$4:$R$4,,MATCH(LARGE($B92:$R92+COLUMN($B92:$R92)/100,X$4),$B92:$R92+COLUMN($B92:$R92)/100,0))</f>
        <v xml:space="preserve">0 : </v>
      </c>
      <c r="Y92" t="e">
        <f>U92='TCD vent'!U92</f>
        <v>#N/A</v>
      </c>
    </row>
    <row r="93" spans="1:25" x14ac:dyDescent="0.35">
      <c r="A93"/>
      <c r="U93" s="12" t="e">
        <f t="shared" si="1"/>
        <v>#N/A</v>
      </c>
      <c r="V93" t="str">
        <f t="array" ref="V93">INT(LARGE($B93:$R93+COLUMN($B93:$R93)/100,V$4))&amp;" : "&amp;INDEX($B$4:$R$4,,MATCH(LARGE($B93:$R93+COLUMN($B93:$R93)/100,V$4),$B93:$R93+COLUMN($B93:$R93)/100,0))</f>
        <v xml:space="preserve">0 : </v>
      </c>
      <c r="W93" t="str">
        <f t="array" ref="W93">INT(LARGE($B93:$R93+COLUMN($B93:$R93)/100,W$4))&amp;" : "&amp;INDEX($B$4:$R$4,,MATCH(LARGE($B93:$R93+COLUMN($B93:$R93)/100,W$4),$B93:$R93+COLUMN($B93:$R93)/100,0))</f>
        <v xml:space="preserve">0 : </v>
      </c>
      <c r="X93" t="str">
        <f t="array" ref="X93">INT(LARGE($B93:$R93+COLUMN($B93:$R93)/100,X$4))&amp;" : "&amp;INDEX($B$4:$R$4,,MATCH(LARGE($B93:$R93+COLUMN($B93:$R93)/100,X$4),$B93:$R93+COLUMN($B93:$R93)/100,0))</f>
        <v xml:space="preserve">0 : </v>
      </c>
      <c r="Y93" t="e">
        <f>U93='TCD vent'!U93</f>
        <v>#N/A</v>
      </c>
    </row>
    <row r="94" spans="1:25" x14ac:dyDescent="0.35">
      <c r="A94"/>
      <c r="U94" s="12" t="e">
        <f t="shared" si="1"/>
        <v>#N/A</v>
      </c>
      <c r="V94" t="str">
        <f t="array" ref="V94">INT(LARGE($B94:$R94+COLUMN($B94:$R94)/100,V$4))&amp;" : "&amp;INDEX($B$4:$R$4,,MATCH(LARGE($B94:$R94+COLUMN($B94:$R94)/100,V$4),$B94:$R94+COLUMN($B94:$R94)/100,0))</f>
        <v xml:space="preserve">0 : </v>
      </c>
      <c r="W94" t="str">
        <f t="array" ref="W94">INT(LARGE($B94:$R94+COLUMN($B94:$R94)/100,W$4))&amp;" : "&amp;INDEX($B$4:$R$4,,MATCH(LARGE($B94:$R94+COLUMN($B94:$R94)/100,W$4),$B94:$R94+COLUMN($B94:$R94)/100,0))</f>
        <v xml:space="preserve">0 : </v>
      </c>
      <c r="X94" t="str">
        <f t="array" ref="X94">INT(LARGE($B94:$R94+COLUMN($B94:$R94)/100,X$4))&amp;" : "&amp;INDEX($B$4:$R$4,,MATCH(LARGE($B94:$R94+COLUMN($B94:$R94)/100,X$4),$B94:$R94+COLUMN($B94:$R94)/100,0))</f>
        <v xml:space="preserve">0 : </v>
      </c>
      <c r="Y94" t="e">
        <f>U94='TCD vent'!U94</f>
        <v>#N/A</v>
      </c>
    </row>
    <row r="95" spans="1:25" x14ac:dyDescent="0.35">
      <c r="A95"/>
      <c r="U95" s="12" t="e">
        <f t="shared" si="1"/>
        <v>#N/A</v>
      </c>
      <c r="V95" t="str">
        <f t="array" ref="V95">INT(LARGE($B95:$R95+COLUMN($B95:$R95)/100,V$4))&amp;" : "&amp;INDEX($B$4:$R$4,,MATCH(LARGE($B95:$R95+COLUMN($B95:$R95)/100,V$4),$B95:$R95+COLUMN($B95:$R95)/100,0))</f>
        <v xml:space="preserve">0 : </v>
      </c>
      <c r="W95" t="str">
        <f t="array" ref="W95">INT(LARGE($B95:$R95+COLUMN($B95:$R95)/100,W$4))&amp;" : "&amp;INDEX($B$4:$R$4,,MATCH(LARGE($B95:$R95+COLUMN($B95:$R95)/100,W$4),$B95:$R95+COLUMN($B95:$R95)/100,0))</f>
        <v xml:space="preserve">0 : </v>
      </c>
      <c r="X95" t="str">
        <f t="array" ref="X95">INT(LARGE($B95:$R95+COLUMN($B95:$R95)/100,X$4))&amp;" : "&amp;INDEX($B$4:$R$4,,MATCH(LARGE($B95:$R95+COLUMN($B95:$R95)/100,X$4),$B95:$R95+COLUMN($B95:$R95)/100,0))</f>
        <v xml:space="preserve">0 : </v>
      </c>
      <c r="Y95" t="e">
        <f>U95='TCD vent'!U95</f>
        <v>#N/A</v>
      </c>
    </row>
    <row r="96" spans="1:25" x14ac:dyDescent="0.35">
      <c r="A96"/>
      <c r="U96" s="12" t="e">
        <f t="shared" si="1"/>
        <v>#N/A</v>
      </c>
      <c r="V96" t="str">
        <f t="array" ref="V96">INT(LARGE($B96:$R96+COLUMN($B96:$R96)/100,V$4))&amp;" : "&amp;INDEX($B$4:$R$4,,MATCH(LARGE($B96:$R96+COLUMN($B96:$R96)/100,V$4),$B96:$R96+COLUMN($B96:$R96)/100,0))</f>
        <v xml:space="preserve">0 : </v>
      </c>
      <c r="W96" t="str">
        <f t="array" ref="W96">INT(LARGE($B96:$R96+COLUMN($B96:$R96)/100,W$4))&amp;" : "&amp;INDEX($B$4:$R$4,,MATCH(LARGE($B96:$R96+COLUMN($B96:$R96)/100,W$4),$B96:$R96+COLUMN($B96:$R96)/100,0))</f>
        <v xml:space="preserve">0 : </v>
      </c>
      <c r="X96" t="str">
        <f t="array" ref="X96">INT(LARGE($B96:$R96+COLUMN($B96:$R96)/100,X$4))&amp;" : "&amp;INDEX($B$4:$R$4,,MATCH(LARGE($B96:$R96+COLUMN($B96:$R96)/100,X$4),$B96:$R96+COLUMN($B96:$R96)/100,0))</f>
        <v xml:space="preserve">0 : </v>
      </c>
      <c r="Y96" t="e">
        <f>U96='TCD vent'!U96</f>
        <v>#N/A</v>
      </c>
    </row>
    <row r="97" spans="1:25" x14ac:dyDescent="0.35">
      <c r="A97"/>
      <c r="U97" s="12" t="e">
        <f t="shared" si="1"/>
        <v>#N/A</v>
      </c>
      <c r="V97" t="str">
        <f t="array" ref="V97">INT(LARGE($B97:$R97+COLUMN($B97:$R97)/100,V$4))&amp;" : "&amp;INDEX($B$4:$R$4,,MATCH(LARGE($B97:$R97+COLUMN($B97:$R97)/100,V$4),$B97:$R97+COLUMN($B97:$R97)/100,0))</f>
        <v xml:space="preserve">0 : </v>
      </c>
      <c r="W97" t="str">
        <f t="array" ref="W97">INT(LARGE($B97:$R97+COLUMN($B97:$R97)/100,W$4))&amp;" : "&amp;INDEX($B$4:$R$4,,MATCH(LARGE($B97:$R97+COLUMN($B97:$R97)/100,W$4),$B97:$R97+COLUMN($B97:$R97)/100,0))</f>
        <v xml:space="preserve">0 : </v>
      </c>
      <c r="X97" t="str">
        <f t="array" ref="X97">INT(LARGE($B97:$R97+COLUMN($B97:$R97)/100,X$4))&amp;" : "&amp;INDEX($B$4:$R$4,,MATCH(LARGE($B97:$R97+COLUMN($B97:$R97)/100,X$4),$B97:$R97+COLUMN($B97:$R97)/100,0))</f>
        <v xml:space="preserve">0 : </v>
      </c>
      <c r="Y97" t="e">
        <f>U97='TCD vent'!U97</f>
        <v>#N/A</v>
      </c>
    </row>
    <row r="98" spans="1:25" x14ac:dyDescent="0.35">
      <c r="A98"/>
      <c r="U98" s="12" t="e">
        <f t="shared" si="1"/>
        <v>#N/A</v>
      </c>
      <c r="V98" t="str">
        <f t="array" ref="V98">INT(LARGE($B98:$R98+COLUMN($B98:$R98)/100,V$4))&amp;" : "&amp;INDEX($B$4:$R$4,,MATCH(LARGE($B98:$R98+COLUMN($B98:$R98)/100,V$4),$B98:$R98+COLUMN($B98:$R98)/100,0))</f>
        <v xml:space="preserve">0 : </v>
      </c>
      <c r="W98" t="str">
        <f t="array" ref="W98">INT(LARGE($B98:$R98+COLUMN($B98:$R98)/100,W$4))&amp;" : "&amp;INDEX($B$4:$R$4,,MATCH(LARGE($B98:$R98+COLUMN($B98:$R98)/100,W$4),$B98:$R98+COLUMN($B98:$R98)/100,0))</f>
        <v xml:space="preserve">0 : </v>
      </c>
      <c r="X98" t="str">
        <f t="array" ref="X98">INT(LARGE($B98:$R98+COLUMN($B98:$R98)/100,X$4))&amp;" : "&amp;INDEX($B$4:$R$4,,MATCH(LARGE($B98:$R98+COLUMN($B98:$R98)/100,X$4),$B98:$R98+COLUMN($B98:$R98)/100,0))</f>
        <v xml:space="preserve">0 : </v>
      </c>
      <c r="Y98" t="e">
        <f>U98='TCD vent'!U98</f>
        <v>#N/A</v>
      </c>
    </row>
    <row r="99" spans="1:25" x14ac:dyDescent="0.35">
      <c r="A99"/>
      <c r="U99" s="12" t="e">
        <f t="shared" si="1"/>
        <v>#N/A</v>
      </c>
      <c r="V99" t="str">
        <f t="array" ref="V99">INT(LARGE($B99:$R99+COLUMN($B99:$R99)/100,V$4))&amp;" : "&amp;INDEX($B$4:$R$4,,MATCH(LARGE($B99:$R99+COLUMN($B99:$R99)/100,V$4),$B99:$R99+COLUMN($B99:$R99)/100,0))</f>
        <v xml:space="preserve">0 : </v>
      </c>
      <c r="W99" t="str">
        <f t="array" ref="W99">INT(LARGE($B99:$R99+COLUMN($B99:$R99)/100,W$4))&amp;" : "&amp;INDEX($B$4:$R$4,,MATCH(LARGE($B99:$R99+COLUMN($B99:$R99)/100,W$4),$B99:$R99+COLUMN($B99:$R99)/100,0))</f>
        <v xml:space="preserve">0 : </v>
      </c>
      <c r="X99" t="str">
        <f t="array" ref="X99">INT(LARGE($B99:$R99+COLUMN($B99:$R99)/100,X$4))&amp;" : "&amp;INDEX($B$4:$R$4,,MATCH(LARGE($B99:$R99+COLUMN($B99:$R99)/100,X$4),$B99:$R99+COLUMN($B99:$R99)/100,0))</f>
        <v xml:space="preserve">0 : </v>
      </c>
      <c r="Y99" t="e">
        <f>U99='TCD vent'!U99</f>
        <v>#N/A</v>
      </c>
    </row>
    <row r="100" spans="1:25" x14ac:dyDescent="0.35">
      <c r="A100"/>
      <c r="U100" s="12" t="e">
        <f t="shared" si="1"/>
        <v>#N/A</v>
      </c>
      <c r="V100" t="str">
        <f t="array" ref="V100">INT(LARGE($B100:$R100+COLUMN($B100:$R100)/100,V$4))&amp;" : "&amp;INDEX($B$4:$R$4,,MATCH(LARGE($B100:$R100+COLUMN($B100:$R100)/100,V$4),$B100:$R100+COLUMN($B100:$R100)/100,0))</f>
        <v xml:space="preserve">0 : </v>
      </c>
      <c r="W100" t="str">
        <f t="array" ref="W100">INT(LARGE($B100:$R100+COLUMN($B100:$R100)/100,W$4))&amp;" : "&amp;INDEX($B$4:$R$4,,MATCH(LARGE($B100:$R100+COLUMN($B100:$R100)/100,W$4),$B100:$R100+COLUMN($B100:$R100)/100,0))</f>
        <v xml:space="preserve">0 : </v>
      </c>
      <c r="X100" t="str">
        <f t="array" ref="X100">INT(LARGE($B100:$R100+COLUMN($B100:$R100)/100,X$4))&amp;" : "&amp;INDEX($B$4:$R$4,,MATCH(LARGE($B100:$R100+COLUMN($B100:$R100)/100,X$4),$B100:$R100+COLUMN($B100:$R100)/100,0))</f>
        <v xml:space="preserve">0 : </v>
      </c>
      <c r="Y100" t="e">
        <f>U100='TCD vent'!U100</f>
        <v>#N/A</v>
      </c>
    </row>
    <row r="101" spans="1:25" x14ac:dyDescent="0.35">
      <c r="A101"/>
      <c r="U101" s="12" t="e">
        <f t="shared" si="1"/>
        <v>#N/A</v>
      </c>
      <c r="V101" t="str">
        <f t="array" ref="V101">INT(LARGE($B101:$R101+COLUMN($B101:$R101)/100,V$4))&amp;" : "&amp;INDEX($B$4:$R$4,,MATCH(LARGE($B101:$R101+COLUMN($B101:$R101)/100,V$4),$B101:$R101+COLUMN($B101:$R101)/100,0))</f>
        <v xml:space="preserve">0 : </v>
      </c>
      <c r="W101" t="str">
        <f t="array" ref="W101">INT(LARGE($B101:$R101+COLUMN($B101:$R101)/100,W$4))&amp;" : "&amp;INDEX($B$4:$R$4,,MATCH(LARGE($B101:$R101+COLUMN($B101:$R101)/100,W$4),$B101:$R101+COLUMN($B101:$R101)/100,0))</f>
        <v xml:space="preserve">0 : </v>
      </c>
      <c r="X101" t="str">
        <f t="array" ref="X101">INT(LARGE($B101:$R101+COLUMN($B101:$R101)/100,X$4))&amp;" : "&amp;INDEX($B$4:$R$4,,MATCH(LARGE($B101:$R101+COLUMN($B101:$R101)/100,X$4),$B101:$R101+COLUMN($B101:$R101)/100,0))</f>
        <v xml:space="preserve">0 : </v>
      </c>
      <c r="Y101" t="e">
        <f>U101='TCD vent'!U101</f>
        <v>#N/A</v>
      </c>
    </row>
    <row r="102" spans="1:25" x14ac:dyDescent="0.35">
      <c r="A102"/>
      <c r="U102" s="12" t="e">
        <f t="shared" si="1"/>
        <v>#N/A</v>
      </c>
      <c r="V102" t="str">
        <f t="array" ref="V102">INT(LARGE($B102:$R102+COLUMN($B102:$R102)/100,V$4))&amp;" : "&amp;INDEX($B$4:$R$4,,MATCH(LARGE($B102:$R102+COLUMN($B102:$R102)/100,V$4),$B102:$R102+COLUMN($B102:$R102)/100,0))</f>
        <v xml:space="preserve">0 : </v>
      </c>
      <c r="W102" t="str">
        <f t="array" ref="W102">INT(LARGE($B102:$R102+COLUMN($B102:$R102)/100,W$4))&amp;" : "&amp;INDEX($B$4:$R$4,,MATCH(LARGE($B102:$R102+COLUMN($B102:$R102)/100,W$4),$B102:$R102+COLUMN($B102:$R102)/100,0))</f>
        <v xml:space="preserve">0 : </v>
      </c>
      <c r="X102" t="str">
        <f t="array" ref="X102">INT(LARGE($B102:$R102+COLUMN($B102:$R102)/100,X$4))&amp;" : "&amp;INDEX($B$4:$R$4,,MATCH(LARGE($B102:$R102+COLUMN($B102:$R102)/100,X$4),$B102:$R102+COLUMN($B102:$R102)/100,0))</f>
        <v xml:space="preserve">0 : </v>
      </c>
      <c r="Y102" t="e">
        <f>U102='TCD vent'!U102</f>
        <v>#N/A</v>
      </c>
    </row>
    <row r="103" spans="1:25" x14ac:dyDescent="0.35">
      <c r="A103"/>
      <c r="U103" s="12" t="e">
        <f t="shared" si="1"/>
        <v>#N/A</v>
      </c>
      <c r="V103" t="str">
        <f t="array" ref="V103">INT(LARGE($B103:$R103+COLUMN($B103:$R103)/100,V$4))&amp;" : "&amp;INDEX($B$4:$R$4,,MATCH(LARGE($B103:$R103+COLUMN($B103:$R103)/100,V$4),$B103:$R103+COLUMN($B103:$R103)/100,0))</f>
        <v xml:space="preserve">0 : </v>
      </c>
      <c r="W103" t="str">
        <f t="array" ref="W103">INT(LARGE($B103:$R103+COLUMN($B103:$R103)/100,W$4))&amp;" : "&amp;INDEX($B$4:$R$4,,MATCH(LARGE($B103:$R103+COLUMN($B103:$R103)/100,W$4),$B103:$R103+COLUMN($B103:$R103)/100,0))</f>
        <v xml:space="preserve">0 : </v>
      </c>
      <c r="X103" t="str">
        <f t="array" ref="X103">INT(LARGE($B103:$R103+COLUMN($B103:$R103)/100,X$4))&amp;" : "&amp;INDEX($B$4:$R$4,,MATCH(LARGE($B103:$R103+COLUMN($B103:$R103)/100,X$4),$B103:$R103+COLUMN($B103:$R103)/100,0))</f>
        <v xml:space="preserve">0 : </v>
      </c>
      <c r="Y103" t="e">
        <f>U103='TCD vent'!U103</f>
        <v>#N/A</v>
      </c>
    </row>
    <row r="104" spans="1:25" x14ac:dyDescent="0.35">
      <c r="A104"/>
      <c r="U104" s="12" t="e">
        <f t="shared" si="1"/>
        <v>#N/A</v>
      </c>
      <c r="V104" t="str">
        <f t="array" ref="V104">INT(LARGE($B104:$R104+COLUMN($B104:$R104)/100,V$4))&amp;" : "&amp;INDEX($B$4:$R$4,,MATCH(LARGE($B104:$R104+COLUMN($B104:$R104)/100,V$4),$B104:$R104+COLUMN($B104:$R104)/100,0))</f>
        <v xml:space="preserve">0 : </v>
      </c>
      <c r="W104" t="str">
        <f t="array" ref="W104">INT(LARGE($B104:$R104+COLUMN($B104:$R104)/100,W$4))&amp;" : "&amp;INDEX($B$4:$R$4,,MATCH(LARGE($B104:$R104+COLUMN($B104:$R104)/100,W$4),$B104:$R104+COLUMN($B104:$R104)/100,0))</f>
        <v xml:space="preserve">0 : </v>
      </c>
      <c r="X104" t="str">
        <f t="array" ref="X104">INT(LARGE($B104:$R104+COLUMN($B104:$R104)/100,X$4))&amp;" : "&amp;INDEX($B$4:$R$4,,MATCH(LARGE($B104:$R104+COLUMN($B104:$R104)/100,X$4),$B104:$R104+COLUMN($B104:$R104)/100,0))</f>
        <v xml:space="preserve">0 : </v>
      </c>
      <c r="Y104" t="e">
        <f>U104='TCD vent'!U104</f>
        <v>#N/A</v>
      </c>
    </row>
    <row r="105" spans="1:25" x14ac:dyDescent="0.35">
      <c r="A105"/>
      <c r="U105" s="12" t="e">
        <f t="shared" si="1"/>
        <v>#N/A</v>
      </c>
      <c r="V105" t="str">
        <f t="array" ref="V105">INT(LARGE($B105:$R105+COLUMN($B105:$R105)/100,V$4))&amp;" : "&amp;INDEX($B$4:$R$4,,MATCH(LARGE($B105:$R105+COLUMN($B105:$R105)/100,V$4),$B105:$R105+COLUMN($B105:$R105)/100,0))</f>
        <v xml:space="preserve">0 : </v>
      </c>
      <c r="W105" t="str">
        <f t="array" ref="W105">INT(LARGE($B105:$R105+COLUMN($B105:$R105)/100,W$4))&amp;" : "&amp;INDEX($B$4:$R$4,,MATCH(LARGE($B105:$R105+COLUMN($B105:$R105)/100,W$4),$B105:$R105+COLUMN($B105:$R105)/100,0))</f>
        <v xml:space="preserve">0 : </v>
      </c>
      <c r="X105" t="str">
        <f t="array" ref="X105">INT(LARGE($B105:$R105+COLUMN($B105:$R105)/100,X$4))&amp;" : "&amp;INDEX($B$4:$R$4,,MATCH(LARGE($B105:$R105+COLUMN($B105:$R105)/100,X$4),$B105:$R105+COLUMN($B105:$R105)/100,0))</f>
        <v xml:space="preserve">0 : </v>
      </c>
      <c r="Y105" t="e">
        <f>U105='TCD vent'!U105</f>
        <v>#N/A</v>
      </c>
    </row>
    <row r="106" spans="1:25" x14ac:dyDescent="0.35">
      <c r="A106"/>
      <c r="U106" s="12" t="e">
        <f t="shared" si="1"/>
        <v>#N/A</v>
      </c>
      <c r="V106" t="str">
        <f t="array" ref="V106">INT(LARGE($B106:$R106+COLUMN($B106:$R106)/100,V$4))&amp;" : "&amp;INDEX($B$4:$R$4,,MATCH(LARGE($B106:$R106+COLUMN($B106:$R106)/100,V$4),$B106:$R106+COLUMN($B106:$R106)/100,0))</f>
        <v xml:space="preserve">0 : </v>
      </c>
      <c r="W106" t="str">
        <f t="array" ref="W106">INT(LARGE($B106:$R106+COLUMN($B106:$R106)/100,W$4))&amp;" : "&amp;INDEX($B$4:$R$4,,MATCH(LARGE($B106:$R106+COLUMN($B106:$R106)/100,W$4),$B106:$R106+COLUMN($B106:$R106)/100,0))</f>
        <v xml:space="preserve">0 : </v>
      </c>
      <c r="X106" t="str">
        <f t="array" ref="X106">INT(LARGE($B106:$R106+COLUMN($B106:$R106)/100,X$4))&amp;" : "&amp;INDEX($B$4:$R$4,,MATCH(LARGE($B106:$R106+COLUMN($B106:$R106)/100,X$4),$B106:$R106+COLUMN($B106:$R106)/100,0))</f>
        <v xml:space="preserve">0 : </v>
      </c>
      <c r="Y106" t="e">
        <f>U106='TCD vent'!U106</f>
        <v>#N/A</v>
      </c>
    </row>
    <row r="107" spans="1:25" x14ac:dyDescent="0.35">
      <c r="A107"/>
      <c r="U107" s="12" t="e">
        <f t="shared" si="1"/>
        <v>#N/A</v>
      </c>
      <c r="V107" t="str">
        <f t="array" ref="V107">INT(LARGE($B107:$R107+COLUMN($B107:$R107)/100,V$4))&amp;" : "&amp;INDEX($B$4:$R$4,,MATCH(LARGE($B107:$R107+COLUMN($B107:$R107)/100,V$4),$B107:$R107+COLUMN($B107:$R107)/100,0))</f>
        <v xml:space="preserve">0 : </v>
      </c>
      <c r="W107" t="str">
        <f t="array" ref="W107">INT(LARGE($B107:$R107+COLUMN($B107:$R107)/100,W$4))&amp;" : "&amp;INDEX($B$4:$R$4,,MATCH(LARGE($B107:$R107+COLUMN($B107:$R107)/100,W$4),$B107:$R107+COLUMN($B107:$R107)/100,0))</f>
        <v xml:space="preserve">0 : </v>
      </c>
      <c r="X107" t="str">
        <f t="array" ref="X107">INT(LARGE($B107:$R107+COLUMN($B107:$R107)/100,X$4))&amp;" : "&amp;INDEX($B$4:$R$4,,MATCH(LARGE($B107:$R107+COLUMN($B107:$R107)/100,X$4),$B107:$R107+COLUMN($B107:$R107)/100,0))</f>
        <v xml:space="preserve">0 : </v>
      </c>
      <c r="Y107" t="e">
        <f>U107='TCD vent'!U107</f>
        <v>#N/A</v>
      </c>
    </row>
    <row r="108" spans="1:25" x14ac:dyDescent="0.35">
      <c r="A108"/>
      <c r="U108" s="12" t="e">
        <f t="shared" si="1"/>
        <v>#N/A</v>
      </c>
      <c r="V108" t="str">
        <f t="array" ref="V108">INT(LARGE($B108:$R108+COLUMN($B108:$R108)/100,V$4))&amp;" : "&amp;INDEX($B$4:$R$4,,MATCH(LARGE($B108:$R108+COLUMN($B108:$R108)/100,V$4),$B108:$R108+COLUMN($B108:$R108)/100,0))</f>
        <v xml:space="preserve">0 : </v>
      </c>
      <c r="W108" t="str">
        <f t="array" ref="W108">INT(LARGE($B108:$R108+COLUMN($B108:$R108)/100,W$4))&amp;" : "&amp;INDEX($B$4:$R$4,,MATCH(LARGE($B108:$R108+COLUMN($B108:$R108)/100,W$4),$B108:$R108+COLUMN($B108:$R108)/100,0))</f>
        <v xml:space="preserve">0 : </v>
      </c>
      <c r="X108" t="str">
        <f t="array" ref="X108">INT(LARGE($B108:$R108+COLUMN($B108:$R108)/100,X$4))&amp;" : "&amp;INDEX($B$4:$R$4,,MATCH(LARGE($B108:$R108+COLUMN($B108:$R108)/100,X$4),$B108:$R108+COLUMN($B108:$R108)/100,0))</f>
        <v xml:space="preserve">0 : </v>
      </c>
      <c r="Y108" t="e">
        <f>U108='TCD vent'!U108</f>
        <v>#N/A</v>
      </c>
    </row>
    <row r="109" spans="1:25" x14ac:dyDescent="0.35">
      <c r="A109"/>
      <c r="U109" s="12" t="e">
        <f t="shared" si="1"/>
        <v>#N/A</v>
      </c>
      <c r="V109" t="str">
        <f t="array" ref="V109">INT(LARGE($B109:$R109+COLUMN($B109:$R109)/100,V$4))&amp;" : "&amp;INDEX($B$4:$R$4,,MATCH(LARGE($B109:$R109+COLUMN($B109:$R109)/100,V$4),$B109:$R109+COLUMN($B109:$R109)/100,0))</f>
        <v xml:space="preserve">0 : </v>
      </c>
      <c r="W109" t="str">
        <f t="array" ref="W109">INT(LARGE($B109:$R109+COLUMN($B109:$R109)/100,W$4))&amp;" : "&amp;INDEX($B$4:$R$4,,MATCH(LARGE($B109:$R109+COLUMN($B109:$R109)/100,W$4),$B109:$R109+COLUMN($B109:$R109)/100,0))</f>
        <v xml:space="preserve">0 : </v>
      </c>
      <c r="X109" t="str">
        <f t="array" ref="X109">INT(LARGE($B109:$R109+COLUMN($B109:$R109)/100,X$4))&amp;" : "&amp;INDEX($B$4:$R$4,,MATCH(LARGE($B109:$R109+COLUMN($B109:$R109)/100,X$4),$B109:$R109+COLUMN($B109:$R109)/100,0))</f>
        <v xml:space="preserve">0 : </v>
      </c>
      <c r="Y109" t="e">
        <f>U109='TCD vent'!U109</f>
        <v>#N/A</v>
      </c>
    </row>
    <row r="110" spans="1:25" x14ac:dyDescent="0.35">
      <c r="A110"/>
      <c r="U110" s="12" t="e">
        <f t="shared" si="1"/>
        <v>#N/A</v>
      </c>
      <c r="V110" t="str">
        <f t="array" ref="V110">INT(LARGE($B110:$R110+COLUMN($B110:$R110)/100,V$4))&amp;" : "&amp;INDEX($B$4:$R$4,,MATCH(LARGE($B110:$R110+COLUMN($B110:$R110)/100,V$4),$B110:$R110+COLUMN($B110:$R110)/100,0))</f>
        <v xml:space="preserve">0 : </v>
      </c>
      <c r="W110" t="str">
        <f t="array" ref="W110">INT(LARGE($B110:$R110+COLUMN($B110:$R110)/100,W$4))&amp;" : "&amp;INDEX($B$4:$R$4,,MATCH(LARGE($B110:$R110+COLUMN($B110:$R110)/100,W$4),$B110:$R110+COLUMN($B110:$R110)/100,0))</f>
        <v xml:space="preserve">0 : </v>
      </c>
      <c r="X110" t="str">
        <f t="array" ref="X110">INT(LARGE($B110:$R110+COLUMN($B110:$R110)/100,X$4))&amp;" : "&amp;INDEX($B$4:$R$4,,MATCH(LARGE($B110:$R110+COLUMN($B110:$R110)/100,X$4),$B110:$R110+COLUMN($B110:$R110)/100,0))</f>
        <v xml:space="preserve">0 : </v>
      </c>
      <c r="Y110" t="e">
        <f>U110='TCD vent'!U110</f>
        <v>#N/A</v>
      </c>
    </row>
    <row r="111" spans="1:25" x14ac:dyDescent="0.35">
      <c r="A111"/>
      <c r="U111" s="12" t="e">
        <f t="shared" si="1"/>
        <v>#N/A</v>
      </c>
      <c r="V111" t="str">
        <f t="array" ref="V111">INT(LARGE($B111:$R111+COLUMN($B111:$R111)/100,V$4))&amp;" : "&amp;INDEX($B$4:$R$4,,MATCH(LARGE($B111:$R111+COLUMN($B111:$R111)/100,V$4),$B111:$R111+COLUMN($B111:$R111)/100,0))</f>
        <v xml:space="preserve">0 : </v>
      </c>
      <c r="W111" t="str">
        <f t="array" ref="W111">INT(LARGE($B111:$R111+COLUMN($B111:$R111)/100,W$4))&amp;" : "&amp;INDEX($B$4:$R$4,,MATCH(LARGE($B111:$R111+COLUMN($B111:$R111)/100,W$4),$B111:$R111+COLUMN($B111:$R111)/100,0))</f>
        <v xml:space="preserve">0 : </v>
      </c>
      <c r="X111" t="str">
        <f t="array" ref="X111">INT(LARGE($B111:$R111+COLUMN($B111:$R111)/100,X$4))&amp;" : "&amp;INDEX($B$4:$R$4,,MATCH(LARGE($B111:$R111+COLUMN($B111:$R111)/100,X$4),$B111:$R111+COLUMN($B111:$R111)/100,0))</f>
        <v xml:space="preserve">0 : </v>
      </c>
      <c r="Y111" t="e">
        <f>U111='TCD vent'!U111</f>
        <v>#N/A</v>
      </c>
    </row>
    <row r="112" spans="1:25" x14ac:dyDescent="0.35">
      <c r="A112"/>
      <c r="U112" s="12" t="e">
        <f t="shared" si="1"/>
        <v>#N/A</v>
      </c>
      <c r="V112" t="str">
        <f t="array" ref="V112">INT(LARGE($B112:$R112+COLUMN($B112:$R112)/100,V$4))&amp;" : "&amp;INDEX($B$4:$R$4,,MATCH(LARGE($B112:$R112+COLUMN($B112:$R112)/100,V$4),$B112:$R112+COLUMN($B112:$R112)/100,0))</f>
        <v xml:space="preserve">0 : </v>
      </c>
      <c r="W112" t="str">
        <f t="array" ref="W112">INT(LARGE($B112:$R112+COLUMN($B112:$R112)/100,W$4))&amp;" : "&amp;INDEX($B$4:$R$4,,MATCH(LARGE($B112:$R112+COLUMN($B112:$R112)/100,W$4),$B112:$R112+COLUMN($B112:$R112)/100,0))</f>
        <v xml:space="preserve">0 : </v>
      </c>
      <c r="X112" t="str">
        <f t="array" ref="X112">INT(LARGE($B112:$R112+COLUMN($B112:$R112)/100,X$4))&amp;" : "&amp;INDEX($B$4:$R$4,,MATCH(LARGE($B112:$R112+COLUMN($B112:$R112)/100,X$4),$B112:$R112+COLUMN($B112:$R112)/100,0))</f>
        <v xml:space="preserve">0 : </v>
      </c>
      <c r="Y112" t="e">
        <f>U112='TCD vent'!U112</f>
        <v>#N/A</v>
      </c>
    </row>
    <row r="113" spans="1:25" x14ac:dyDescent="0.35">
      <c r="A113"/>
      <c r="U113" s="12" t="e">
        <f t="shared" si="1"/>
        <v>#N/A</v>
      </c>
      <c r="V113" t="str">
        <f t="array" ref="V113">INT(LARGE($B113:$R113+COLUMN($B113:$R113)/100,V$4))&amp;" : "&amp;INDEX($B$4:$R$4,,MATCH(LARGE($B113:$R113+COLUMN($B113:$R113)/100,V$4),$B113:$R113+COLUMN($B113:$R113)/100,0))</f>
        <v xml:space="preserve">0 : </v>
      </c>
      <c r="W113" t="str">
        <f t="array" ref="W113">INT(LARGE($B113:$R113+COLUMN($B113:$R113)/100,W$4))&amp;" : "&amp;INDEX($B$4:$R$4,,MATCH(LARGE($B113:$R113+COLUMN($B113:$R113)/100,W$4),$B113:$R113+COLUMN($B113:$R113)/100,0))</f>
        <v xml:space="preserve">0 : </v>
      </c>
      <c r="X113" t="str">
        <f t="array" ref="X113">INT(LARGE($B113:$R113+COLUMN($B113:$R113)/100,X$4))&amp;" : "&amp;INDEX($B$4:$R$4,,MATCH(LARGE($B113:$R113+COLUMN($B113:$R113)/100,X$4),$B113:$R113+COLUMN($B113:$R113)/100,0))</f>
        <v xml:space="preserve">0 : </v>
      </c>
      <c r="Y113" t="e">
        <f>U113='TCD vent'!U113</f>
        <v>#N/A</v>
      </c>
    </row>
    <row r="114" spans="1:25" x14ac:dyDescent="0.35">
      <c r="A114"/>
      <c r="U114" s="12" t="e">
        <f t="shared" si="1"/>
        <v>#N/A</v>
      </c>
      <c r="V114" t="str">
        <f t="array" ref="V114">INT(LARGE($B114:$R114+COLUMN($B114:$R114)/100,V$4))&amp;" : "&amp;INDEX($B$4:$R$4,,MATCH(LARGE($B114:$R114+COLUMN($B114:$R114)/100,V$4),$B114:$R114+COLUMN($B114:$R114)/100,0))</f>
        <v xml:space="preserve">0 : </v>
      </c>
      <c r="W114" t="str">
        <f t="array" ref="W114">INT(LARGE($B114:$R114+COLUMN($B114:$R114)/100,W$4))&amp;" : "&amp;INDEX($B$4:$R$4,,MATCH(LARGE($B114:$R114+COLUMN($B114:$R114)/100,W$4),$B114:$R114+COLUMN($B114:$R114)/100,0))</f>
        <v xml:space="preserve">0 : </v>
      </c>
      <c r="X114" t="str">
        <f t="array" ref="X114">INT(LARGE($B114:$R114+COLUMN($B114:$R114)/100,X$4))&amp;" : "&amp;INDEX($B$4:$R$4,,MATCH(LARGE($B114:$R114+COLUMN($B114:$R114)/100,X$4),$B114:$R114+COLUMN($B114:$R114)/100,0))</f>
        <v xml:space="preserve">0 : </v>
      </c>
      <c r="Y114" t="e">
        <f>U114='TCD vent'!U114</f>
        <v>#N/A</v>
      </c>
    </row>
    <row r="115" spans="1:25" x14ac:dyDescent="0.35">
      <c r="A115"/>
      <c r="U115" s="12" t="e">
        <f t="shared" si="1"/>
        <v>#N/A</v>
      </c>
      <c r="V115" t="str">
        <f t="array" ref="V115">INT(LARGE($B115:$R115+COLUMN($B115:$R115)/100,V$4))&amp;" : "&amp;INDEX($B$4:$R$4,,MATCH(LARGE($B115:$R115+COLUMN($B115:$R115)/100,V$4),$B115:$R115+COLUMN($B115:$R115)/100,0))</f>
        <v xml:space="preserve">0 : </v>
      </c>
      <c r="W115" t="str">
        <f t="array" ref="W115">INT(LARGE($B115:$R115+COLUMN($B115:$R115)/100,W$4))&amp;" : "&amp;INDEX($B$4:$R$4,,MATCH(LARGE($B115:$R115+COLUMN($B115:$R115)/100,W$4),$B115:$R115+COLUMN($B115:$R115)/100,0))</f>
        <v xml:space="preserve">0 : </v>
      </c>
      <c r="X115" t="str">
        <f t="array" ref="X115">INT(LARGE($B115:$R115+COLUMN($B115:$R115)/100,X$4))&amp;" : "&amp;INDEX($B$4:$R$4,,MATCH(LARGE($B115:$R115+COLUMN($B115:$R115)/100,X$4),$B115:$R115+COLUMN($B115:$R115)/100,0))</f>
        <v xml:space="preserve">0 : </v>
      </c>
      <c r="Y115" t="e">
        <f>U115='TCD vent'!U115</f>
        <v>#N/A</v>
      </c>
    </row>
    <row r="116" spans="1:25" x14ac:dyDescent="0.35">
      <c r="A116"/>
      <c r="U116" s="12" t="e">
        <f t="shared" si="1"/>
        <v>#N/A</v>
      </c>
      <c r="V116" t="str">
        <f t="array" ref="V116">INT(LARGE($B116:$R116+COLUMN($B116:$R116)/100,V$4))&amp;" : "&amp;INDEX($B$4:$R$4,,MATCH(LARGE($B116:$R116+COLUMN($B116:$R116)/100,V$4),$B116:$R116+COLUMN($B116:$R116)/100,0))</f>
        <v xml:space="preserve">0 : </v>
      </c>
      <c r="W116" t="str">
        <f t="array" ref="W116">INT(LARGE($B116:$R116+COLUMN($B116:$R116)/100,W$4))&amp;" : "&amp;INDEX($B$4:$R$4,,MATCH(LARGE($B116:$R116+COLUMN($B116:$R116)/100,W$4),$B116:$R116+COLUMN($B116:$R116)/100,0))</f>
        <v xml:space="preserve">0 : </v>
      </c>
      <c r="X116" t="str">
        <f t="array" ref="X116">INT(LARGE($B116:$R116+COLUMN($B116:$R116)/100,X$4))&amp;" : "&amp;INDEX($B$4:$R$4,,MATCH(LARGE($B116:$R116+COLUMN($B116:$R116)/100,X$4),$B116:$R116+COLUMN($B116:$R116)/100,0))</f>
        <v xml:space="preserve">0 : </v>
      </c>
      <c r="Y116" t="e">
        <f>U116='TCD vent'!U116</f>
        <v>#N/A</v>
      </c>
    </row>
    <row r="117" spans="1:25" x14ac:dyDescent="0.35">
      <c r="A117"/>
      <c r="U117" s="12" t="e">
        <f t="shared" si="1"/>
        <v>#N/A</v>
      </c>
      <c r="V117" t="str">
        <f t="array" ref="V117">INT(LARGE($B117:$R117+COLUMN($B117:$R117)/100,V$4))&amp;" : "&amp;INDEX($B$4:$R$4,,MATCH(LARGE($B117:$R117+COLUMN($B117:$R117)/100,V$4),$B117:$R117+COLUMN($B117:$R117)/100,0))</f>
        <v xml:space="preserve">0 : </v>
      </c>
      <c r="W117" t="str">
        <f t="array" ref="W117">INT(LARGE($B117:$R117+COLUMN($B117:$R117)/100,W$4))&amp;" : "&amp;INDEX($B$4:$R$4,,MATCH(LARGE($B117:$R117+COLUMN($B117:$R117)/100,W$4),$B117:$R117+COLUMN($B117:$R117)/100,0))</f>
        <v xml:space="preserve">0 : </v>
      </c>
      <c r="X117" t="str">
        <f t="array" ref="X117">INT(LARGE($B117:$R117+COLUMN($B117:$R117)/100,X$4))&amp;" : "&amp;INDEX($B$4:$R$4,,MATCH(LARGE($B117:$R117+COLUMN($B117:$R117)/100,X$4),$B117:$R117+COLUMN($B117:$R117)/100,0))</f>
        <v xml:space="preserve">0 : </v>
      </c>
      <c r="Y117" t="e">
        <f>U117='TCD vent'!U117</f>
        <v>#N/A</v>
      </c>
    </row>
    <row r="118" spans="1:25" x14ac:dyDescent="0.35">
      <c r="A118"/>
      <c r="U118" s="12" t="e">
        <f t="shared" si="1"/>
        <v>#N/A</v>
      </c>
      <c r="V118" t="str">
        <f t="array" ref="V118">INT(LARGE($B118:$R118+COLUMN($B118:$R118)/100,V$4))&amp;" : "&amp;INDEX($B$4:$R$4,,MATCH(LARGE($B118:$R118+COLUMN($B118:$R118)/100,V$4),$B118:$R118+COLUMN($B118:$R118)/100,0))</f>
        <v xml:space="preserve">0 : </v>
      </c>
      <c r="W118" t="str">
        <f t="array" ref="W118">INT(LARGE($B118:$R118+COLUMN($B118:$R118)/100,W$4))&amp;" : "&amp;INDEX($B$4:$R$4,,MATCH(LARGE($B118:$R118+COLUMN($B118:$R118)/100,W$4),$B118:$R118+COLUMN($B118:$R118)/100,0))</f>
        <v xml:space="preserve">0 : </v>
      </c>
      <c r="X118" t="str">
        <f t="array" ref="X118">INT(LARGE($B118:$R118+COLUMN($B118:$R118)/100,X$4))&amp;" : "&amp;INDEX($B$4:$R$4,,MATCH(LARGE($B118:$R118+COLUMN($B118:$R118)/100,X$4),$B118:$R118+COLUMN($B118:$R118)/100,0))</f>
        <v xml:space="preserve">0 : </v>
      </c>
      <c r="Y118" t="e">
        <f>U118='TCD vent'!U118</f>
        <v>#N/A</v>
      </c>
    </row>
    <row r="119" spans="1:25" x14ac:dyDescent="0.35">
      <c r="A119"/>
      <c r="U119" s="12" t="e">
        <f t="shared" si="1"/>
        <v>#N/A</v>
      </c>
      <c r="V119" t="str">
        <f t="array" ref="V119">INT(LARGE($B119:$R119+COLUMN($B119:$R119)/100,V$4))&amp;" : "&amp;INDEX($B$4:$R$4,,MATCH(LARGE($B119:$R119+COLUMN($B119:$R119)/100,V$4),$B119:$R119+COLUMN($B119:$R119)/100,0))</f>
        <v xml:space="preserve">0 : </v>
      </c>
      <c r="W119" t="str">
        <f t="array" ref="W119">INT(LARGE($B119:$R119+COLUMN($B119:$R119)/100,W$4))&amp;" : "&amp;INDEX($B$4:$R$4,,MATCH(LARGE($B119:$R119+COLUMN($B119:$R119)/100,W$4),$B119:$R119+COLUMN($B119:$R119)/100,0))</f>
        <v xml:space="preserve">0 : </v>
      </c>
      <c r="X119" t="str">
        <f t="array" ref="X119">INT(LARGE($B119:$R119+COLUMN($B119:$R119)/100,X$4))&amp;" : "&amp;INDEX($B$4:$R$4,,MATCH(LARGE($B119:$R119+COLUMN($B119:$R119)/100,X$4),$B119:$R119+COLUMN($B119:$R119)/100,0))</f>
        <v xml:space="preserve">0 : </v>
      </c>
      <c r="Y119" t="e">
        <f>U119='TCD vent'!U119</f>
        <v>#N/A</v>
      </c>
    </row>
    <row r="120" spans="1:25" x14ac:dyDescent="0.35">
      <c r="A120"/>
      <c r="U120" s="12" t="e">
        <f t="shared" si="1"/>
        <v>#N/A</v>
      </c>
      <c r="V120" t="str">
        <f t="array" ref="V120">INT(LARGE($B120:$R120+COLUMN($B120:$R120)/100,V$4))&amp;" : "&amp;INDEX($B$4:$R$4,,MATCH(LARGE($B120:$R120+COLUMN($B120:$R120)/100,V$4),$B120:$R120+COLUMN($B120:$R120)/100,0))</f>
        <v xml:space="preserve">0 : </v>
      </c>
      <c r="W120" t="str">
        <f t="array" ref="W120">INT(LARGE($B120:$R120+COLUMN($B120:$R120)/100,W$4))&amp;" : "&amp;INDEX($B$4:$R$4,,MATCH(LARGE($B120:$R120+COLUMN($B120:$R120)/100,W$4),$B120:$R120+COLUMN($B120:$R120)/100,0))</f>
        <v xml:space="preserve">0 : </v>
      </c>
      <c r="X120" t="str">
        <f t="array" ref="X120">INT(LARGE($B120:$R120+COLUMN($B120:$R120)/100,X$4))&amp;" : "&amp;INDEX($B$4:$R$4,,MATCH(LARGE($B120:$R120+COLUMN($B120:$R120)/100,X$4),$B120:$R120+COLUMN($B120:$R120)/100,0))</f>
        <v xml:space="preserve">0 : </v>
      </c>
      <c r="Y120" t="e">
        <f>U120='TCD vent'!U120</f>
        <v>#N/A</v>
      </c>
    </row>
    <row r="121" spans="1:25" x14ac:dyDescent="0.35">
      <c r="A121"/>
      <c r="U121" s="12" t="e">
        <f t="shared" si="1"/>
        <v>#N/A</v>
      </c>
      <c r="V121" t="str">
        <f t="array" ref="V121">INT(LARGE($B121:$R121+COLUMN($B121:$R121)/100,V$4))&amp;" : "&amp;INDEX($B$4:$R$4,,MATCH(LARGE($B121:$R121+COLUMN($B121:$R121)/100,V$4),$B121:$R121+COLUMN($B121:$R121)/100,0))</f>
        <v xml:space="preserve">0 : </v>
      </c>
      <c r="W121" t="str">
        <f t="array" ref="W121">INT(LARGE($B121:$R121+COLUMN($B121:$R121)/100,W$4))&amp;" : "&amp;INDEX($B$4:$R$4,,MATCH(LARGE($B121:$R121+COLUMN($B121:$R121)/100,W$4),$B121:$R121+COLUMN($B121:$R121)/100,0))</f>
        <v xml:space="preserve">0 : </v>
      </c>
      <c r="X121" t="str">
        <f t="array" ref="X121">INT(LARGE($B121:$R121+COLUMN($B121:$R121)/100,X$4))&amp;" : "&amp;INDEX($B$4:$R$4,,MATCH(LARGE($B121:$R121+COLUMN($B121:$R121)/100,X$4),$B121:$R121+COLUMN($B121:$R121)/100,0))</f>
        <v xml:space="preserve">0 : </v>
      </c>
      <c r="Y121" t="e">
        <f>U121='TCD vent'!U121</f>
        <v>#N/A</v>
      </c>
    </row>
    <row r="122" spans="1:25" x14ac:dyDescent="0.35">
      <c r="A122"/>
      <c r="U122" s="12" t="e">
        <f t="shared" si="1"/>
        <v>#N/A</v>
      </c>
      <c r="V122" t="str">
        <f t="array" ref="V122">INT(LARGE($B122:$R122+COLUMN($B122:$R122)/100,V$4))&amp;" : "&amp;INDEX($B$4:$R$4,,MATCH(LARGE($B122:$R122+COLUMN($B122:$R122)/100,V$4),$B122:$R122+COLUMN($B122:$R122)/100,0))</f>
        <v xml:space="preserve">0 : </v>
      </c>
      <c r="W122" t="str">
        <f t="array" ref="W122">INT(LARGE($B122:$R122+COLUMN($B122:$R122)/100,W$4))&amp;" : "&amp;INDEX($B$4:$R$4,,MATCH(LARGE($B122:$R122+COLUMN($B122:$R122)/100,W$4),$B122:$R122+COLUMN($B122:$R122)/100,0))</f>
        <v xml:space="preserve">0 : </v>
      </c>
      <c r="X122" t="str">
        <f t="array" ref="X122">INT(LARGE($B122:$R122+COLUMN($B122:$R122)/100,X$4))&amp;" : "&amp;INDEX($B$4:$R$4,,MATCH(LARGE($B122:$R122+COLUMN($B122:$R122)/100,X$4),$B122:$R122+COLUMN($B122:$R122)/100,0))</f>
        <v xml:space="preserve">0 : </v>
      </c>
      <c r="Y122" t="e">
        <f>U122='TCD vent'!U122</f>
        <v>#N/A</v>
      </c>
    </row>
    <row r="123" spans="1:25" x14ac:dyDescent="0.35">
      <c r="A123"/>
      <c r="U123" s="12" t="e">
        <f t="shared" si="1"/>
        <v>#N/A</v>
      </c>
      <c r="V123" t="str">
        <f t="array" ref="V123">INT(LARGE($B123:$R123+COLUMN($B123:$R123)/100,V$4))&amp;" : "&amp;INDEX($B$4:$R$4,,MATCH(LARGE($B123:$R123+COLUMN($B123:$R123)/100,V$4),$B123:$R123+COLUMN($B123:$R123)/100,0))</f>
        <v xml:space="preserve">0 : </v>
      </c>
      <c r="W123" t="str">
        <f t="array" ref="W123">INT(LARGE($B123:$R123+COLUMN($B123:$R123)/100,W$4))&amp;" : "&amp;INDEX($B$4:$R$4,,MATCH(LARGE($B123:$R123+COLUMN($B123:$R123)/100,W$4),$B123:$R123+COLUMN($B123:$R123)/100,0))</f>
        <v xml:space="preserve">0 : </v>
      </c>
      <c r="X123" t="str">
        <f t="array" ref="X123">INT(LARGE($B123:$R123+COLUMN($B123:$R123)/100,X$4))&amp;" : "&amp;INDEX($B$4:$R$4,,MATCH(LARGE($B123:$R123+COLUMN($B123:$R123)/100,X$4),$B123:$R123+COLUMN($B123:$R123)/100,0))</f>
        <v xml:space="preserve">0 : </v>
      </c>
      <c r="Y123" t="e">
        <f>U123='TCD vent'!U123</f>
        <v>#N/A</v>
      </c>
    </row>
    <row r="124" spans="1:25" x14ac:dyDescent="0.35">
      <c r="A124"/>
      <c r="U124" s="12" t="e">
        <f t="shared" si="1"/>
        <v>#N/A</v>
      </c>
      <c r="V124" t="str">
        <f t="array" ref="V124">INT(LARGE($B124:$R124+COLUMN($B124:$R124)/100,V$4))&amp;" : "&amp;INDEX($B$4:$R$4,,MATCH(LARGE($B124:$R124+COLUMN($B124:$R124)/100,V$4),$B124:$R124+COLUMN($B124:$R124)/100,0))</f>
        <v xml:space="preserve">0 : </v>
      </c>
      <c r="W124" t="str">
        <f t="array" ref="W124">INT(LARGE($B124:$R124+COLUMN($B124:$R124)/100,W$4))&amp;" : "&amp;INDEX($B$4:$R$4,,MATCH(LARGE($B124:$R124+COLUMN($B124:$R124)/100,W$4),$B124:$R124+COLUMN($B124:$R124)/100,0))</f>
        <v xml:space="preserve">0 : </v>
      </c>
      <c r="X124" t="str">
        <f t="array" ref="X124">INT(LARGE($B124:$R124+COLUMN($B124:$R124)/100,X$4))&amp;" : "&amp;INDEX($B$4:$R$4,,MATCH(LARGE($B124:$R124+COLUMN($B124:$R124)/100,X$4),$B124:$R124+COLUMN($B124:$R124)/100,0))</f>
        <v xml:space="preserve">0 : </v>
      </c>
      <c r="Y124" t="e">
        <f>U124='TCD vent'!U124</f>
        <v>#N/A</v>
      </c>
    </row>
    <row r="125" spans="1:25" x14ac:dyDescent="0.35">
      <c r="A125"/>
      <c r="U125" s="12" t="e">
        <f t="shared" si="1"/>
        <v>#N/A</v>
      </c>
      <c r="V125" t="str">
        <f t="array" ref="V125">INT(LARGE($B125:$R125+COLUMN($B125:$R125)/100,V$4))&amp;" : "&amp;INDEX($B$4:$R$4,,MATCH(LARGE($B125:$R125+COLUMN($B125:$R125)/100,V$4),$B125:$R125+COLUMN($B125:$R125)/100,0))</f>
        <v xml:space="preserve">0 : </v>
      </c>
      <c r="W125" t="str">
        <f t="array" ref="W125">INT(LARGE($B125:$R125+COLUMN($B125:$R125)/100,W$4))&amp;" : "&amp;INDEX($B$4:$R$4,,MATCH(LARGE($B125:$R125+COLUMN($B125:$R125)/100,W$4),$B125:$R125+COLUMN($B125:$R125)/100,0))</f>
        <v xml:space="preserve">0 : </v>
      </c>
      <c r="X125" t="str">
        <f t="array" ref="X125">INT(LARGE($B125:$R125+COLUMN($B125:$R125)/100,X$4))&amp;" : "&amp;INDEX($B$4:$R$4,,MATCH(LARGE($B125:$R125+COLUMN($B125:$R125)/100,X$4),$B125:$R125+COLUMN($B125:$R125)/100,0))</f>
        <v xml:space="preserve">0 : </v>
      </c>
      <c r="Y125" t="e">
        <f>U125='TCD vent'!U125</f>
        <v>#N/A</v>
      </c>
    </row>
    <row r="126" spans="1:25" x14ac:dyDescent="0.35">
      <c r="A126"/>
      <c r="U126" s="12" t="e">
        <f t="shared" si="1"/>
        <v>#N/A</v>
      </c>
      <c r="V126" t="str">
        <f t="array" ref="V126">INT(LARGE($B126:$R126+COLUMN($B126:$R126)/100,V$4))&amp;" : "&amp;INDEX($B$4:$R$4,,MATCH(LARGE($B126:$R126+COLUMN($B126:$R126)/100,V$4),$B126:$R126+COLUMN($B126:$R126)/100,0))</f>
        <v xml:space="preserve">0 : </v>
      </c>
      <c r="W126" t="str">
        <f t="array" ref="W126">INT(LARGE($B126:$R126+COLUMN($B126:$R126)/100,W$4))&amp;" : "&amp;INDEX($B$4:$R$4,,MATCH(LARGE($B126:$R126+COLUMN($B126:$R126)/100,W$4),$B126:$R126+COLUMN($B126:$R126)/100,0))</f>
        <v xml:space="preserve">0 : </v>
      </c>
      <c r="X126" t="str">
        <f t="array" ref="X126">INT(LARGE($B126:$R126+COLUMN($B126:$R126)/100,X$4))&amp;" : "&amp;INDEX($B$4:$R$4,,MATCH(LARGE($B126:$R126+COLUMN($B126:$R126)/100,X$4),$B126:$R126+COLUMN($B126:$R126)/100,0))</f>
        <v xml:space="preserve">0 : </v>
      </c>
      <c r="Y126" t="e">
        <f>U126='TCD vent'!U126</f>
        <v>#N/A</v>
      </c>
    </row>
    <row r="127" spans="1:25" x14ac:dyDescent="0.35">
      <c r="A127"/>
      <c r="U127" s="12" t="e">
        <f t="shared" si="1"/>
        <v>#N/A</v>
      </c>
      <c r="V127" t="str">
        <f t="array" ref="V127">INT(LARGE($B127:$R127+COLUMN($B127:$R127)/100,V$4))&amp;" : "&amp;INDEX($B$4:$R$4,,MATCH(LARGE($B127:$R127+COLUMN($B127:$R127)/100,V$4),$B127:$R127+COLUMN($B127:$R127)/100,0))</f>
        <v xml:space="preserve">0 : </v>
      </c>
      <c r="W127" t="str">
        <f t="array" ref="W127">INT(LARGE($B127:$R127+COLUMN($B127:$R127)/100,W$4))&amp;" : "&amp;INDEX($B$4:$R$4,,MATCH(LARGE($B127:$R127+COLUMN($B127:$R127)/100,W$4),$B127:$R127+COLUMN($B127:$R127)/100,0))</f>
        <v xml:space="preserve">0 : </v>
      </c>
      <c r="X127" t="str">
        <f t="array" ref="X127">INT(LARGE($B127:$R127+COLUMN($B127:$R127)/100,X$4))&amp;" : "&amp;INDEX($B$4:$R$4,,MATCH(LARGE($B127:$R127+COLUMN($B127:$R127)/100,X$4),$B127:$R127+COLUMN($B127:$R127)/100,0))</f>
        <v xml:space="preserve">0 : </v>
      </c>
      <c r="Y127" t="e">
        <f>U127='TCD vent'!U127</f>
        <v>#N/A</v>
      </c>
    </row>
    <row r="128" spans="1:25" x14ac:dyDescent="0.35">
      <c r="A128"/>
      <c r="U128" s="12" t="e">
        <f t="shared" si="1"/>
        <v>#N/A</v>
      </c>
      <c r="V128" t="str">
        <f t="array" ref="V128">INT(LARGE($B128:$R128+COLUMN($B128:$R128)/100,V$4))&amp;" : "&amp;INDEX($B$4:$R$4,,MATCH(LARGE($B128:$R128+COLUMN($B128:$R128)/100,V$4),$B128:$R128+COLUMN($B128:$R128)/100,0))</f>
        <v xml:space="preserve">0 : </v>
      </c>
      <c r="W128" t="str">
        <f t="array" ref="W128">INT(LARGE($B128:$R128+COLUMN($B128:$R128)/100,W$4))&amp;" : "&amp;INDEX($B$4:$R$4,,MATCH(LARGE($B128:$R128+COLUMN($B128:$R128)/100,W$4),$B128:$R128+COLUMN($B128:$R128)/100,0))</f>
        <v xml:space="preserve">0 : </v>
      </c>
      <c r="X128" t="str">
        <f t="array" ref="X128">INT(LARGE($B128:$R128+COLUMN($B128:$R128)/100,X$4))&amp;" : "&amp;INDEX($B$4:$R$4,,MATCH(LARGE($B128:$R128+COLUMN($B128:$R128)/100,X$4),$B128:$R128+COLUMN($B128:$R128)/100,0))</f>
        <v xml:space="preserve">0 : </v>
      </c>
      <c r="Y128" t="e">
        <f>U128='TCD vent'!U128</f>
        <v>#N/A</v>
      </c>
    </row>
    <row r="129" spans="1:25" x14ac:dyDescent="0.35">
      <c r="A129"/>
      <c r="U129" s="12" t="e">
        <f t="shared" si="1"/>
        <v>#N/A</v>
      </c>
      <c r="V129" t="str">
        <f t="array" ref="V129">INT(LARGE($B129:$R129+COLUMN($B129:$R129)/100,V$4))&amp;" : "&amp;INDEX($B$4:$R$4,,MATCH(LARGE($B129:$R129+COLUMN($B129:$R129)/100,V$4),$B129:$R129+COLUMN($B129:$R129)/100,0))</f>
        <v xml:space="preserve">0 : </v>
      </c>
      <c r="W129" t="str">
        <f t="array" ref="W129">INT(LARGE($B129:$R129+COLUMN($B129:$R129)/100,W$4))&amp;" : "&amp;INDEX($B$4:$R$4,,MATCH(LARGE($B129:$R129+COLUMN($B129:$R129)/100,W$4),$B129:$R129+COLUMN($B129:$R129)/100,0))</f>
        <v xml:space="preserve">0 : </v>
      </c>
      <c r="X129" t="str">
        <f t="array" ref="X129">INT(LARGE($B129:$R129+COLUMN($B129:$R129)/100,X$4))&amp;" : "&amp;INDEX($B$4:$R$4,,MATCH(LARGE($B129:$R129+COLUMN($B129:$R129)/100,X$4),$B129:$R129+COLUMN($B129:$R129)/100,0))</f>
        <v xml:space="preserve">0 : </v>
      </c>
      <c r="Y129" t="e">
        <f>U129='TCD vent'!U129</f>
        <v>#N/A</v>
      </c>
    </row>
    <row r="130" spans="1:25" x14ac:dyDescent="0.35">
      <c r="A130"/>
      <c r="U130" s="12" t="e">
        <f t="shared" si="1"/>
        <v>#N/A</v>
      </c>
      <c r="V130" t="str">
        <f t="array" ref="V130">INT(LARGE($B130:$R130+COLUMN($B130:$R130)/100,V$4))&amp;" : "&amp;INDEX($B$4:$R$4,,MATCH(LARGE($B130:$R130+COLUMN($B130:$R130)/100,V$4),$B130:$R130+COLUMN($B130:$R130)/100,0))</f>
        <v xml:space="preserve">0 : </v>
      </c>
      <c r="W130" t="str">
        <f t="array" ref="W130">INT(LARGE($B130:$R130+COLUMN($B130:$R130)/100,W$4))&amp;" : "&amp;INDEX($B$4:$R$4,,MATCH(LARGE($B130:$R130+COLUMN($B130:$R130)/100,W$4),$B130:$R130+COLUMN($B130:$R130)/100,0))</f>
        <v xml:space="preserve">0 : </v>
      </c>
      <c r="X130" t="str">
        <f t="array" ref="X130">INT(LARGE($B130:$R130+COLUMN($B130:$R130)/100,X$4))&amp;" : "&amp;INDEX($B$4:$R$4,,MATCH(LARGE($B130:$R130+COLUMN($B130:$R130)/100,X$4),$B130:$R130+COLUMN($B130:$R130)/100,0))</f>
        <v xml:space="preserve">0 : </v>
      </c>
      <c r="Y130" t="e">
        <f>U130='TCD vent'!U130</f>
        <v>#N/A</v>
      </c>
    </row>
    <row r="131" spans="1:25" x14ac:dyDescent="0.35">
      <c r="A131"/>
      <c r="U131" s="12" t="e">
        <f t="shared" si="1"/>
        <v>#N/A</v>
      </c>
      <c r="V131" t="str">
        <f t="array" ref="V131">INT(LARGE($B131:$R131+COLUMN($B131:$R131)/100,V$4))&amp;" : "&amp;INDEX($B$4:$R$4,,MATCH(LARGE($B131:$R131+COLUMN($B131:$R131)/100,V$4),$B131:$R131+COLUMN($B131:$R131)/100,0))</f>
        <v xml:space="preserve">0 : </v>
      </c>
      <c r="W131" t="str">
        <f t="array" ref="W131">INT(LARGE($B131:$R131+COLUMN($B131:$R131)/100,W$4))&amp;" : "&amp;INDEX($B$4:$R$4,,MATCH(LARGE($B131:$R131+COLUMN($B131:$R131)/100,W$4),$B131:$R131+COLUMN($B131:$R131)/100,0))</f>
        <v xml:space="preserve">0 : </v>
      </c>
      <c r="X131" t="str">
        <f t="array" ref="X131">INT(LARGE($B131:$R131+COLUMN($B131:$R131)/100,X$4))&amp;" : "&amp;INDEX($B$4:$R$4,,MATCH(LARGE($B131:$R131+COLUMN($B131:$R131)/100,X$4),$B131:$R131+COLUMN($B131:$R131)/100,0))</f>
        <v xml:space="preserve">0 : </v>
      </c>
      <c r="Y131" t="e">
        <f>U131='TCD vent'!U131</f>
        <v>#N/A</v>
      </c>
    </row>
    <row r="132" spans="1:25" x14ac:dyDescent="0.35">
      <c r="A132"/>
      <c r="U132" s="12" t="e">
        <f t="shared" si="1"/>
        <v>#N/A</v>
      </c>
      <c r="V132" t="str">
        <f t="array" ref="V132">INT(LARGE($B132:$R132+COLUMN($B132:$R132)/100,V$4))&amp;" : "&amp;INDEX($B$4:$R$4,,MATCH(LARGE($B132:$R132+COLUMN($B132:$R132)/100,V$4),$B132:$R132+COLUMN($B132:$R132)/100,0))</f>
        <v xml:space="preserve">0 : </v>
      </c>
      <c r="W132" t="str">
        <f t="array" ref="W132">INT(LARGE($B132:$R132+COLUMN($B132:$R132)/100,W$4))&amp;" : "&amp;INDEX($B$4:$R$4,,MATCH(LARGE($B132:$R132+COLUMN($B132:$R132)/100,W$4),$B132:$R132+COLUMN($B132:$R132)/100,0))</f>
        <v xml:space="preserve">0 : </v>
      </c>
      <c r="X132" t="str">
        <f t="array" ref="X132">INT(LARGE($B132:$R132+COLUMN($B132:$R132)/100,X$4))&amp;" : "&amp;INDEX($B$4:$R$4,,MATCH(LARGE($B132:$R132+COLUMN($B132:$R132)/100,X$4),$B132:$R132+COLUMN($B132:$R132)/100,0))</f>
        <v xml:space="preserve">0 : </v>
      </c>
      <c r="Y132" t="e">
        <f>U132='TCD vent'!U132</f>
        <v>#N/A</v>
      </c>
    </row>
    <row r="133" spans="1:25" x14ac:dyDescent="0.35">
      <c r="A133"/>
      <c r="U133" s="12" t="e">
        <f t="shared" ref="U133:U196" si="2">INDEX($B$4:$R$4,MATCH(MAX(B133:R133),B133:R133,0))</f>
        <v>#N/A</v>
      </c>
      <c r="V133" t="str">
        <f t="array" ref="V133">INT(LARGE($B133:$R133+COLUMN($B133:$R133)/100,V$4))&amp;" : "&amp;INDEX($B$4:$R$4,,MATCH(LARGE($B133:$R133+COLUMN($B133:$R133)/100,V$4),$B133:$R133+COLUMN($B133:$R133)/100,0))</f>
        <v xml:space="preserve">0 : </v>
      </c>
      <c r="W133" t="str">
        <f t="array" ref="W133">INT(LARGE($B133:$R133+COLUMN($B133:$R133)/100,W$4))&amp;" : "&amp;INDEX($B$4:$R$4,,MATCH(LARGE($B133:$R133+COLUMN($B133:$R133)/100,W$4),$B133:$R133+COLUMN($B133:$R133)/100,0))</f>
        <v xml:space="preserve">0 : </v>
      </c>
      <c r="X133" t="str">
        <f t="array" ref="X133">INT(LARGE($B133:$R133+COLUMN($B133:$R133)/100,X$4))&amp;" : "&amp;INDEX($B$4:$R$4,,MATCH(LARGE($B133:$R133+COLUMN($B133:$R133)/100,X$4),$B133:$R133+COLUMN($B133:$R133)/100,0))</f>
        <v xml:space="preserve">0 : </v>
      </c>
      <c r="Y133" t="e">
        <f>U133='TCD vent'!U133</f>
        <v>#N/A</v>
      </c>
    </row>
    <row r="134" spans="1:25" x14ac:dyDescent="0.35">
      <c r="A134"/>
      <c r="U134" s="12" t="e">
        <f t="shared" si="2"/>
        <v>#N/A</v>
      </c>
      <c r="V134" t="str">
        <f t="array" ref="V134">INT(LARGE($B134:$R134+COLUMN($B134:$R134)/100,V$4))&amp;" : "&amp;INDEX($B$4:$R$4,,MATCH(LARGE($B134:$R134+COLUMN($B134:$R134)/100,V$4),$B134:$R134+COLUMN($B134:$R134)/100,0))</f>
        <v xml:space="preserve">0 : </v>
      </c>
      <c r="W134" t="str">
        <f t="array" ref="W134">INT(LARGE($B134:$R134+COLUMN($B134:$R134)/100,W$4))&amp;" : "&amp;INDEX($B$4:$R$4,,MATCH(LARGE($B134:$R134+COLUMN($B134:$R134)/100,W$4),$B134:$R134+COLUMN($B134:$R134)/100,0))</f>
        <v xml:space="preserve">0 : </v>
      </c>
      <c r="X134" t="str">
        <f t="array" ref="X134">INT(LARGE($B134:$R134+COLUMN($B134:$R134)/100,X$4))&amp;" : "&amp;INDEX($B$4:$R$4,,MATCH(LARGE($B134:$R134+COLUMN($B134:$R134)/100,X$4),$B134:$R134+COLUMN($B134:$R134)/100,0))</f>
        <v xml:space="preserve">0 : </v>
      </c>
      <c r="Y134" t="e">
        <f>U134='TCD vent'!U134</f>
        <v>#N/A</v>
      </c>
    </row>
    <row r="135" spans="1:25" x14ac:dyDescent="0.35">
      <c r="A135"/>
      <c r="U135" s="12" t="e">
        <f t="shared" si="2"/>
        <v>#N/A</v>
      </c>
      <c r="V135" t="str">
        <f t="array" ref="V135">INT(LARGE($B135:$R135+COLUMN($B135:$R135)/100,V$4))&amp;" : "&amp;INDEX($B$4:$R$4,,MATCH(LARGE($B135:$R135+COLUMN($B135:$R135)/100,V$4),$B135:$R135+COLUMN($B135:$R135)/100,0))</f>
        <v xml:space="preserve">0 : </v>
      </c>
      <c r="W135" t="str">
        <f t="array" ref="W135">INT(LARGE($B135:$R135+COLUMN($B135:$R135)/100,W$4))&amp;" : "&amp;INDEX($B$4:$R$4,,MATCH(LARGE($B135:$R135+COLUMN($B135:$R135)/100,W$4),$B135:$R135+COLUMN($B135:$R135)/100,0))</f>
        <v xml:space="preserve">0 : </v>
      </c>
      <c r="X135" t="str">
        <f t="array" ref="X135">INT(LARGE($B135:$R135+COLUMN($B135:$R135)/100,X$4))&amp;" : "&amp;INDEX($B$4:$R$4,,MATCH(LARGE($B135:$R135+COLUMN($B135:$R135)/100,X$4),$B135:$R135+COLUMN($B135:$R135)/100,0))</f>
        <v xml:space="preserve">0 : </v>
      </c>
      <c r="Y135" t="e">
        <f>U135='TCD vent'!U135</f>
        <v>#N/A</v>
      </c>
    </row>
    <row r="136" spans="1:25" x14ac:dyDescent="0.35">
      <c r="A136"/>
      <c r="U136" s="12" t="e">
        <f t="shared" si="2"/>
        <v>#N/A</v>
      </c>
      <c r="V136" t="str">
        <f t="array" ref="V136">INT(LARGE($B136:$R136+COLUMN($B136:$R136)/100,V$4))&amp;" : "&amp;INDEX($B$4:$R$4,,MATCH(LARGE($B136:$R136+COLUMN($B136:$R136)/100,V$4),$B136:$R136+COLUMN($B136:$R136)/100,0))</f>
        <v xml:space="preserve">0 : </v>
      </c>
      <c r="W136" t="str">
        <f t="array" ref="W136">INT(LARGE($B136:$R136+COLUMN($B136:$R136)/100,W$4))&amp;" : "&amp;INDEX($B$4:$R$4,,MATCH(LARGE($B136:$R136+COLUMN($B136:$R136)/100,W$4),$B136:$R136+COLUMN($B136:$R136)/100,0))</f>
        <v xml:space="preserve">0 : </v>
      </c>
      <c r="X136" t="str">
        <f t="array" ref="X136">INT(LARGE($B136:$R136+COLUMN($B136:$R136)/100,X$4))&amp;" : "&amp;INDEX($B$4:$R$4,,MATCH(LARGE($B136:$R136+COLUMN($B136:$R136)/100,X$4),$B136:$R136+COLUMN($B136:$R136)/100,0))</f>
        <v xml:space="preserve">0 : </v>
      </c>
      <c r="Y136" t="e">
        <f>U136='TCD vent'!U136</f>
        <v>#N/A</v>
      </c>
    </row>
    <row r="137" spans="1:25" x14ac:dyDescent="0.35">
      <c r="A137"/>
      <c r="U137" s="12" t="e">
        <f t="shared" si="2"/>
        <v>#N/A</v>
      </c>
      <c r="V137" t="str">
        <f t="array" ref="V137">INT(LARGE($B137:$R137+COLUMN($B137:$R137)/100,V$4))&amp;" : "&amp;INDEX($B$4:$R$4,,MATCH(LARGE($B137:$R137+COLUMN($B137:$R137)/100,V$4),$B137:$R137+COLUMN($B137:$R137)/100,0))</f>
        <v xml:space="preserve">0 : </v>
      </c>
      <c r="W137" t="str">
        <f t="array" ref="W137">INT(LARGE($B137:$R137+COLUMN($B137:$R137)/100,W$4))&amp;" : "&amp;INDEX($B$4:$R$4,,MATCH(LARGE($B137:$R137+COLUMN($B137:$R137)/100,W$4),$B137:$R137+COLUMN($B137:$R137)/100,0))</f>
        <v xml:space="preserve">0 : </v>
      </c>
      <c r="X137" t="str">
        <f t="array" ref="X137">INT(LARGE($B137:$R137+COLUMN($B137:$R137)/100,X$4))&amp;" : "&amp;INDEX($B$4:$R$4,,MATCH(LARGE($B137:$R137+COLUMN($B137:$R137)/100,X$4),$B137:$R137+COLUMN($B137:$R137)/100,0))</f>
        <v xml:space="preserve">0 : </v>
      </c>
      <c r="Y137" t="e">
        <f>U137='TCD vent'!U137</f>
        <v>#N/A</v>
      </c>
    </row>
    <row r="138" spans="1:25" x14ac:dyDescent="0.35">
      <c r="A138"/>
      <c r="U138" s="12" t="e">
        <f t="shared" si="2"/>
        <v>#N/A</v>
      </c>
      <c r="V138" t="str">
        <f t="array" ref="V138">INT(LARGE($B138:$R138+COLUMN($B138:$R138)/100,V$4))&amp;" : "&amp;INDEX($B$4:$R$4,,MATCH(LARGE($B138:$R138+COLUMN($B138:$R138)/100,V$4),$B138:$R138+COLUMN($B138:$R138)/100,0))</f>
        <v xml:space="preserve">0 : </v>
      </c>
      <c r="W138" t="str">
        <f t="array" ref="W138">INT(LARGE($B138:$R138+COLUMN($B138:$R138)/100,W$4))&amp;" : "&amp;INDEX($B$4:$R$4,,MATCH(LARGE($B138:$R138+COLUMN($B138:$R138)/100,W$4),$B138:$R138+COLUMN($B138:$R138)/100,0))</f>
        <v xml:space="preserve">0 : </v>
      </c>
      <c r="X138" t="str">
        <f t="array" ref="X138">INT(LARGE($B138:$R138+COLUMN($B138:$R138)/100,X$4))&amp;" : "&amp;INDEX($B$4:$R$4,,MATCH(LARGE($B138:$R138+COLUMN($B138:$R138)/100,X$4),$B138:$R138+COLUMN($B138:$R138)/100,0))</f>
        <v xml:space="preserve">0 : </v>
      </c>
      <c r="Y138" t="e">
        <f>U138='TCD vent'!U138</f>
        <v>#N/A</v>
      </c>
    </row>
    <row r="139" spans="1:25" x14ac:dyDescent="0.35">
      <c r="A139"/>
      <c r="U139" s="12" t="e">
        <f t="shared" si="2"/>
        <v>#N/A</v>
      </c>
      <c r="V139" t="str">
        <f t="array" ref="V139">INT(LARGE($B139:$R139+COLUMN($B139:$R139)/100,V$4))&amp;" : "&amp;INDEX($B$4:$R$4,,MATCH(LARGE($B139:$R139+COLUMN($B139:$R139)/100,V$4),$B139:$R139+COLUMN($B139:$R139)/100,0))</f>
        <v xml:space="preserve">0 : </v>
      </c>
      <c r="W139" t="str">
        <f t="array" ref="W139">INT(LARGE($B139:$R139+COLUMN($B139:$R139)/100,W$4))&amp;" : "&amp;INDEX($B$4:$R$4,,MATCH(LARGE($B139:$R139+COLUMN($B139:$R139)/100,W$4),$B139:$R139+COLUMN($B139:$R139)/100,0))</f>
        <v xml:space="preserve">0 : </v>
      </c>
      <c r="X139" t="str">
        <f t="array" ref="X139">INT(LARGE($B139:$R139+COLUMN($B139:$R139)/100,X$4))&amp;" : "&amp;INDEX($B$4:$R$4,,MATCH(LARGE($B139:$R139+COLUMN($B139:$R139)/100,X$4),$B139:$R139+COLUMN($B139:$R139)/100,0))</f>
        <v xml:space="preserve">0 : </v>
      </c>
      <c r="Y139" t="e">
        <f>U139='TCD vent'!U139</f>
        <v>#N/A</v>
      </c>
    </row>
    <row r="140" spans="1:25" x14ac:dyDescent="0.35">
      <c r="A140"/>
      <c r="U140" s="12" t="e">
        <f t="shared" si="2"/>
        <v>#N/A</v>
      </c>
      <c r="V140" t="str">
        <f t="array" ref="V140">INT(LARGE($B140:$R140+COLUMN($B140:$R140)/100,V$4))&amp;" : "&amp;INDEX($B$4:$R$4,,MATCH(LARGE($B140:$R140+COLUMN($B140:$R140)/100,V$4),$B140:$R140+COLUMN($B140:$R140)/100,0))</f>
        <v xml:space="preserve">0 : </v>
      </c>
      <c r="W140" t="str">
        <f t="array" ref="W140">INT(LARGE($B140:$R140+COLUMN($B140:$R140)/100,W$4))&amp;" : "&amp;INDEX($B$4:$R$4,,MATCH(LARGE($B140:$R140+COLUMN($B140:$R140)/100,W$4),$B140:$R140+COLUMN($B140:$R140)/100,0))</f>
        <v xml:space="preserve">0 : </v>
      </c>
      <c r="X140" t="str">
        <f t="array" ref="X140">INT(LARGE($B140:$R140+COLUMN($B140:$R140)/100,X$4))&amp;" : "&amp;INDEX($B$4:$R$4,,MATCH(LARGE($B140:$R140+COLUMN($B140:$R140)/100,X$4),$B140:$R140+COLUMN($B140:$R140)/100,0))</f>
        <v xml:space="preserve">0 : </v>
      </c>
      <c r="Y140" t="e">
        <f>U140='TCD vent'!U140</f>
        <v>#N/A</v>
      </c>
    </row>
    <row r="141" spans="1:25" x14ac:dyDescent="0.35">
      <c r="A141"/>
      <c r="U141" s="12" t="e">
        <f t="shared" si="2"/>
        <v>#N/A</v>
      </c>
      <c r="V141" t="str">
        <f t="array" ref="V141">INT(LARGE($B141:$R141+COLUMN($B141:$R141)/100,V$4))&amp;" : "&amp;INDEX($B$4:$R$4,,MATCH(LARGE($B141:$R141+COLUMN($B141:$R141)/100,V$4),$B141:$R141+COLUMN($B141:$R141)/100,0))</f>
        <v xml:space="preserve">0 : </v>
      </c>
      <c r="W141" t="str">
        <f t="array" ref="W141">INT(LARGE($B141:$R141+COLUMN($B141:$R141)/100,W$4))&amp;" : "&amp;INDEX($B$4:$R$4,,MATCH(LARGE($B141:$R141+COLUMN($B141:$R141)/100,W$4),$B141:$R141+COLUMN($B141:$R141)/100,0))</f>
        <v xml:space="preserve">0 : </v>
      </c>
      <c r="X141" t="str">
        <f t="array" ref="X141">INT(LARGE($B141:$R141+COLUMN($B141:$R141)/100,X$4))&amp;" : "&amp;INDEX($B$4:$R$4,,MATCH(LARGE($B141:$R141+COLUMN($B141:$R141)/100,X$4),$B141:$R141+COLUMN($B141:$R141)/100,0))</f>
        <v xml:space="preserve">0 : </v>
      </c>
      <c r="Y141" t="e">
        <f>U141='TCD vent'!U141</f>
        <v>#N/A</v>
      </c>
    </row>
    <row r="142" spans="1:25" x14ac:dyDescent="0.35">
      <c r="A142"/>
      <c r="U142" s="12" t="e">
        <f t="shared" si="2"/>
        <v>#N/A</v>
      </c>
      <c r="V142" t="str">
        <f t="array" ref="V142">INT(LARGE($B142:$R142+COLUMN($B142:$R142)/100,V$4))&amp;" : "&amp;INDEX($B$4:$R$4,,MATCH(LARGE($B142:$R142+COLUMN($B142:$R142)/100,V$4),$B142:$R142+COLUMN($B142:$R142)/100,0))</f>
        <v xml:space="preserve">0 : </v>
      </c>
      <c r="W142" t="str">
        <f t="array" ref="W142">INT(LARGE($B142:$R142+COLUMN($B142:$R142)/100,W$4))&amp;" : "&amp;INDEX($B$4:$R$4,,MATCH(LARGE($B142:$R142+COLUMN($B142:$R142)/100,W$4),$B142:$R142+COLUMN($B142:$R142)/100,0))</f>
        <v xml:space="preserve">0 : </v>
      </c>
      <c r="X142" t="str">
        <f t="array" ref="X142">INT(LARGE($B142:$R142+COLUMN($B142:$R142)/100,X$4))&amp;" : "&amp;INDEX($B$4:$R$4,,MATCH(LARGE($B142:$R142+COLUMN($B142:$R142)/100,X$4),$B142:$R142+COLUMN($B142:$R142)/100,0))</f>
        <v xml:space="preserve">0 : </v>
      </c>
      <c r="Y142" t="e">
        <f>U142='TCD vent'!U142</f>
        <v>#N/A</v>
      </c>
    </row>
    <row r="143" spans="1:25" x14ac:dyDescent="0.35">
      <c r="A143"/>
      <c r="U143" s="12" t="e">
        <f t="shared" si="2"/>
        <v>#N/A</v>
      </c>
      <c r="V143" t="str">
        <f t="array" ref="V143">INT(LARGE($B143:$R143+COLUMN($B143:$R143)/100,V$4))&amp;" : "&amp;INDEX($B$4:$R$4,,MATCH(LARGE($B143:$R143+COLUMN($B143:$R143)/100,V$4),$B143:$R143+COLUMN($B143:$R143)/100,0))</f>
        <v xml:space="preserve">0 : </v>
      </c>
      <c r="W143" t="str">
        <f t="array" ref="W143">INT(LARGE($B143:$R143+COLUMN($B143:$R143)/100,W$4))&amp;" : "&amp;INDEX($B$4:$R$4,,MATCH(LARGE($B143:$R143+COLUMN($B143:$R143)/100,W$4),$B143:$R143+COLUMN($B143:$R143)/100,0))</f>
        <v xml:space="preserve">0 : </v>
      </c>
      <c r="X143" t="str">
        <f t="array" ref="X143">INT(LARGE($B143:$R143+COLUMN($B143:$R143)/100,X$4))&amp;" : "&amp;INDEX($B$4:$R$4,,MATCH(LARGE($B143:$R143+COLUMN($B143:$R143)/100,X$4),$B143:$R143+COLUMN($B143:$R143)/100,0))</f>
        <v xml:space="preserve">0 : </v>
      </c>
      <c r="Y143" t="e">
        <f>U143='TCD vent'!U143</f>
        <v>#N/A</v>
      </c>
    </row>
    <row r="144" spans="1:25" x14ac:dyDescent="0.35">
      <c r="A144"/>
      <c r="U144" s="12" t="e">
        <f t="shared" si="2"/>
        <v>#N/A</v>
      </c>
      <c r="V144" t="str">
        <f t="array" ref="V144">INT(LARGE($B144:$R144+COLUMN($B144:$R144)/100,V$4))&amp;" : "&amp;INDEX($B$4:$R$4,,MATCH(LARGE($B144:$R144+COLUMN($B144:$R144)/100,V$4),$B144:$R144+COLUMN($B144:$R144)/100,0))</f>
        <v xml:space="preserve">0 : </v>
      </c>
      <c r="W144" t="str">
        <f t="array" ref="W144">INT(LARGE($B144:$R144+COLUMN($B144:$R144)/100,W$4))&amp;" : "&amp;INDEX($B$4:$R$4,,MATCH(LARGE($B144:$R144+COLUMN($B144:$R144)/100,W$4),$B144:$R144+COLUMN($B144:$R144)/100,0))</f>
        <v xml:space="preserve">0 : </v>
      </c>
      <c r="X144" t="str">
        <f t="array" ref="X144">INT(LARGE($B144:$R144+COLUMN($B144:$R144)/100,X$4))&amp;" : "&amp;INDEX($B$4:$R$4,,MATCH(LARGE($B144:$R144+COLUMN($B144:$R144)/100,X$4),$B144:$R144+COLUMN($B144:$R144)/100,0))</f>
        <v xml:space="preserve">0 : </v>
      </c>
      <c r="Y144" t="e">
        <f>U144='TCD vent'!U144</f>
        <v>#N/A</v>
      </c>
    </row>
    <row r="145" spans="1:25" x14ac:dyDescent="0.35">
      <c r="A145"/>
      <c r="U145" s="12" t="e">
        <f t="shared" si="2"/>
        <v>#N/A</v>
      </c>
      <c r="V145" t="str">
        <f t="array" ref="V145">INT(LARGE($B145:$R145+COLUMN($B145:$R145)/100,V$4))&amp;" : "&amp;INDEX($B$4:$R$4,,MATCH(LARGE($B145:$R145+COLUMN($B145:$R145)/100,V$4),$B145:$R145+COLUMN($B145:$R145)/100,0))</f>
        <v xml:space="preserve">0 : </v>
      </c>
      <c r="W145" t="str">
        <f t="array" ref="W145">INT(LARGE($B145:$R145+COLUMN($B145:$R145)/100,W$4))&amp;" : "&amp;INDEX($B$4:$R$4,,MATCH(LARGE($B145:$R145+COLUMN($B145:$R145)/100,W$4),$B145:$R145+COLUMN($B145:$R145)/100,0))</f>
        <v xml:space="preserve">0 : </v>
      </c>
      <c r="X145" t="str">
        <f t="array" ref="X145">INT(LARGE($B145:$R145+COLUMN($B145:$R145)/100,X$4))&amp;" : "&amp;INDEX($B$4:$R$4,,MATCH(LARGE($B145:$R145+COLUMN($B145:$R145)/100,X$4),$B145:$R145+COLUMN($B145:$R145)/100,0))</f>
        <v xml:space="preserve">0 : </v>
      </c>
      <c r="Y145" t="e">
        <f>U145='TCD vent'!U145</f>
        <v>#N/A</v>
      </c>
    </row>
    <row r="146" spans="1:25" x14ac:dyDescent="0.35">
      <c r="A146"/>
      <c r="U146" s="12" t="e">
        <f t="shared" si="2"/>
        <v>#N/A</v>
      </c>
      <c r="V146" t="str">
        <f t="array" ref="V146">INT(LARGE($B146:$R146+COLUMN($B146:$R146)/100,V$4))&amp;" : "&amp;INDEX($B$4:$R$4,,MATCH(LARGE($B146:$R146+COLUMN($B146:$R146)/100,V$4),$B146:$R146+COLUMN($B146:$R146)/100,0))</f>
        <v xml:space="preserve">0 : </v>
      </c>
      <c r="W146" t="str">
        <f t="array" ref="W146">INT(LARGE($B146:$R146+COLUMN($B146:$R146)/100,W$4))&amp;" : "&amp;INDEX($B$4:$R$4,,MATCH(LARGE($B146:$R146+COLUMN($B146:$R146)/100,W$4),$B146:$R146+COLUMN($B146:$R146)/100,0))</f>
        <v xml:space="preserve">0 : </v>
      </c>
      <c r="X146" t="str">
        <f t="array" ref="X146">INT(LARGE($B146:$R146+COLUMN($B146:$R146)/100,X$4))&amp;" : "&amp;INDEX($B$4:$R$4,,MATCH(LARGE($B146:$R146+COLUMN($B146:$R146)/100,X$4),$B146:$R146+COLUMN($B146:$R146)/100,0))</f>
        <v xml:space="preserve">0 : </v>
      </c>
      <c r="Y146" t="e">
        <f>U146='TCD vent'!U146</f>
        <v>#N/A</v>
      </c>
    </row>
    <row r="147" spans="1:25" x14ac:dyDescent="0.35">
      <c r="A147"/>
      <c r="U147" s="12" t="e">
        <f t="shared" si="2"/>
        <v>#N/A</v>
      </c>
      <c r="V147" t="str">
        <f t="array" ref="V147">INT(LARGE($B147:$R147+COLUMN($B147:$R147)/100,V$4))&amp;" : "&amp;INDEX($B$4:$R$4,,MATCH(LARGE($B147:$R147+COLUMN($B147:$R147)/100,V$4),$B147:$R147+COLUMN($B147:$R147)/100,0))</f>
        <v xml:space="preserve">0 : </v>
      </c>
      <c r="W147" t="str">
        <f t="array" ref="W147">INT(LARGE($B147:$R147+COLUMN($B147:$R147)/100,W$4))&amp;" : "&amp;INDEX($B$4:$R$4,,MATCH(LARGE($B147:$R147+COLUMN($B147:$R147)/100,W$4),$B147:$R147+COLUMN($B147:$R147)/100,0))</f>
        <v xml:space="preserve">0 : </v>
      </c>
      <c r="X147" t="str">
        <f t="array" ref="X147">INT(LARGE($B147:$R147+COLUMN($B147:$R147)/100,X$4))&amp;" : "&amp;INDEX($B$4:$R$4,,MATCH(LARGE($B147:$R147+COLUMN($B147:$R147)/100,X$4),$B147:$R147+COLUMN($B147:$R147)/100,0))</f>
        <v xml:space="preserve">0 : </v>
      </c>
      <c r="Y147" t="e">
        <f>U147='TCD vent'!U147</f>
        <v>#N/A</v>
      </c>
    </row>
    <row r="148" spans="1:25" x14ac:dyDescent="0.35">
      <c r="A148"/>
      <c r="U148" s="12" t="e">
        <f t="shared" si="2"/>
        <v>#N/A</v>
      </c>
      <c r="V148" t="str">
        <f t="array" ref="V148">INT(LARGE($B148:$R148+COLUMN($B148:$R148)/100,V$4))&amp;" : "&amp;INDEX($B$4:$R$4,,MATCH(LARGE($B148:$R148+COLUMN($B148:$R148)/100,V$4),$B148:$R148+COLUMN($B148:$R148)/100,0))</f>
        <v xml:space="preserve">0 : </v>
      </c>
      <c r="W148" t="str">
        <f t="array" ref="W148">INT(LARGE($B148:$R148+COLUMN($B148:$R148)/100,W$4))&amp;" : "&amp;INDEX($B$4:$R$4,,MATCH(LARGE($B148:$R148+COLUMN($B148:$R148)/100,W$4),$B148:$R148+COLUMN($B148:$R148)/100,0))</f>
        <v xml:space="preserve">0 : </v>
      </c>
      <c r="X148" t="str">
        <f t="array" ref="X148">INT(LARGE($B148:$R148+COLUMN($B148:$R148)/100,X$4))&amp;" : "&amp;INDEX($B$4:$R$4,,MATCH(LARGE($B148:$R148+COLUMN($B148:$R148)/100,X$4),$B148:$R148+COLUMN($B148:$R148)/100,0))</f>
        <v xml:space="preserve">0 : </v>
      </c>
      <c r="Y148" t="e">
        <f>U148='TCD vent'!U148</f>
        <v>#N/A</v>
      </c>
    </row>
    <row r="149" spans="1:25" x14ac:dyDescent="0.35">
      <c r="A149"/>
      <c r="U149" s="12" t="e">
        <f t="shared" si="2"/>
        <v>#N/A</v>
      </c>
      <c r="V149" t="str">
        <f t="array" ref="V149">INT(LARGE($B149:$R149+COLUMN($B149:$R149)/100,V$4))&amp;" : "&amp;INDEX($B$4:$R$4,,MATCH(LARGE($B149:$R149+COLUMN($B149:$R149)/100,V$4),$B149:$R149+COLUMN($B149:$R149)/100,0))</f>
        <v xml:space="preserve">0 : </v>
      </c>
      <c r="W149" t="str">
        <f t="array" ref="W149">INT(LARGE($B149:$R149+COLUMN($B149:$R149)/100,W$4))&amp;" : "&amp;INDEX($B$4:$R$4,,MATCH(LARGE($B149:$R149+COLUMN($B149:$R149)/100,W$4),$B149:$R149+COLUMN($B149:$R149)/100,0))</f>
        <v xml:space="preserve">0 : </v>
      </c>
      <c r="X149" t="str">
        <f t="array" ref="X149">INT(LARGE($B149:$R149+COLUMN($B149:$R149)/100,X$4))&amp;" : "&amp;INDEX($B$4:$R$4,,MATCH(LARGE($B149:$R149+COLUMN($B149:$R149)/100,X$4),$B149:$R149+COLUMN($B149:$R149)/100,0))</f>
        <v xml:space="preserve">0 : </v>
      </c>
      <c r="Y149" t="e">
        <f>U149='TCD vent'!U149</f>
        <v>#N/A</v>
      </c>
    </row>
    <row r="150" spans="1:25" x14ac:dyDescent="0.35">
      <c r="A150"/>
      <c r="U150" s="12" t="e">
        <f t="shared" si="2"/>
        <v>#N/A</v>
      </c>
      <c r="V150" t="str">
        <f t="array" ref="V150">INT(LARGE($B150:$R150+COLUMN($B150:$R150)/100,V$4))&amp;" : "&amp;INDEX($B$4:$R$4,,MATCH(LARGE($B150:$R150+COLUMN($B150:$R150)/100,V$4),$B150:$R150+COLUMN($B150:$R150)/100,0))</f>
        <v xml:space="preserve">0 : </v>
      </c>
      <c r="W150" t="str">
        <f t="array" ref="W150">INT(LARGE($B150:$R150+COLUMN($B150:$R150)/100,W$4))&amp;" : "&amp;INDEX($B$4:$R$4,,MATCH(LARGE($B150:$R150+COLUMN($B150:$R150)/100,W$4),$B150:$R150+COLUMN($B150:$R150)/100,0))</f>
        <v xml:space="preserve">0 : </v>
      </c>
      <c r="X150" t="str">
        <f t="array" ref="X150">INT(LARGE($B150:$R150+COLUMN($B150:$R150)/100,X$4))&amp;" : "&amp;INDEX($B$4:$R$4,,MATCH(LARGE($B150:$R150+COLUMN($B150:$R150)/100,X$4),$B150:$R150+COLUMN($B150:$R150)/100,0))</f>
        <v xml:space="preserve">0 : </v>
      </c>
      <c r="Y150" t="e">
        <f>U150='TCD vent'!U150</f>
        <v>#N/A</v>
      </c>
    </row>
    <row r="151" spans="1:25" x14ac:dyDescent="0.35">
      <c r="A151"/>
      <c r="U151" s="12" t="e">
        <f t="shared" si="2"/>
        <v>#N/A</v>
      </c>
      <c r="V151" t="str">
        <f t="array" ref="V151">INT(LARGE($B151:$R151+COLUMN($B151:$R151)/100,V$4))&amp;" : "&amp;INDEX($B$4:$R$4,,MATCH(LARGE($B151:$R151+COLUMN($B151:$R151)/100,V$4),$B151:$R151+COLUMN($B151:$R151)/100,0))</f>
        <v xml:space="preserve">0 : </v>
      </c>
      <c r="W151" t="str">
        <f t="array" ref="W151">INT(LARGE($B151:$R151+COLUMN($B151:$R151)/100,W$4))&amp;" : "&amp;INDEX($B$4:$R$4,,MATCH(LARGE($B151:$R151+COLUMN($B151:$R151)/100,W$4),$B151:$R151+COLUMN($B151:$R151)/100,0))</f>
        <v xml:space="preserve">0 : </v>
      </c>
      <c r="X151" t="str">
        <f t="array" ref="X151">INT(LARGE($B151:$R151+COLUMN($B151:$R151)/100,X$4))&amp;" : "&amp;INDEX($B$4:$R$4,,MATCH(LARGE($B151:$R151+COLUMN($B151:$R151)/100,X$4),$B151:$R151+COLUMN($B151:$R151)/100,0))</f>
        <v xml:space="preserve">0 : </v>
      </c>
      <c r="Y151" t="e">
        <f>U151='TCD vent'!U151</f>
        <v>#N/A</v>
      </c>
    </row>
    <row r="152" spans="1:25" x14ac:dyDescent="0.35">
      <c r="A152"/>
      <c r="U152" s="12" t="e">
        <f t="shared" si="2"/>
        <v>#N/A</v>
      </c>
      <c r="V152" t="str">
        <f t="array" ref="V152">INT(LARGE($B152:$R152+COLUMN($B152:$R152)/100,V$4))&amp;" : "&amp;INDEX($B$4:$R$4,,MATCH(LARGE($B152:$R152+COLUMN($B152:$R152)/100,V$4),$B152:$R152+COLUMN($B152:$R152)/100,0))</f>
        <v xml:space="preserve">0 : </v>
      </c>
      <c r="W152" t="str">
        <f t="array" ref="W152">INT(LARGE($B152:$R152+COLUMN($B152:$R152)/100,W$4))&amp;" : "&amp;INDEX($B$4:$R$4,,MATCH(LARGE($B152:$R152+COLUMN($B152:$R152)/100,W$4),$B152:$R152+COLUMN($B152:$R152)/100,0))</f>
        <v xml:space="preserve">0 : </v>
      </c>
      <c r="X152" t="str">
        <f t="array" ref="X152">INT(LARGE($B152:$R152+COLUMN($B152:$R152)/100,X$4))&amp;" : "&amp;INDEX($B$4:$R$4,,MATCH(LARGE($B152:$R152+COLUMN($B152:$R152)/100,X$4),$B152:$R152+COLUMN($B152:$R152)/100,0))</f>
        <v xml:space="preserve">0 : </v>
      </c>
      <c r="Y152" t="e">
        <f>U152='TCD vent'!U152</f>
        <v>#N/A</v>
      </c>
    </row>
    <row r="153" spans="1:25" x14ac:dyDescent="0.35">
      <c r="A153"/>
      <c r="U153" s="12" t="e">
        <f t="shared" si="2"/>
        <v>#N/A</v>
      </c>
      <c r="V153" t="str">
        <f t="array" ref="V153">INT(LARGE($B153:$R153+COLUMN($B153:$R153)/100,V$4))&amp;" : "&amp;INDEX($B$4:$R$4,,MATCH(LARGE($B153:$R153+COLUMN($B153:$R153)/100,V$4),$B153:$R153+COLUMN($B153:$R153)/100,0))</f>
        <v xml:space="preserve">0 : </v>
      </c>
      <c r="W153" t="str">
        <f t="array" ref="W153">INT(LARGE($B153:$R153+COLUMN($B153:$R153)/100,W$4))&amp;" : "&amp;INDEX($B$4:$R$4,,MATCH(LARGE($B153:$R153+COLUMN($B153:$R153)/100,W$4),$B153:$R153+COLUMN($B153:$R153)/100,0))</f>
        <v xml:space="preserve">0 : </v>
      </c>
      <c r="X153" t="str">
        <f t="array" ref="X153">INT(LARGE($B153:$R153+COLUMN($B153:$R153)/100,X$4))&amp;" : "&amp;INDEX($B$4:$R$4,,MATCH(LARGE($B153:$R153+COLUMN($B153:$R153)/100,X$4),$B153:$R153+COLUMN($B153:$R153)/100,0))</f>
        <v xml:space="preserve">0 : </v>
      </c>
      <c r="Y153" t="e">
        <f>U153='TCD vent'!U153</f>
        <v>#N/A</v>
      </c>
    </row>
    <row r="154" spans="1:25" x14ac:dyDescent="0.35">
      <c r="A154"/>
      <c r="U154" s="12" t="e">
        <f t="shared" si="2"/>
        <v>#N/A</v>
      </c>
      <c r="V154" t="str">
        <f t="array" ref="V154">INT(LARGE($B154:$R154+COLUMN($B154:$R154)/100,V$4))&amp;" : "&amp;INDEX($B$4:$R$4,,MATCH(LARGE($B154:$R154+COLUMN($B154:$R154)/100,V$4),$B154:$R154+COLUMN($B154:$R154)/100,0))</f>
        <v xml:space="preserve">0 : </v>
      </c>
      <c r="W154" t="str">
        <f t="array" ref="W154">INT(LARGE($B154:$R154+COLUMN($B154:$R154)/100,W$4))&amp;" : "&amp;INDEX($B$4:$R$4,,MATCH(LARGE($B154:$R154+COLUMN($B154:$R154)/100,W$4),$B154:$R154+COLUMN($B154:$R154)/100,0))</f>
        <v xml:space="preserve">0 : </v>
      </c>
      <c r="X154" t="str">
        <f t="array" ref="X154">INT(LARGE($B154:$R154+COLUMN($B154:$R154)/100,X$4))&amp;" : "&amp;INDEX($B$4:$R$4,,MATCH(LARGE($B154:$R154+COLUMN($B154:$R154)/100,X$4),$B154:$R154+COLUMN($B154:$R154)/100,0))</f>
        <v xml:space="preserve">0 : </v>
      </c>
      <c r="Y154" t="e">
        <f>U154='TCD vent'!U154</f>
        <v>#N/A</v>
      </c>
    </row>
    <row r="155" spans="1:25" x14ac:dyDescent="0.35">
      <c r="A155"/>
      <c r="U155" s="12" t="e">
        <f t="shared" si="2"/>
        <v>#N/A</v>
      </c>
      <c r="V155" t="str">
        <f t="array" ref="V155">INT(LARGE($B155:$R155+COLUMN($B155:$R155)/100,V$4))&amp;" : "&amp;INDEX($B$4:$R$4,,MATCH(LARGE($B155:$R155+COLUMN($B155:$R155)/100,V$4),$B155:$R155+COLUMN($B155:$R155)/100,0))</f>
        <v xml:space="preserve">0 : </v>
      </c>
      <c r="W155" t="str">
        <f t="array" ref="W155">INT(LARGE($B155:$R155+COLUMN($B155:$R155)/100,W$4))&amp;" : "&amp;INDEX($B$4:$R$4,,MATCH(LARGE($B155:$R155+COLUMN($B155:$R155)/100,W$4),$B155:$R155+COLUMN($B155:$R155)/100,0))</f>
        <v xml:space="preserve">0 : </v>
      </c>
      <c r="X155" t="str">
        <f t="array" ref="X155">INT(LARGE($B155:$R155+COLUMN($B155:$R155)/100,X$4))&amp;" : "&amp;INDEX($B$4:$R$4,,MATCH(LARGE($B155:$R155+COLUMN($B155:$R155)/100,X$4),$B155:$R155+COLUMN($B155:$R155)/100,0))</f>
        <v xml:space="preserve">0 : </v>
      </c>
      <c r="Y155" t="e">
        <f>U155='TCD vent'!U155</f>
        <v>#N/A</v>
      </c>
    </row>
    <row r="156" spans="1:25" x14ac:dyDescent="0.35">
      <c r="A156"/>
      <c r="U156" s="12" t="e">
        <f t="shared" si="2"/>
        <v>#N/A</v>
      </c>
      <c r="V156" t="str">
        <f t="array" ref="V156">INT(LARGE($B156:$R156+COLUMN($B156:$R156)/100,V$4))&amp;" : "&amp;INDEX($B$4:$R$4,,MATCH(LARGE($B156:$R156+COLUMN($B156:$R156)/100,V$4),$B156:$R156+COLUMN($B156:$R156)/100,0))</f>
        <v xml:space="preserve">0 : </v>
      </c>
      <c r="W156" t="str">
        <f t="array" ref="W156">INT(LARGE($B156:$R156+COLUMN($B156:$R156)/100,W$4))&amp;" : "&amp;INDEX($B$4:$R$4,,MATCH(LARGE($B156:$R156+COLUMN($B156:$R156)/100,W$4),$B156:$R156+COLUMN($B156:$R156)/100,0))</f>
        <v xml:space="preserve">0 : </v>
      </c>
      <c r="X156" t="str">
        <f t="array" ref="X156">INT(LARGE($B156:$R156+COLUMN($B156:$R156)/100,X$4))&amp;" : "&amp;INDEX($B$4:$R$4,,MATCH(LARGE($B156:$R156+COLUMN($B156:$R156)/100,X$4),$B156:$R156+COLUMN($B156:$R156)/100,0))</f>
        <v xml:space="preserve">0 : </v>
      </c>
      <c r="Y156" t="e">
        <f>U156='TCD vent'!U156</f>
        <v>#N/A</v>
      </c>
    </row>
    <row r="157" spans="1:25" x14ac:dyDescent="0.35">
      <c r="A157"/>
      <c r="U157" s="12" t="e">
        <f t="shared" si="2"/>
        <v>#N/A</v>
      </c>
      <c r="V157" t="str">
        <f t="array" ref="V157">INT(LARGE($B157:$R157+COLUMN($B157:$R157)/100,V$4))&amp;" : "&amp;INDEX($B$4:$R$4,,MATCH(LARGE($B157:$R157+COLUMN($B157:$R157)/100,V$4),$B157:$R157+COLUMN($B157:$R157)/100,0))</f>
        <v xml:space="preserve">0 : </v>
      </c>
      <c r="W157" t="str">
        <f t="array" ref="W157">INT(LARGE($B157:$R157+COLUMN($B157:$R157)/100,W$4))&amp;" : "&amp;INDEX($B$4:$R$4,,MATCH(LARGE($B157:$R157+COLUMN($B157:$R157)/100,W$4),$B157:$R157+COLUMN($B157:$R157)/100,0))</f>
        <v xml:space="preserve">0 : </v>
      </c>
      <c r="X157" t="str">
        <f t="array" ref="X157">INT(LARGE($B157:$R157+COLUMN($B157:$R157)/100,X$4))&amp;" : "&amp;INDEX($B$4:$R$4,,MATCH(LARGE($B157:$R157+COLUMN($B157:$R157)/100,X$4),$B157:$R157+COLUMN($B157:$R157)/100,0))</f>
        <v xml:space="preserve">0 : </v>
      </c>
      <c r="Y157" t="e">
        <f>U157='TCD vent'!U157</f>
        <v>#N/A</v>
      </c>
    </row>
    <row r="158" spans="1:25" x14ac:dyDescent="0.35">
      <c r="A158"/>
      <c r="U158" s="12" t="e">
        <f t="shared" si="2"/>
        <v>#N/A</v>
      </c>
      <c r="V158" t="str">
        <f t="array" ref="V158">INT(LARGE($B158:$R158+COLUMN($B158:$R158)/100,V$4))&amp;" : "&amp;INDEX($B$4:$R$4,,MATCH(LARGE($B158:$R158+COLUMN($B158:$R158)/100,V$4),$B158:$R158+COLUMN($B158:$R158)/100,0))</f>
        <v xml:space="preserve">0 : </v>
      </c>
      <c r="W158" t="str">
        <f t="array" ref="W158">INT(LARGE($B158:$R158+COLUMN($B158:$R158)/100,W$4))&amp;" : "&amp;INDEX($B$4:$R$4,,MATCH(LARGE($B158:$R158+COLUMN($B158:$R158)/100,W$4),$B158:$R158+COLUMN($B158:$R158)/100,0))</f>
        <v xml:space="preserve">0 : </v>
      </c>
      <c r="X158" t="str">
        <f t="array" ref="X158">INT(LARGE($B158:$R158+COLUMN($B158:$R158)/100,X$4))&amp;" : "&amp;INDEX($B$4:$R$4,,MATCH(LARGE($B158:$R158+COLUMN($B158:$R158)/100,X$4),$B158:$R158+COLUMN($B158:$R158)/100,0))</f>
        <v xml:space="preserve">0 : </v>
      </c>
      <c r="Y158" t="e">
        <f>U158='TCD vent'!U158</f>
        <v>#N/A</v>
      </c>
    </row>
    <row r="159" spans="1:25" x14ac:dyDescent="0.35">
      <c r="A159"/>
      <c r="U159" s="12" t="e">
        <f t="shared" si="2"/>
        <v>#N/A</v>
      </c>
      <c r="V159" t="str">
        <f t="array" ref="V159">INT(LARGE($B159:$R159+COLUMN($B159:$R159)/100,V$4))&amp;" : "&amp;INDEX($B$4:$R$4,,MATCH(LARGE($B159:$R159+COLUMN($B159:$R159)/100,V$4),$B159:$R159+COLUMN($B159:$R159)/100,0))</f>
        <v xml:space="preserve">0 : </v>
      </c>
      <c r="W159" t="str">
        <f t="array" ref="W159">INT(LARGE($B159:$R159+COLUMN($B159:$R159)/100,W$4))&amp;" : "&amp;INDEX($B$4:$R$4,,MATCH(LARGE($B159:$R159+COLUMN($B159:$R159)/100,W$4),$B159:$R159+COLUMN($B159:$R159)/100,0))</f>
        <v xml:space="preserve">0 : </v>
      </c>
      <c r="X159" t="str">
        <f t="array" ref="X159">INT(LARGE($B159:$R159+COLUMN($B159:$R159)/100,X$4))&amp;" : "&amp;INDEX($B$4:$R$4,,MATCH(LARGE($B159:$R159+COLUMN($B159:$R159)/100,X$4),$B159:$R159+COLUMN($B159:$R159)/100,0))</f>
        <v xml:space="preserve">0 : </v>
      </c>
      <c r="Y159" t="e">
        <f>U159='TCD vent'!U159</f>
        <v>#N/A</v>
      </c>
    </row>
    <row r="160" spans="1:25" x14ac:dyDescent="0.35">
      <c r="A160"/>
      <c r="U160" s="12" t="e">
        <f t="shared" si="2"/>
        <v>#N/A</v>
      </c>
      <c r="V160" t="str">
        <f t="array" ref="V160">INT(LARGE($B160:$R160+COLUMN($B160:$R160)/100,V$4))&amp;" : "&amp;INDEX($B$4:$R$4,,MATCH(LARGE($B160:$R160+COLUMN($B160:$R160)/100,V$4),$B160:$R160+COLUMN($B160:$R160)/100,0))</f>
        <v xml:space="preserve">0 : </v>
      </c>
      <c r="W160" t="str">
        <f t="array" ref="W160">INT(LARGE($B160:$R160+COLUMN($B160:$R160)/100,W$4))&amp;" : "&amp;INDEX($B$4:$R$4,,MATCH(LARGE($B160:$R160+COLUMN($B160:$R160)/100,W$4),$B160:$R160+COLUMN($B160:$R160)/100,0))</f>
        <v xml:space="preserve">0 : </v>
      </c>
      <c r="X160" t="str">
        <f t="array" ref="X160">INT(LARGE($B160:$R160+COLUMN($B160:$R160)/100,X$4))&amp;" : "&amp;INDEX($B$4:$R$4,,MATCH(LARGE($B160:$R160+COLUMN($B160:$R160)/100,X$4),$B160:$R160+COLUMN($B160:$R160)/100,0))</f>
        <v xml:space="preserve">0 : </v>
      </c>
      <c r="Y160" t="e">
        <f>U160='TCD vent'!U160</f>
        <v>#N/A</v>
      </c>
    </row>
    <row r="161" spans="1:25" x14ac:dyDescent="0.35">
      <c r="A161"/>
      <c r="U161" s="12" t="e">
        <f t="shared" si="2"/>
        <v>#N/A</v>
      </c>
      <c r="V161" t="str">
        <f t="array" ref="V161">INT(LARGE($B161:$R161+COLUMN($B161:$R161)/100,V$4))&amp;" : "&amp;INDEX($B$4:$R$4,,MATCH(LARGE($B161:$R161+COLUMN($B161:$R161)/100,V$4),$B161:$R161+COLUMN($B161:$R161)/100,0))</f>
        <v xml:space="preserve">0 : </v>
      </c>
      <c r="W161" t="str">
        <f t="array" ref="W161">INT(LARGE($B161:$R161+COLUMN($B161:$R161)/100,W$4))&amp;" : "&amp;INDEX($B$4:$R$4,,MATCH(LARGE($B161:$R161+COLUMN($B161:$R161)/100,W$4),$B161:$R161+COLUMN($B161:$R161)/100,0))</f>
        <v xml:space="preserve">0 : </v>
      </c>
      <c r="X161" t="str">
        <f t="array" ref="X161">INT(LARGE($B161:$R161+COLUMN($B161:$R161)/100,X$4))&amp;" : "&amp;INDEX($B$4:$R$4,,MATCH(LARGE($B161:$R161+COLUMN($B161:$R161)/100,X$4),$B161:$R161+COLUMN($B161:$R161)/100,0))</f>
        <v xml:space="preserve">0 : </v>
      </c>
      <c r="Y161" t="e">
        <f>U161='TCD vent'!U161</f>
        <v>#N/A</v>
      </c>
    </row>
    <row r="162" spans="1:25" x14ac:dyDescent="0.35">
      <c r="A162"/>
      <c r="U162" s="12" t="e">
        <f t="shared" si="2"/>
        <v>#N/A</v>
      </c>
      <c r="V162" t="str">
        <f t="array" ref="V162">INT(LARGE($B162:$R162+COLUMN($B162:$R162)/100,V$4))&amp;" : "&amp;INDEX($B$4:$R$4,,MATCH(LARGE($B162:$R162+COLUMN($B162:$R162)/100,V$4),$B162:$R162+COLUMN($B162:$R162)/100,0))</f>
        <v xml:space="preserve">0 : </v>
      </c>
      <c r="W162" t="str">
        <f t="array" ref="W162">INT(LARGE($B162:$R162+COLUMN($B162:$R162)/100,W$4))&amp;" : "&amp;INDEX($B$4:$R$4,,MATCH(LARGE($B162:$R162+COLUMN($B162:$R162)/100,W$4),$B162:$R162+COLUMN($B162:$R162)/100,0))</f>
        <v xml:space="preserve">0 : </v>
      </c>
      <c r="X162" t="str">
        <f t="array" ref="X162">INT(LARGE($B162:$R162+COLUMN($B162:$R162)/100,X$4))&amp;" : "&amp;INDEX($B$4:$R$4,,MATCH(LARGE($B162:$R162+COLUMN($B162:$R162)/100,X$4),$B162:$R162+COLUMN($B162:$R162)/100,0))</f>
        <v xml:space="preserve">0 : </v>
      </c>
      <c r="Y162" t="e">
        <f>U162='TCD vent'!U162</f>
        <v>#N/A</v>
      </c>
    </row>
    <row r="163" spans="1:25" x14ac:dyDescent="0.35">
      <c r="A163"/>
      <c r="U163" s="12" t="e">
        <f t="shared" si="2"/>
        <v>#N/A</v>
      </c>
      <c r="V163" t="str">
        <f t="array" ref="V163">INT(LARGE($B163:$R163+COLUMN($B163:$R163)/100,V$4))&amp;" : "&amp;INDEX($B$4:$R$4,,MATCH(LARGE($B163:$R163+COLUMN($B163:$R163)/100,V$4),$B163:$R163+COLUMN($B163:$R163)/100,0))</f>
        <v xml:space="preserve">0 : </v>
      </c>
      <c r="W163" t="str">
        <f t="array" ref="W163">INT(LARGE($B163:$R163+COLUMN($B163:$R163)/100,W$4))&amp;" : "&amp;INDEX($B$4:$R$4,,MATCH(LARGE($B163:$R163+COLUMN($B163:$R163)/100,W$4),$B163:$R163+COLUMN($B163:$R163)/100,0))</f>
        <v xml:space="preserve">0 : </v>
      </c>
      <c r="X163" t="str">
        <f t="array" ref="X163">INT(LARGE($B163:$R163+COLUMN($B163:$R163)/100,X$4))&amp;" : "&amp;INDEX($B$4:$R$4,,MATCH(LARGE($B163:$R163+COLUMN($B163:$R163)/100,X$4),$B163:$R163+COLUMN($B163:$R163)/100,0))</f>
        <v xml:space="preserve">0 : </v>
      </c>
      <c r="Y163" t="e">
        <f>U163='TCD vent'!U163</f>
        <v>#N/A</v>
      </c>
    </row>
    <row r="164" spans="1:25" x14ac:dyDescent="0.35">
      <c r="A164"/>
      <c r="U164" s="12" t="e">
        <f t="shared" si="2"/>
        <v>#N/A</v>
      </c>
      <c r="V164" t="str">
        <f t="array" ref="V164">INT(LARGE($B164:$R164+COLUMN($B164:$R164)/100,V$4))&amp;" : "&amp;INDEX($B$4:$R$4,,MATCH(LARGE($B164:$R164+COLUMN($B164:$R164)/100,V$4),$B164:$R164+COLUMN($B164:$R164)/100,0))</f>
        <v xml:space="preserve">0 : </v>
      </c>
      <c r="W164" t="str">
        <f t="array" ref="W164">INT(LARGE($B164:$R164+COLUMN($B164:$R164)/100,W$4))&amp;" : "&amp;INDEX($B$4:$R$4,,MATCH(LARGE($B164:$R164+COLUMN($B164:$R164)/100,W$4),$B164:$R164+COLUMN($B164:$R164)/100,0))</f>
        <v xml:space="preserve">0 : </v>
      </c>
      <c r="X164" t="str">
        <f t="array" ref="X164">INT(LARGE($B164:$R164+COLUMN($B164:$R164)/100,X$4))&amp;" : "&amp;INDEX($B$4:$R$4,,MATCH(LARGE($B164:$R164+COLUMN($B164:$R164)/100,X$4),$B164:$R164+COLUMN($B164:$R164)/100,0))</f>
        <v xml:space="preserve">0 : </v>
      </c>
      <c r="Y164" t="e">
        <f>U164='TCD vent'!U164</f>
        <v>#N/A</v>
      </c>
    </row>
    <row r="165" spans="1:25" x14ac:dyDescent="0.35">
      <c r="A165"/>
      <c r="U165" s="12" t="e">
        <f t="shared" si="2"/>
        <v>#N/A</v>
      </c>
      <c r="V165" t="str">
        <f t="array" ref="V165">INT(LARGE($B165:$R165+COLUMN($B165:$R165)/100,V$4))&amp;" : "&amp;INDEX($B$4:$R$4,,MATCH(LARGE($B165:$R165+COLUMN($B165:$R165)/100,V$4),$B165:$R165+COLUMN($B165:$R165)/100,0))</f>
        <v xml:space="preserve">0 : </v>
      </c>
      <c r="W165" t="str">
        <f t="array" ref="W165">INT(LARGE($B165:$R165+COLUMN($B165:$R165)/100,W$4))&amp;" : "&amp;INDEX($B$4:$R$4,,MATCH(LARGE($B165:$R165+COLUMN($B165:$R165)/100,W$4),$B165:$R165+COLUMN($B165:$R165)/100,0))</f>
        <v xml:space="preserve">0 : </v>
      </c>
      <c r="X165" t="str">
        <f t="array" ref="X165">INT(LARGE($B165:$R165+COLUMN($B165:$R165)/100,X$4))&amp;" : "&amp;INDEX($B$4:$R$4,,MATCH(LARGE($B165:$R165+COLUMN($B165:$R165)/100,X$4),$B165:$R165+COLUMN($B165:$R165)/100,0))</f>
        <v xml:space="preserve">0 : </v>
      </c>
      <c r="Y165" t="e">
        <f>U165='TCD vent'!U165</f>
        <v>#N/A</v>
      </c>
    </row>
    <row r="166" spans="1:25" x14ac:dyDescent="0.35">
      <c r="A166"/>
      <c r="U166" s="12" t="e">
        <f t="shared" si="2"/>
        <v>#N/A</v>
      </c>
      <c r="V166" t="str">
        <f t="array" ref="V166">INT(LARGE($B166:$R166+COLUMN($B166:$R166)/100,V$4))&amp;" : "&amp;INDEX($B$4:$R$4,,MATCH(LARGE($B166:$R166+COLUMN($B166:$R166)/100,V$4),$B166:$R166+COLUMN($B166:$R166)/100,0))</f>
        <v xml:space="preserve">0 : </v>
      </c>
      <c r="W166" t="str">
        <f t="array" ref="W166">INT(LARGE($B166:$R166+COLUMN($B166:$R166)/100,W$4))&amp;" : "&amp;INDEX($B$4:$R$4,,MATCH(LARGE($B166:$R166+COLUMN($B166:$R166)/100,W$4),$B166:$R166+COLUMN($B166:$R166)/100,0))</f>
        <v xml:space="preserve">0 : </v>
      </c>
      <c r="X166" t="str">
        <f t="array" ref="X166">INT(LARGE($B166:$R166+COLUMN($B166:$R166)/100,X$4))&amp;" : "&amp;INDEX($B$4:$R$4,,MATCH(LARGE($B166:$R166+COLUMN($B166:$R166)/100,X$4),$B166:$R166+COLUMN($B166:$R166)/100,0))</f>
        <v xml:space="preserve">0 : </v>
      </c>
      <c r="Y166" t="e">
        <f>U166='TCD vent'!U166</f>
        <v>#N/A</v>
      </c>
    </row>
    <row r="167" spans="1:25" x14ac:dyDescent="0.35">
      <c r="A167"/>
      <c r="U167" s="12" t="e">
        <f t="shared" si="2"/>
        <v>#N/A</v>
      </c>
      <c r="V167" t="str">
        <f t="array" ref="V167">INT(LARGE($B167:$R167+COLUMN($B167:$R167)/100,V$4))&amp;" : "&amp;INDEX($B$4:$R$4,,MATCH(LARGE($B167:$R167+COLUMN($B167:$R167)/100,V$4),$B167:$R167+COLUMN($B167:$R167)/100,0))</f>
        <v xml:space="preserve">0 : </v>
      </c>
      <c r="W167" t="str">
        <f t="array" ref="W167">INT(LARGE($B167:$R167+COLUMN($B167:$R167)/100,W$4))&amp;" : "&amp;INDEX($B$4:$R$4,,MATCH(LARGE($B167:$R167+COLUMN($B167:$R167)/100,W$4),$B167:$R167+COLUMN($B167:$R167)/100,0))</f>
        <v xml:space="preserve">0 : </v>
      </c>
      <c r="X167" t="str">
        <f t="array" ref="X167">INT(LARGE($B167:$R167+COLUMN($B167:$R167)/100,X$4))&amp;" : "&amp;INDEX($B$4:$R$4,,MATCH(LARGE($B167:$R167+COLUMN($B167:$R167)/100,X$4),$B167:$R167+COLUMN($B167:$R167)/100,0))</f>
        <v xml:space="preserve">0 : </v>
      </c>
      <c r="Y167" t="e">
        <f>U167='TCD vent'!U167</f>
        <v>#N/A</v>
      </c>
    </row>
    <row r="168" spans="1:25" x14ac:dyDescent="0.35">
      <c r="A168"/>
      <c r="U168" s="12" t="e">
        <f t="shared" si="2"/>
        <v>#N/A</v>
      </c>
      <c r="V168" t="str">
        <f t="array" ref="V168">INT(LARGE($B168:$R168+COLUMN($B168:$R168)/100,V$4))&amp;" : "&amp;INDEX($B$4:$R$4,,MATCH(LARGE($B168:$R168+COLUMN($B168:$R168)/100,V$4),$B168:$R168+COLUMN($B168:$R168)/100,0))</f>
        <v xml:space="preserve">0 : </v>
      </c>
      <c r="W168" t="str">
        <f t="array" ref="W168">INT(LARGE($B168:$R168+COLUMN($B168:$R168)/100,W$4))&amp;" : "&amp;INDEX($B$4:$R$4,,MATCH(LARGE($B168:$R168+COLUMN($B168:$R168)/100,W$4),$B168:$R168+COLUMN($B168:$R168)/100,0))</f>
        <v xml:space="preserve">0 : </v>
      </c>
      <c r="X168" t="str">
        <f t="array" ref="X168">INT(LARGE($B168:$R168+COLUMN($B168:$R168)/100,X$4))&amp;" : "&amp;INDEX($B$4:$R$4,,MATCH(LARGE($B168:$R168+COLUMN($B168:$R168)/100,X$4),$B168:$R168+COLUMN($B168:$R168)/100,0))</f>
        <v xml:space="preserve">0 : </v>
      </c>
      <c r="Y168" t="e">
        <f>U168='TCD vent'!U168</f>
        <v>#N/A</v>
      </c>
    </row>
    <row r="169" spans="1:25" x14ac:dyDescent="0.35">
      <c r="A169"/>
      <c r="U169" s="12" t="e">
        <f t="shared" si="2"/>
        <v>#N/A</v>
      </c>
      <c r="V169" t="str">
        <f t="array" ref="V169">INT(LARGE($B169:$R169+COLUMN($B169:$R169)/100,V$4))&amp;" : "&amp;INDEX($B$4:$R$4,,MATCH(LARGE($B169:$R169+COLUMN($B169:$R169)/100,V$4),$B169:$R169+COLUMN($B169:$R169)/100,0))</f>
        <v xml:space="preserve">0 : </v>
      </c>
      <c r="W169" t="str">
        <f t="array" ref="W169">INT(LARGE($B169:$R169+COLUMN($B169:$R169)/100,W$4))&amp;" : "&amp;INDEX($B$4:$R$4,,MATCH(LARGE($B169:$R169+COLUMN($B169:$R169)/100,W$4),$B169:$R169+COLUMN($B169:$R169)/100,0))</f>
        <v xml:space="preserve">0 : </v>
      </c>
      <c r="X169" t="str">
        <f t="array" ref="X169">INT(LARGE($B169:$R169+COLUMN($B169:$R169)/100,X$4))&amp;" : "&amp;INDEX($B$4:$R$4,,MATCH(LARGE($B169:$R169+COLUMN($B169:$R169)/100,X$4),$B169:$R169+COLUMN($B169:$R169)/100,0))</f>
        <v xml:space="preserve">0 : </v>
      </c>
      <c r="Y169" t="e">
        <f>U169='TCD vent'!U169</f>
        <v>#N/A</v>
      </c>
    </row>
    <row r="170" spans="1:25" x14ac:dyDescent="0.35">
      <c r="A170"/>
      <c r="U170" s="12" t="e">
        <f t="shared" si="2"/>
        <v>#N/A</v>
      </c>
      <c r="V170" t="str">
        <f t="array" ref="V170">INT(LARGE($B170:$R170+COLUMN($B170:$R170)/100,V$4))&amp;" : "&amp;INDEX($B$4:$R$4,,MATCH(LARGE($B170:$R170+COLUMN($B170:$R170)/100,V$4),$B170:$R170+COLUMN($B170:$R170)/100,0))</f>
        <v xml:space="preserve">0 : </v>
      </c>
      <c r="W170" t="str">
        <f t="array" ref="W170">INT(LARGE($B170:$R170+COLUMN($B170:$R170)/100,W$4))&amp;" : "&amp;INDEX($B$4:$R$4,,MATCH(LARGE($B170:$R170+COLUMN($B170:$R170)/100,W$4),$B170:$R170+COLUMN($B170:$R170)/100,0))</f>
        <v xml:space="preserve">0 : </v>
      </c>
      <c r="X170" t="str">
        <f t="array" ref="X170">INT(LARGE($B170:$R170+COLUMN($B170:$R170)/100,X$4))&amp;" : "&amp;INDEX($B$4:$R$4,,MATCH(LARGE($B170:$R170+COLUMN($B170:$R170)/100,X$4),$B170:$R170+COLUMN($B170:$R170)/100,0))</f>
        <v xml:space="preserve">0 : </v>
      </c>
      <c r="Y170" t="e">
        <f>U170='TCD vent'!U170</f>
        <v>#N/A</v>
      </c>
    </row>
    <row r="171" spans="1:25" x14ac:dyDescent="0.35">
      <c r="A171"/>
      <c r="U171" s="12" t="e">
        <f t="shared" si="2"/>
        <v>#N/A</v>
      </c>
      <c r="V171" t="str">
        <f t="array" ref="V171">INT(LARGE($B171:$R171+COLUMN($B171:$R171)/100,V$4))&amp;" : "&amp;INDEX($B$4:$R$4,,MATCH(LARGE($B171:$R171+COLUMN($B171:$R171)/100,V$4),$B171:$R171+COLUMN($B171:$R171)/100,0))</f>
        <v xml:space="preserve">0 : </v>
      </c>
      <c r="W171" t="str">
        <f t="array" ref="W171">INT(LARGE($B171:$R171+COLUMN($B171:$R171)/100,W$4))&amp;" : "&amp;INDEX($B$4:$R$4,,MATCH(LARGE($B171:$R171+COLUMN($B171:$R171)/100,W$4),$B171:$R171+COLUMN($B171:$R171)/100,0))</f>
        <v xml:space="preserve">0 : </v>
      </c>
      <c r="X171" t="str">
        <f t="array" ref="X171">INT(LARGE($B171:$R171+COLUMN($B171:$R171)/100,X$4))&amp;" : "&amp;INDEX($B$4:$R$4,,MATCH(LARGE($B171:$R171+COLUMN($B171:$R171)/100,X$4),$B171:$R171+COLUMN($B171:$R171)/100,0))</f>
        <v xml:space="preserve">0 : </v>
      </c>
      <c r="Y171" t="e">
        <f>U171='TCD vent'!U171</f>
        <v>#N/A</v>
      </c>
    </row>
    <row r="172" spans="1:25" x14ac:dyDescent="0.35">
      <c r="A172"/>
      <c r="U172" s="12" t="e">
        <f t="shared" si="2"/>
        <v>#N/A</v>
      </c>
      <c r="V172" t="str">
        <f t="array" ref="V172">INT(LARGE($B172:$R172+COLUMN($B172:$R172)/100,V$4))&amp;" : "&amp;INDEX($B$4:$R$4,,MATCH(LARGE($B172:$R172+COLUMN($B172:$R172)/100,V$4),$B172:$R172+COLUMN($B172:$R172)/100,0))</f>
        <v xml:space="preserve">0 : </v>
      </c>
      <c r="W172" t="str">
        <f t="array" ref="W172">INT(LARGE($B172:$R172+COLUMN($B172:$R172)/100,W$4))&amp;" : "&amp;INDEX($B$4:$R$4,,MATCH(LARGE($B172:$R172+COLUMN($B172:$R172)/100,W$4),$B172:$R172+COLUMN($B172:$R172)/100,0))</f>
        <v xml:space="preserve">0 : </v>
      </c>
      <c r="X172" t="str">
        <f t="array" ref="X172">INT(LARGE($B172:$R172+COLUMN($B172:$R172)/100,X$4))&amp;" : "&amp;INDEX($B$4:$R$4,,MATCH(LARGE($B172:$R172+COLUMN($B172:$R172)/100,X$4),$B172:$R172+COLUMN($B172:$R172)/100,0))</f>
        <v xml:space="preserve">0 : </v>
      </c>
      <c r="Y172" t="e">
        <f>U172='TCD vent'!U172</f>
        <v>#N/A</v>
      </c>
    </row>
    <row r="173" spans="1:25" x14ac:dyDescent="0.35">
      <c r="A173"/>
      <c r="U173" s="12" t="e">
        <f t="shared" si="2"/>
        <v>#N/A</v>
      </c>
      <c r="V173" t="str">
        <f t="array" ref="V173">INT(LARGE($B173:$R173+COLUMN($B173:$R173)/100,V$4))&amp;" : "&amp;INDEX($B$4:$R$4,,MATCH(LARGE($B173:$R173+COLUMN($B173:$R173)/100,V$4),$B173:$R173+COLUMN($B173:$R173)/100,0))</f>
        <v xml:space="preserve">0 : </v>
      </c>
      <c r="W173" t="str">
        <f t="array" ref="W173">INT(LARGE($B173:$R173+COLUMN($B173:$R173)/100,W$4))&amp;" : "&amp;INDEX($B$4:$R$4,,MATCH(LARGE($B173:$R173+COLUMN($B173:$R173)/100,W$4),$B173:$R173+COLUMN($B173:$R173)/100,0))</f>
        <v xml:space="preserve">0 : </v>
      </c>
      <c r="X173" t="str">
        <f t="array" ref="X173">INT(LARGE($B173:$R173+COLUMN($B173:$R173)/100,X$4))&amp;" : "&amp;INDEX($B$4:$R$4,,MATCH(LARGE($B173:$R173+COLUMN($B173:$R173)/100,X$4),$B173:$R173+COLUMN($B173:$R173)/100,0))</f>
        <v xml:space="preserve">0 : </v>
      </c>
      <c r="Y173" t="e">
        <f>U173='TCD vent'!U173</f>
        <v>#N/A</v>
      </c>
    </row>
    <row r="174" spans="1:25" x14ac:dyDescent="0.35">
      <c r="A174"/>
      <c r="U174" s="12" t="e">
        <f t="shared" si="2"/>
        <v>#N/A</v>
      </c>
      <c r="V174" t="str">
        <f t="array" ref="V174">INT(LARGE($B174:$R174+COLUMN($B174:$R174)/100,V$4))&amp;" : "&amp;INDEX($B$4:$R$4,,MATCH(LARGE($B174:$R174+COLUMN($B174:$R174)/100,V$4),$B174:$R174+COLUMN($B174:$R174)/100,0))</f>
        <v xml:space="preserve">0 : </v>
      </c>
      <c r="W174" t="str">
        <f t="array" ref="W174">INT(LARGE($B174:$R174+COLUMN($B174:$R174)/100,W$4))&amp;" : "&amp;INDEX($B$4:$R$4,,MATCH(LARGE($B174:$R174+COLUMN($B174:$R174)/100,W$4),$B174:$R174+COLUMN($B174:$R174)/100,0))</f>
        <v xml:space="preserve">0 : </v>
      </c>
      <c r="X174" t="str">
        <f t="array" ref="X174">INT(LARGE($B174:$R174+COLUMN($B174:$R174)/100,X$4))&amp;" : "&amp;INDEX($B$4:$R$4,,MATCH(LARGE($B174:$R174+COLUMN($B174:$R174)/100,X$4),$B174:$R174+COLUMN($B174:$R174)/100,0))</f>
        <v xml:space="preserve">0 : </v>
      </c>
      <c r="Y174" t="e">
        <f>U174='TCD vent'!U174</f>
        <v>#N/A</v>
      </c>
    </row>
    <row r="175" spans="1:25" x14ac:dyDescent="0.35">
      <c r="A175"/>
      <c r="U175" s="12" t="e">
        <f t="shared" si="2"/>
        <v>#N/A</v>
      </c>
      <c r="V175" t="str">
        <f t="array" ref="V175">INT(LARGE($B175:$R175+COLUMN($B175:$R175)/100,V$4))&amp;" : "&amp;INDEX($B$4:$R$4,,MATCH(LARGE($B175:$R175+COLUMN($B175:$R175)/100,V$4),$B175:$R175+COLUMN($B175:$R175)/100,0))</f>
        <v xml:space="preserve">0 : </v>
      </c>
      <c r="W175" t="str">
        <f t="array" ref="W175">INT(LARGE($B175:$R175+COLUMN($B175:$R175)/100,W$4))&amp;" : "&amp;INDEX($B$4:$R$4,,MATCH(LARGE($B175:$R175+COLUMN($B175:$R175)/100,W$4),$B175:$R175+COLUMN($B175:$R175)/100,0))</f>
        <v xml:space="preserve">0 : </v>
      </c>
      <c r="X175" t="str">
        <f t="array" ref="X175">INT(LARGE($B175:$R175+COLUMN($B175:$R175)/100,X$4))&amp;" : "&amp;INDEX($B$4:$R$4,,MATCH(LARGE($B175:$R175+COLUMN($B175:$R175)/100,X$4),$B175:$R175+COLUMN($B175:$R175)/100,0))</f>
        <v xml:space="preserve">0 : </v>
      </c>
      <c r="Y175" t="e">
        <f>U175='TCD vent'!U175</f>
        <v>#N/A</v>
      </c>
    </row>
    <row r="176" spans="1:25" x14ac:dyDescent="0.35">
      <c r="A176"/>
      <c r="U176" s="12" t="e">
        <f t="shared" si="2"/>
        <v>#N/A</v>
      </c>
      <c r="V176" t="str">
        <f t="array" ref="V176">INT(LARGE($B176:$R176+COLUMN($B176:$R176)/100,V$4))&amp;" : "&amp;INDEX($B$4:$R$4,,MATCH(LARGE($B176:$R176+COLUMN($B176:$R176)/100,V$4),$B176:$R176+COLUMN($B176:$R176)/100,0))</f>
        <v xml:space="preserve">0 : </v>
      </c>
      <c r="W176" t="str">
        <f t="array" ref="W176">INT(LARGE($B176:$R176+COLUMN($B176:$R176)/100,W$4))&amp;" : "&amp;INDEX($B$4:$R$4,,MATCH(LARGE($B176:$R176+COLUMN($B176:$R176)/100,W$4),$B176:$R176+COLUMN($B176:$R176)/100,0))</f>
        <v xml:space="preserve">0 : </v>
      </c>
      <c r="X176" t="str">
        <f t="array" ref="X176">INT(LARGE($B176:$R176+COLUMN($B176:$R176)/100,X$4))&amp;" : "&amp;INDEX($B$4:$R$4,,MATCH(LARGE($B176:$R176+COLUMN($B176:$R176)/100,X$4),$B176:$R176+COLUMN($B176:$R176)/100,0))</f>
        <v xml:space="preserve">0 : </v>
      </c>
      <c r="Y176" t="e">
        <f>U176='TCD vent'!U176</f>
        <v>#N/A</v>
      </c>
    </row>
    <row r="177" spans="1:25" x14ac:dyDescent="0.35">
      <c r="A177"/>
      <c r="U177" s="12" t="e">
        <f t="shared" si="2"/>
        <v>#N/A</v>
      </c>
      <c r="V177" t="str">
        <f t="array" ref="V177">INT(LARGE($B177:$R177+COLUMN($B177:$R177)/100,V$4))&amp;" : "&amp;INDEX($B$4:$R$4,,MATCH(LARGE($B177:$R177+COLUMN($B177:$R177)/100,V$4),$B177:$R177+COLUMN($B177:$R177)/100,0))</f>
        <v xml:space="preserve">0 : </v>
      </c>
      <c r="W177" t="str">
        <f t="array" ref="W177">INT(LARGE($B177:$R177+COLUMN($B177:$R177)/100,W$4))&amp;" : "&amp;INDEX($B$4:$R$4,,MATCH(LARGE($B177:$R177+COLUMN($B177:$R177)/100,W$4),$B177:$R177+COLUMN($B177:$R177)/100,0))</f>
        <v xml:space="preserve">0 : </v>
      </c>
      <c r="X177" t="str">
        <f t="array" ref="X177">INT(LARGE($B177:$R177+COLUMN($B177:$R177)/100,X$4))&amp;" : "&amp;INDEX($B$4:$R$4,,MATCH(LARGE($B177:$R177+COLUMN($B177:$R177)/100,X$4),$B177:$R177+COLUMN($B177:$R177)/100,0))</f>
        <v xml:space="preserve">0 : </v>
      </c>
      <c r="Y177" t="e">
        <f>U177='TCD vent'!U177</f>
        <v>#N/A</v>
      </c>
    </row>
    <row r="178" spans="1:25" x14ac:dyDescent="0.35">
      <c r="A178"/>
      <c r="U178" s="12" t="e">
        <f t="shared" si="2"/>
        <v>#N/A</v>
      </c>
      <c r="V178" t="str">
        <f t="array" ref="V178">INT(LARGE($B178:$R178+COLUMN($B178:$R178)/100,V$4))&amp;" : "&amp;INDEX($B$4:$R$4,,MATCH(LARGE($B178:$R178+COLUMN($B178:$R178)/100,V$4),$B178:$R178+COLUMN($B178:$R178)/100,0))</f>
        <v xml:space="preserve">0 : </v>
      </c>
      <c r="W178" t="str">
        <f t="array" ref="W178">INT(LARGE($B178:$R178+COLUMN($B178:$R178)/100,W$4))&amp;" : "&amp;INDEX($B$4:$R$4,,MATCH(LARGE($B178:$R178+COLUMN($B178:$R178)/100,W$4),$B178:$R178+COLUMN($B178:$R178)/100,0))</f>
        <v xml:space="preserve">0 : </v>
      </c>
      <c r="X178" t="str">
        <f t="array" ref="X178">INT(LARGE($B178:$R178+COLUMN($B178:$R178)/100,X$4))&amp;" : "&amp;INDEX($B$4:$R$4,,MATCH(LARGE($B178:$R178+COLUMN($B178:$R178)/100,X$4),$B178:$R178+COLUMN($B178:$R178)/100,0))</f>
        <v xml:space="preserve">0 : </v>
      </c>
      <c r="Y178" t="e">
        <f>U178='TCD vent'!U178</f>
        <v>#N/A</v>
      </c>
    </row>
    <row r="179" spans="1:25" x14ac:dyDescent="0.35">
      <c r="A179"/>
      <c r="U179" s="12" t="e">
        <f t="shared" si="2"/>
        <v>#N/A</v>
      </c>
      <c r="V179" t="str">
        <f t="array" ref="V179">INT(LARGE($B179:$R179+COLUMN($B179:$R179)/100,V$4))&amp;" : "&amp;INDEX($B$4:$R$4,,MATCH(LARGE($B179:$R179+COLUMN($B179:$R179)/100,V$4),$B179:$R179+COLUMN($B179:$R179)/100,0))</f>
        <v xml:space="preserve">0 : </v>
      </c>
      <c r="W179" t="str">
        <f t="array" ref="W179">INT(LARGE($B179:$R179+COLUMN($B179:$R179)/100,W$4))&amp;" : "&amp;INDEX($B$4:$R$4,,MATCH(LARGE($B179:$R179+COLUMN($B179:$R179)/100,W$4),$B179:$R179+COLUMN($B179:$R179)/100,0))</f>
        <v xml:space="preserve">0 : </v>
      </c>
      <c r="X179" t="str">
        <f t="array" ref="X179">INT(LARGE($B179:$R179+COLUMN($B179:$R179)/100,X$4))&amp;" : "&amp;INDEX($B$4:$R$4,,MATCH(LARGE($B179:$R179+COLUMN($B179:$R179)/100,X$4),$B179:$R179+COLUMN($B179:$R179)/100,0))</f>
        <v xml:space="preserve">0 : </v>
      </c>
      <c r="Y179" t="e">
        <f>U179='TCD vent'!U179</f>
        <v>#N/A</v>
      </c>
    </row>
    <row r="180" spans="1:25" x14ac:dyDescent="0.35">
      <c r="A180"/>
      <c r="U180" s="12" t="e">
        <f t="shared" si="2"/>
        <v>#N/A</v>
      </c>
      <c r="V180" t="str">
        <f t="array" ref="V180">INT(LARGE($B180:$R180+COLUMN($B180:$R180)/100,V$4))&amp;" : "&amp;INDEX($B$4:$R$4,,MATCH(LARGE($B180:$R180+COLUMN($B180:$R180)/100,V$4),$B180:$R180+COLUMN($B180:$R180)/100,0))</f>
        <v xml:space="preserve">0 : </v>
      </c>
      <c r="W180" t="str">
        <f t="array" ref="W180">INT(LARGE($B180:$R180+COLUMN($B180:$R180)/100,W$4))&amp;" : "&amp;INDEX($B$4:$R$4,,MATCH(LARGE($B180:$R180+COLUMN($B180:$R180)/100,W$4),$B180:$R180+COLUMN($B180:$R180)/100,0))</f>
        <v xml:space="preserve">0 : </v>
      </c>
      <c r="X180" t="str">
        <f t="array" ref="X180">INT(LARGE($B180:$R180+COLUMN($B180:$R180)/100,X$4))&amp;" : "&amp;INDEX($B$4:$R$4,,MATCH(LARGE($B180:$R180+COLUMN($B180:$R180)/100,X$4),$B180:$R180+COLUMN($B180:$R180)/100,0))</f>
        <v xml:space="preserve">0 : </v>
      </c>
      <c r="Y180" t="e">
        <f>U180='TCD vent'!U180</f>
        <v>#N/A</v>
      </c>
    </row>
    <row r="181" spans="1:25" x14ac:dyDescent="0.35">
      <c r="A181"/>
      <c r="U181" s="12" t="e">
        <f t="shared" si="2"/>
        <v>#N/A</v>
      </c>
      <c r="V181" t="str">
        <f t="array" ref="V181">INT(LARGE($B181:$R181+COLUMN($B181:$R181)/100,V$4))&amp;" : "&amp;INDEX($B$4:$R$4,,MATCH(LARGE($B181:$R181+COLUMN($B181:$R181)/100,V$4),$B181:$R181+COLUMN($B181:$R181)/100,0))</f>
        <v xml:space="preserve">0 : </v>
      </c>
      <c r="W181" t="str">
        <f t="array" ref="W181">INT(LARGE($B181:$R181+COLUMN($B181:$R181)/100,W$4))&amp;" : "&amp;INDEX($B$4:$R$4,,MATCH(LARGE($B181:$R181+COLUMN($B181:$R181)/100,W$4),$B181:$R181+COLUMN($B181:$R181)/100,0))</f>
        <v xml:space="preserve">0 : </v>
      </c>
      <c r="X181" t="str">
        <f t="array" ref="X181">INT(LARGE($B181:$R181+COLUMN($B181:$R181)/100,X$4))&amp;" : "&amp;INDEX($B$4:$R$4,,MATCH(LARGE($B181:$R181+COLUMN($B181:$R181)/100,X$4),$B181:$R181+COLUMN($B181:$R181)/100,0))</f>
        <v xml:space="preserve">0 : </v>
      </c>
      <c r="Y181" t="e">
        <f>U181='TCD vent'!U181</f>
        <v>#N/A</v>
      </c>
    </row>
    <row r="182" spans="1:25" x14ac:dyDescent="0.35">
      <c r="A182"/>
      <c r="U182" s="12" t="e">
        <f t="shared" si="2"/>
        <v>#N/A</v>
      </c>
      <c r="V182" t="str">
        <f t="array" ref="V182">INT(LARGE($B182:$R182+COLUMN($B182:$R182)/100,V$4))&amp;" : "&amp;INDEX($B$4:$R$4,,MATCH(LARGE($B182:$R182+COLUMN($B182:$R182)/100,V$4),$B182:$R182+COLUMN($B182:$R182)/100,0))</f>
        <v xml:space="preserve">0 : </v>
      </c>
      <c r="W182" t="str">
        <f t="array" ref="W182">INT(LARGE($B182:$R182+COLUMN($B182:$R182)/100,W$4))&amp;" : "&amp;INDEX($B$4:$R$4,,MATCH(LARGE($B182:$R182+COLUMN($B182:$R182)/100,W$4),$B182:$R182+COLUMN($B182:$R182)/100,0))</f>
        <v xml:space="preserve">0 : </v>
      </c>
      <c r="X182" t="str">
        <f t="array" ref="X182">INT(LARGE($B182:$R182+COLUMN($B182:$R182)/100,X$4))&amp;" : "&amp;INDEX($B$4:$R$4,,MATCH(LARGE($B182:$R182+COLUMN($B182:$R182)/100,X$4),$B182:$R182+COLUMN($B182:$R182)/100,0))</f>
        <v xml:space="preserve">0 : </v>
      </c>
      <c r="Y182" t="e">
        <f>U182='TCD vent'!U182</f>
        <v>#N/A</v>
      </c>
    </row>
    <row r="183" spans="1:25" x14ac:dyDescent="0.35">
      <c r="A183"/>
      <c r="U183" s="12" t="e">
        <f t="shared" si="2"/>
        <v>#N/A</v>
      </c>
      <c r="V183" t="str">
        <f t="array" ref="V183">INT(LARGE($B183:$R183+COLUMN($B183:$R183)/100,V$4))&amp;" : "&amp;INDEX($B$4:$R$4,,MATCH(LARGE($B183:$R183+COLUMN($B183:$R183)/100,V$4),$B183:$R183+COLUMN($B183:$R183)/100,0))</f>
        <v xml:space="preserve">0 : </v>
      </c>
      <c r="W183" t="str">
        <f t="array" ref="W183">INT(LARGE($B183:$R183+COLUMN($B183:$R183)/100,W$4))&amp;" : "&amp;INDEX($B$4:$R$4,,MATCH(LARGE($B183:$R183+COLUMN($B183:$R183)/100,W$4),$B183:$R183+COLUMN($B183:$R183)/100,0))</f>
        <v xml:space="preserve">0 : </v>
      </c>
      <c r="X183" t="str">
        <f t="array" ref="X183">INT(LARGE($B183:$R183+COLUMN($B183:$R183)/100,X$4))&amp;" : "&amp;INDEX($B$4:$R$4,,MATCH(LARGE($B183:$R183+COLUMN($B183:$R183)/100,X$4),$B183:$R183+COLUMN($B183:$R183)/100,0))</f>
        <v xml:space="preserve">0 : </v>
      </c>
      <c r="Y183" t="e">
        <f>U183='TCD vent'!U183</f>
        <v>#N/A</v>
      </c>
    </row>
    <row r="184" spans="1:25" x14ac:dyDescent="0.35">
      <c r="A184"/>
      <c r="U184" s="12" t="e">
        <f t="shared" si="2"/>
        <v>#N/A</v>
      </c>
      <c r="V184" t="str">
        <f t="array" ref="V184">INT(LARGE($B184:$R184+COLUMN($B184:$R184)/100,V$4))&amp;" : "&amp;INDEX($B$4:$R$4,,MATCH(LARGE($B184:$R184+COLUMN($B184:$R184)/100,V$4),$B184:$R184+COLUMN($B184:$R184)/100,0))</f>
        <v xml:space="preserve">0 : </v>
      </c>
      <c r="W184" t="str">
        <f t="array" ref="W184">INT(LARGE($B184:$R184+COLUMN($B184:$R184)/100,W$4))&amp;" : "&amp;INDEX($B$4:$R$4,,MATCH(LARGE($B184:$R184+COLUMN($B184:$R184)/100,W$4),$B184:$R184+COLUMN($B184:$R184)/100,0))</f>
        <v xml:space="preserve">0 : </v>
      </c>
      <c r="X184" t="str">
        <f t="array" ref="X184">INT(LARGE($B184:$R184+COLUMN($B184:$R184)/100,X$4))&amp;" : "&amp;INDEX($B$4:$R$4,,MATCH(LARGE($B184:$R184+COLUMN($B184:$R184)/100,X$4),$B184:$R184+COLUMN($B184:$R184)/100,0))</f>
        <v xml:space="preserve">0 : </v>
      </c>
      <c r="Y184" t="e">
        <f>U184='TCD vent'!U184</f>
        <v>#N/A</v>
      </c>
    </row>
    <row r="185" spans="1:25" x14ac:dyDescent="0.35">
      <c r="A185"/>
      <c r="U185" s="12" t="e">
        <f t="shared" si="2"/>
        <v>#N/A</v>
      </c>
      <c r="V185" t="str">
        <f t="array" ref="V185">INT(LARGE($B185:$R185+COLUMN($B185:$R185)/100,V$4))&amp;" : "&amp;INDEX($B$4:$R$4,,MATCH(LARGE($B185:$R185+COLUMN($B185:$R185)/100,V$4),$B185:$R185+COLUMN($B185:$R185)/100,0))</f>
        <v xml:space="preserve">0 : </v>
      </c>
      <c r="W185" t="str">
        <f t="array" ref="W185">INT(LARGE($B185:$R185+COLUMN($B185:$R185)/100,W$4))&amp;" : "&amp;INDEX($B$4:$R$4,,MATCH(LARGE($B185:$R185+COLUMN($B185:$R185)/100,W$4),$B185:$R185+COLUMN($B185:$R185)/100,0))</f>
        <v xml:space="preserve">0 : </v>
      </c>
      <c r="X185" t="str">
        <f t="array" ref="X185">INT(LARGE($B185:$R185+COLUMN($B185:$R185)/100,X$4))&amp;" : "&amp;INDEX($B$4:$R$4,,MATCH(LARGE($B185:$R185+COLUMN($B185:$R185)/100,X$4),$B185:$R185+COLUMN($B185:$R185)/100,0))</f>
        <v xml:space="preserve">0 : </v>
      </c>
      <c r="Y185" t="e">
        <f>U185='TCD vent'!U185</f>
        <v>#N/A</v>
      </c>
    </row>
    <row r="186" spans="1:25" x14ac:dyDescent="0.35">
      <c r="A186"/>
      <c r="U186" s="12" t="e">
        <f t="shared" si="2"/>
        <v>#N/A</v>
      </c>
      <c r="V186" t="str">
        <f t="array" ref="V186">INT(LARGE($B186:$R186+COLUMN($B186:$R186)/100,V$4))&amp;" : "&amp;INDEX($B$4:$R$4,,MATCH(LARGE($B186:$R186+COLUMN($B186:$R186)/100,V$4),$B186:$R186+COLUMN($B186:$R186)/100,0))</f>
        <v xml:space="preserve">0 : </v>
      </c>
      <c r="W186" t="str">
        <f t="array" ref="W186">INT(LARGE($B186:$R186+COLUMN($B186:$R186)/100,W$4))&amp;" : "&amp;INDEX($B$4:$R$4,,MATCH(LARGE($B186:$R186+COLUMN($B186:$R186)/100,W$4),$B186:$R186+COLUMN($B186:$R186)/100,0))</f>
        <v xml:space="preserve">0 : </v>
      </c>
      <c r="X186" t="str">
        <f t="array" ref="X186">INT(LARGE($B186:$R186+COLUMN($B186:$R186)/100,X$4))&amp;" : "&amp;INDEX($B$4:$R$4,,MATCH(LARGE($B186:$R186+COLUMN($B186:$R186)/100,X$4),$B186:$R186+COLUMN($B186:$R186)/100,0))</f>
        <v xml:space="preserve">0 : </v>
      </c>
      <c r="Y186" t="e">
        <f>U186='TCD vent'!U186</f>
        <v>#N/A</v>
      </c>
    </row>
    <row r="187" spans="1:25" x14ac:dyDescent="0.35">
      <c r="A187"/>
      <c r="U187" s="12" t="e">
        <f t="shared" si="2"/>
        <v>#N/A</v>
      </c>
      <c r="V187" t="str">
        <f t="array" ref="V187">INT(LARGE($B187:$R187+COLUMN($B187:$R187)/100,V$4))&amp;" : "&amp;INDEX($B$4:$R$4,,MATCH(LARGE($B187:$R187+COLUMN($B187:$R187)/100,V$4),$B187:$R187+COLUMN($B187:$R187)/100,0))</f>
        <v xml:space="preserve">0 : </v>
      </c>
      <c r="W187" t="str">
        <f t="array" ref="W187">INT(LARGE($B187:$R187+COLUMN($B187:$R187)/100,W$4))&amp;" : "&amp;INDEX($B$4:$R$4,,MATCH(LARGE($B187:$R187+COLUMN($B187:$R187)/100,W$4),$B187:$R187+COLUMN($B187:$R187)/100,0))</f>
        <v xml:space="preserve">0 : </v>
      </c>
      <c r="X187" t="str">
        <f t="array" ref="X187">INT(LARGE($B187:$R187+COLUMN($B187:$R187)/100,X$4))&amp;" : "&amp;INDEX($B$4:$R$4,,MATCH(LARGE($B187:$R187+COLUMN($B187:$R187)/100,X$4),$B187:$R187+COLUMN($B187:$R187)/100,0))</f>
        <v xml:space="preserve">0 : </v>
      </c>
      <c r="Y187" t="e">
        <f>U187='TCD vent'!U187</f>
        <v>#N/A</v>
      </c>
    </row>
    <row r="188" spans="1:25" x14ac:dyDescent="0.35">
      <c r="A188"/>
      <c r="U188" s="12" t="e">
        <f t="shared" si="2"/>
        <v>#N/A</v>
      </c>
      <c r="V188" t="str">
        <f t="array" ref="V188">INT(LARGE($B188:$R188+COLUMN($B188:$R188)/100,V$4))&amp;" : "&amp;INDEX($B$4:$R$4,,MATCH(LARGE($B188:$R188+COLUMN($B188:$R188)/100,V$4),$B188:$R188+COLUMN($B188:$R188)/100,0))</f>
        <v xml:space="preserve">0 : </v>
      </c>
      <c r="W188" t="str">
        <f t="array" ref="W188">INT(LARGE($B188:$R188+COLUMN($B188:$R188)/100,W$4))&amp;" : "&amp;INDEX($B$4:$R$4,,MATCH(LARGE($B188:$R188+COLUMN($B188:$R188)/100,W$4),$B188:$R188+COLUMN($B188:$R188)/100,0))</f>
        <v xml:space="preserve">0 : </v>
      </c>
      <c r="X188" t="str">
        <f t="array" ref="X188">INT(LARGE($B188:$R188+COLUMN($B188:$R188)/100,X$4))&amp;" : "&amp;INDEX($B$4:$R$4,,MATCH(LARGE($B188:$R188+COLUMN($B188:$R188)/100,X$4),$B188:$R188+COLUMN($B188:$R188)/100,0))</f>
        <v xml:space="preserve">0 : </v>
      </c>
      <c r="Y188" t="e">
        <f>U188='TCD vent'!U188</f>
        <v>#N/A</v>
      </c>
    </row>
    <row r="189" spans="1:25" x14ac:dyDescent="0.35">
      <c r="A189"/>
      <c r="U189" s="12" t="e">
        <f t="shared" si="2"/>
        <v>#N/A</v>
      </c>
      <c r="V189" t="str">
        <f t="array" ref="V189">INT(LARGE($B189:$R189+COLUMN($B189:$R189)/100,V$4))&amp;" : "&amp;INDEX($B$4:$R$4,,MATCH(LARGE($B189:$R189+COLUMN($B189:$R189)/100,V$4),$B189:$R189+COLUMN($B189:$R189)/100,0))</f>
        <v xml:space="preserve">0 : </v>
      </c>
      <c r="W189" t="str">
        <f t="array" ref="W189">INT(LARGE($B189:$R189+COLUMN($B189:$R189)/100,W$4))&amp;" : "&amp;INDEX($B$4:$R$4,,MATCH(LARGE($B189:$R189+COLUMN($B189:$R189)/100,W$4),$B189:$R189+COLUMN($B189:$R189)/100,0))</f>
        <v xml:space="preserve">0 : </v>
      </c>
      <c r="X189" t="str">
        <f t="array" ref="X189">INT(LARGE($B189:$R189+COLUMN($B189:$R189)/100,X$4))&amp;" : "&amp;INDEX($B$4:$R$4,,MATCH(LARGE($B189:$R189+COLUMN($B189:$R189)/100,X$4),$B189:$R189+COLUMN($B189:$R189)/100,0))</f>
        <v xml:space="preserve">0 : </v>
      </c>
      <c r="Y189" t="e">
        <f>U189='TCD vent'!U189</f>
        <v>#N/A</v>
      </c>
    </row>
    <row r="190" spans="1:25" x14ac:dyDescent="0.35">
      <c r="A190"/>
      <c r="U190" s="12" t="e">
        <f t="shared" si="2"/>
        <v>#N/A</v>
      </c>
      <c r="V190" t="str">
        <f t="array" ref="V190">INT(LARGE($B190:$R190+COLUMN($B190:$R190)/100,V$4))&amp;" : "&amp;INDEX($B$4:$R$4,,MATCH(LARGE($B190:$R190+COLUMN($B190:$R190)/100,V$4),$B190:$R190+COLUMN($B190:$R190)/100,0))</f>
        <v xml:space="preserve">0 : </v>
      </c>
      <c r="W190" t="str">
        <f t="array" ref="W190">INT(LARGE($B190:$R190+COLUMN($B190:$R190)/100,W$4))&amp;" : "&amp;INDEX($B$4:$R$4,,MATCH(LARGE($B190:$R190+COLUMN($B190:$R190)/100,W$4),$B190:$R190+COLUMN($B190:$R190)/100,0))</f>
        <v xml:space="preserve">0 : </v>
      </c>
      <c r="X190" t="str">
        <f t="array" ref="X190">INT(LARGE($B190:$R190+COLUMN($B190:$R190)/100,X$4))&amp;" : "&amp;INDEX($B$4:$R$4,,MATCH(LARGE($B190:$R190+COLUMN($B190:$R190)/100,X$4),$B190:$R190+COLUMN($B190:$R190)/100,0))</f>
        <v xml:space="preserve">0 : </v>
      </c>
      <c r="Y190" t="e">
        <f>U190='TCD vent'!U190</f>
        <v>#N/A</v>
      </c>
    </row>
    <row r="191" spans="1:25" x14ac:dyDescent="0.35">
      <c r="A191"/>
      <c r="U191" s="12" t="e">
        <f t="shared" si="2"/>
        <v>#N/A</v>
      </c>
      <c r="V191" t="str">
        <f t="array" ref="V191">INT(LARGE($B191:$R191+COLUMN($B191:$R191)/100,V$4))&amp;" : "&amp;INDEX($B$4:$R$4,,MATCH(LARGE($B191:$R191+COLUMN($B191:$R191)/100,V$4),$B191:$R191+COLUMN($B191:$R191)/100,0))</f>
        <v xml:space="preserve">0 : </v>
      </c>
      <c r="W191" t="str">
        <f t="array" ref="W191">INT(LARGE($B191:$R191+COLUMN($B191:$R191)/100,W$4))&amp;" : "&amp;INDEX($B$4:$R$4,,MATCH(LARGE($B191:$R191+COLUMN($B191:$R191)/100,W$4),$B191:$R191+COLUMN($B191:$R191)/100,0))</f>
        <v xml:space="preserve">0 : </v>
      </c>
      <c r="X191" t="str">
        <f t="array" ref="X191">INT(LARGE($B191:$R191+COLUMN($B191:$R191)/100,X$4))&amp;" : "&amp;INDEX($B$4:$R$4,,MATCH(LARGE($B191:$R191+COLUMN($B191:$R191)/100,X$4),$B191:$R191+COLUMN($B191:$R191)/100,0))</f>
        <v xml:space="preserve">0 : </v>
      </c>
      <c r="Y191" t="e">
        <f>U191='TCD vent'!U191</f>
        <v>#N/A</v>
      </c>
    </row>
    <row r="192" spans="1:25" x14ac:dyDescent="0.35">
      <c r="A192"/>
      <c r="U192" s="12" t="e">
        <f t="shared" si="2"/>
        <v>#N/A</v>
      </c>
      <c r="V192" t="str">
        <f t="array" ref="V192">INT(LARGE($B192:$R192+COLUMN($B192:$R192)/100,V$4))&amp;" : "&amp;INDEX($B$4:$R$4,,MATCH(LARGE($B192:$R192+COLUMN($B192:$R192)/100,V$4),$B192:$R192+COLUMN($B192:$R192)/100,0))</f>
        <v xml:space="preserve">0 : </v>
      </c>
      <c r="W192" t="str">
        <f t="array" ref="W192">INT(LARGE($B192:$R192+COLUMN($B192:$R192)/100,W$4))&amp;" : "&amp;INDEX($B$4:$R$4,,MATCH(LARGE($B192:$R192+COLUMN($B192:$R192)/100,W$4),$B192:$R192+COLUMN($B192:$R192)/100,0))</f>
        <v xml:space="preserve">0 : </v>
      </c>
      <c r="X192" t="str">
        <f t="array" ref="X192">INT(LARGE($B192:$R192+COLUMN($B192:$R192)/100,X$4))&amp;" : "&amp;INDEX($B$4:$R$4,,MATCH(LARGE($B192:$R192+COLUMN($B192:$R192)/100,X$4),$B192:$R192+COLUMN($B192:$R192)/100,0))</f>
        <v xml:space="preserve">0 : </v>
      </c>
      <c r="Y192" t="e">
        <f>U192='TCD vent'!U192</f>
        <v>#N/A</v>
      </c>
    </row>
    <row r="193" spans="1:25" x14ac:dyDescent="0.35">
      <c r="A193"/>
      <c r="U193" s="12" t="e">
        <f t="shared" si="2"/>
        <v>#N/A</v>
      </c>
      <c r="V193" t="str">
        <f t="array" ref="V193">INT(LARGE($B193:$R193+COLUMN($B193:$R193)/100,V$4))&amp;" : "&amp;INDEX($B$4:$R$4,,MATCH(LARGE($B193:$R193+COLUMN($B193:$R193)/100,V$4),$B193:$R193+COLUMN($B193:$R193)/100,0))</f>
        <v xml:space="preserve">0 : </v>
      </c>
      <c r="W193" t="str">
        <f t="array" ref="W193">INT(LARGE($B193:$R193+COLUMN($B193:$R193)/100,W$4))&amp;" : "&amp;INDEX($B$4:$R$4,,MATCH(LARGE($B193:$R193+COLUMN($B193:$R193)/100,W$4),$B193:$R193+COLUMN($B193:$R193)/100,0))</f>
        <v xml:space="preserve">0 : </v>
      </c>
      <c r="X193" t="str">
        <f t="array" ref="X193">INT(LARGE($B193:$R193+COLUMN($B193:$R193)/100,X$4))&amp;" : "&amp;INDEX($B$4:$R$4,,MATCH(LARGE($B193:$R193+COLUMN($B193:$R193)/100,X$4),$B193:$R193+COLUMN($B193:$R193)/100,0))</f>
        <v xml:space="preserve">0 : </v>
      </c>
      <c r="Y193" t="e">
        <f>U193='TCD vent'!U193</f>
        <v>#N/A</v>
      </c>
    </row>
    <row r="194" spans="1:25" x14ac:dyDescent="0.35">
      <c r="A194"/>
      <c r="U194" s="12" t="e">
        <f t="shared" si="2"/>
        <v>#N/A</v>
      </c>
      <c r="V194" t="str">
        <f t="array" ref="V194">INT(LARGE($B194:$R194+COLUMN($B194:$R194)/100,V$4))&amp;" : "&amp;INDEX($B$4:$R$4,,MATCH(LARGE($B194:$R194+COLUMN($B194:$R194)/100,V$4),$B194:$R194+COLUMN($B194:$R194)/100,0))</f>
        <v xml:space="preserve">0 : </v>
      </c>
      <c r="W194" t="str">
        <f t="array" ref="W194">INT(LARGE($B194:$R194+COLUMN($B194:$R194)/100,W$4))&amp;" : "&amp;INDEX($B$4:$R$4,,MATCH(LARGE($B194:$R194+COLUMN($B194:$R194)/100,W$4),$B194:$R194+COLUMN($B194:$R194)/100,0))</f>
        <v xml:space="preserve">0 : </v>
      </c>
      <c r="X194" t="str">
        <f t="array" ref="X194">INT(LARGE($B194:$R194+COLUMN($B194:$R194)/100,X$4))&amp;" : "&amp;INDEX($B$4:$R$4,,MATCH(LARGE($B194:$R194+COLUMN($B194:$R194)/100,X$4),$B194:$R194+COLUMN($B194:$R194)/100,0))</f>
        <v xml:space="preserve">0 : </v>
      </c>
      <c r="Y194" t="e">
        <f>U194='TCD vent'!U194</f>
        <v>#N/A</v>
      </c>
    </row>
    <row r="195" spans="1:25" x14ac:dyDescent="0.35">
      <c r="A195"/>
      <c r="U195" s="12" t="e">
        <f t="shared" si="2"/>
        <v>#N/A</v>
      </c>
      <c r="V195" t="str">
        <f t="array" ref="V195">INT(LARGE($B195:$R195+COLUMN($B195:$R195)/100,V$4))&amp;" : "&amp;INDEX($B$4:$R$4,,MATCH(LARGE($B195:$R195+COLUMN($B195:$R195)/100,V$4),$B195:$R195+COLUMN($B195:$R195)/100,0))</f>
        <v xml:space="preserve">0 : </v>
      </c>
      <c r="W195" t="str">
        <f t="array" ref="W195">INT(LARGE($B195:$R195+COLUMN($B195:$R195)/100,W$4))&amp;" : "&amp;INDEX($B$4:$R$4,,MATCH(LARGE($B195:$R195+COLUMN($B195:$R195)/100,W$4),$B195:$R195+COLUMN($B195:$R195)/100,0))</f>
        <v xml:space="preserve">0 : </v>
      </c>
      <c r="X195" t="str">
        <f t="array" ref="X195">INT(LARGE($B195:$R195+COLUMN($B195:$R195)/100,X$4))&amp;" : "&amp;INDEX($B$4:$R$4,,MATCH(LARGE($B195:$R195+COLUMN($B195:$R195)/100,X$4),$B195:$R195+COLUMN($B195:$R195)/100,0))</f>
        <v xml:space="preserve">0 : </v>
      </c>
      <c r="Y195" t="e">
        <f>U195='TCD vent'!U195</f>
        <v>#N/A</v>
      </c>
    </row>
    <row r="196" spans="1:25" x14ac:dyDescent="0.35">
      <c r="A196"/>
      <c r="U196" s="12" t="e">
        <f t="shared" si="2"/>
        <v>#N/A</v>
      </c>
      <c r="V196" t="str">
        <f t="array" ref="V196">INT(LARGE($B196:$R196+COLUMN($B196:$R196)/100,V$4))&amp;" : "&amp;INDEX($B$4:$R$4,,MATCH(LARGE($B196:$R196+COLUMN($B196:$R196)/100,V$4),$B196:$R196+COLUMN($B196:$R196)/100,0))</f>
        <v xml:space="preserve">0 : </v>
      </c>
      <c r="W196" t="str">
        <f t="array" ref="W196">INT(LARGE($B196:$R196+COLUMN($B196:$R196)/100,W$4))&amp;" : "&amp;INDEX($B$4:$R$4,,MATCH(LARGE($B196:$R196+COLUMN($B196:$R196)/100,W$4),$B196:$R196+COLUMN($B196:$R196)/100,0))</f>
        <v xml:space="preserve">0 : </v>
      </c>
      <c r="X196" t="str">
        <f t="array" ref="X196">INT(LARGE($B196:$R196+COLUMN($B196:$R196)/100,X$4))&amp;" : "&amp;INDEX($B$4:$R$4,,MATCH(LARGE($B196:$R196+COLUMN($B196:$R196)/100,X$4),$B196:$R196+COLUMN($B196:$R196)/100,0))</f>
        <v xml:space="preserve">0 : </v>
      </c>
      <c r="Y196" t="e">
        <f>U196='TCD vent'!U196</f>
        <v>#N/A</v>
      </c>
    </row>
    <row r="197" spans="1:25" x14ac:dyDescent="0.35">
      <c r="A197"/>
      <c r="U197" s="12" t="e">
        <f t="shared" ref="U197:U260" si="3">INDEX($B$4:$R$4,MATCH(MAX(B197:R197),B197:R197,0))</f>
        <v>#N/A</v>
      </c>
      <c r="V197" t="str">
        <f t="array" ref="V197">INT(LARGE($B197:$R197+COLUMN($B197:$R197)/100,V$4))&amp;" : "&amp;INDEX($B$4:$R$4,,MATCH(LARGE($B197:$R197+COLUMN($B197:$R197)/100,V$4),$B197:$R197+COLUMN($B197:$R197)/100,0))</f>
        <v xml:space="preserve">0 : </v>
      </c>
      <c r="W197" t="str">
        <f t="array" ref="W197">INT(LARGE($B197:$R197+COLUMN($B197:$R197)/100,W$4))&amp;" : "&amp;INDEX($B$4:$R$4,,MATCH(LARGE($B197:$R197+COLUMN($B197:$R197)/100,W$4),$B197:$R197+COLUMN($B197:$R197)/100,0))</f>
        <v xml:space="preserve">0 : </v>
      </c>
      <c r="X197" t="str">
        <f t="array" ref="X197">INT(LARGE($B197:$R197+COLUMN($B197:$R197)/100,X$4))&amp;" : "&amp;INDEX($B$4:$R$4,,MATCH(LARGE($B197:$R197+COLUMN($B197:$R197)/100,X$4),$B197:$R197+COLUMN($B197:$R197)/100,0))</f>
        <v xml:space="preserve">0 : </v>
      </c>
      <c r="Y197" t="e">
        <f>U197='TCD vent'!U197</f>
        <v>#N/A</v>
      </c>
    </row>
    <row r="198" spans="1:25" x14ac:dyDescent="0.35">
      <c r="A198"/>
      <c r="U198" s="12" t="e">
        <f t="shared" si="3"/>
        <v>#N/A</v>
      </c>
      <c r="V198" t="str">
        <f t="array" ref="V198">INT(LARGE($B198:$R198+COLUMN($B198:$R198)/100,V$4))&amp;" : "&amp;INDEX($B$4:$R$4,,MATCH(LARGE($B198:$R198+COLUMN($B198:$R198)/100,V$4),$B198:$R198+COLUMN($B198:$R198)/100,0))</f>
        <v xml:space="preserve">0 : </v>
      </c>
      <c r="W198" t="str">
        <f t="array" ref="W198">INT(LARGE($B198:$R198+COLUMN($B198:$R198)/100,W$4))&amp;" : "&amp;INDEX($B$4:$R$4,,MATCH(LARGE($B198:$R198+COLUMN($B198:$R198)/100,W$4),$B198:$R198+COLUMN($B198:$R198)/100,0))</f>
        <v xml:space="preserve">0 : </v>
      </c>
      <c r="X198" t="str">
        <f t="array" ref="X198">INT(LARGE($B198:$R198+COLUMN($B198:$R198)/100,X$4))&amp;" : "&amp;INDEX($B$4:$R$4,,MATCH(LARGE($B198:$R198+COLUMN($B198:$R198)/100,X$4),$B198:$R198+COLUMN($B198:$R198)/100,0))</f>
        <v xml:space="preserve">0 : </v>
      </c>
      <c r="Y198" t="e">
        <f>U198='TCD vent'!U198</f>
        <v>#N/A</v>
      </c>
    </row>
    <row r="199" spans="1:25" x14ac:dyDescent="0.35">
      <c r="A199"/>
      <c r="U199" s="12" t="e">
        <f t="shared" si="3"/>
        <v>#N/A</v>
      </c>
      <c r="V199" t="str">
        <f t="array" ref="V199">INT(LARGE($B199:$R199+COLUMN($B199:$R199)/100,V$4))&amp;" : "&amp;INDEX($B$4:$R$4,,MATCH(LARGE($B199:$R199+COLUMN($B199:$R199)/100,V$4),$B199:$R199+COLUMN($B199:$R199)/100,0))</f>
        <v xml:space="preserve">0 : </v>
      </c>
      <c r="W199" t="str">
        <f t="array" ref="W199">INT(LARGE($B199:$R199+COLUMN($B199:$R199)/100,W$4))&amp;" : "&amp;INDEX($B$4:$R$4,,MATCH(LARGE($B199:$R199+COLUMN($B199:$R199)/100,W$4),$B199:$R199+COLUMN($B199:$R199)/100,0))</f>
        <v xml:space="preserve">0 : </v>
      </c>
      <c r="X199" t="str">
        <f t="array" ref="X199">INT(LARGE($B199:$R199+COLUMN($B199:$R199)/100,X$4))&amp;" : "&amp;INDEX($B$4:$R$4,,MATCH(LARGE($B199:$R199+COLUMN($B199:$R199)/100,X$4),$B199:$R199+COLUMN($B199:$R199)/100,0))</f>
        <v xml:space="preserve">0 : </v>
      </c>
      <c r="Y199" t="e">
        <f>U199='TCD vent'!U199</f>
        <v>#N/A</v>
      </c>
    </row>
    <row r="200" spans="1:25" x14ac:dyDescent="0.35">
      <c r="A200"/>
      <c r="U200" s="12" t="e">
        <f t="shared" si="3"/>
        <v>#N/A</v>
      </c>
      <c r="V200" t="str">
        <f t="array" ref="V200">INT(LARGE($B200:$R200+COLUMN($B200:$R200)/100,V$4))&amp;" : "&amp;INDEX($B$4:$R$4,,MATCH(LARGE($B200:$R200+COLUMN($B200:$R200)/100,V$4),$B200:$R200+COLUMN($B200:$R200)/100,0))</f>
        <v xml:space="preserve">0 : </v>
      </c>
      <c r="W200" t="str">
        <f t="array" ref="W200">INT(LARGE($B200:$R200+COLUMN($B200:$R200)/100,W$4))&amp;" : "&amp;INDEX($B$4:$R$4,,MATCH(LARGE($B200:$R200+COLUMN($B200:$R200)/100,W$4),$B200:$R200+COLUMN($B200:$R200)/100,0))</f>
        <v xml:space="preserve">0 : </v>
      </c>
      <c r="X200" t="str">
        <f t="array" ref="X200">INT(LARGE($B200:$R200+COLUMN($B200:$R200)/100,X$4))&amp;" : "&amp;INDEX($B$4:$R$4,,MATCH(LARGE($B200:$R200+COLUMN($B200:$R200)/100,X$4),$B200:$R200+COLUMN($B200:$R200)/100,0))</f>
        <v xml:space="preserve">0 : </v>
      </c>
      <c r="Y200" t="e">
        <f>U200='TCD vent'!U200</f>
        <v>#N/A</v>
      </c>
    </row>
    <row r="201" spans="1:25" x14ac:dyDescent="0.35">
      <c r="A201"/>
      <c r="U201" s="12" t="e">
        <f t="shared" si="3"/>
        <v>#N/A</v>
      </c>
      <c r="V201" t="str">
        <f t="array" ref="V201">INT(LARGE($B201:$R201+COLUMN($B201:$R201)/100,V$4))&amp;" : "&amp;INDEX($B$4:$R$4,,MATCH(LARGE($B201:$R201+COLUMN($B201:$R201)/100,V$4),$B201:$R201+COLUMN($B201:$R201)/100,0))</f>
        <v xml:space="preserve">0 : </v>
      </c>
      <c r="W201" t="str">
        <f t="array" ref="W201">INT(LARGE($B201:$R201+COLUMN($B201:$R201)/100,W$4))&amp;" : "&amp;INDEX($B$4:$R$4,,MATCH(LARGE($B201:$R201+COLUMN($B201:$R201)/100,W$4),$B201:$R201+COLUMN($B201:$R201)/100,0))</f>
        <v xml:space="preserve">0 : </v>
      </c>
      <c r="X201" t="str">
        <f t="array" ref="X201">INT(LARGE($B201:$R201+COLUMN($B201:$R201)/100,X$4))&amp;" : "&amp;INDEX($B$4:$R$4,,MATCH(LARGE($B201:$R201+COLUMN($B201:$R201)/100,X$4),$B201:$R201+COLUMN($B201:$R201)/100,0))</f>
        <v xml:space="preserve">0 : </v>
      </c>
      <c r="Y201" t="e">
        <f>U201='TCD vent'!U201</f>
        <v>#N/A</v>
      </c>
    </row>
    <row r="202" spans="1:25" x14ac:dyDescent="0.35">
      <c r="A202"/>
      <c r="U202" s="12" t="e">
        <f t="shared" si="3"/>
        <v>#N/A</v>
      </c>
      <c r="V202" t="str">
        <f t="array" ref="V202">INT(LARGE($B202:$R202+COLUMN($B202:$R202)/100,V$4))&amp;" : "&amp;INDEX($B$4:$R$4,,MATCH(LARGE($B202:$R202+COLUMN($B202:$R202)/100,V$4),$B202:$R202+COLUMN($B202:$R202)/100,0))</f>
        <v xml:space="preserve">0 : </v>
      </c>
      <c r="W202" t="str">
        <f t="array" ref="W202">INT(LARGE($B202:$R202+COLUMN($B202:$R202)/100,W$4))&amp;" : "&amp;INDEX($B$4:$R$4,,MATCH(LARGE($B202:$R202+COLUMN($B202:$R202)/100,W$4),$B202:$R202+COLUMN($B202:$R202)/100,0))</f>
        <v xml:space="preserve">0 : </v>
      </c>
      <c r="X202" t="str">
        <f t="array" ref="X202">INT(LARGE($B202:$R202+COLUMN($B202:$R202)/100,X$4))&amp;" : "&amp;INDEX($B$4:$R$4,,MATCH(LARGE($B202:$R202+COLUMN($B202:$R202)/100,X$4),$B202:$R202+COLUMN($B202:$R202)/100,0))</f>
        <v xml:space="preserve">0 : </v>
      </c>
      <c r="Y202" t="e">
        <f>U202='TCD vent'!U202</f>
        <v>#N/A</v>
      </c>
    </row>
    <row r="203" spans="1:25" x14ac:dyDescent="0.35">
      <c r="A203"/>
      <c r="U203" s="12" t="e">
        <f t="shared" si="3"/>
        <v>#N/A</v>
      </c>
      <c r="V203" t="str">
        <f t="array" ref="V203">INT(LARGE($B203:$R203+COLUMN($B203:$R203)/100,V$4))&amp;" : "&amp;INDEX($B$4:$R$4,,MATCH(LARGE($B203:$R203+COLUMN($B203:$R203)/100,V$4),$B203:$R203+COLUMN($B203:$R203)/100,0))</f>
        <v xml:space="preserve">0 : </v>
      </c>
      <c r="W203" t="str">
        <f t="array" ref="W203">INT(LARGE($B203:$R203+COLUMN($B203:$R203)/100,W$4))&amp;" : "&amp;INDEX($B$4:$R$4,,MATCH(LARGE($B203:$R203+COLUMN($B203:$R203)/100,W$4),$B203:$R203+COLUMN($B203:$R203)/100,0))</f>
        <v xml:space="preserve">0 : </v>
      </c>
      <c r="X203" t="str">
        <f t="array" ref="X203">INT(LARGE($B203:$R203+COLUMN($B203:$R203)/100,X$4))&amp;" : "&amp;INDEX($B$4:$R$4,,MATCH(LARGE($B203:$R203+COLUMN($B203:$R203)/100,X$4),$B203:$R203+COLUMN($B203:$R203)/100,0))</f>
        <v xml:space="preserve">0 : </v>
      </c>
      <c r="Y203" t="e">
        <f>U203='TCD vent'!U203</f>
        <v>#N/A</v>
      </c>
    </row>
    <row r="204" spans="1:25" x14ac:dyDescent="0.35">
      <c r="A204"/>
      <c r="U204" s="12" t="e">
        <f t="shared" si="3"/>
        <v>#N/A</v>
      </c>
      <c r="V204" t="str">
        <f t="array" ref="V204">INT(LARGE($B204:$R204+COLUMN($B204:$R204)/100,V$4))&amp;" : "&amp;INDEX($B$4:$R$4,,MATCH(LARGE($B204:$R204+COLUMN($B204:$R204)/100,V$4),$B204:$R204+COLUMN($B204:$R204)/100,0))</f>
        <v xml:space="preserve">0 : </v>
      </c>
      <c r="W204" t="str">
        <f t="array" ref="W204">INT(LARGE($B204:$R204+COLUMN($B204:$R204)/100,W$4))&amp;" : "&amp;INDEX($B$4:$R$4,,MATCH(LARGE($B204:$R204+COLUMN($B204:$R204)/100,W$4),$B204:$R204+COLUMN($B204:$R204)/100,0))</f>
        <v xml:space="preserve">0 : </v>
      </c>
      <c r="X204" t="str">
        <f t="array" ref="X204">INT(LARGE($B204:$R204+COLUMN($B204:$R204)/100,X$4))&amp;" : "&amp;INDEX($B$4:$R$4,,MATCH(LARGE($B204:$R204+COLUMN($B204:$R204)/100,X$4),$B204:$R204+COLUMN($B204:$R204)/100,0))</f>
        <v xml:space="preserve">0 : </v>
      </c>
      <c r="Y204" t="e">
        <f>U204='TCD vent'!U204</f>
        <v>#N/A</v>
      </c>
    </row>
    <row r="205" spans="1:25" x14ac:dyDescent="0.35">
      <c r="A205"/>
      <c r="U205" s="12" t="e">
        <f t="shared" si="3"/>
        <v>#N/A</v>
      </c>
      <c r="V205" t="str">
        <f t="array" ref="V205">INT(LARGE($B205:$R205+COLUMN($B205:$R205)/100,V$4))&amp;" : "&amp;INDEX($B$4:$R$4,,MATCH(LARGE($B205:$R205+COLUMN($B205:$R205)/100,V$4),$B205:$R205+COLUMN($B205:$R205)/100,0))</f>
        <v xml:space="preserve">0 : </v>
      </c>
      <c r="W205" t="str">
        <f t="array" ref="W205">INT(LARGE($B205:$R205+COLUMN($B205:$R205)/100,W$4))&amp;" : "&amp;INDEX($B$4:$R$4,,MATCH(LARGE($B205:$R205+COLUMN($B205:$R205)/100,W$4),$B205:$R205+COLUMN($B205:$R205)/100,0))</f>
        <v xml:space="preserve">0 : </v>
      </c>
      <c r="X205" t="str">
        <f t="array" ref="X205">INT(LARGE($B205:$R205+COLUMN($B205:$R205)/100,X$4))&amp;" : "&amp;INDEX($B$4:$R$4,,MATCH(LARGE($B205:$R205+COLUMN($B205:$R205)/100,X$4),$B205:$R205+COLUMN($B205:$R205)/100,0))</f>
        <v xml:space="preserve">0 : </v>
      </c>
      <c r="Y205" t="e">
        <f>U205='TCD vent'!U205</f>
        <v>#N/A</v>
      </c>
    </row>
    <row r="206" spans="1:25" x14ac:dyDescent="0.35">
      <c r="A206"/>
      <c r="U206" s="12" t="e">
        <f t="shared" si="3"/>
        <v>#N/A</v>
      </c>
      <c r="V206" t="str">
        <f t="array" ref="V206">INT(LARGE($B206:$R206+COLUMN($B206:$R206)/100,V$4))&amp;" : "&amp;INDEX($B$4:$R$4,,MATCH(LARGE($B206:$R206+COLUMN($B206:$R206)/100,V$4),$B206:$R206+COLUMN($B206:$R206)/100,0))</f>
        <v xml:space="preserve">0 : </v>
      </c>
      <c r="W206" t="str">
        <f t="array" ref="W206">INT(LARGE($B206:$R206+COLUMN($B206:$R206)/100,W$4))&amp;" : "&amp;INDEX($B$4:$R$4,,MATCH(LARGE($B206:$R206+COLUMN($B206:$R206)/100,W$4),$B206:$R206+COLUMN($B206:$R206)/100,0))</f>
        <v xml:space="preserve">0 : </v>
      </c>
      <c r="X206" t="str">
        <f t="array" ref="X206">INT(LARGE($B206:$R206+COLUMN($B206:$R206)/100,X$4))&amp;" : "&amp;INDEX($B$4:$R$4,,MATCH(LARGE($B206:$R206+COLUMN($B206:$R206)/100,X$4),$B206:$R206+COLUMN($B206:$R206)/100,0))</f>
        <v xml:space="preserve">0 : </v>
      </c>
      <c r="Y206" t="e">
        <f>U206='TCD vent'!U206</f>
        <v>#N/A</v>
      </c>
    </row>
    <row r="207" spans="1:25" x14ac:dyDescent="0.35">
      <c r="A207"/>
      <c r="U207" s="12" t="e">
        <f t="shared" si="3"/>
        <v>#N/A</v>
      </c>
      <c r="V207" t="str">
        <f t="array" ref="V207">INT(LARGE($B207:$R207+COLUMN($B207:$R207)/100,V$4))&amp;" : "&amp;INDEX($B$4:$R$4,,MATCH(LARGE($B207:$R207+COLUMN($B207:$R207)/100,V$4),$B207:$R207+COLUMN($B207:$R207)/100,0))</f>
        <v xml:space="preserve">0 : </v>
      </c>
      <c r="W207" t="str">
        <f t="array" ref="W207">INT(LARGE($B207:$R207+COLUMN($B207:$R207)/100,W$4))&amp;" : "&amp;INDEX($B$4:$R$4,,MATCH(LARGE($B207:$R207+COLUMN($B207:$R207)/100,W$4),$B207:$R207+COLUMN($B207:$R207)/100,0))</f>
        <v xml:space="preserve">0 : </v>
      </c>
      <c r="X207" t="str">
        <f t="array" ref="X207">INT(LARGE($B207:$R207+COLUMN($B207:$R207)/100,X$4))&amp;" : "&amp;INDEX($B$4:$R$4,,MATCH(LARGE($B207:$R207+COLUMN($B207:$R207)/100,X$4),$B207:$R207+COLUMN($B207:$R207)/100,0))</f>
        <v xml:space="preserve">0 : </v>
      </c>
      <c r="Y207" t="e">
        <f>U207='TCD vent'!U207</f>
        <v>#N/A</v>
      </c>
    </row>
    <row r="208" spans="1:25" x14ac:dyDescent="0.35">
      <c r="A208"/>
      <c r="U208" s="12" t="e">
        <f t="shared" si="3"/>
        <v>#N/A</v>
      </c>
      <c r="V208" t="str">
        <f t="array" ref="V208">INT(LARGE($B208:$R208+COLUMN($B208:$R208)/100,V$4))&amp;" : "&amp;INDEX($B$4:$R$4,,MATCH(LARGE($B208:$R208+COLUMN($B208:$R208)/100,V$4),$B208:$R208+COLUMN($B208:$R208)/100,0))</f>
        <v xml:space="preserve">0 : </v>
      </c>
      <c r="W208" t="str">
        <f t="array" ref="W208">INT(LARGE($B208:$R208+COLUMN($B208:$R208)/100,W$4))&amp;" : "&amp;INDEX($B$4:$R$4,,MATCH(LARGE($B208:$R208+COLUMN($B208:$R208)/100,W$4),$B208:$R208+COLUMN($B208:$R208)/100,0))</f>
        <v xml:space="preserve">0 : </v>
      </c>
      <c r="X208" t="str">
        <f t="array" ref="X208">INT(LARGE($B208:$R208+COLUMN($B208:$R208)/100,X$4))&amp;" : "&amp;INDEX($B$4:$R$4,,MATCH(LARGE($B208:$R208+COLUMN($B208:$R208)/100,X$4),$B208:$R208+COLUMN($B208:$R208)/100,0))</f>
        <v xml:space="preserve">0 : </v>
      </c>
      <c r="Y208" t="e">
        <f>U208='TCD vent'!U208</f>
        <v>#N/A</v>
      </c>
    </row>
    <row r="209" spans="1:25" x14ac:dyDescent="0.35">
      <c r="A209"/>
      <c r="U209" s="12" t="e">
        <f t="shared" si="3"/>
        <v>#N/A</v>
      </c>
      <c r="V209" t="str">
        <f t="array" ref="V209">INT(LARGE($B209:$R209+COLUMN($B209:$R209)/100,V$4))&amp;" : "&amp;INDEX($B$4:$R$4,,MATCH(LARGE($B209:$R209+COLUMN($B209:$R209)/100,V$4),$B209:$R209+COLUMN($B209:$R209)/100,0))</f>
        <v xml:space="preserve">0 : </v>
      </c>
      <c r="W209" t="str">
        <f t="array" ref="W209">INT(LARGE($B209:$R209+COLUMN($B209:$R209)/100,W$4))&amp;" : "&amp;INDEX($B$4:$R$4,,MATCH(LARGE($B209:$R209+COLUMN($B209:$R209)/100,W$4),$B209:$R209+COLUMN($B209:$R209)/100,0))</f>
        <v xml:space="preserve">0 : </v>
      </c>
      <c r="X209" t="str">
        <f t="array" ref="X209">INT(LARGE($B209:$R209+COLUMN($B209:$R209)/100,X$4))&amp;" : "&amp;INDEX($B$4:$R$4,,MATCH(LARGE($B209:$R209+COLUMN($B209:$R209)/100,X$4),$B209:$R209+COLUMN($B209:$R209)/100,0))</f>
        <v xml:space="preserve">0 : </v>
      </c>
      <c r="Y209" t="e">
        <f>U209='TCD vent'!U209</f>
        <v>#N/A</v>
      </c>
    </row>
    <row r="210" spans="1:25" x14ac:dyDescent="0.35">
      <c r="A210"/>
      <c r="U210" s="12" t="e">
        <f t="shared" si="3"/>
        <v>#N/A</v>
      </c>
      <c r="V210" t="str">
        <f t="array" ref="V210">INT(LARGE($B210:$R210+COLUMN($B210:$R210)/100,V$4))&amp;" : "&amp;INDEX($B$4:$R$4,,MATCH(LARGE($B210:$R210+COLUMN($B210:$R210)/100,V$4),$B210:$R210+COLUMN($B210:$R210)/100,0))</f>
        <v xml:space="preserve">0 : </v>
      </c>
      <c r="W210" t="str">
        <f t="array" ref="W210">INT(LARGE($B210:$R210+COLUMN($B210:$R210)/100,W$4))&amp;" : "&amp;INDEX($B$4:$R$4,,MATCH(LARGE($B210:$R210+COLUMN($B210:$R210)/100,W$4),$B210:$R210+COLUMN($B210:$R210)/100,0))</f>
        <v xml:space="preserve">0 : </v>
      </c>
      <c r="X210" t="str">
        <f t="array" ref="X210">INT(LARGE($B210:$R210+COLUMN($B210:$R210)/100,X$4))&amp;" : "&amp;INDEX($B$4:$R$4,,MATCH(LARGE($B210:$R210+COLUMN($B210:$R210)/100,X$4),$B210:$R210+COLUMN($B210:$R210)/100,0))</f>
        <v xml:space="preserve">0 : </v>
      </c>
      <c r="Y210" t="e">
        <f>U210='TCD vent'!U210</f>
        <v>#N/A</v>
      </c>
    </row>
    <row r="211" spans="1:25" x14ac:dyDescent="0.35">
      <c r="A211"/>
      <c r="U211" s="12" t="e">
        <f t="shared" si="3"/>
        <v>#N/A</v>
      </c>
      <c r="V211" t="str">
        <f t="array" ref="V211">INT(LARGE($B211:$R211+COLUMN($B211:$R211)/100,V$4))&amp;" : "&amp;INDEX($B$4:$R$4,,MATCH(LARGE($B211:$R211+COLUMN($B211:$R211)/100,V$4),$B211:$R211+COLUMN($B211:$R211)/100,0))</f>
        <v xml:space="preserve">0 : </v>
      </c>
      <c r="W211" t="str">
        <f t="array" ref="W211">INT(LARGE($B211:$R211+COLUMN($B211:$R211)/100,W$4))&amp;" : "&amp;INDEX($B$4:$R$4,,MATCH(LARGE($B211:$R211+COLUMN($B211:$R211)/100,W$4),$B211:$R211+COLUMN($B211:$R211)/100,0))</f>
        <v xml:space="preserve">0 : </v>
      </c>
      <c r="X211" t="str">
        <f t="array" ref="X211">INT(LARGE($B211:$R211+COLUMN($B211:$R211)/100,X$4))&amp;" : "&amp;INDEX($B$4:$R$4,,MATCH(LARGE($B211:$R211+COLUMN($B211:$R211)/100,X$4),$B211:$R211+COLUMN($B211:$R211)/100,0))</f>
        <v xml:space="preserve">0 : </v>
      </c>
      <c r="Y211" t="e">
        <f>U211='TCD vent'!U211</f>
        <v>#N/A</v>
      </c>
    </row>
    <row r="212" spans="1:25" x14ac:dyDescent="0.35">
      <c r="A212"/>
      <c r="U212" s="12" t="e">
        <f t="shared" si="3"/>
        <v>#N/A</v>
      </c>
      <c r="V212" t="str">
        <f t="array" ref="V212">INT(LARGE($B212:$R212+COLUMN($B212:$R212)/100,V$4))&amp;" : "&amp;INDEX($B$4:$R$4,,MATCH(LARGE($B212:$R212+COLUMN($B212:$R212)/100,V$4),$B212:$R212+COLUMN($B212:$R212)/100,0))</f>
        <v xml:space="preserve">0 : </v>
      </c>
      <c r="W212" t="str">
        <f t="array" ref="W212">INT(LARGE($B212:$R212+COLUMN($B212:$R212)/100,W$4))&amp;" : "&amp;INDEX($B$4:$R$4,,MATCH(LARGE($B212:$R212+COLUMN($B212:$R212)/100,W$4),$B212:$R212+COLUMN($B212:$R212)/100,0))</f>
        <v xml:space="preserve">0 : </v>
      </c>
      <c r="X212" t="str">
        <f t="array" ref="X212">INT(LARGE($B212:$R212+COLUMN($B212:$R212)/100,X$4))&amp;" : "&amp;INDEX($B$4:$R$4,,MATCH(LARGE($B212:$R212+COLUMN($B212:$R212)/100,X$4),$B212:$R212+COLUMN($B212:$R212)/100,0))</f>
        <v xml:space="preserve">0 : </v>
      </c>
      <c r="Y212" t="e">
        <f>U212='TCD vent'!U212</f>
        <v>#N/A</v>
      </c>
    </row>
    <row r="213" spans="1:25" x14ac:dyDescent="0.35">
      <c r="A213"/>
      <c r="U213" s="12" t="e">
        <f t="shared" si="3"/>
        <v>#N/A</v>
      </c>
      <c r="V213" t="str">
        <f t="array" ref="V213">INT(LARGE($B213:$R213+COLUMN($B213:$R213)/100,V$4))&amp;" : "&amp;INDEX($B$4:$R$4,,MATCH(LARGE($B213:$R213+COLUMN($B213:$R213)/100,V$4),$B213:$R213+COLUMN($B213:$R213)/100,0))</f>
        <v xml:space="preserve">0 : </v>
      </c>
      <c r="W213" t="str">
        <f t="array" ref="W213">INT(LARGE($B213:$R213+COLUMN($B213:$R213)/100,W$4))&amp;" : "&amp;INDEX($B$4:$R$4,,MATCH(LARGE($B213:$R213+COLUMN($B213:$R213)/100,W$4),$B213:$R213+COLUMN($B213:$R213)/100,0))</f>
        <v xml:space="preserve">0 : </v>
      </c>
      <c r="X213" t="str">
        <f t="array" ref="X213">INT(LARGE($B213:$R213+COLUMN($B213:$R213)/100,X$4))&amp;" : "&amp;INDEX($B$4:$R$4,,MATCH(LARGE($B213:$R213+COLUMN($B213:$R213)/100,X$4),$B213:$R213+COLUMN($B213:$R213)/100,0))</f>
        <v xml:space="preserve">0 : </v>
      </c>
      <c r="Y213" t="e">
        <f>U213='TCD vent'!U213</f>
        <v>#N/A</v>
      </c>
    </row>
    <row r="214" spans="1:25" x14ac:dyDescent="0.35">
      <c r="A214"/>
      <c r="U214" s="12" t="e">
        <f t="shared" si="3"/>
        <v>#N/A</v>
      </c>
      <c r="V214" t="str">
        <f t="array" ref="V214">INT(LARGE($B214:$R214+COLUMN($B214:$R214)/100,V$4))&amp;" : "&amp;INDEX($B$4:$R$4,,MATCH(LARGE($B214:$R214+COLUMN($B214:$R214)/100,V$4),$B214:$R214+COLUMN($B214:$R214)/100,0))</f>
        <v xml:space="preserve">0 : </v>
      </c>
      <c r="W214" t="str">
        <f t="array" ref="W214">INT(LARGE($B214:$R214+COLUMN($B214:$R214)/100,W$4))&amp;" : "&amp;INDEX($B$4:$R$4,,MATCH(LARGE($B214:$R214+COLUMN($B214:$R214)/100,W$4),$B214:$R214+COLUMN($B214:$R214)/100,0))</f>
        <v xml:space="preserve">0 : </v>
      </c>
      <c r="X214" t="str">
        <f t="array" ref="X214">INT(LARGE($B214:$R214+COLUMN($B214:$R214)/100,X$4))&amp;" : "&amp;INDEX($B$4:$R$4,,MATCH(LARGE($B214:$R214+COLUMN($B214:$R214)/100,X$4),$B214:$R214+COLUMN($B214:$R214)/100,0))</f>
        <v xml:space="preserve">0 : </v>
      </c>
      <c r="Y214" t="e">
        <f>U214='TCD vent'!U214</f>
        <v>#N/A</v>
      </c>
    </row>
    <row r="215" spans="1:25" x14ac:dyDescent="0.35">
      <c r="A215"/>
      <c r="U215" s="12" t="e">
        <f t="shared" si="3"/>
        <v>#N/A</v>
      </c>
      <c r="V215" t="str">
        <f t="array" ref="V215">INT(LARGE($B215:$R215+COLUMN($B215:$R215)/100,V$4))&amp;" : "&amp;INDEX($B$4:$R$4,,MATCH(LARGE($B215:$R215+COLUMN($B215:$R215)/100,V$4),$B215:$R215+COLUMN($B215:$R215)/100,0))</f>
        <v xml:space="preserve">0 : </v>
      </c>
      <c r="W215" t="str">
        <f t="array" ref="W215">INT(LARGE($B215:$R215+COLUMN($B215:$R215)/100,W$4))&amp;" : "&amp;INDEX($B$4:$R$4,,MATCH(LARGE($B215:$R215+COLUMN($B215:$R215)/100,W$4),$B215:$R215+COLUMN($B215:$R215)/100,0))</f>
        <v xml:space="preserve">0 : </v>
      </c>
      <c r="X215" t="str">
        <f t="array" ref="X215">INT(LARGE($B215:$R215+COLUMN($B215:$R215)/100,X$4))&amp;" : "&amp;INDEX($B$4:$R$4,,MATCH(LARGE($B215:$R215+COLUMN($B215:$R215)/100,X$4),$B215:$R215+COLUMN($B215:$R215)/100,0))</f>
        <v xml:space="preserve">0 : </v>
      </c>
      <c r="Y215" t="e">
        <f>U215='TCD vent'!U215</f>
        <v>#N/A</v>
      </c>
    </row>
    <row r="216" spans="1:25" x14ac:dyDescent="0.35">
      <c r="A216"/>
      <c r="U216" s="12" t="e">
        <f t="shared" si="3"/>
        <v>#N/A</v>
      </c>
      <c r="V216" t="str">
        <f t="array" ref="V216">INT(LARGE($B216:$R216+COLUMN($B216:$R216)/100,V$4))&amp;" : "&amp;INDEX($B$4:$R$4,,MATCH(LARGE($B216:$R216+COLUMN($B216:$R216)/100,V$4),$B216:$R216+COLUMN($B216:$R216)/100,0))</f>
        <v xml:space="preserve">0 : </v>
      </c>
      <c r="W216" t="str">
        <f t="array" ref="W216">INT(LARGE($B216:$R216+COLUMN($B216:$R216)/100,W$4))&amp;" : "&amp;INDEX($B$4:$R$4,,MATCH(LARGE($B216:$R216+COLUMN($B216:$R216)/100,W$4),$B216:$R216+COLUMN($B216:$R216)/100,0))</f>
        <v xml:space="preserve">0 : </v>
      </c>
      <c r="X216" t="str">
        <f t="array" ref="X216">INT(LARGE($B216:$R216+COLUMN($B216:$R216)/100,X$4))&amp;" : "&amp;INDEX($B$4:$R$4,,MATCH(LARGE($B216:$R216+COLUMN($B216:$R216)/100,X$4),$B216:$R216+COLUMN($B216:$R216)/100,0))</f>
        <v xml:space="preserve">0 : </v>
      </c>
      <c r="Y216" t="e">
        <f>U216='TCD vent'!U216</f>
        <v>#N/A</v>
      </c>
    </row>
    <row r="217" spans="1:25" x14ac:dyDescent="0.35">
      <c r="A217"/>
      <c r="U217" s="12" t="e">
        <f t="shared" si="3"/>
        <v>#N/A</v>
      </c>
      <c r="V217" t="str">
        <f t="array" ref="V217">INT(LARGE($B217:$R217+COLUMN($B217:$R217)/100,V$4))&amp;" : "&amp;INDEX($B$4:$R$4,,MATCH(LARGE($B217:$R217+COLUMN($B217:$R217)/100,V$4),$B217:$R217+COLUMN($B217:$R217)/100,0))</f>
        <v xml:space="preserve">0 : </v>
      </c>
      <c r="W217" t="str">
        <f t="array" ref="W217">INT(LARGE($B217:$R217+COLUMN($B217:$R217)/100,W$4))&amp;" : "&amp;INDEX($B$4:$R$4,,MATCH(LARGE($B217:$R217+COLUMN($B217:$R217)/100,W$4),$B217:$R217+COLUMN($B217:$R217)/100,0))</f>
        <v xml:space="preserve">0 : </v>
      </c>
      <c r="X217" t="str">
        <f t="array" ref="X217">INT(LARGE($B217:$R217+COLUMN($B217:$R217)/100,X$4))&amp;" : "&amp;INDEX($B$4:$R$4,,MATCH(LARGE($B217:$R217+COLUMN($B217:$R217)/100,X$4),$B217:$R217+COLUMN($B217:$R217)/100,0))</f>
        <v xml:space="preserve">0 : </v>
      </c>
      <c r="Y217" t="e">
        <f>U217='TCD vent'!U217</f>
        <v>#N/A</v>
      </c>
    </row>
    <row r="218" spans="1:25" x14ac:dyDescent="0.35">
      <c r="A218"/>
      <c r="U218" s="12" t="e">
        <f t="shared" si="3"/>
        <v>#N/A</v>
      </c>
      <c r="V218" t="str">
        <f t="array" ref="V218">INT(LARGE($B218:$R218+COLUMN($B218:$R218)/100,V$4))&amp;" : "&amp;INDEX($B$4:$R$4,,MATCH(LARGE($B218:$R218+COLUMN($B218:$R218)/100,V$4),$B218:$R218+COLUMN($B218:$R218)/100,0))</f>
        <v xml:space="preserve">0 : </v>
      </c>
      <c r="W218" t="str">
        <f t="array" ref="W218">INT(LARGE($B218:$R218+COLUMN($B218:$R218)/100,W$4))&amp;" : "&amp;INDEX($B$4:$R$4,,MATCH(LARGE($B218:$R218+COLUMN($B218:$R218)/100,W$4),$B218:$R218+COLUMN($B218:$R218)/100,0))</f>
        <v xml:space="preserve">0 : </v>
      </c>
      <c r="X218" t="str">
        <f t="array" ref="X218">INT(LARGE($B218:$R218+COLUMN($B218:$R218)/100,X$4))&amp;" : "&amp;INDEX($B$4:$R$4,,MATCH(LARGE($B218:$R218+COLUMN($B218:$R218)/100,X$4),$B218:$R218+COLUMN($B218:$R218)/100,0))</f>
        <v xml:space="preserve">0 : </v>
      </c>
      <c r="Y218" t="e">
        <f>U218='TCD vent'!U218</f>
        <v>#N/A</v>
      </c>
    </row>
    <row r="219" spans="1:25" x14ac:dyDescent="0.35">
      <c r="A219"/>
      <c r="U219" s="12" t="e">
        <f t="shared" si="3"/>
        <v>#N/A</v>
      </c>
      <c r="V219" t="str">
        <f t="array" ref="V219">INT(LARGE($B219:$R219+COLUMN($B219:$R219)/100,V$4))&amp;" : "&amp;INDEX($B$4:$R$4,,MATCH(LARGE($B219:$R219+COLUMN($B219:$R219)/100,V$4),$B219:$R219+COLUMN($B219:$R219)/100,0))</f>
        <v xml:space="preserve">0 : </v>
      </c>
      <c r="W219" t="str">
        <f t="array" ref="W219">INT(LARGE($B219:$R219+COLUMN($B219:$R219)/100,W$4))&amp;" : "&amp;INDEX($B$4:$R$4,,MATCH(LARGE($B219:$R219+COLUMN($B219:$R219)/100,W$4),$B219:$R219+COLUMN($B219:$R219)/100,0))</f>
        <v xml:space="preserve">0 : </v>
      </c>
      <c r="X219" t="str">
        <f t="array" ref="X219">INT(LARGE($B219:$R219+COLUMN($B219:$R219)/100,X$4))&amp;" : "&amp;INDEX($B$4:$R$4,,MATCH(LARGE($B219:$R219+COLUMN($B219:$R219)/100,X$4),$B219:$R219+COLUMN($B219:$R219)/100,0))</f>
        <v xml:space="preserve">0 : </v>
      </c>
      <c r="Y219" t="e">
        <f>U219='TCD vent'!U219</f>
        <v>#N/A</v>
      </c>
    </row>
    <row r="220" spans="1:25" x14ac:dyDescent="0.35">
      <c r="A220"/>
      <c r="U220" s="12" t="e">
        <f t="shared" si="3"/>
        <v>#N/A</v>
      </c>
      <c r="V220" t="str">
        <f t="array" ref="V220">INT(LARGE($B220:$R220+COLUMN($B220:$R220)/100,V$4))&amp;" : "&amp;INDEX($B$4:$R$4,,MATCH(LARGE($B220:$R220+COLUMN($B220:$R220)/100,V$4),$B220:$R220+COLUMN($B220:$R220)/100,0))</f>
        <v xml:space="preserve">0 : </v>
      </c>
      <c r="W220" t="str">
        <f t="array" ref="W220">INT(LARGE($B220:$R220+COLUMN($B220:$R220)/100,W$4))&amp;" : "&amp;INDEX($B$4:$R$4,,MATCH(LARGE($B220:$R220+COLUMN($B220:$R220)/100,W$4),$B220:$R220+COLUMN($B220:$R220)/100,0))</f>
        <v xml:space="preserve">0 : </v>
      </c>
      <c r="X220" t="str">
        <f t="array" ref="X220">INT(LARGE($B220:$R220+COLUMN($B220:$R220)/100,X$4))&amp;" : "&amp;INDEX($B$4:$R$4,,MATCH(LARGE($B220:$R220+COLUMN($B220:$R220)/100,X$4),$B220:$R220+COLUMN($B220:$R220)/100,0))</f>
        <v xml:space="preserve">0 : </v>
      </c>
      <c r="Y220" t="e">
        <f>U220='TCD vent'!U220</f>
        <v>#N/A</v>
      </c>
    </row>
    <row r="221" spans="1:25" x14ac:dyDescent="0.35">
      <c r="A221"/>
      <c r="U221" s="12" t="e">
        <f t="shared" si="3"/>
        <v>#N/A</v>
      </c>
      <c r="V221" t="str">
        <f t="array" ref="V221">INT(LARGE($B221:$R221+COLUMN($B221:$R221)/100,V$4))&amp;" : "&amp;INDEX($B$4:$R$4,,MATCH(LARGE($B221:$R221+COLUMN($B221:$R221)/100,V$4),$B221:$R221+COLUMN($B221:$R221)/100,0))</f>
        <v xml:space="preserve">0 : </v>
      </c>
      <c r="W221" t="str">
        <f t="array" ref="W221">INT(LARGE($B221:$R221+COLUMN($B221:$R221)/100,W$4))&amp;" : "&amp;INDEX($B$4:$R$4,,MATCH(LARGE($B221:$R221+COLUMN($B221:$R221)/100,W$4),$B221:$R221+COLUMN($B221:$R221)/100,0))</f>
        <v xml:space="preserve">0 : </v>
      </c>
      <c r="X221" t="str">
        <f t="array" ref="X221">INT(LARGE($B221:$R221+COLUMN($B221:$R221)/100,X$4))&amp;" : "&amp;INDEX($B$4:$R$4,,MATCH(LARGE($B221:$R221+COLUMN($B221:$R221)/100,X$4),$B221:$R221+COLUMN($B221:$R221)/100,0))</f>
        <v xml:space="preserve">0 : </v>
      </c>
      <c r="Y221" t="e">
        <f>U221='TCD vent'!U221</f>
        <v>#N/A</v>
      </c>
    </row>
    <row r="222" spans="1:25" x14ac:dyDescent="0.35">
      <c r="A222"/>
      <c r="U222" s="12" t="e">
        <f t="shared" si="3"/>
        <v>#N/A</v>
      </c>
      <c r="V222" t="str">
        <f t="array" ref="V222">INT(LARGE($B222:$R222+COLUMN($B222:$R222)/100,V$4))&amp;" : "&amp;INDEX($B$4:$R$4,,MATCH(LARGE($B222:$R222+COLUMN($B222:$R222)/100,V$4),$B222:$R222+COLUMN($B222:$R222)/100,0))</f>
        <v xml:space="preserve">0 : </v>
      </c>
      <c r="W222" t="str">
        <f t="array" ref="W222">INT(LARGE($B222:$R222+COLUMN($B222:$R222)/100,W$4))&amp;" : "&amp;INDEX($B$4:$R$4,,MATCH(LARGE($B222:$R222+COLUMN($B222:$R222)/100,W$4),$B222:$R222+COLUMN($B222:$R222)/100,0))</f>
        <v xml:space="preserve">0 : </v>
      </c>
      <c r="X222" t="str">
        <f t="array" ref="X222">INT(LARGE($B222:$R222+COLUMN($B222:$R222)/100,X$4))&amp;" : "&amp;INDEX($B$4:$R$4,,MATCH(LARGE($B222:$R222+COLUMN($B222:$R222)/100,X$4),$B222:$R222+COLUMN($B222:$R222)/100,0))</f>
        <v xml:space="preserve">0 : </v>
      </c>
      <c r="Y222" t="e">
        <f>U222='TCD vent'!U222</f>
        <v>#N/A</v>
      </c>
    </row>
    <row r="223" spans="1:25" x14ac:dyDescent="0.35">
      <c r="A223"/>
      <c r="U223" s="12" t="e">
        <f t="shared" si="3"/>
        <v>#N/A</v>
      </c>
      <c r="V223" t="str">
        <f t="array" ref="V223">INT(LARGE($B223:$R223+COLUMN($B223:$R223)/100,V$4))&amp;" : "&amp;INDEX($B$4:$R$4,,MATCH(LARGE($B223:$R223+COLUMN($B223:$R223)/100,V$4),$B223:$R223+COLUMN($B223:$R223)/100,0))</f>
        <v xml:space="preserve">0 : </v>
      </c>
      <c r="W223" t="str">
        <f t="array" ref="W223">INT(LARGE($B223:$R223+COLUMN($B223:$R223)/100,W$4))&amp;" : "&amp;INDEX($B$4:$R$4,,MATCH(LARGE($B223:$R223+COLUMN($B223:$R223)/100,W$4),$B223:$R223+COLUMN($B223:$R223)/100,0))</f>
        <v xml:space="preserve">0 : </v>
      </c>
      <c r="X223" t="str">
        <f t="array" ref="X223">INT(LARGE($B223:$R223+COLUMN($B223:$R223)/100,X$4))&amp;" : "&amp;INDEX($B$4:$R$4,,MATCH(LARGE($B223:$R223+COLUMN($B223:$R223)/100,X$4),$B223:$R223+COLUMN($B223:$R223)/100,0))</f>
        <v xml:space="preserve">0 : </v>
      </c>
      <c r="Y223" t="e">
        <f>U223='TCD vent'!U223</f>
        <v>#N/A</v>
      </c>
    </row>
    <row r="224" spans="1:25" x14ac:dyDescent="0.35">
      <c r="A224"/>
      <c r="U224" s="12" t="e">
        <f t="shared" si="3"/>
        <v>#N/A</v>
      </c>
      <c r="V224" t="str">
        <f t="array" ref="V224">INT(LARGE($B224:$R224+COLUMN($B224:$R224)/100,V$4))&amp;" : "&amp;INDEX($B$4:$R$4,,MATCH(LARGE($B224:$R224+COLUMN($B224:$R224)/100,V$4),$B224:$R224+COLUMN($B224:$R224)/100,0))</f>
        <v xml:space="preserve">0 : </v>
      </c>
      <c r="W224" t="str">
        <f t="array" ref="W224">INT(LARGE($B224:$R224+COLUMN($B224:$R224)/100,W$4))&amp;" : "&amp;INDEX($B$4:$R$4,,MATCH(LARGE($B224:$R224+COLUMN($B224:$R224)/100,W$4),$B224:$R224+COLUMN($B224:$R224)/100,0))</f>
        <v xml:space="preserve">0 : </v>
      </c>
      <c r="X224" t="str">
        <f t="array" ref="X224">INT(LARGE($B224:$R224+COLUMN($B224:$R224)/100,X$4))&amp;" : "&amp;INDEX($B$4:$R$4,,MATCH(LARGE($B224:$R224+COLUMN($B224:$R224)/100,X$4),$B224:$R224+COLUMN($B224:$R224)/100,0))</f>
        <v xml:space="preserve">0 : </v>
      </c>
      <c r="Y224" t="e">
        <f>U224='TCD vent'!U224</f>
        <v>#N/A</v>
      </c>
    </row>
    <row r="225" spans="1:25" x14ac:dyDescent="0.35">
      <c r="A225"/>
      <c r="U225" s="12" t="e">
        <f t="shared" si="3"/>
        <v>#N/A</v>
      </c>
      <c r="V225" t="str">
        <f t="array" ref="V225">INT(LARGE($B225:$R225+COLUMN($B225:$R225)/100,V$4))&amp;" : "&amp;INDEX($B$4:$R$4,,MATCH(LARGE($B225:$R225+COLUMN($B225:$R225)/100,V$4),$B225:$R225+COLUMN($B225:$R225)/100,0))</f>
        <v xml:space="preserve">0 : </v>
      </c>
      <c r="W225" t="str">
        <f t="array" ref="W225">INT(LARGE($B225:$R225+COLUMN($B225:$R225)/100,W$4))&amp;" : "&amp;INDEX($B$4:$R$4,,MATCH(LARGE($B225:$R225+COLUMN($B225:$R225)/100,W$4),$B225:$R225+COLUMN($B225:$R225)/100,0))</f>
        <v xml:space="preserve">0 : </v>
      </c>
      <c r="X225" t="str">
        <f t="array" ref="X225">INT(LARGE($B225:$R225+COLUMN($B225:$R225)/100,X$4))&amp;" : "&amp;INDEX($B$4:$R$4,,MATCH(LARGE($B225:$R225+COLUMN($B225:$R225)/100,X$4),$B225:$R225+COLUMN($B225:$R225)/100,0))</f>
        <v xml:space="preserve">0 : </v>
      </c>
      <c r="Y225" t="e">
        <f>U225='TCD vent'!U225</f>
        <v>#N/A</v>
      </c>
    </row>
    <row r="226" spans="1:25" x14ac:dyDescent="0.35">
      <c r="A226"/>
      <c r="U226" s="12" t="e">
        <f t="shared" si="3"/>
        <v>#N/A</v>
      </c>
      <c r="V226" t="str">
        <f t="array" ref="V226">INT(LARGE($B226:$R226+COLUMN($B226:$R226)/100,V$4))&amp;" : "&amp;INDEX($B$4:$R$4,,MATCH(LARGE($B226:$R226+COLUMN($B226:$R226)/100,V$4),$B226:$R226+COLUMN($B226:$R226)/100,0))</f>
        <v xml:space="preserve">0 : </v>
      </c>
      <c r="W226" t="str">
        <f t="array" ref="W226">INT(LARGE($B226:$R226+COLUMN($B226:$R226)/100,W$4))&amp;" : "&amp;INDEX($B$4:$R$4,,MATCH(LARGE($B226:$R226+COLUMN($B226:$R226)/100,W$4),$B226:$R226+COLUMN($B226:$R226)/100,0))</f>
        <v xml:space="preserve">0 : </v>
      </c>
      <c r="X226" t="str">
        <f t="array" ref="X226">INT(LARGE($B226:$R226+COLUMN($B226:$R226)/100,X$4))&amp;" : "&amp;INDEX($B$4:$R$4,,MATCH(LARGE($B226:$R226+COLUMN($B226:$R226)/100,X$4),$B226:$R226+COLUMN($B226:$R226)/100,0))</f>
        <v xml:space="preserve">0 : </v>
      </c>
      <c r="Y226" t="e">
        <f>U226='TCD vent'!U226</f>
        <v>#N/A</v>
      </c>
    </row>
    <row r="227" spans="1:25" x14ac:dyDescent="0.35">
      <c r="A227"/>
      <c r="U227" s="12" t="e">
        <f t="shared" si="3"/>
        <v>#N/A</v>
      </c>
      <c r="V227" t="str">
        <f t="array" ref="V227">INT(LARGE($B227:$R227+COLUMN($B227:$R227)/100,V$4))&amp;" : "&amp;INDEX($B$4:$R$4,,MATCH(LARGE($B227:$R227+COLUMN($B227:$R227)/100,V$4),$B227:$R227+COLUMN($B227:$R227)/100,0))</f>
        <v xml:space="preserve">0 : </v>
      </c>
      <c r="W227" t="str">
        <f t="array" ref="W227">INT(LARGE($B227:$R227+COLUMN($B227:$R227)/100,W$4))&amp;" : "&amp;INDEX($B$4:$R$4,,MATCH(LARGE($B227:$R227+COLUMN($B227:$R227)/100,W$4),$B227:$R227+COLUMN($B227:$R227)/100,0))</f>
        <v xml:space="preserve">0 : </v>
      </c>
      <c r="X227" t="str">
        <f t="array" ref="X227">INT(LARGE($B227:$R227+COLUMN($B227:$R227)/100,X$4))&amp;" : "&amp;INDEX($B$4:$R$4,,MATCH(LARGE($B227:$R227+COLUMN($B227:$R227)/100,X$4),$B227:$R227+COLUMN($B227:$R227)/100,0))</f>
        <v xml:space="preserve">0 : </v>
      </c>
      <c r="Y227" t="e">
        <f>U227='TCD vent'!U227</f>
        <v>#N/A</v>
      </c>
    </row>
    <row r="228" spans="1:25" x14ac:dyDescent="0.35">
      <c r="A228"/>
      <c r="U228" s="12" t="e">
        <f t="shared" si="3"/>
        <v>#N/A</v>
      </c>
      <c r="V228" t="str">
        <f t="array" ref="V228">INT(LARGE($B228:$R228+COLUMN($B228:$R228)/100,V$4))&amp;" : "&amp;INDEX($B$4:$R$4,,MATCH(LARGE($B228:$R228+COLUMN($B228:$R228)/100,V$4),$B228:$R228+COLUMN($B228:$R228)/100,0))</f>
        <v xml:space="preserve">0 : </v>
      </c>
      <c r="W228" t="str">
        <f t="array" ref="W228">INT(LARGE($B228:$R228+COLUMN($B228:$R228)/100,W$4))&amp;" : "&amp;INDEX($B$4:$R$4,,MATCH(LARGE($B228:$R228+COLUMN($B228:$R228)/100,W$4),$B228:$R228+COLUMN($B228:$R228)/100,0))</f>
        <v xml:space="preserve">0 : </v>
      </c>
      <c r="X228" t="str">
        <f t="array" ref="X228">INT(LARGE($B228:$R228+COLUMN($B228:$R228)/100,X$4))&amp;" : "&amp;INDEX($B$4:$R$4,,MATCH(LARGE($B228:$R228+COLUMN($B228:$R228)/100,X$4),$B228:$R228+COLUMN($B228:$R228)/100,0))</f>
        <v xml:space="preserve">0 : </v>
      </c>
      <c r="Y228" t="e">
        <f>U228='TCD vent'!U228</f>
        <v>#N/A</v>
      </c>
    </row>
    <row r="229" spans="1:25" x14ac:dyDescent="0.35">
      <c r="A229"/>
      <c r="U229" s="12" t="e">
        <f t="shared" si="3"/>
        <v>#N/A</v>
      </c>
      <c r="V229" t="str">
        <f t="array" ref="V229">INT(LARGE($B229:$R229+COLUMN($B229:$R229)/100,V$4))&amp;" : "&amp;INDEX($B$4:$R$4,,MATCH(LARGE($B229:$R229+COLUMN($B229:$R229)/100,V$4),$B229:$R229+COLUMN($B229:$R229)/100,0))</f>
        <v xml:space="preserve">0 : </v>
      </c>
      <c r="W229" t="str">
        <f t="array" ref="W229">INT(LARGE($B229:$R229+COLUMN($B229:$R229)/100,W$4))&amp;" : "&amp;INDEX($B$4:$R$4,,MATCH(LARGE($B229:$R229+COLUMN($B229:$R229)/100,W$4),$B229:$R229+COLUMN($B229:$R229)/100,0))</f>
        <v xml:space="preserve">0 : </v>
      </c>
      <c r="X229" t="str">
        <f t="array" ref="X229">INT(LARGE($B229:$R229+COLUMN($B229:$R229)/100,X$4))&amp;" : "&amp;INDEX($B$4:$R$4,,MATCH(LARGE($B229:$R229+COLUMN($B229:$R229)/100,X$4),$B229:$R229+COLUMN($B229:$R229)/100,0))</f>
        <v xml:space="preserve">0 : </v>
      </c>
      <c r="Y229" t="e">
        <f>U229='TCD vent'!U229</f>
        <v>#N/A</v>
      </c>
    </row>
    <row r="230" spans="1:25" x14ac:dyDescent="0.35">
      <c r="A230"/>
      <c r="U230" s="12" t="e">
        <f t="shared" si="3"/>
        <v>#N/A</v>
      </c>
      <c r="V230" t="str">
        <f t="array" ref="V230">INT(LARGE($B230:$R230+COLUMN($B230:$R230)/100,V$4))&amp;" : "&amp;INDEX($B$4:$R$4,,MATCH(LARGE($B230:$R230+COLUMN($B230:$R230)/100,V$4),$B230:$R230+COLUMN($B230:$R230)/100,0))</f>
        <v xml:space="preserve">0 : </v>
      </c>
      <c r="W230" t="str">
        <f t="array" ref="W230">INT(LARGE($B230:$R230+COLUMN($B230:$R230)/100,W$4))&amp;" : "&amp;INDEX($B$4:$R$4,,MATCH(LARGE($B230:$R230+COLUMN($B230:$R230)/100,W$4),$B230:$R230+COLUMN($B230:$R230)/100,0))</f>
        <v xml:space="preserve">0 : </v>
      </c>
      <c r="X230" t="str">
        <f t="array" ref="X230">INT(LARGE($B230:$R230+COLUMN($B230:$R230)/100,X$4))&amp;" : "&amp;INDEX($B$4:$R$4,,MATCH(LARGE($B230:$R230+COLUMN($B230:$R230)/100,X$4),$B230:$R230+COLUMN($B230:$R230)/100,0))</f>
        <v xml:space="preserve">0 : </v>
      </c>
      <c r="Y230" t="e">
        <f>U230='TCD vent'!U230</f>
        <v>#N/A</v>
      </c>
    </row>
    <row r="231" spans="1:25" x14ac:dyDescent="0.35">
      <c r="A231"/>
      <c r="U231" s="12" t="e">
        <f t="shared" si="3"/>
        <v>#N/A</v>
      </c>
      <c r="V231" t="str">
        <f t="array" ref="V231">INT(LARGE($B231:$R231+COLUMN($B231:$R231)/100,V$4))&amp;" : "&amp;INDEX($B$4:$R$4,,MATCH(LARGE($B231:$R231+COLUMN($B231:$R231)/100,V$4),$B231:$R231+COLUMN($B231:$R231)/100,0))</f>
        <v xml:space="preserve">0 : </v>
      </c>
      <c r="W231" t="str">
        <f t="array" ref="W231">INT(LARGE($B231:$R231+COLUMN($B231:$R231)/100,W$4))&amp;" : "&amp;INDEX($B$4:$R$4,,MATCH(LARGE($B231:$R231+COLUMN($B231:$R231)/100,W$4),$B231:$R231+COLUMN($B231:$R231)/100,0))</f>
        <v xml:space="preserve">0 : </v>
      </c>
      <c r="X231" t="str">
        <f t="array" ref="X231">INT(LARGE($B231:$R231+COLUMN($B231:$R231)/100,X$4))&amp;" : "&amp;INDEX($B$4:$R$4,,MATCH(LARGE($B231:$R231+COLUMN($B231:$R231)/100,X$4),$B231:$R231+COLUMN($B231:$R231)/100,0))</f>
        <v xml:space="preserve">0 : </v>
      </c>
      <c r="Y231" t="e">
        <f>U231='TCD vent'!U231</f>
        <v>#N/A</v>
      </c>
    </row>
    <row r="232" spans="1:25" x14ac:dyDescent="0.35">
      <c r="A232"/>
      <c r="U232" s="12" t="e">
        <f t="shared" si="3"/>
        <v>#N/A</v>
      </c>
      <c r="V232" t="str">
        <f t="array" ref="V232">INT(LARGE($B232:$R232+COLUMN($B232:$R232)/100,V$4))&amp;" : "&amp;INDEX($B$4:$R$4,,MATCH(LARGE($B232:$R232+COLUMN($B232:$R232)/100,V$4),$B232:$R232+COLUMN($B232:$R232)/100,0))</f>
        <v xml:space="preserve">0 : </v>
      </c>
      <c r="W232" t="str">
        <f t="array" ref="W232">INT(LARGE($B232:$R232+COLUMN($B232:$R232)/100,W$4))&amp;" : "&amp;INDEX($B$4:$R$4,,MATCH(LARGE($B232:$R232+COLUMN($B232:$R232)/100,W$4),$B232:$R232+COLUMN($B232:$R232)/100,0))</f>
        <v xml:space="preserve">0 : </v>
      </c>
      <c r="X232" t="str">
        <f t="array" ref="X232">INT(LARGE($B232:$R232+COLUMN($B232:$R232)/100,X$4))&amp;" : "&amp;INDEX($B$4:$R$4,,MATCH(LARGE($B232:$R232+COLUMN($B232:$R232)/100,X$4),$B232:$R232+COLUMN($B232:$R232)/100,0))</f>
        <v xml:space="preserve">0 : </v>
      </c>
      <c r="Y232" t="e">
        <f>U232='TCD vent'!U232</f>
        <v>#N/A</v>
      </c>
    </row>
    <row r="233" spans="1:25" x14ac:dyDescent="0.35">
      <c r="A233"/>
      <c r="U233" s="12" t="e">
        <f t="shared" si="3"/>
        <v>#N/A</v>
      </c>
      <c r="V233" t="str">
        <f t="array" ref="V233">INT(LARGE($B233:$R233+COLUMN($B233:$R233)/100,V$4))&amp;" : "&amp;INDEX($B$4:$R$4,,MATCH(LARGE($B233:$R233+COLUMN($B233:$R233)/100,V$4),$B233:$R233+COLUMN($B233:$R233)/100,0))</f>
        <v xml:space="preserve">0 : </v>
      </c>
      <c r="W233" t="str">
        <f t="array" ref="W233">INT(LARGE($B233:$R233+COLUMN($B233:$R233)/100,W$4))&amp;" : "&amp;INDEX($B$4:$R$4,,MATCH(LARGE($B233:$R233+COLUMN($B233:$R233)/100,W$4),$B233:$R233+COLUMN($B233:$R233)/100,0))</f>
        <v xml:space="preserve">0 : </v>
      </c>
      <c r="X233" t="str">
        <f t="array" ref="X233">INT(LARGE($B233:$R233+COLUMN($B233:$R233)/100,X$4))&amp;" : "&amp;INDEX($B$4:$R$4,,MATCH(LARGE($B233:$R233+COLUMN($B233:$R233)/100,X$4),$B233:$R233+COLUMN($B233:$R233)/100,0))</f>
        <v xml:space="preserve">0 : </v>
      </c>
      <c r="Y233" t="e">
        <f>U233='TCD vent'!U233</f>
        <v>#N/A</v>
      </c>
    </row>
    <row r="234" spans="1:25" x14ac:dyDescent="0.35">
      <c r="A234"/>
      <c r="U234" s="12" t="e">
        <f t="shared" si="3"/>
        <v>#N/A</v>
      </c>
      <c r="V234" t="str">
        <f t="array" ref="V234">INT(LARGE($B234:$R234+COLUMN($B234:$R234)/100,V$4))&amp;" : "&amp;INDEX($B$4:$R$4,,MATCH(LARGE($B234:$R234+COLUMN($B234:$R234)/100,V$4),$B234:$R234+COLUMN($B234:$R234)/100,0))</f>
        <v xml:space="preserve">0 : </v>
      </c>
      <c r="W234" t="str">
        <f t="array" ref="W234">INT(LARGE($B234:$R234+COLUMN($B234:$R234)/100,W$4))&amp;" : "&amp;INDEX($B$4:$R$4,,MATCH(LARGE($B234:$R234+COLUMN($B234:$R234)/100,W$4),$B234:$R234+COLUMN($B234:$R234)/100,0))</f>
        <v xml:space="preserve">0 : </v>
      </c>
      <c r="X234" t="str">
        <f t="array" ref="X234">INT(LARGE($B234:$R234+COLUMN($B234:$R234)/100,X$4))&amp;" : "&amp;INDEX($B$4:$R$4,,MATCH(LARGE($B234:$R234+COLUMN($B234:$R234)/100,X$4),$B234:$R234+COLUMN($B234:$R234)/100,0))</f>
        <v xml:space="preserve">0 : </v>
      </c>
      <c r="Y234" t="e">
        <f>U234='TCD vent'!U234</f>
        <v>#N/A</v>
      </c>
    </row>
    <row r="235" spans="1:25" x14ac:dyDescent="0.35">
      <c r="A235"/>
      <c r="U235" s="12" t="e">
        <f t="shared" si="3"/>
        <v>#N/A</v>
      </c>
      <c r="V235" t="str">
        <f t="array" ref="V235">INT(LARGE($B235:$R235+COLUMN($B235:$R235)/100,V$4))&amp;" : "&amp;INDEX($B$4:$R$4,,MATCH(LARGE($B235:$R235+COLUMN($B235:$R235)/100,V$4),$B235:$R235+COLUMN($B235:$R235)/100,0))</f>
        <v xml:space="preserve">0 : </v>
      </c>
      <c r="W235" t="str">
        <f t="array" ref="W235">INT(LARGE($B235:$R235+COLUMN($B235:$R235)/100,W$4))&amp;" : "&amp;INDEX($B$4:$R$4,,MATCH(LARGE($B235:$R235+COLUMN($B235:$R235)/100,W$4),$B235:$R235+COLUMN($B235:$R235)/100,0))</f>
        <v xml:space="preserve">0 : </v>
      </c>
      <c r="X235" t="str">
        <f t="array" ref="X235">INT(LARGE($B235:$R235+COLUMN($B235:$R235)/100,X$4))&amp;" : "&amp;INDEX($B$4:$R$4,,MATCH(LARGE($B235:$R235+COLUMN($B235:$R235)/100,X$4),$B235:$R235+COLUMN($B235:$R235)/100,0))</f>
        <v xml:space="preserve">0 : </v>
      </c>
      <c r="Y235" t="e">
        <f>U235='TCD vent'!U235</f>
        <v>#N/A</v>
      </c>
    </row>
    <row r="236" spans="1:25" x14ac:dyDescent="0.35">
      <c r="A236"/>
      <c r="U236" s="12" t="e">
        <f t="shared" si="3"/>
        <v>#N/A</v>
      </c>
      <c r="V236" t="str">
        <f t="array" ref="V236">INT(LARGE($B236:$R236+COLUMN($B236:$R236)/100,V$4))&amp;" : "&amp;INDEX($B$4:$R$4,,MATCH(LARGE($B236:$R236+COLUMN($B236:$R236)/100,V$4),$B236:$R236+COLUMN($B236:$R236)/100,0))</f>
        <v xml:space="preserve">0 : </v>
      </c>
      <c r="W236" t="str">
        <f t="array" ref="W236">INT(LARGE($B236:$R236+COLUMN($B236:$R236)/100,W$4))&amp;" : "&amp;INDEX($B$4:$R$4,,MATCH(LARGE($B236:$R236+COLUMN($B236:$R236)/100,W$4),$B236:$R236+COLUMN($B236:$R236)/100,0))</f>
        <v xml:space="preserve">0 : </v>
      </c>
      <c r="X236" t="str">
        <f t="array" ref="X236">INT(LARGE($B236:$R236+COLUMN($B236:$R236)/100,X$4))&amp;" : "&amp;INDEX($B$4:$R$4,,MATCH(LARGE($B236:$R236+COLUMN($B236:$R236)/100,X$4),$B236:$R236+COLUMN($B236:$R236)/100,0))</f>
        <v xml:space="preserve">0 : </v>
      </c>
      <c r="Y236" t="e">
        <f>U236='TCD vent'!U236</f>
        <v>#N/A</v>
      </c>
    </row>
    <row r="237" spans="1:25" x14ac:dyDescent="0.35">
      <c r="A237"/>
      <c r="U237" s="12" t="e">
        <f t="shared" si="3"/>
        <v>#N/A</v>
      </c>
      <c r="V237" t="str">
        <f t="array" ref="V237">INT(LARGE($B237:$R237+COLUMN($B237:$R237)/100,V$4))&amp;" : "&amp;INDEX($B$4:$R$4,,MATCH(LARGE($B237:$R237+COLUMN($B237:$R237)/100,V$4),$B237:$R237+COLUMN($B237:$R237)/100,0))</f>
        <v xml:space="preserve">0 : </v>
      </c>
      <c r="W237" t="str">
        <f t="array" ref="W237">INT(LARGE($B237:$R237+COLUMN($B237:$R237)/100,W$4))&amp;" : "&amp;INDEX($B$4:$R$4,,MATCH(LARGE($B237:$R237+COLUMN($B237:$R237)/100,W$4),$B237:$R237+COLUMN($B237:$R237)/100,0))</f>
        <v xml:space="preserve">0 : </v>
      </c>
      <c r="X237" t="str">
        <f t="array" ref="X237">INT(LARGE($B237:$R237+COLUMN($B237:$R237)/100,X$4))&amp;" : "&amp;INDEX($B$4:$R$4,,MATCH(LARGE($B237:$R237+COLUMN($B237:$R237)/100,X$4),$B237:$R237+COLUMN($B237:$R237)/100,0))</f>
        <v xml:space="preserve">0 : </v>
      </c>
      <c r="Y237" t="e">
        <f>U237='TCD vent'!U237</f>
        <v>#N/A</v>
      </c>
    </row>
    <row r="238" spans="1:25" x14ac:dyDescent="0.35">
      <c r="A238"/>
      <c r="U238" s="12" t="e">
        <f t="shared" si="3"/>
        <v>#N/A</v>
      </c>
      <c r="V238" t="str">
        <f t="array" ref="V238">INT(LARGE($B238:$R238+COLUMN($B238:$R238)/100,V$4))&amp;" : "&amp;INDEX($B$4:$R$4,,MATCH(LARGE($B238:$R238+COLUMN($B238:$R238)/100,V$4),$B238:$R238+COLUMN($B238:$R238)/100,0))</f>
        <v xml:space="preserve">0 : </v>
      </c>
      <c r="W238" t="str">
        <f t="array" ref="W238">INT(LARGE($B238:$R238+COLUMN($B238:$R238)/100,W$4))&amp;" : "&amp;INDEX($B$4:$R$4,,MATCH(LARGE($B238:$R238+COLUMN($B238:$R238)/100,W$4),$B238:$R238+COLUMN($B238:$R238)/100,0))</f>
        <v xml:space="preserve">0 : </v>
      </c>
      <c r="X238" t="str">
        <f t="array" ref="X238">INT(LARGE($B238:$R238+COLUMN($B238:$R238)/100,X$4))&amp;" : "&amp;INDEX($B$4:$R$4,,MATCH(LARGE($B238:$R238+COLUMN($B238:$R238)/100,X$4),$B238:$R238+COLUMN($B238:$R238)/100,0))</f>
        <v xml:space="preserve">0 : </v>
      </c>
      <c r="Y238" t="e">
        <f>U238='TCD vent'!U238</f>
        <v>#N/A</v>
      </c>
    </row>
    <row r="239" spans="1:25" x14ac:dyDescent="0.35">
      <c r="A239"/>
      <c r="U239" s="12" t="e">
        <f t="shared" si="3"/>
        <v>#N/A</v>
      </c>
      <c r="V239" t="str">
        <f t="array" ref="V239">INT(LARGE($B239:$R239+COLUMN($B239:$R239)/100,V$4))&amp;" : "&amp;INDEX($B$4:$R$4,,MATCH(LARGE($B239:$R239+COLUMN($B239:$R239)/100,V$4),$B239:$R239+COLUMN($B239:$R239)/100,0))</f>
        <v xml:space="preserve">0 : </v>
      </c>
      <c r="W239" t="str">
        <f t="array" ref="W239">INT(LARGE($B239:$R239+COLUMN($B239:$R239)/100,W$4))&amp;" : "&amp;INDEX($B$4:$R$4,,MATCH(LARGE($B239:$R239+COLUMN($B239:$R239)/100,W$4),$B239:$R239+COLUMN($B239:$R239)/100,0))</f>
        <v xml:space="preserve">0 : </v>
      </c>
      <c r="X239" t="str">
        <f t="array" ref="X239">INT(LARGE($B239:$R239+COLUMN($B239:$R239)/100,X$4))&amp;" : "&amp;INDEX($B$4:$R$4,,MATCH(LARGE($B239:$R239+COLUMN($B239:$R239)/100,X$4),$B239:$R239+COLUMN($B239:$R239)/100,0))</f>
        <v xml:space="preserve">0 : </v>
      </c>
      <c r="Y239" t="e">
        <f>U239='TCD vent'!U239</f>
        <v>#N/A</v>
      </c>
    </row>
    <row r="240" spans="1:25" x14ac:dyDescent="0.35">
      <c r="A240"/>
      <c r="U240" s="12" t="e">
        <f t="shared" si="3"/>
        <v>#N/A</v>
      </c>
      <c r="V240" t="str">
        <f t="array" ref="V240">INT(LARGE($B240:$R240+COLUMN($B240:$R240)/100,V$4))&amp;" : "&amp;INDEX($B$4:$R$4,,MATCH(LARGE($B240:$R240+COLUMN($B240:$R240)/100,V$4),$B240:$R240+COLUMN($B240:$R240)/100,0))</f>
        <v xml:space="preserve">0 : </v>
      </c>
      <c r="W240" t="str">
        <f t="array" ref="W240">INT(LARGE($B240:$R240+COLUMN($B240:$R240)/100,W$4))&amp;" : "&amp;INDEX($B$4:$R$4,,MATCH(LARGE($B240:$R240+COLUMN($B240:$R240)/100,W$4),$B240:$R240+COLUMN($B240:$R240)/100,0))</f>
        <v xml:space="preserve">0 : </v>
      </c>
      <c r="X240" t="str">
        <f t="array" ref="X240">INT(LARGE($B240:$R240+COLUMN($B240:$R240)/100,X$4))&amp;" : "&amp;INDEX($B$4:$R$4,,MATCH(LARGE($B240:$R240+COLUMN($B240:$R240)/100,X$4),$B240:$R240+COLUMN($B240:$R240)/100,0))</f>
        <v xml:space="preserve">0 : </v>
      </c>
      <c r="Y240" t="e">
        <f>U240='TCD vent'!U240</f>
        <v>#N/A</v>
      </c>
    </row>
    <row r="241" spans="1:25" x14ac:dyDescent="0.35">
      <c r="A241"/>
      <c r="U241" s="12" t="e">
        <f t="shared" si="3"/>
        <v>#N/A</v>
      </c>
      <c r="V241" t="str">
        <f t="array" ref="V241">INT(LARGE($B241:$R241+COLUMN($B241:$R241)/100,V$4))&amp;" : "&amp;INDEX($B$4:$R$4,,MATCH(LARGE($B241:$R241+COLUMN($B241:$R241)/100,V$4),$B241:$R241+COLUMN($B241:$R241)/100,0))</f>
        <v xml:space="preserve">0 : </v>
      </c>
      <c r="W241" t="str">
        <f t="array" ref="W241">INT(LARGE($B241:$R241+COLUMN($B241:$R241)/100,W$4))&amp;" : "&amp;INDEX($B$4:$R$4,,MATCH(LARGE($B241:$R241+COLUMN($B241:$R241)/100,W$4),$B241:$R241+COLUMN($B241:$R241)/100,0))</f>
        <v xml:space="preserve">0 : </v>
      </c>
      <c r="X241" t="str">
        <f t="array" ref="X241">INT(LARGE($B241:$R241+COLUMN($B241:$R241)/100,X$4))&amp;" : "&amp;INDEX($B$4:$R$4,,MATCH(LARGE($B241:$R241+COLUMN($B241:$R241)/100,X$4),$B241:$R241+COLUMN($B241:$R241)/100,0))</f>
        <v xml:space="preserve">0 : </v>
      </c>
      <c r="Y241" t="e">
        <f>U241='TCD vent'!U241</f>
        <v>#N/A</v>
      </c>
    </row>
    <row r="242" spans="1:25" x14ac:dyDescent="0.35">
      <c r="A242"/>
      <c r="U242" s="12" t="e">
        <f t="shared" si="3"/>
        <v>#N/A</v>
      </c>
      <c r="V242" t="str">
        <f t="array" ref="V242">INT(LARGE($B242:$R242+COLUMN($B242:$R242)/100,V$4))&amp;" : "&amp;INDEX($B$4:$R$4,,MATCH(LARGE($B242:$R242+COLUMN($B242:$R242)/100,V$4),$B242:$R242+COLUMN($B242:$R242)/100,0))</f>
        <v xml:space="preserve">0 : </v>
      </c>
      <c r="W242" t="str">
        <f t="array" ref="W242">INT(LARGE($B242:$R242+COLUMN($B242:$R242)/100,W$4))&amp;" : "&amp;INDEX($B$4:$R$4,,MATCH(LARGE($B242:$R242+COLUMN($B242:$R242)/100,W$4),$B242:$R242+COLUMN($B242:$R242)/100,0))</f>
        <v xml:space="preserve">0 : </v>
      </c>
      <c r="X242" t="str">
        <f t="array" ref="X242">INT(LARGE($B242:$R242+COLUMN($B242:$R242)/100,X$4))&amp;" : "&amp;INDEX($B$4:$R$4,,MATCH(LARGE($B242:$R242+COLUMN($B242:$R242)/100,X$4),$B242:$R242+COLUMN($B242:$R242)/100,0))</f>
        <v xml:space="preserve">0 : </v>
      </c>
      <c r="Y242" t="e">
        <f>U242='TCD vent'!U242</f>
        <v>#N/A</v>
      </c>
    </row>
    <row r="243" spans="1:25" x14ac:dyDescent="0.35">
      <c r="A243"/>
      <c r="U243" s="12" t="e">
        <f t="shared" si="3"/>
        <v>#N/A</v>
      </c>
      <c r="V243" t="str">
        <f t="array" ref="V243">INT(LARGE($B243:$R243+COLUMN($B243:$R243)/100,V$4))&amp;" : "&amp;INDEX($B$4:$R$4,,MATCH(LARGE($B243:$R243+COLUMN($B243:$R243)/100,V$4),$B243:$R243+COLUMN($B243:$R243)/100,0))</f>
        <v xml:space="preserve">0 : </v>
      </c>
      <c r="W243" t="str">
        <f t="array" ref="W243">INT(LARGE($B243:$R243+COLUMN($B243:$R243)/100,W$4))&amp;" : "&amp;INDEX($B$4:$R$4,,MATCH(LARGE($B243:$R243+COLUMN($B243:$R243)/100,W$4),$B243:$R243+COLUMN($B243:$R243)/100,0))</f>
        <v xml:space="preserve">0 : </v>
      </c>
      <c r="X243" t="str">
        <f t="array" ref="X243">INT(LARGE($B243:$R243+COLUMN($B243:$R243)/100,X$4))&amp;" : "&amp;INDEX($B$4:$R$4,,MATCH(LARGE($B243:$R243+COLUMN($B243:$R243)/100,X$4),$B243:$R243+COLUMN($B243:$R243)/100,0))</f>
        <v xml:space="preserve">0 : </v>
      </c>
      <c r="Y243" t="e">
        <f>U243='TCD vent'!U243</f>
        <v>#N/A</v>
      </c>
    </row>
    <row r="244" spans="1:25" x14ac:dyDescent="0.35">
      <c r="A244"/>
      <c r="U244" s="12" t="e">
        <f t="shared" si="3"/>
        <v>#N/A</v>
      </c>
      <c r="V244" t="str">
        <f t="array" ref="V244">INT(LARGE($B244:$R244+COLUMN($B244:$R244)/100,V$4))&amp;" : "&amp;INDEX($B$4:$R$4,,MATCH(LARGE($B244:$R244+COLUMN($B244:$R244)/100,V$4),$B244:$R244+COLUMN($B244:$R244)/100,0))</f>
        <v xml:space="preserve">0 : </v>
      </c>
      <c r="W244" t="str">
        <f t="array" ref="W244">INT(LARGE($B244:$R244+COLUMN($B244:$R244)/100,W$4))&amp;" : "&amp;INDEX($B$4:$R$4,,MATCH(LARGE($B244:$R244+COLUMN($B244:$R244)/100,W$4),$B244:$R244+COLUMN($B244:$R244)/100,0))</f>
        <v xml:space="preserve">0 : </v>
      </c>
      <c r="X244" t="str">
        <f t="array" ref="X244">INT(LARGE($B244:$R244+COLUMN($B244:$R244)/100,X$4))&amp;" : "&amp;INDEX($B$4:$R$4,,MATCH(LARGE($B244:$R244+COLUMN($B244:$R244)/100,X$4),$B244:$R244+COLUMN($B244:$R244)/100,0))</f>
        <v xml:space="preserve">0 : </v>
      </c>
      <c r="Y244" t="e">
        <f>U244='TCD vent'!U244</f>
        <v>#N/A</v>
      </c>
    </row>
    <row r="245" spans="1:25" x14ac:dyDescent="0.35">
      <c r="A245"/>
      <c r="U245" s="12" t="e">
        <f t="shared" si="3"/>
        <v>#N/A</v>
      </c>
      <c r="V245" t="str">
        <f t="array" ref="V245">INT(LARGE($B245:$R245+COLUMN($B245:$R245)/100,V$4))&amp;" : "&amp;INDEX($B$4:$R$4,,MATCH(LARGE($B245:$R245+COLUMN($B245:$R245)/100,V$4),$B245:$R245+COLUMN($B245:$R245)/100,0))</f>
        <v xml:space="preserve">0 : </v>
      </c>
      <c r="W245" t="str">
        <f t="array" ref="W245">INT(LARGE($B245:$R245+COLUMN($B245:$R245)/100,W$4))&amp;" : "&amp;INDEX($B$4:$R$4,,MATCH(LARGE($B245:$R245+COLUMN($B245:$R245)/100,W$4),$B245:$R245+COLUMN($B245:$R245)/100,0))</f>
        <v xml:space="preserve">0 : </v>
      </c>
      <c r="X245" t="str">
        <f t="array" ref="X245">INT(LARGE($B245:$R245+COLUMN($B245:$R245)/100,X$4))&amp;" : "&amp;INDEX($B$4:$R$4,,MATCH(LARGE($B245:$R245+COLUMN($B245:$R245)/100,X$4),$B245:$R245+COLUMN($B245:$R245)/100,0))</f>
        <v xml:space="preserve">0 : </v>
      </c>
      <c r="Y245" t="e">
        <f>U245='TCD vent'!U245</f>
        <v>#N/A</v>
      </c>
    </row>
    <row r="246" spans="1:25" x14ac:dyDescent="0.35">
      <c r="A246"/>
      <c r="U246" s="12" t="e">
        <f t="shared" si="3"/>
        <v>#N/A</v>
      </c>
      <c r="V246" t="str">
        <f t="array" ref="V246">INT(LARGE($B246:$R246+COLUMN($B246:$R246)/100,V$4))&amp;" : "&amp;INDEX($B$4:$R$4,,MATCH(LARGE($B246:$R246+COLUMN($B246:$R246)/100,V$4),$B246:$R246+COLUMN($B246:$R246)/100,0))</f>
        <v xml:space="preserve">0 : </v>
      </c>
      <c r="W246" t="str">
        <f t="array" ref="W246">INT(LARGE($B246:$R246+COLUMN($B246:$R246)/100,W$4))&amp;" : "&amp;INDEX($B$4:$R$4,,MATCH(LARGE($B246:$R246+COLUMN($B246:$R246)/100,W$4),$B246:$R246+COLUMN($B246:$R246)/100,0))</f>
        <v xml:space="preserve">0 : </v>
      </c>
      <c r="X246" t="str">
        <f t="array" ref="X246">INT(LARGE($B246:$R246+COLUMN($B246:$R246)/100,X$4))&amp;" : "&amp;INDEX($B$4:$R$4,,MATCH(LARGE($B246:$R246+COLUMN($B246:$R246)/100,X$4),$B246:$R246+COLUMN($B246:$R246)/100,0))</f>
        <v xml:space="preserve">0 : </v>
      </c>
      <c r="Y246" t="e">
        <f>U246='TCD vent'!U246</f>
        <v>#N/A</v>
      </c>
    </row>
    <row r="247" spans="1:25" x14ac:dyDescent="0.35">
      <c r="A247"/>
      <c r="U247" s="12" t="e">
        <f t="shared" si="3"/>
        <v>#N/A</v>
      </c>
      <c r="V247" t="str">
        <f t="array" ref="V247">INT(LARGE($B247:$R247+COLUMN($B247:$R247)/100,V$4))&amp;" : "&amp;INDEX($B$4:$R$4,,MATCH(LARGE($B247:$R247+COLUMN($B247:$R247)/100,V$4),$B247:$R247+COLUMN($B247:$R247)/100,0))</f>
        <v xml:space="preserve">0 : </v>
      </c>
      <c r="W247" t="str">
        <f t="array" ref="W247">INT(LARGE($B247:$R247+COLUMN($B247:$R247)/100,W$4))&amp;" : "&amp;INDEX($B$4:$R$4,,MATCH(LARGE($B247:$R247+COLUMN($B247:$R247)/100,W$4),$B247:$R247+COLUMN($B247:$R247)/100,0))</f>
        <v xml:space="preserve">0 : </v>
      </c>
      <c r="X247" t="str">
        <f t="array" ref="X247">INT(LARGE($B247:$R247+COLUMN($B247:$R247)/100,X$4))&amp;" : "&amp;INDEX($B$4:$R$4,,MATCH(LARGE($B247:$R247+COLUMN($B247:$R247)/100,X$4),$B247:$R247+COLUMN($B247:$R247)/100,0))</f>
        <v xml:space="preserve">0 : </v>
      </c>
      <c r="Y247" t="e">
        <f>U247='TCD vent'!U247</f>
        <v>#N/A</v>
      </c>
    </row>
    <row r="248" spans="1:25" x14ac:dyDescent="0.35">
      <c r="A248"/>
      <c r="U248" s="12" t="e">
        <f t="shared" si="3"/>
        <v>#N/A</v>
      </c>
      <c r="V248" t="str">
        <f t="array" ref="V248">INT(LARGE($B248:$R248+COLUMN($B248:$R248)/100,V$4))&amp;" : "&amp;INDEX($B$4:$R$4,,MATCH(LARGE($B248:$R248+COLUMN($B248:$R248)/100,V$4),$B248:$R248+COLUMN($B248:$R248)/100,0))</f>
        <v xml:space="preserve">0 : </v>
      </c>
      <c r="W248" t="str">
        <f t="array" ref="W248">INT(LARGE($B248:$R248+COLUMN($B248:$R248)/100,W$4))&amp;" : "&amp;INDEX($B$4:$R$4,,MATCH(LARGE($B248:$R248+COLUMN($B248:$R248)/100,W$4),$B248:$R248+COLUMN($B248:$R248)/100,0))</f>
        <v xml:space="preserve">0 : </v>
      </c>
      <c r="X248" t="str">
        <f t="array" ref="X248">INT(LARGE($B248:$R248+COLUMN($B248:$R248)/100,X$4))&amp;" : "&amp;INDEX($B$4:$R$4,,MATCH(LARGE($B248:$R248+COLUMN($B248:$R248)/100,X$4),$B248:$R248+COLUMN($B248:$R248)/100,0))</f>
        <v xml:space="preserve">0 : </v>
      </c>
      <c r="Y248" t="e">
        <f>U248='TCD vent'!U248</f>
        <v>#N/A</v>
      </c>
    </row>
    <row r="249" spans="1:25" x14ac:dyDescent="0.35">
      <c r="A249"/>
      <c r="U249" s="12" t="e">
        <f t="shared" si="3"/>
        <v>#N/A</v>
      </c>
      <c r="V249" t="str">
        <f t="array" ref="V249">INT(LARGE($B249:$R249+COLUMN($B249:$R249)/100,V$4))&amp;" : "&amp;INDEX($B$4:$R$4,,MATCH(LARGE($B249:$R249+COLUMN($B249:$R249)/100,V$4),$B249:$R249+COLUMN($B249:$R249)/100,0))</f>
        <v xml:space="preserve">0 : </v>
      </c>
      <c r="W249" t="str">
        <f t="array" ref="W249">INT(LARGE($B249:$R249+COLUMN($B249:$R249)/100,W$4))&amp;" : "&amp;INDEX($B$4:$R$4,,MATCH(LARGE($B249:$R249+COLUMN($B249:$R249)/100,W$4),$B249:$R249+COLUMN($B249:$R249)/100,0))</f>
        <v xml:space="preserve">0 : </v>
      </c>
      <c r="X249" t="str">
        <f t="array" ref="X249">INT(LARGE($B249:$R249+COLUMN($B249:$R249)/100,X$4))&amp;" : "&amp;INDEX($B$4:$R$4,,MATCH(LARGE($B249:$R249+COLUMN($B249:$R249)/100,X$4),$B249:$R249+COLUMN($B249:$R249)/100,0))</f>
        <v xml:space="preserve">0 : </v>
      </c>
      <c r="Y249" t="e">
        <f>U249='TCD vent'!U249</f>
        <v>#N/A</v>
      </c>
    </row>
    <row r="250" spans="1:25" x14ac:dyDescent="0.35">
      <c r="A250"/>
      <c r="U250" s="12" t="e">
        <f t="shared" si="3"/>
        <v>#N/A</v>
      </c>
      <c r="V250" t="str">
        <f t="array" ref="V250">INT(LARGE($B250:$R250+COLUMN($B250:$R250)/100,V$4))&amp;" : "&amp;INDEX($B$4:$R$4,,MATCH(LARGE($B250:$R250+COLUMN($B250:$R250)/100,V$4),$B250:$R250+COLUMN($B250:$R250)/100,0))</f>
        <v xml:space="preserve">0 : </v>
      </c>
      <c r="W250" t="str">
        <f t="array" ref="W250">INT(LARGE($B250:$R250+COLUMN($B250:$R250)/100,W$4))&amp;" : "&amp;INDEX($B$4:$R$4,,MATCH(LARGE($B250:$R250+COLUMN($B250:$R250)/100,W$4),$B250:$R250+COLUMN($B250:$R250)/100,0))</f>
        <v xml:space="preserve">0 : </v>
      </c>
      <c r="X250" t="str">
        <f t="array" ref="X250">INT(LARGE($B250:$R250+COLUMN($B250:$R250)/100,X$4))&amp;" : "&amp;INDEX($B$4:$R$4,,MATCH(LARGE($B250:$R250+COLUMN($B250:$R250)/100,X$4),$B250:$R250+COLUMN($B250:$R250)/100,0))</f>
        <v xml:space="preserve">0 : </v>
      </c>
      <c r="Y250" t="e">
        <f>U250='TCD vent'!U250</f>
        <v>#N/A</v>
      </c>
    </row>
    <row r="251" spans="1:25" x14ac:dyDescent="0.35">
      <c r="A251"/>
      <c r="U251" s="12" t="e">
        <f t="shared" si="3"/>
        <v>#N/A</v>
      </c>
      <c r="V251" t="str">
        <f t="array" ref="V251">INT(LARGE($B251:$R251+COLUMN($B251:$R251)/100,V$4))&amp;" : "&amp;INDEX($B$4:$R$4,,MATCH(LARGE($B251:$R251+COLUMN($B251:$R251)/100,V$4),$B251:$R251+COLUMN($B251:$R251)/100,0))</f>
        <v xml:space="preserve">0 : </v>
      </c>
      <c r="W251" t="str">
        <f t="array" ref="W251">INT(LARGE($B251:$R251+COLUMN($B251:$R251)/100,W$4))&amp;" : "&amp;INDEX($B$4:$R$4,,MATCH(LARGE($B251:$R251+COLUMN($B251:$R251)/100,W$4),$B251:$R251+COLUMN($B251:$R251)/100,0))</f>
        <v xml:space="preserve">0 : </v>
      </c>
      <c r="X251" t="str">
        <f t="array" ref="X251">INT(LARGE($B251:$R251+COLUMN($B251:$R251)/100,X$4))&amp;" : "&amp;INDEX($B$4:$R$4,,MATCH(LARGE($B251:$R251+COLUMN($B251:$R251)/100,X$4),$B251:$R251+COLUMN($B251:$R251)/100,0))</f>
        <v xml:space="preserve">0 : </v>
      </c>
      <c r="Y251" t="e">
        <f>U251='TCD vent'!U251</f>
        <v>#N/A</v>
      </c>
    </row>
    <row r="252" spans="1:25" x14ac:dyDescent="0.35">
      <c r="A252"/>
      <c r="U252" s="12" t="e">
        <f t="shared" si="3"/>
        <v>#N/A</v>
      </c>
      <c r="V252" t="str">
        <f t="array" ref="V252">INT(LARGE($B252:$R252+COLUMN($B252:$R252)/100,V$4))&amp;" : "&amp;INDEX($B$4:$R$4,,MATCH(LARGE($B252:$R252+COLUMN($B252:$R252)/100,V$4),$B252:$R252+COLUMN($B252:$R252)/100,0))</f>
        <v xml:space="preserve">0 : </v>
      </c>
      <c r="W252" t="str">
        <f t="array" ref="W252">INT(LARGE($B252:$R252+COLUMN($B252:$R252)/100,W$4))&amp;" : "&amp;INDEX($B$4:$R$4,,MATCH(LARGE($B252:$R252+COLUMN($B252:$R252)/100,W$4),$B252:$R252+COLUMN($B252:$R252)/100,0))</f>
        <v xml:space="preserve">0 : </v>
      </c>
      <c r="X252" t="str">
        <f t="array" ref="X252">INT(LARGE($B252:$R252+COLUMN($B252:$R252)/100,X$4))&amp;" : "&amp;INDEX($B$4:$R$4,,MATCH(LARGE($B252:$R252+COLUMN($B252:$R252)/100,X$4),$B252:$R252+COLUMN($B252:$R252)/100,0))</f>
        <v xml:space="preserve">0 : </v>
      </c>
      <c r="Y252" t="e">
        <f>U252='TCD vent'!U252</f>
        <v>#N/A</v>
      </c>
    </row>
    <row r="253" spans="1:25" x14ac:dyDescent="0.35">
      <c r="A253"/>
      <c r="U253" s="12" t="e">
        <f t="shared" si="3"/>
        <v>#N/A</v>
      </c>
      <c r="V253" t="str">
        <f t="array" ref="V253">INT(LARGE($B253:$R253+COLUMN($B253:$R253)/100,V$4))&amp;" : "&amp;INDEX($B$4:$R$4,,MATCH(LARGE($B253:$R253+COLUMN($B253:$R253)/100,V$4),$B253:$R253+COLUMN($B253:$R253)/100,0))</f>
        <v xml:space="preserve">0 : </v>
      </c>
      <c r="W253" t="str">
        <f t="array" ref="W253">INT(LARGE($B253:$R253+COLUMN($B253:$R253)/100,W$4))&amp;" : "&amp;INDEX($B$4:$R$4,,MATCH(LARGE($B253:$R253+COLUMN($B253:$R253)/100,W$4),$B253:$R253+COLUMN($B253:$R253)/100,0))</f>
        <v xml:space="preserve">0 : </v>
      </c>
      <c r="X253" t="str">
        <f t="array" ref="X253">INT(LARGE($B253:$R253+COLUMN($B253:$R253)/100,X$4))&amp;" : "&amp;INDEX($B$4:$R$4,,MATCH(LARGE($B253:$R253+COLUMN($B253:$R253)/100,X$4),$B253:$R253+COLUMN($B253:$R253)/100,0))</f>
        <v xml:space="preserve">0 : </v>
      </c>
      <c r="Y253" t="e">
        <f>U253='TCD vent'!U253</f>
        <v>#N/A</v>
      </c>
    </row>
    <row r="254" spans="1:25" x14ac:dyDescent="0.35">
      <c r="A254"/>
      <c r="U254" s="12" t="e">
        <f t="shared" si="3"/>
        <v>#N/A</v>
      </c>
      <c r="V254" t="str">
        <f t="array" ref="V254">INT(LARGE($B254:$R254+COLUMN($B254:$R254)/100,V$4))&amp;" : "&amp;INDEX($B$4:$R$4,,MATCH(LARGE($B254:$R254+COLUMN($B254:$R254)/100,V$4),$B254:$R254+COLUMN($B254:$R254)/100,0))</f>
        <v xml:space="preserve">0 : </v>
      </c>
      <c r="W254" t="str">
        <f t="array" ref="W254">INT(LARGE($B254:$R254+COLUMN($B254:$R254)/100,W$4))&amp;" : "&amp;INDEX($B$4:$R$4,,MATCH(LARGE($B254:$R254+COLUMN($B254:$R254)/100,W$4),$B254:$R254+COLUMN($B254:$R254)/100,0))</f>
        <v xml:space="preserve">0 : </v>
      </c>
      <c r="X254" t="str">
        <f t="array" ref="X254">INT(LARGE($B254:$R254+COLUMN($B254:$R254)/100,X$4))&amp;" : "&amp;INDEX($B$4:$R$4,,MATCH(LARGE($B254:$R254+COLUMN($B254:$R254)/100,X$4),$B254:$R254+COLUMN($B254:$R254)/100,0))</f>
        <v xml:space="preserve">0 : </v>
      </c>
      <c r="Y254" t="e">
        <f>U254='TCD vent'!U254</f>
        <v>#N/A</v>
      </c>
    </row>
    <row r="255" spans="1:25" x14ac:dyDescent="0.35">
      <c r="A255"/>
      <c r="U255" s="12" t="e">
        <f t="shared" si="3"/>
        <v>#N/A</v>
      </c>
      <c r="V255" t="str">
        <f t="array" ref="V255">INT(LARGE($B255:$R255+COLUMN($B255:$R255)/100,V$4))&amp;" : "&amp;INDEX($B$4:$R$4,,MATCH(LARGE($B255:$R255+COLUMN($B255:$R255)/100,V$4),$B255:$R255+COLUMN($B255:$R255)/100,0))</f>
        <v xml:space="preserve">0 : </v>
      </c>
      <c r="W255" t="str">
        <f t="array" ref="W255">INT(LARGE($B255:$R255+COLUMN($B255:$R255)/100,W$4))&amp;" : "&amp;INDEX($B$4:$R$4,,MATCH(LARGE($B255:$R255+COLUMN($B255:$R255)/100,W$4),$B255:$R255+COLUMN($B255:$R255)/100,0))</f>
        <v xml:space="preserve">0 : </v>
      </c>
      <c r="X255" t="str">
        <f t="array" ref="X255">INT(LARGE($B255:$R255+COLUMN($B255:$R255)/100,X$4))&amp;" : "&amp;INDEX($B$4:$R$4,,MATCH(LARGE($B255:$R255+COLUMN($B255:$R255)/100,X$4),$B255:$R255+COLUMN($B255:$R255)/100,0))</f>
        <v xml:space="preserve">0 : </v>
      </c>
      <c r="Y255" t="e">
        <f>U255='TCD vent'!U255</f>
        <v>#N/A</v>
      </c>
    </row>
    <row r="256" spans="1:25" x14ac:dyDescent="0.35">
      <c r="A256"/>
      <c r="U256" s="12" t="e">
        <f t="shared" si="3"/>
        <v>#N/A</v>
      </c>
      <c r="V256" t="str">
        <f t="array" ref="V256">INT(LARGE($B256:$R256+COLUMN($B256:$R256)/100,V$4))&amp;" : "&amp;INDEX($B$4:$R$4,,MATCH(LARGE($B256:$R256+COLUMN($B256:$R256)/100,V$4),$B256:$R256+COLUMN($B256:$R256)/100,0))</f>
        <v xml:space="preserve">0 : </v>
      </c>
      <c r="W256" t="str">
        <f t="array" ref="W256">INT(LARGE($B256:$R256+COLUMN($B256:$R256)/100,W$4))&amp;" : "&amp;INDEX($B$4:$R$4,,MATCH(LARGE($B256:$R256+COLUMN($B256:$R256)/100,W$4),$B256:$R256+COLUMN($B256:$R256)/100,0))</f>
        <v xml:space="preserve">0 : </v>
      </c>
      <c r="X256" t="str">
        <f t="array" ref="X256">INT(LARGE($B256:$R256+COLUMN($B256:$R256)/100,X$4))&amp;" : "&amp;INDEX($B$4:$R$4,,MATCH(LARGE($B256:$R256+COLUMN($B256:$R256)/100,X$4),$B256:$R256+COLUMN($B256:$R256)/100,0))</f>
        <v xml:space="preserve">0 : </v>
      </c>
      <c r="Y256" t="e">
        <f>U256='TCD vent'!U256</f>
        <v>#N/A</v>
      </c>
    </row>
    <row r="257" spans="1:25" x14ac:dyDescent="0.35">
      <c r="A257"/>
      <c r="U257" s="12" t="e">
        <f t="shared" si="3"/>
        <v>#N/A</v>
      </c>
      <c r="V257" t="str">
        <f t="array" ref="V257">INT(LARGE($B257:$R257+COLUMN($B257:$R257)/100,V$4))&amp;" : "&amp;INDEX($B$4:$R$4,,MATCH(LARGE($B257:$R257+COLUMN($B257:$R257)/100,V$4),$B257:$R257+COLUMN($B257:$R257)/100,0))</f>
        <v xml:space="preserve">0 : </v>
      </c>
      <c r="W257" t="str">
        <f t="array" ref="W257">INT(LARGE($B257:$R257+COLUMN($B257:$R257)/100,W$4))&amp;" : "&amp;INDEX($B$4:$R$4,,MATCH(LARGE($B257:$R257+COLUMN($B257:$R257)/100,W$4),$B257:$R257+COLUMN($B257:$R257)/100,0))</f>
        <v xml:space="preserve">0 : </v>
      </c>
      <c r="X257" t="str">
        <f t="array" ref="X257">INT(LARGE($B257:$R257+COLUMN($B257:$R257)/100,X$4))&amp;" : "&amp;INDEX($B$4:$R$4,,MATCH(LARGE($B257:$R257+COLUMN($B257:$R257)/100,X$4),$B257:$R257+COLUMN($B257:$R257)/100,0))</f>
        <v xml:space="preserve">0 : </v>
      </c>
      <c r="Y257" t="e">
        <f>U257='TCD vent'!U257</f>
        <v>#N/A</v>
      </c>
    </row>
    <row r="258" spans="1:25" x14ac:dyDescent="0.35">
      <c r="A258"/>
      <c r="U258" s="12" t="e">
        <f t="shared" si="3"/>
        <v>#N/A</v>
      </c>
      <c r="V258" t="str">
        <f t="array" ref="V258">INT(LARGE($B258:$R258+COLUMN($B258:$R258)/100,V$4))&amp;" : "&amp;INDEX($B$4:$R$4,,MATCH(LARGE($B258:$R258+COLUMN($B258:$R258)/100,V$4),$B258:$R258+COLUMN($B258:$R258)/100,0))</f>
        <v xml:space="preserve">0 : </v>
      </c>
      <c r="W258" t="str">
        <f t="array" ref="W258">INT(LARGE($B258:$R258+COLUMN($B258:$R258)/100,W$4))&amp;" : "&amp;INDEX($B$4:$R$4,,MATCH(LARGE($B258:$R258+COLUMN($B258:$R258)/100,W$4),$B258:$R258+COLUMN($B258:$R258)/100,0))</f>
        <v xml:space="preserve">0 : </v>
      </c>
      <c r="X258" t="str">
        <f t="array" ref="X258">INT(LARGE($B258:$R258+COLUMN($B258:$R258)/100,X$4))&amp;" : "&amp;INDEX($B$4:$R$4,,MATCH(LARGE($B258:$R258+COLUMN($B258:$R258)/100,X$4),$B258:$R258+COLUMN($B258:$R258)/100,0))</f>
        <v xml:space="preserve">0 : </v>
      </c>
      <c r="Y258" t="e">
        <f>U258='TCD vent'!U258</f>
        <v>#N/A</v>
      </c>
    </row>
    <row r="259" spans="1:25" x14ac:dyDescent="0.35">
      <c r="A259"/>
      <c r="U259" s="12" t="e">
        <f t="shared" si="3"/>
        <v>#N/A</v>
      </c>
      <c r="V259" t="str">
        <f t="array" ref="V259">INT(LARGE($B259:$R259+COLUMN($B259:$R259)/100,V$4))&amp;" : "&amp;INDEX($B$4:$R$4,,MATCH(LARGE($B259:$R259+COLUMN($B259:$R259)/100,V$4),$B259:$R259+COLUMN($B259:$R259)/100,0))</f>
        <v xml:space="preserve">0 : </v>
      </c>
      <c r="W259" t="str">
        <f t="array" ref="W259">INT(LARGE($B259:$R259+COLUMN($B259:$R259)/100,W$4))&amp;" : "&amp;INDEX($B$4:$R$4,,MATCH(LARGE($B259:$R259+COLUMN($B259:$R259)/100,W$4),$B259:$R259+COLUMN($B259:$R259)/100,0))</f>
        <v xml:space="preserve">0 : </v>
      </c>
      <c r="X259" t="str">
        <f t="array" ref="X259">INT(LARGE($B259:$R259+COLUMN($B259:$R259)/100,X$4))&amp;" : "&amp;INDEX($B$4:$R$4,,MATCH(LARGE($B259:$R259+COLUMN($B259:$R259)/100,X$4),$B259:$R259+COLUMN($B259:$R259)/100,0))</f>
        <v xml:space="preserve">0 : </v>
      </c>
      <c r="Y259" t="e">
        <f>U259='TCD vent'!U259</f>
        <v>#N/A</v>
      </c>
    </row>
    <row r="260" spans="1:25" x14ac:dyDescent="0.35">
      <c r="A260"/>
      <c r="U260" s="12" t="e">
        <f t="shared" si="3"/>
        <v>#N/A</v>
      </c>
      <c r="V260" t="str">
        <f t="array" ref="V260">INT(LARGE($B260:$R260+COLUMN($B260:$R260)/100,V$4))&amp;" : "&amp;INDEX($B$4:$R$4,,MATCH(LARGE($B260:$R260+COLUMN($B260:$R260)/100,V$4),$B260:$R260+COLUMN($B260:$R260)/100,0))</f>
        <v xml:space="preserve">0 : </v>
      </c>
      <c r="W260" t="str">
        <f t="array" ref="W260">INT(LARGE($B260:$R260+COLUMN($B260:$R260)/100,W$4))&amp;" : "&amp;INDEX($B$4:$R$4,,MATCH(LARGE($B260:$R260+COLUMN($B260:$R260)/100,W$4),$B260:$R260+COLUMN($B260:$R260)/100,0))</f>
        <v xml:space="preserve">0 : </v>
      </c>
      <c r="X260" t="str">
        <f t="array" ref="X260">INT(LARGE($B260:$R260+COLUMN($B260:$R260)/100,X$4))&amp;" : "&amp;INDEX($B$4:$R$4,,MATCH(LARGE($B260:$R260+COLUMN($B260:$R260)/100,X$4),$B260:$R260+COLUMN($B260:$R260)/100,0))</f>
        <v xml:space="preserve">0 : </v>
      </c>
      <c r="Y260" t="e">
        <f>U260='TCD vent'!U260</f>
        <v>#N/A</v>
      </c>
    </row>
    <row r="261" spans="1:25" x14ac:dyDescent="0.35">
      <c r="A261"/>
      <c r="U261" s="12" t="e">
        <f t="shared" ref="U261:U324" si="4">INDEX($B$4:$R$4,MATCH(MAX(B261:R261),B261:R261,0))</f>
        <v>#N/A</v>
      </c>
      <c r="V261" t="str">
        <f t="array" ref="V261">INT(LARGE($B261:$R261+COLUMN($B261:$R261)/100,V$4))&amp;" : "&amp;INDEX($B$4:$R$4,,MATCH(LARGE($B261:$R261+COLUMN($B261:$R261)/100,V$4),$B261:$R261+COLUMN($B261:$R261)/100,0))</f>
        <v xml:space="preserve">0 : </v>
      </c>
      <c r="W261" t="str">
        <f t="array" ref="W261">INT(LARGE($B261:$R261+COLUMN($B261:$R261)/100,W$4))&amp;" : "&amp;INDEX($B$4:$R$4,,MATCH(LARGE($B261:$R261+COLUMN($B261:$R261)/100,W$4),$B261:$R261+COLUMN($B261:$R261)/100,0))</f>
        <v xml:space="preserve">0 : </v>
      </c>
      <c r="X261" t="str">
        <f t="array" ref="X261">INT(LARGE($B261:$R261+COLUMN($B261:$R261)/100,X$4))&amp;" : "&amp;INDEX($B$4:$R$4,,MATCH(LARGE($B261:$R261+COLUMN($B261:$R261)/100,X$4),$B261:$R261+COLUMN($B261:$R261)/100,0))</f>
        <v xml:space="preserve">0 : </v>
      </c>
      <c r="Y261" t="e">
        <f>U261='TCD vent'!U261</f>
        <v>#N/A</v>
      </c>
    </row>
    <row r="262" spans="1:25" x14ac:dyDescent="0.35">
      <c r="A262"/>
      <c r="U262" s="12" t="e">
        <f t="shared" si="4"/>
        <v>#N/A</v>
      </c>
      <c r="V262" t="str">
        <f t="array" ref="V262">INT(LARGE($B262:$R262+COLUMN($B262:$R262)/100,V$4))&amp;" : "&amp;INDEX($B$4:$R$4,,MATCH(LARGE($B262:$R262+COLUMN($B262:$R262)/100,V$4),$B262:$R262+COLUMN($B262:$R262)/100,0))</f>
        <v xml:space="preserve">0 : </v>
      </c>
      <c r="W262" t="str">
        <f t="array" ref="W262">INT(LARGE($B262:$R262+COLUMN($B262:$R262)/100,W$4))&amp;" : "&amp;INDEX($B$4:$R$4,,MATCH(LARGE($B262:$R262+COLUMN($B262:$R262)/100,W$4),$B262:$R262+COLUMN($B262:$R262)/100,0))</f>
        <v xml:space="preserve">0 : </v>
      </c>
      <c r="X262" t="str">
        <f t="array" ref="X262">INT(LARGE($B262:$R262+COLUMN($B262:$R262)/100,X$4))&amp;" : "&amp;INDEX($B$4:$R$4,,MATCH(LARGE($B262:$R262+COLUMN($B262:$R262)/100,X$4),$B262:$R262+COLUMN($B262:$R262)/100,0))</f>
        <v xml:space="preserve">0 : </v>
      </c>
      <c r="Y262" t="e">
        <f>U262='TCD vent'!U262</f>
        <v>#N/A</v>
      </c>
    </row>
    <row r="263" spans="1:25" x14ac:dyDescent="0.35">
      <c r="A263"/>
      <c r="U263" s="12" t="e">
        <f t="shared" si="4"/>
        <v>#N/A</v>
      </c>
      <c r="V263" t="str">
        <f t="array" ref="V263">INT(LARGE($B263:$R263+COLUMN($B263:$R263)/100,V$4))&amp;" : "&amp;INDEX($B$4:$R$4,,MATCH(LARGE($B263:$R263+COLUMN($B263:$R263)/100,V$4),$B263:$R263+COLUMN($B263:$R263)/100,0))</f>
        <v xml:space="preserve">0 : </v>
      </c>
      <c r="W263" t="str">
        <f t="array" ref="W263">INT(LARGE($B263:$R263+COLUMN($B263:$R263)/100,W$4))&amp;" : "&amp;INDEX($B$4:$R$4,,MATCH(LARGE($B263:$R263+COLUMN($B263:$R263)/100,W$4),$B263:$R263+COLUMN($B263:$R263)/100,0))</f>
        <v xml:space="preserve">0 : </v>
      </c>
      <c r="X263" t="str">
        <f t="array" ref="X263">INT(LARGE($B263:$R263+COLUMN($B263:$R263)/100,X$4))&amp;" : "&amp;INDEX($B$4:$R$4,,MATCH(LARGE($B263:$R263+COLUMN($B263:$R263)/100,X$4),$B263:$R263+COLUMN($B263:$R263)/100,0))</f>
        <v xml:space="preserve">0 : </v>
      </c>
      <c r="Y263" t="e">
        <f>U263='TCD vent'!U263</f>
        <v>#N/A</v>
      </c>
    </row>
    <row r="264" spans="1:25" x14ac:dyDescent="0.35">
      <c r="A264"/>
      <c r="U264" s="12" t="e">
        <f t="shared" si="4"/>
        <v>#N/A</v>
      </c>
      <c r="V264" t="str">
        <f t="array" ref="V264">INT(LARGE($B264:$R264+COLUMN($B264:$R264)/100,V$4))&amp;" : "&amp;INDEX($B$4:$R$4,,MATCH(LARGE($B264:$R264+COLUMN($B264:$R264)/100,V$4),$B264:$R264+COLUMN($B264:$R264)/100,0))</f>
        <v xml:space="preserve">0 : </v>
      </c>
      <c r="W264" t="str">
        <f t="array" ref="W264">INT(LARGE($B264:$R264+COLUMN($B264:$R264)/100,W$4))&amp;" : "&amp;INDEX($B$4:$R$4,,MATCH(LARGE($B264:$R264+COLUMN($B264:$R264)/100,W$4),$B264:$R264+COLUMN($B264:$R264)/100,0))</f>
        <v xml:space="preserve">0 : </v>
      </c>
      <c r="X264" t="str">
        <f t="array" ref="X264">INT(LARGE($B264:$R264+COLUMN($B264:$R264)/100,X$4))&amp;" : "&amp;INDEX($B$4:$R$4,,MATCH(LARGE($B264:$R264+COLUMN($B264:$R264)/100,X$4),$B264:$R264+COLUMN($B264:$R264)/100,0))</f>
        <v xml:space="preserve">0 : </v>
      </c>
      <c r="Y264" t="e">
        <f>U264='TCD vent'!U264</f>
        <v>#N/A</v>
      </c>
    </row>
    <row r="265" spans="1:25" x14ac:dyDescent="0.35">
      <c r="A265"/>
      <c r="U265" s="12" t="e">
        <f t="shared" si="4"/>
        <v>#N/A</v>
      </c>
      <c r="V265" t="str">
        <f t="array" ref="V265">INT(LARGE($B265:$R265+COLUMN($B265:$R265)/100,V$4))&amp;" : "&amp;INDEX($B$4:$R$4,,MATCH(LARGE($B265:$R265+COLUMN($B265:$R265)/100,V$4),$B265:$R265+COLUMN($B265:$R265)/100,0))</f>
        <v xml:space="preserve">0 : </v>
      </c>
      <c r="W265" t="str">
        <f t="array" ref="W265">INT(LARGE($B265:$R265+COLUMN($B265:$R265)/100,W$4))&amp;" : "&amp;INDEX($B$4:$R$4,,MATCH(LARGE($B265:$R265+COLUMN($B265:$R265)/100,W$4),$B265:$R265+COLUMN($B265:$R265)/100,0))</f>
        <v xml:space="preserve">0 : </v>
      </c>
      <c r="X265" t="str">
        <f t="array" ref="X265">INT(LARGE($B265:$R265+COLUMN($B265:$R265)/100,X$4))&amp;" : "&amp;INDEX($B$4:$R$4,,MATCH(LARGE($B265:$R265+COLUMN($B265:$R265)/100,X$4),$B265:$R265+COLUMN($B265:$R265)/100,0))</f>
        <v xml:space="preserve">0 : </v>
      </c>
      <c r="Y265" t="e">
        <f>U265='TCD vent'!U265</f>
        <v>#N/A</v>
      </c>
    </row>
    <row r="266" spans="1:25" x14ac:dyDescent="0.35">
      <c r="A266"/>
      <c r="U266" s="12" t="e">
        <f t="shared" si="4"/>
        <v>#N/A</v>
      </c>
      <c r="V266" t="str">
        <f t="array" ref="V266">INT(LARGE($B266:$R266+COLUMN($B266:$R266)/100,V$4))&amp;" : "&amp;INDEX($B$4:$R$4,,MATCH(LARGE($B266:$R266+COLUMN($B266:$R266)/100,V$4),$B266:$R266+COLUMN($B266:$R266)/100,0))</f>
        <v xml:space="preserve">0 : </v>
      </c>
      <c r="W266" t="str">
        <f t="array" ref="W266">INT(LARGE($B266:$R266+COLUMN($B266:$R266)/100,W$4))&amp;" : "&amp;INDEX($B$4:$R$4,,MATCH(LARGE($B266:$R266+COLUMN($B266:$R266)/100,W$4),$B266:$R266+COLUMN($B266:$R266)/100,0))</f>
        <v xml:space="preserve">0 : </v>
      </c>
      <c r="X266" t="str">
        <f t="array" ref="X266">INT(LARGE($B266:$R266+COLUMN($B266:$R266)/100,X$4))&amp;" : "&amp;INDEX($B$4:$R$4,,MATCH(LARGE($B266:$R266+COLUMN($B266:$R266)/100,X$4),$B266:$R266+COLUMN($B266:$R266)/100,0))</f>
        <v xml:space="preserve">0 : </v>
      </c>
      <c r="Y266" t="e">
        <f>U266='TCD vent'!U266</f>
        <v>#N/A</v>
      </c>
    </row>
    <row r="267" spans="1:25" x14ac:dyDescent="0.35">
      <c r="A267"/>
      <c r="U267" s="12" t="e">
        <f t="shared" si="4"/>
        <v>#N/A</v>
      </c>
      <c r="V267" t="str">
        <f t="array" ref="V267">INT(LARGE($B267:$R267+COLUMN($B267:$R267)/100,V$4))&amp;" : "&amp;INDEX($B$4:$R$4,,MATCH(LARGE($B267:$R267+COLUMN($B267:$R267)/100,V$4),$B267:$R267+COLUMN($B267:$R267)/100,0))</f>
        <v xml:space="preserve">0 : </v>
      </c>
      <c r="W267" t="str">
        <f t="array" ref="W267">INT(LARGE($B267:$R267+COLUMN($B267:$R267)/100,W$4))&amp;" : "&amp;INDEX($B$4:$R$4,,MATCH(LARGE($B267:$R267+COLUMN($B267:$R267)/100,W$4),$B267:$R267+COLUMN($B267:$R267)/100,0))</f>
        <v xml:space="preserve">0 : </v>
      </c>
      <c r="X267" t="str">
        <f t="array" ref="X267">INT(LARGE($B267:$R267+COLUMN($B267:$R267)/100,X$4))&amp;" : "&amp;INDEX($B$4:$R$4,,MATCH(LARGE($B267:$R267+COLUMN($B267:$R267)/100,X$4),$B267:$R267+COLUMN($B267:$R267)/100,0))</f>
        <v xml:space="preserve">0 : </v>
      </c>
      <c r="Y267" t="e">
        <f>U267='TCD vent'!U267</f>
        <v>#N/A</v>
      </c>
    </row>
    <row r="268" spans="1:25" x14ac:dyDescent="0.35">
      <c r="A268"/>
      <c r="U268" s="12" t="e">
        <f t="shared" si="4"/>
        <v>#N/A</v>
      </c>
      <c r="V268" t="str">
        <f t="array" ref="V268">INT(LARGE($B268:$R268+COLUMN($B268:$R268)/100,V$4))&amp;" : "&amp;INDEX($B$4:$R$4,,MATCH(LARGE($B268:$R268+COLUMN($B268:$R268)/100,V$4),$B268:$R268+COLUMN($B268:$R268)/100,0))</f>
        <v xml:space="preserve">0 : </v>
      </c>
      <c r="W268" t="str">
        <f t="array" ref="W268">INT(LARGE($B268:$R268+COLUMN($B268:$R268)/100,W$4))&amp;" : "&amp;INDEX($B$4:$R$4,,MATCH(LARGE($B268:$R268+COLUMN($B268:$R268)/100,W$4),$B268:$R268+COLUMN($B268:$R268)/100,0))</f>
        <v xml:space="preserve">0 : </v>
      </c>
      <c r="X268" t="str">
        <f t="array" ref="X268">INT(LARGE($B268:$R268+COLUMN($B268:$R268)/100,X$4))&amp;" : "&amp;INDEX($B$4:$R$4,,MATCH(LARGE($B268:$R268+COLUMN($B268:$R268)/100,X$4),$B268:$R268+COLUMN($B268:$R268)/100,0))</f>
        <v xml:space="preserve">0 : </v>
      </c>
      <c r="Y268" t="e">
        <f>U268='TCD vent'!U268</f>
        <v>#N/A</v>
      </c>
    </row>
    <row r="269" spans="1:25" x14ac:dyDescent="0.35">
      <c r="A269"/>
      <c r="U269" s="12" t="e">
        <f t="shared" si="4"/>
        <v>#N/A</v>
      </c>
      <c r="V269" t="str">
        <f t="array" ref="V269">INT(LARGE($B269:$R269+COLUMN($B269:$R269)/100,V$4))&amp;" : "&amp;INDEX($B$4:$R$4,,MATCH(LARGE($B269:$R269+COLUMN($B269:$R269)/100,V$4),$B269:$R269+COLUMN($B269:$R269)/100,0))</f>
        <v xml:space="preserve">0 : </v>
      </c>
      <c r="W269" t="str">
        <f t="array" ref="W269">INT(LARGE($B269:$R269+COLUMN($B269:$R269)/100,W$4))&amp;" : "&amp;INDEX($B$4:$R$4,,MATCH(LARGE($B269:$R269+COLUMN($B269:$R269)/100,W$4),$B269:$R269+COLUMN($B269:$R269)/100,0))</f>
        <v xml:space="preserve">0 : </v>
      </c>
      <c r="X269" t="str">
        <f t="array" ref="X269">INT(LARGE($B269:$R269+COLUMN($B269:$R269)/100,X$4))&amp;" : "&amp;INDEX($B$4:$R$4,,MATCH(LARGE($B269:$R269+COLUMN($B269:$R269)/100,X$4),$B269:$R269+COLUMN($B269:$R269)/100,0))</f>
        <v xml:space="preserve">0 : </v>
      </c>
      <c r="Y269" t="e">
        <f>U269='TCD vent'!U269</f>
        <v>#N/A</v>
      </c>
    </row>
    <row r="270" spans="1:25" x14ac:dyDescent="0.35">
      <c r="A270"/>
      <c r="U270" s="12" t="e">
        <f t="shared" si="4"/>
        <v>#N/A</v>
      </c>
      <c r="V270" t="str">
        <f t="array" ref="V270">INT(LARGE($B270:$R270+COLUMN($B270:$R270)/100,V$4))&amp;" : "&amp;INDEX($B$4:$R$4,,MATCH(LARGE($B270:$R270+COLUMN($B270:$R270)/100,V$4),$B270:$R270+COLUMN($B270:$R270)/100,0))</f>
        <v xml:space="preserve">0 : </v>
      </c>
      <c r="W270" t="str">
        <f t="array" ref="W270">INT(LARGE($B270:$R270+COLUMN($B270:$R270)/100,W$4))&amp;" : "&amp;INDEX($B$4:$R$4,,MATCH(LARGE($B270:$R270+COLUMN($B270:$R270)/100,W$4),$B270:$R270+COLUMN($B270:$R270)/100,0))</f>
        <v xml:space="preserve">0 : </v>
      </c>
      <c r="X270" t="str">
        <f t="array" ref="X270">INT(LARGE($B270:$R270+COLUMN($B270:$R270)/100,X$4))&amp;" : "&amp;INDEX($B$4:$R$4,,MATCH(LARGE($B270:$R270+COLUMN($B270:$R270)/100,X$4),$B270:$R270+COLUMN($B270:$R270)/100,0))</f>
        <v xml:space="preserve">0 : </v>
      </c>
      <c r="Y270" t="e">
        <f>U270='TCD vent'!U270</f>
        <v>#N/A</v>
      </c>
    </row>
    <row r="271" spans="1:25" x14ac:dyDescent="0.35">
      <c r="A271"/>
      <c r="U271" s="12" t="e">
        <f t="shared" si="4"/>
        <v>#N/A</v>
      </c>
      <c r="V271" t="str">
        <f t="array" ref="V271">INT(LARGE($B271:$R271+COLUMN($B271:$R271)/100,V$4))&amp;" : "&amp;INDEX($B$4:$R$4,,MATCH(LARGE($B271:$R271+COLUMN($B271:$R271)/100,V$4),$B271:$R271+COLUMN($B271:$R271)/100,0))</f>
        <v xml:space="preserve">0 : </v>
      </c>
      <c r="W271" t="str">
        <f t="array" ref="W271">INT(LARGE($B271:$R271+COLUMN($B271:$R271)/100,W$4))&amp;" : "&amp;INDEX($B$4:$R$4,,MATCH(LARGE($B271:$R271+COLUMN($B271:$R271)/100,W$4),$B271:$R271+COLUMN($B271:$R271)/100,0))</f>
        <v xml:space="preserve">0 : </v>
      </c>
      <c r="X271" t="str">
        <f t="array" ref="X271">INT(LARGE($B271:$R271+COLUMN($B271:$R271)/100,X$4))&amp;" : "&amp;INDEX($B$4:$R$4,,MATCH(LARGE($B271:$R271+COLUMN($B271:$R271)/100,X$4),$B271:$R271+COLUMN($B271:$R271)/100,0))</f>
        <v xml:space="preserve">0 : </v>
      </c>
      <c r="Y271" t="e">
        <f>U271='TCD vent'!U271</f>
        <v>#N/A</v>
      </c>
    </row>
    <row r="272" spans="1:25" x14ac:dyDescent="0.35">
      <c r="A272"/>
      <c r="U272" s="12" t="e">
        <f t="shared" si="4"/>
        <v>#N/A</v>
      </c>
      <c r="V272" t="str">
        <f t="array" ref="V272">INT(LARGE($B272:$R272+COLUMN($B272:$R272)/100,V$4))&amp;" : "&amp;INDEX($B$4:$R$4,,MATCH(LARGE($B272:$R272+COLUMN($B272:$R272)/100,V$4),$B272:$R272+COLUMN($B272:$R272)/100,0))</f>
        <v xml:space="preserve">0 : </v>
      </c>
      <c r="W272" t="str">
        <f t="array" ref="W272">INT(LARGE($B272:$R272+COLUMN($B272:$R272)/100,W$4))&amp;" : "&amp;INDEX($B$4:$R$4,,MATCH(LARGE($B272:$R272+COLUMN($B272:$R272)/100,W$4),$B272:$R272+COLUMN($B272:$R272)/100,0))</f>
        <v xml:space="preserve">0 : </v>
      </c>
      <c r="X272" t="str">
        <f t="array" ref="X272">INT(LARGE($B272:$R272+COLUMN($B272:$R272)/100,X$4))&amp;" : "&amp;INDEX($B$4:$R$4,,MATCH(LARGE($B272:$R272+COLUMN($B272:$R272)/100,X$4),$B272:$R272+COLUMN($B272:$R272)/100,0))</f>
        <v xml:space="preserve">0 : </v>
      </c>
      <c r="Y272" t="e">
        <f>U272='TCD vent'!U272</f>
        <v>#N/A</v>
      </c>
    </row>
    <row r="273" spans="1:25" x14ac:dyDescent="0.35">
      <c r="A273"/>
      <c r="U273" s="12" t="e">
        <f t="shared" si="4"/>
        <v>#N/A</v>
      </c>
      <c r="V273" t="str">
        <f t="array" ref="V273">INT(LARGE($B273:$R273+COLUMN($B273:$R273)/100,V$4))&amp;" : "&amp;INDEX($B$4:$R$4,,MATCH(LARGE($B273:$R273+COLUMN($B273:$R273)/100,V$4),$B273:$R273+COLUMN($B273:$R273)/100,0))</f>
        <v xml:space="preserve">0 : </v>
      </c>
      <c r="W273" t="str">
        <f t="array" ref="W273">INT(LARGE($B273:$R273+COLUMN($B273:$R273)/100,W$4))&amp;" : "&amp;INDEX($B$4:$R$4,,MATCH(LARGE($B273:$R273+COLUMN($B273:$R273)/100,W$4),$B273:$R273+COLUMN($B273:$R273)/100,0))</f>
        <v xml:space="preserve">0 : </v>
      </c>
      <c r="X273" t="str">
        <f t="array" ref="X273">INT(LARGE($B273:$R273+COLUMN($B273:$R273)/100,X$4))&amp;" : "&amp;INDEX($B$4:$R$4,,MATCH(LARGE($B273:$R273+COLUMN($B273:$R273)/100,X$4),$B273:$R273+COLUMN($B273:$R273)/100,0))</f>
        <v xml:space="preserve">0 : </v>
      </c>
      <c r="Y273" t="e">
        <f>U273='TCD vent'!U273</f>
        <v>#N/A</v>
      </c>
    </row>
    <row r="274" spans="1:25" x14ac:dyDescent="0.35">
      <c r="A274"/>
      <c r="U274" s="12" t="e">
        <f t="shared" si="4"/>
        <v>#N/A</v>
      </c>
      <c r="V274" t="str">
        <f t="array" ref="V274">INT(LARGE($B274:$R274+COLUMN($B274:$R274)/100,V$4))&amp;" : "&amp;INDEX($B$4:$R$4,,MATCH(LARGE($B274:$R274+COLUMN($B274:$R274)/100,V$4),$B274:$R274+COLUMN($B274:$R274)/100,0))</f>
        <v xml:space="preserve">0 : </v>
      </c>
      <c r="W274" t="str">
        <f t="array" ref="W274">INT(LARGE($B274:$R274+COLUMN($B274:$R274)/100,W$4))&amp;" : "&amp;INDEX($B$4:$R$4,,MATCH(LARGE($B274:$R274+COLUMN($B274:$R274)/100,W$4),$B274:$R274+COLUMN($B274:$R274)/100,0))</f>
        <v xml:space="preserve">0 : </v>
      </c>
      <c r="X274" t="str">
        <f t="array" ref="X274">INT(LARGE($B274:$R274+COLUMN($B274:$R274)/100,X$4))&amp;" : "&amp;INDEX($B$4:$R$4,,MATCH(LARGE($B274:$R274+COLUMN($B274:$R274)/100,X$4),$B274:$R274+COLUMN($B274:$R274)/100,0))</f>
        <v xml:space="preserve">0 : </v>
      </c>
      <c r="Y274" t="e">
        <f>U274='TCD vent'!U274</f>
        <v>#N/A</v>
      </c>
    </row>
    <row r="275" spans="1:25" x14ac:dyDescent="0.35">
      <c r="A275"/>
      <c r="U275" s="12" t="e">
        <f t="shared" si="4"/>
        <v>#N/A</v>
      </c>
      <c r="V275" t="str">
        <f t="array" ref="V275">INT(LARGE($B275:$R275+COLUMN($B275:$R275)/100,V$4))&amp;" : "&amp;INDEX($B$4:$R$4,,MATCH(LARGE($B275:$R275+COLUMN($B275:$R275)/100,V$4),$B275:$R275+COLUMN($B275:$R275)/100,0))</f>
        <v xml:space="preserve">0 : </v>
      </c>
      <c r="W275" t="str">
        <f t="array" ref="W275">INT(LARGE($B275:$R275+COLUMN($B275:$R275)/100,W$4))&amp;" : "&amp;INDEX($B$4:$R$4,,MATCH(LARGE($B275:$R275+COLUMN($B275:$R275)/100,W$4),$B275:$R275+COLUMN($B275:$R275)/100,0))</f>
        <v xml:space="preserve">0 : </v>
      </c>
      <c r="X275" t="str">
        <f t="array" ref="X275">INT(LARGE($B275:$R275+COLUMN($B275:$R275)/100,X$4))&amp;" : "&amp;INDEX($B$4:$R$4,,MATCH(LARGE($B275:$R275+COLUMN($B275:$R275)/100,X$4),$B275:$R275+COLUMN($B275:$R275)/100,0))</f>
        <v xml:space="preserve">0 : </v>
      </c>
      <c r="Y275" t="e">
        <f>U275='TCD vent'!U275</f>
        <v>#N/A</v>
      </c>
    </row>
    <row r="276" spans="1:25" x14ac:dyDescent="0.35">
      <c r="A276"/>
      <c r="U276" s="12" t="e">
        <f t="shared" si="4"/>
        <v>#N/A</v>
      </c>
      <c r="V276" t="str">
        <f t="array" ref="V276">INT(LARGE($B276:$R276+COLUMN($B276:$R276)/100,V$4))&amp;" : "&amp;INDEX($B$4:$R$4,,MATCH(LARGE($B276:$R276+COLUMN($B276:$R276)/100,V$4),$B276:$R276+COLUMN($B276:$R276)/100,0))</f>
        <v xml:space="preserve">0 : </v>
      </c>
      <c r="W276" t="str">
        <f t="array" ref="W276">INT(LARGE($B276:$R276+COLUMN($B276:$R276)/100,W$4))&amp;" : "&amp;INDEX($B$4:$R$4,,MATCH(LARGE($B276:$R276+COLUMN($B276:$R276)/100,W$4),$B276:$R276+COLUMN($B276:$R276)/100,0))</f>
        <v xml:space="preserve">0 : </v>
      </c>
      <c r="X276" t="str">
        <f t="array" ref="X276">INT(LARGE($B276:$R276+COLUMN($B276:$R276)/100,X$4))&amp;" : "&amp;INDEX($B$4:$R$4,,MATCH(LARGE($B276:$R276+COLUMN($B276:$R276)/100,X$4),$B276:$R276+COLUMN($B276:$R276)/100,0))</f>
        <v xml:space="preserve">0 : </v>
      </c>
      <c r="Y276" t="e">
        <f>U276='TCD vent'!U276</f>
        <v>#N/A</v>
      </c>
    </row>
    <row r="277" spans="1:25" x14ac:dyDescent="0.35">
      <c r="A277"/>
      <c r="U277" s="12" t="e">
        <f t="shared" si="4"/>
        <v>#N/A</v>
      </c>
      <c r="V277" t="str">
        <f t="array" ref="V277">INT(LARGE($B277:$R277+COLUMN($B277:$R277)/100,V$4))&amp;" : "&amp;INDEX($B$4:$R$4,,MATCH(LARGE($B277:$R277+COLUMN($B277:$R277)/100,V$4),$B277:$R277+COLUMN($B277:$R277)/100,0))</f>
        <v xml:space="preserve">0 : </v>
      </c>
      <c r="W277" t="str">
        <f t="array" ref="W277">INT(LARGE($B277:$R277+COLUMN($B277:$R277)/100,W$4))&amp;" : "&amp;INDEX($B$4:$R$4,,MATCH(LARGE($B277:$R277+COLUMN($B277:$R277)/100,W$4),$B277:$R277+COLUMN($B277:$R277)/100,0))</f>
        <v xml:space="preserve">0 : </v>
      </c>
      <c r="X277" t="str">
        <f t="array" ref="X277">INT(LARGE($B277:$R277+COLUMN($B277:$R277)/100,X$4))&amp;" : "&amp;INDEX($B$4:$R$4,,MATCH(LARGE($B277:$R277+COLUMN($B277:$R277)/100,X$4),$B277:$R277+COLUMN($B277:$R277)/100,0))</f>
        <v xml:space="preserve">0 : </v>
      </c>
      <c r="Y277" t="e">
        <f>U277='TCD vent'!U277</f>
        <v>#N/A</v>
      </c>
    </row>
    <row r="278" spans="1:25" x14ac:dyDescent="0.35">
      <c r="A278"/>
      <c r="U278" s="12" t="e">
        <f t="shared" si="4"/>
        <v>#N/A</v>
      </c>
      <c r="V278" t="str">
        <f t="array" ref="V278">INT(LARGE($B278:$R278+COLUMN($B278:$R278)/100,V$4))&amp;" : "&amp;INDEX($B$4:$R$4,,MATCH(LARGE($B278:$R278+COLUMN($B278:$R278)/100,V$4),$B278:$R278+COLUMN($B278:$R278)/100,0))</f>
        <v xml:space="preserve">0 : </v>
      </c>
      <c r="W278" t="str">
        <f t="array" ref="W278">INT(LARGE($B278:$R278+COLUMN($B278:$R278)/100,W$4))&amp;" : "&amp;INDEX($B$4:$R$4,,MATCH(LARGE($B278:$R278+COLUMN($B278:$R278)/100,W$4),$B278:$R278+COLUMN($B278:$R278)/100,0))</f>
        <v xml:space="preserve">0 : </v>
      </c>
      <c r="X278" t="str">
        <f t="array" ref="X278">INT(LARGE($B278:$R278+COLUMN($B278:$R278)/100,X$4))&amp;" : "&amp;INDEX($B$4:$R$4,,MATCH(LARGE($B278:$R278+COLUMN($B278:$R278)/100,X$4),$B278:$R278+COLUMN($B278:$R278)/100,0))</f>
        <v xml:space="preserve">0 : </v>
      </c>
      <c r="Y278" t="e">
        <f>U278='TCD vent'!U278</f>
        <v>#N/A</v>
      </c>
    </row>
    <row r="279" spans="1:25" x14ac:dyDescent="0.35">
      <c r="A279"/>
      <c r="U279" s="12" t="e">
        <f t="shared" si="4"/>
        <v>#N/A</v>
      </c>
      <c r="V279" t="str">
        <f t="array" ref="V279">INT(LARGE($B279:$R279+COLUMN($B279:$R279)/100,V$4))&amp;" : "&amp;INDEX($B$4:$R$4,,MATCH(LARGE($B279:$R279+COLUMN($B279:$R279)/100,V$4),$B279:$R279+COLUMN($B279:$R279)/100,0))</f>
        <v xml:space="preserve">0 : </v>
      </c>
      <c r="W279" t="str">
        <f t="array" ref="W279">INT(LARGE($B279:$R279+COLUMN($B279:$R279)/100,W$4))&amp;" : "&amp;INDEX($B$4:$R$4,,MATCH(LARGE($B279:$R279+COLUMN($B279:$R279)/100,W$4),$B279:$R279+COLUMN($B279:$R279)/100,0))</f>
        <v xml:space="preserve">0 : </v>
      </c>
      <c r="X279" t="str">
        <f t="array" ref="X279">INT(LARGE($B279:$R279+COLUMN($B279:$R279)/100,X$4))&amp;" : "&amp;INDEX($B$4:$R$4,,MATCH(LARGE($B279:$R279+COLUMN($B279:$R279)/100,X$4),$B279:$R279+COLUMN($B279:$R279)/100,0))</f>
        <v xml:space="preserve">0 : </v>
      </c>
      <c r="Y279" t="e">
        <f>U279='TCD vent'!U279</f>
        <v>#N/A</v>
      </c>
    </row>
    <row r="280" spans="1:25" x14ac:dyDescent="0.35">
      <c r="A280"/>
      <c r="U280" s="12" t="e">
        <f t="shared" si="4"/>
        <v>#N/A</v>
      </c>
      <c r="V280" t="str">
        <f t="array" ref="V280">INT(LARGE($B280:$R280+COLUMN($B280:$R280)/100,V$4))&amp;" : "&amp;INDEX($B$4:$R$4,,MATCH(LARGE($B280:$R280+COLUMN($B280:$R280)/100,V$4),$B280:$R280+COLUMN($B280:$R280)/100,0))</f>
        <v xml:space="preserve">0 : </v>
      </c>
      <c r="W280" t="str">
        <f t="array" ref="W280">INT(LARGE($B280:$R280+COLUMN($B280:$R280)/100,W$4))&amp;" : "&amp;INDEX($B$4:$R$4,,MATCH(LARGE($B280:$R280+COLUMN($B280:$R280)/100,W$4),$B280:$R280+COLUMN($B280:$R280)/100,0))</f>
        <v xml:space="preserve">0 : </v>
      </c>
      <c r="X280" t="str">
        <f t="array" ref="X280">INT(LARGE($B280:$R280+COLUMN($B280:$R280)/100,X$4))&amp;" : "&amp;INDEX($B$4:$R$4,,MATCH(LARGE($B280:$R280+COLUMN($B280:$R280)/100,X$4),$B280:$R280+COLUMN($B280:$R280)/100,0))</f>
        <v xml:space="preserve">0 : </v>
      </c>
      <c r="Y280" t="e">
        <f>U280='TCD vent'!U280</f>
        <v>#N/A</v>
      </c>
    </row>
    <row r="281" spans="1:25" x14ac:dyDescent="0.35">
      <c r="A281"/>
      <c r="U281" s="12" t="e">
        <f t="shared" si="4"/>
        <v>#N/A</v>
      </c>
      <c r="V281" t="str">
        <f t="array" ref="V281">INT(LARGE($B281:$R281+COLUMN($B281:$R281)/100,V$4))&amp;" : "&amp;INDEX($B$4:$R$4,,MATCH(LARGE($B281:$R281+COLUMN($B281:$R281)/100,V$4),$B281:$R281+COLUMN($B281:$R281)/100,0))</f>
        <v xml:space="preserve">0 : </v>
      </c>
      <c r="W281" t="str">
        <f t="array" ref="W281">INT(LARGE($B281:$R281+COLUMN($B281:$R281)/100,W$4))&amp;" : "&amp;INDEX($B$4:$R$4,,MATCH(LARGE($B281:$R281+COLUMN($B281:$R281)/100,W$4),$B281:$R281+COLUMN($B281:$R281)/100,0))</f>
        <v xml:space="preserve">0 : </v>
      </c>
      <c r="X281" t="str">
        <f t="array" ref="X281">INT(LARGE($B281:$R281+COLUMN($B281:$R281)/100,X$4))&amp;" : "&amp;INDEX($B$4:$R$4,,MATCH(LARGE($B281:$R281+COLUMN($B281:$R281)/100,X$4),$B281:$R281+COLUMN($B281:$R281)/100,0))</f>
        <v xml:space="preserve">0 : </v>
      </c>
      <c r="Y281" t="e">
        <f>U281='TCD vent'!U281</f>
        <v>#N/A</v>
      </c>
    </row>
    <row r="282" spans="1:25" x14ac:dyDescent="0.35">
      <c r="A282"/>
      <c r="U282" s="12" t="e">
        <f t="shared" si="4"/>
        <v>#N/A</v>
      </c>
      <c r="V282" t="str">
        <f t="array" ref="V282">INT(LARGE($B282:$R282+COLUMN($B282:$R282)/100,V$4))&amp;" : "&amp;INDEX($B$4:$R$4,,MATCH(LARGE($B282:$R282+COLUMN($B282:$R282)/100,V$4),$B282:$R282+COLUMN($B282:$R282)/100,0))</f>
        <v xml:space="preserve">0 : </v>
      </c>
      <c r="W282" t="str">
        <f t="array" ref="W282">INT(LARGE($B282:$R282+COLUMN($B282:$R282)/100,W$4))&amp;" : "&amp;INDEX($B$4:$R$4,,MATCH(LARGE($B282:$R282+COLUMN($B282:$R282)/100,W$4),$B282:$R282+COLUMN($B282:$R282)/100,0))</f>
        <v xml:space="preserve">0 : </v>
      </c>
      <c r="X282" t="str">
        <f t="array" ref="X282">INT(LARGE($B282:$R282+COLUMN($B282:$R282)/100,X$4))&amp;" : "&amp;INDEX($B$4:$R$4,,MATCH(LARGE($B282:$R282+COLUMN($B282:$R282)/100,X$4),$B282:$R282+COLUMN($B282:$R282)/100,0))</f>
        <v xml:space="preserve">0 : </v>
      </c>
      <c r="Y282" t="e">
        <f>U282='TCD vent'!U282</f>
        <v>#N/A</v>
      </c>
    </row>
    <row r="283" spans="1:25" x14ac:dyDescent="0.35">
      <c r="A283"/>
      <c r="U283" s="12" t="e">
        <f t="shared" si="4"/>
        <v>#N/A</v>
      </c>
      <c r="V283" t="str">
        <f t="array" ref="V283">INT(LARGE($B283:$R283+COLUMN($B283:$R283)/100,V$4))&amp;" : "&amp;INDEX($B$4:$R$4,,MATCH(LARGE($B283:$R283+COLUMN($B283:$R283)/100,V$4),$B283:$R283+COLUMN($B283:$R283)/100,0))</f>
        <v xml:space="preserve">0 : </v>
      </c>
      <c r="W283" t="str">
        <f t="array" ref="W283">INT(LARGE($B283:$R283+COLUMN($B283:$R283)/100,W$4))&amp;" : "&amp;INDEX($B$4:$R$4,,MATCH(LARGE($B283:$R283+COLUMN($B283:$R283)/100,W$4),$B283:$R283+COLUMN($B283:$R283)/100,0))</f>
        <v xml:space="preserve">0 : </v>
      </c>
      <c r="X283" t="str">
        <f t="array" ref="X283">INT(LARGE($B283:$R283+COLUMN($B283:$R283)/100,X$4))&amp;" : "&amp;INDEX($B$4:$R$4,,MATCH(LARGE($B283:$R283+COLUMN($B283:$R283)/100,X$4),$B283:$R283+COLUMN($B283:$R283)/100,0))</f>
        <v xml:space="preserve">0 : </v>
      </c>
      <c r="Y283" t="e">
        <f>U283='TCD vent'!U283</f>
        <v>#N/A</v>
      </c>
    </row>
    <row r="284" spans="1:25" x14ac:dyDescent="0.35">
      <c r="A284"/>
      <c r="U284" s="12" t="e">
        <f t="shared" si="4"/>
        <v>#N/A</v>
      </c>
      <c r="V284" t="str">
        <f t="array" ref="V284">INT(LARGE($B284:$R284+COLUMN($B284:$R284)/100,V$4))&amp;" : "&amp;INDEX($B$4:$R$4,,MATCH(LARGE($B284:$R284+COLUMN($B284:$R284)/100,V$4),$B284:$R284+COLUMN($B284:$R284)/100,0))</f>
        <v xml:space="preserve">0 : </v>
      </c>
      <c r="W284" t="str">
        <f t="array" ref="W284">INT(LARGE($B284:$R284+COLUMN($B284:$R284)/100,W$4))&amp;" : "&amp;INDEX($B$4:$R$4,,MATCH(LARGE($B284:$R284+COLUMN($B284:$R284)/100,W$4),$B284:$R284+COLUMN($B284:$R284)/100,0))</f>
        <v xml:space="preserve">0 : </v>
      </c>
      <c r="X284" t="str">
        <f t="array" ref="X284">INT(LARGE($B284:$R284+COLUMN($B284:$R284)/100,X$4))&amp;" : "&amp;INDEX($B$4:$R$4,,MATCH(LARGE($B284:$R284+COLUMN($B284:$R284)/100,X$4),$B284:$R284+COLUMN($B284:$R284)/100,0))</f>
        <v xml:space="preserve">0 : </v>
      </c>
      <c r="Y284" t="e">
        <f>U284='TCD vent'!U284</f>
        <v>#N/A</v>
      </c>
    </row>
    <row r="285" spans="1:25" x14ac:dyDescent="0.35">
      <c r="A285"/>
      <c r="U285" s="12" t="e">
        <f t="shared" si="4"/>
        <v>#N/A</v>
      </c>
      <c r="V285" t="str">
        <f t="array" ref="V285">INT(LARGE($B285:$R285+COLUMN($B285:$R285)/100,V$4))&amp;" : "&amp;INDEX($B$4:$R$4,,MATCH(LARGE($B285:$R285+COLUMN($B285:$R285)/100,V$4),$B285:$R285+COLUMN($B285:$R285)/100,0))</f>
        <v xml:space="preserve">0 : </v>
      </c>
      <c r="W285" t="str">
        <f t="array" ref="W285">INT(LARGE($B285:$R285+COLUMN($B285:$R285)/100,W$4))&amp;" : "&amp;INDEX($B$4:$R$4,,MATCH(LARGE($B285:$R285+COLUMN($B285:$R285)/100,W$4),$B285:$R285+COLUMN($B285:$R285)/100,0))</f>
        <v xml:space="preserve">0 : </v>
      </c>
      <c r="X285" t="str">
        <f t="array" ref="X285">INT(LARGE($B285:$R285+COLUMN($B285:$R285)/100,X$4))&amp;" : "&amp;INDEX($B$4:$R$4,,MATCH(LARGE($B285:$R285+COLUMN($B285:$R285)/100,X$4),$B285:$R285+COLUMN($B285:$R285)/100,0))</f>
        <v xml:space="preserve">0 : </v>
      </c>
      <c r="Y285" t="e">
        <f>U285='TCD vent'!U285</f>
        <v>#N/A</v>
      </c>
    </row>
    <row r="286" spans="1:25" x14ac:dyDescent="0.35">
      <c r="A286"/>
      <c r="U286" s="12" t="e">
        <f t="shared" si="4"/>
        <v>#N/A</v>
      </c>
      <c r="V286" t="str">
        <f t="array" ref="V286">INT(LARGE($B286:$R286+COLUMN($B286:$R286)/100,V$4))&amp;" : "&amp;INDEX($B$4:$R$4,,MATCH(LARGE($B286:$R286+COLUMN($B286:$R286)/100,V$4),$B286:$R286+COLUMN($B286:$R286)/100,0))</f>
        <v xml:space="preserve">0 : </v>
      </c>
      <c r="W286" t="str">
        <f t="array" ref="W286">INT(LARGE($B286:$R286+COLUMN($B286:$R286)/100,W$4))&amp;" : "&amp;INDEX($B$4:$R$4,,MATCH(LARGE($B286:$R286+COLUMN($B286:$R286)/100,W$4),$B286:$R286+COLUMN($B286:$R286)/100,0))</f>
        <v xml:space="preserve">0 : </v>
      </c>
      <c r="X286" t="str">
        <f t="array" ref="X286">INT(LARGE($B286:$R286+COLUMN($B286:$R286)/100,X$4))&amp;" : "&amp;INDEX($B$4:$R$4,,MATCH(LARGE($B286:$R286+COLUMN($B286:$R286)/100,X$4),$B286:$R286+COLUMN($B286:$R286)/100,0))</f>
        <v xml:space="preserve">0 : </v>
      </c>
      <c r="Y286" t="e">
        <f>U286='TCD vent'!U286</f>
        <v>#N/A</v>
      </c>
    </row>
    <row r="287" spans="1:25" x14ac:dyDescent="0.35">
      <c r="A287"/>
      <c r="U287" s="12" t="e">
        <f t="shared" si="4"/>
        <v>#N/A</v>
      </c>
      <c r="V287" t="str">
        <f t="array" ref="V287">INT(LARGE($B287:$R287+COLUMN($B287:$R287)/100,V$4))&amp;" : "&amp;INDEX($B$4:$R$4,,MATCH(LARGE($B287:$R287+COLUMN($B287:$R287)/100,V$4),$B287:$R287+COLUMN($B287:$R287)/100,0))</f>
        <v xml:space="preserve">0 : </v>
      </c>
      <c r="W287" t="str">
        <f t="array" ref="W287">INT(LARGE($B287:$R287+COLUMN($B287:$R287)/100,W$4))&amp;" : "&amp;INDEX($B$4:$R$4,,MATCH(LARGE($B287:$R287+COLUMN($B287:$R287)/100,W$4),$B287:$R287+COLUMN($B287:$R287)/100,0))</f>
        <v xml:space="preserve">0 : </v>
      </c>
      <c r="X287" t="str">
        <f t="array" ref="X287">INT(LARGE($B287:$R287+COLUMN($B287:$R287)/100,X$4))&amp;" : "&amp;INDEX($B$4:$R$4,,MATCH(LARGE($B287:$R287+COLUMN($B287:$R287)/100,X$4),$B287:$R287+COLUMN($B287:$R287)/100,0))</f>
        <v xml:space="preserve">0 : </v>
      </c>
      <c r="Y287" t="e">
        <f>U287='TCD vent'!U287</f>
        <v>#N/A</v>
      </c>
    </row>
    <row r="288" spans="1:25" x14ac:dyDescent="0.35">
      <c r="A288"/>
      <c r="U288" s="12" t="e">
        <f t="shared" si="4"/>
        <v>#N/A</v>
      </c>
      <c r="V288" t="str">
        <f t="array" ref="V288">INT(LARGE($B288:$R288+COLUMN($B288:$R288)/100,V$4))&amp;" : "&amp;INDEX($B$4:$R$4,,MATCH(LARGE($B288:$R288+COLUMN($B288:$R288)/100,V$4),$B288:$R288+COLUMN($B288:$R288)/100,0))</f>
        <v xml:space="preserve">0 : </v>
      </c>
      <c r="W288" t="str">
        <f t="array" ref="W288">INT(LARGE($B288:$R288+COLUMN($B288:$R288)/100,W$4))&amp;" : "&amp;INDEX($B$4:$R$4,,MATCH(LARGE($B288:$R288+COLUMN($B288:$R288)/100,W$4),$B288:$R288+COLUMN($B288:$R288)/100,0))</f>
        <v xml:space="preserve">0 : </v>
      </c>
      <c r="X288" t="str">
        <f t="array" ref="X288">INT(LARGE($B288:$R288+COLUMN($B288:$R288)/100,X$4))&amp;" : "&amp;INDEX($B$4:$R$4,,MATCH(LARGE($B288:$R288+COLUMN($B288:$R288)/100,X$4),$B288:$R288+COLUMN($B288:$R288)/100,0))</f>
        <v xml:space="preserve">0 : </v>
      </c>
      <c r="Y288" t="e">
        <f>U288='TCD vent'!U288</f>
        <v>#N/A</v>
      </c>
    </row>
    <row r="289" spans="1:25" x14ac:dyDescent="0.35">
      <c r="A289"/>
      <c r="U289" s="12" t="e">
        <f t="shared" si="4"/>
        <v>#N/A</v>
      </c>
      <c r="V289" t="str">
        <f t="array" ref="V289">INT(LARGE($B289:$R289+COLUMN($B289:$R289)/100,V$4))&amp;" : "&amp;INDEX($B$4:$R$4,,MATCH(LARGE($B289:$R289+COLUMN($B289:$R289)/100,V$4),$B289:$R289+COLUMN($B289:$R289)/100,0))</f>
        <v xml:space="preserve">0 : </v>
      </c>
      <c r="W289" t="str">
        <f t="array" ref="W289">INT(LARGE($B289:$R289+COLUMN($B289:$R289)/100,W$4))&amp;" : "&amp;INDEX($B$4:$R$4,,MATCH(LARGE($B289:$R289+COLUMN($B289:$R289)/100,W$4),$B289:$R289+COLUMN($B289:$R289)/100,0))</f>
        <v xml:space="preserve">0 : </v>
      </c>
      <c r="X289" t="str">
        <f t="array" ref="X289">INT(LARGE($B289:$R289+COLUMN($B289:$R289)/100,X$4))&amp;" : "&amp;INDEX($B$4:$R$4,,MATCH(LARGE($B289:$R289+COLUMN($B289:$R289)/100,X$4),$B289:$R289+COLUMN($B289:$R289)/100,0))</f>
        <v xml:space="preserve">0 : </v>
      </c>
      <c r="Y289" t="e">
        <f>U289='TCD vent'!U289</f>
        <v>#N/A</v>
      </c>
    </row>
    <row r="290" spans="1:25" x14ac:dyDescent="0.35">
      <c r="A290"/>
      <c r="U290" s="12" t="e">
        <f t="shared" si="4"/>
        <v>#N/A</v>
      </c>
      <c r="V290" t="str">
        <f t="array" ref="V290">INT(LARGE($B290:$R290+COLUMN($B290:$R290)/100,V$4))&amp;" : "&amp;INDEX($B$4:$R$4,,MATCH(LARGE($B290:$R290+COLUMN($B290:$R290)/100,V$4),$B290:$R290+COLUMN($B290:$R290)/100,0))</f>
        <v xml:space="preserve">0 : </v>
      </c>
      <c r="W290" t="str">
        <f t="array" ref="W290">INT(LARGE($B290:$R290+COLUMN($B290:$R290)/100,W$4))&amp;" : "&amp;INDEX($B$4:$R$4,,MATCH(LARGE($B290:$R290+COLUMN($B290:$R290)/100,W$4),$B290:$R290+COLUMN($B290:$R290)/100,0))</f>
        <v xml:space="preserve">0 : </v>
      </c>
      <c r="X290" t="str">
        <f t="array" ref="X290">INT(LARGE($B290:$R290+COLUMN($B290:$R290)/100,X$4))&amp;" : "&amp;INDEX($B$4:$R$4,,MATCH(LARGE($B290:$R290+COLUMN($B290:$R290)/100,X$4),$B290:$R290+COLUMN($B290:$R290)/100,0))</f>
        <v xml:space="preserve">0 : </v>
      </c>
      <c r="Y290" t="e">
        <f>U290='TCD vent'!U290</f>
        <v>#N/A</v>
      </c>
    </row>
    <row r="291" spans="1:25" x14ac:dyDescent="0.35">
      <c r="A291"/>
      <c r="U291" s="12" t="e">
        <f t="shared" si="4"/>
        <v>#N/A</v>
      </c>
      <c r="V291" t="str">
        <f t="array" ref="V291">INT(LARGE($B291:$R291+COLUMN($B291:$R291)/100,V$4))&amp;" : "&amp;INDEX($B$4:$R$4,,MATCH(LARGE($B291:$R291+COLUMN($B291:$R291)/100,V$4),$B291:$R291+COLUMN($B291:$R291)/100,0))</f>
        <v xml:space="preserve">0 : </v>
      </c>
      <c r="W291" t="str">
        <f t="array" ref="W291">INT(LARGE($B291:$R291+COLUMN($B291:$R291)/100,W$4))&amp;" : "&amp;INDEX($B$4:$R$4,,MATCH(LARGE($B291:$R291+COLUMN($B291:$R291)/100,W$4),$B291:$R291+COLUMN($B291:$R291)/100,0))</f>
        <v xml:space="preserve">0 : </v>
      </c>
      <c r="X291" t="str">
        <f t="array" ref="X291">INT(LARGE($B291:$R291+COLUMN($B291:$R291)/100,X$4))&amp;" : "&amp;INDEX($B$4:$R$4,,MATCH(LARGE($B291:$R291+COLUMN($B291:$R291)/100,X$4),$B291:$R291+COLUMN($B291:$R291)/100,0))</f>
        <v xml:space="preserve">0 : </v>
      </c>
      <c r="Y291" t="e">
        <f>U291='TCD vent'!U291</f>
        <v>#N/A</v>
      </c>
    </row>
    <row r="292" spans="1:25" x14ac:dyDescent="0.35">
      <c r="A292"/>
      <c r="U292" s="12" t="e">
        <f t="shared" si="4"/>
        <v>#N/A</v>
      </c>
      <c r="V292" t="str">
        <f t="array" ref="V292">INT(LARGE($B292:$R292+COLUMN($B292:$R292)/100,V$4))&amp;" : "&amp;INDEX($B$4:$R$4,,MATCH(LARGE($B292:$R292+COLUMN($B292:$R292)/100,V$4),$B292:$R292+COLUMN($B292:$R292)/100,0))</f>
        <v xml:space="preserve">0 : </v>
      </c>
      <c r="W292" t="str">
        <f t="array" ref="W292">INT(LARGE($B292:$R292+COLUMN($B292:$R292)/100,W$4))&amp;" : "&amp;INDEX($B$4:$R$4,,MATCH(LARGE($B292:$R292+COLUMN($B292:$R292)/100,W$4),$B292:$R292+COLUMN($B292:$R292)/100,0))</f>
        <v xml:space="preserve">0 : </v>
      </c>
      <c r="X292" t="str">
        <f t="array" ref="X292">INT(LARGE($B292:$R292+COLUMN($B292:$R292)/100,X$4))&amp;" : "&amp;INDEX($B$4:$R$4,,MATCH(LARGE($B292:$R292+COLUMN($B292:$R292)/100,X$4),$B292:$R292+COLUMN($B292:$R292)/100,0))</f>
        <v xml:space="preserve">0 : </v>
      </c>
      <c r="Y292" t="e">
        <f>U292='TCD vent'!U292</f>
        <v>#N/A</v>
      </c>
    </row>
    <row r="293" spans="1:25" x14ac:dyDescent="0.35">
      <c r="A293"/>
      <c r="U293" s="12" t="e">
        <f t="shared" si="4"/>
        <v>#N/A</v>
      </c>
      <c r="V293" t="str">
        <f t="array" ref="V293">INT(LARGE($B293:$R293+COLUMN($B293:$R293)/100,V$4))&amp;" : "&amp;INDEX($B$4:$R$4,,MATCH(LARGE($B293:$R293+COLUMN($B293:$R293)/100,V$4),$B293:$R293+COLUMN($B293:$R293)/100,0))</f>
        <v xml:space="preserve">0 : </v>
      </c>
      <c r="W293" t="str">
        <f t="array" ref="W293">INT(LARGE($B293:$R293+COLUMN($B293:$R293)/100,W$4))&amp;" : "&amp;INDEX($B$4:$R$4,,MATCH(LARGE($B293:$R293+COLUMN($B293:$R293)/100,W$4),$B293:$R293+COLUMN($B293:$R293)/100,0))</f>
        <v xml:space="preserve">0 : </v>
      </c>
      <c r="X293" t="str">
        <f t="array" ref="X293">INT(LARGE($B293:$R293+COLUMN($B293:$R293)/100,X$4))&amp;" : "&amp;INDEX($B$4:$R$4,,MATCH(LARGE($B293:$R293+COLUMN($B293:$R293)/100,X$4),$B293:$R293+COLUMN($B293:$R293)/100,0))</f>
        <v xml:space="preserve">0 : </v>
      </c>
      <c r="Y293" t="e">
        <f>U293='TCD vent'!U293</f>
        <v>#N/A</v>
      </c>
    </row>
    <row r="294" spans="1:25" x14ac:dyDescent="0.35">
      <c r="A294"/>
      <c r="U294" s="12" t="e">
        <f t="shared" si="4"/>
        <v>#N/A</v>
      </c>
      <c r="V294" t="str">
        <f t="array" ref="V294">INT(LARGE($B294:$R294+COLUMN($B294:$R294)/100,V$4))&amp;" : "&amp;INDEX($B$4:$R$4,,MATCH(LARGE($B294:$R294+COLUMN($B294:$R294)/100,V$4),$B294:$R294+COLUMN($B294:$R294)/100,0))</f>
        <v xml:space="preserve">0 : </v>
      </c>
      <c r="W294" t="str">
        <f t="array" ref="W294">INT(LARGE($B294:$R294+COLUMN($B294:$R294)/100,W$4))&amp;" : "&amp;INDEX($B$4:$R$4,,MATCH(LARGE($B294:$R294+COLUMN($B294:$R294)/100,W$4),$B294:$R294+COLUMN($B294:$R294)/100,0))</f>
        <v xml:space="preserve">0 : </v>
      </c>
      <c r="X294" t="str">
        <f t="array" ref="X294">INT(LARGE($B294:$R294+COLUMN($B294:$R294)/100,X$4))&amp;" : "&amp;INDEX($B$4:$R$4,,MATCH(LARGE($B294:$R294+COLUMN($B294:$R294)/100,X$4),$B294:$R294+COLUMN($B294:$R294)/100,0))</f>
        <v xml:space="preserve">0 : </v>
      </c>
      <c r="Y294" t="e">
        <f>U294='TCD vent'!U294</f>
        <v>#N/A</v>
      </c>
    </row>
    <row r="295" spans="1:25" x14ac:dyDescent="0.35">
      <c r="A295"/>
      <c r="U295" s="12" t="e">
        <f t="shared" si="4"/>
        <v>#N/A</v>
      </c>
      <c r="V295" t="str">
        <f t="array" ref="V295">INT(LARGE($B295:$R295+COLUMN($B295:$R295)/100,V$4))&amp;" : "&amp;INDEX($B$4:$R$4,,MATCH(LARGE($B295:$R295+COLUMN($B295:$R295)/100,V$4),$B295:$R295+COLUMN($B295:$R295)/100,0))</f>
        <v xml:space="preserve">0 : </v>
      </c>
      <c r="W295" t="str">
        <f t="array" ref="W295">INT(LARGE($B295:$R295+COLUMN($B295:$R295)/100,W$4))&amp;" : "&amp;INDEX($B$4:$R$4,,MATCH(LARGE($B295:$R295+COLUMN($B295:$R295)/100,W$4),$B295:$R295+COLUMN($B295:$R295)/100,0))</f>
        <v xml:space="preserve">0 : </v>
      </c>
      <c r="X295" t="str">
        <f t="array" ref="X295">INT(LARGE($B295:$R295+COLUMN($B295:$R295)/100,X$4))&amp;" : "&amp;INDEX($B$4:$R$4,,MATCH(LARGE($B295:$R295+COLUMN($B295:$R295)/100,X$4),$B295:$R295+COLUMN($B295:$R295)/100,0))</f>
        <v xml:space="preserve">0 : </v>
      </c>
      <c r="Y295" t="e">
        <f>U295='TCD vent'!U295</f>
        <v>#N/A</v>
      </c>
    </row>
    <row r="296" spans="1:25" x14ac:dyDescent="0.35">
      <c r="A296"/>
      <c r="U296" s="12" t="e">
        <f t="shared" si="4"/>
        <v>#N/A</v>
      </c>
      <c r="V296" t="str">
        <f t="array" ref="V296">INT(LARGE($B296:$R296+COLUMN($B296:$R296)/100,V$4))&amp;" : "&amp;INDEX($B$4:$R$4,,MATCH(LARGE($B296:$R296+COLUMN($B296:$R296)/100,V$4),$B296:$R296+COLUMN($B296:$R296)/100,0))</f>
        <v xml:space="preserve">0 : </v>
      </c>
      <c r="W296" t="str">
        <f t="array" ref="W296">INT(LARGE($B296:$R296+COLUMN($B296:$R296)/100,W$4))&amp;" : "&amp;INDEX($B$4:$R$4,,MATCH(LARGE($B296:$R296+COLUMN($B296:$R296)/100,W$4),$B296:$R296+COLUMN($B296:$R296)/100,0))</f>
        <v xml:space="preserve">0 : </v>
      </c>
      <c r="X296" t="str">
        <f t="array" ref="X296">INT(LARGE($B296:$R296+COLUMN($B296:$R296)/100,X$4))&amp;" : "&amp;INDEX($B$4:$R$4,,MATCH(LARGE($B296:$R296+COLUMN($B296:$R296)/100,X$4),$B296:$R296+COLUMN($B296:$R296)/100,0))</f>
        <v xml:space="preserve">0 : </v>
      </c>
      <c r="Y296" t="e">
        <f>U296='TCD vent'!U296</f>
        <v>#N/A</v>
      </c>
    </row>
    <row r="297" spans="1:25" x14ac:dyDescent="0.35">
      <c r="A297"/>
      <c r="U297" s="12" t="e">
        <f t="shared" si="4"/>
        <v>#N/A</v>
      </c>
      <c r="V297" t="str">
        <f t="array" ref="V297">INT(LARGE($B297:$R297+COLUMN($B297:$R297)/100,V$4))&amp;" : "&amp;INDEX($B$4:$R$4,,MATCH(LARGE($B297:$R297+COLUMN($B297:$R297)/100,V$4),$B297:$R297+COLUMN($B297:$R297)/100,0))</f>
        <v xml:space="preserve">0 : </v>
      </c>
      <c r="W297" t="str">
        <f t="array" ref="W297">INT(LARGE($B297:$R297+COLUMN($B297:$R297)/100,W$4))&amp;" : "&amp;INDEX($B$4:$R$4,,MATCH(LARGE($B297:$R297+COLUMN($B297:$R297)/100,W$4),$B297:$R297+COLUMN($B297:$R297)/100,0))</f>
        <v xml:space="preserve">0 : </v>
      </c>
      <c r="X297" t="str">
        <f t="array" ref="X297">INT(LARGE($B297:$R297+COLUMN($B297:$R297)/100,X$4))&amp;" : "&amp;INDEX($B$4:$R$4,,MATCH(LARGE($B297:$R297+COLUMN($B297:$R297)/100,X$4),$B297:$R297+COLUMN($B297:$R297)/100,0))</f>
        <v xml:space="preserve">0 : </v>
      </c>
      <c r="Y297" t="e">
        <f>U297='TCD vent'!U297</f>
        <v>#N/A</v>
      </c>
    </row>
    <row r="298" spans="1:25" x14ac:dyDescent="0.35">
      <c r="A298"/>
      <c r="U298" s="12" t="e">
        <f t="shared" si="4"/>
        <v>#N/A</v>
      </c>
      <c r="V298" t="str">
        <f t="array" ref="V298">INT(LARGE($B298:$R298+COLUMN($B298:$R298)/100,V$4))&amp;" : "&amp;INDEX($B$4:$R$4,,MATCH(LARGE($B298:$R298+COLUMN($B298:$R298)/100,V$4),$B298:$R298+COLUMN($B298:$R298)/100,0))</f>
        <v xml:space="preserve">0 : </v>
      </c>
      <c r="W298" t="str">
        <f t="array" ref="W298">INT(LARGE($B298:$R298+COLUMN($B298:$R298)/100,W$4))&amp;" : "&amp;INDEX($B$4:$R$4,,MATCH(LARGE($B298:$R298+COLUMN($B298:$R298)/100,W$4),$B298:$R298+COLUMN($B298:$R298)/100,0))</f>
        <v xml:space="preserve">0 : </v>
      </c>
      <c r="X298" t="str">
        <f t="array" ref="X298">INT(LARGE($B298:$R298+COLUMN($B298:$R298)/100,X$4))&amp;" : "&amp;INDEX($B$4:$R$4,,MATCH(LARGE($B298:$R298+COLUMN($B298:$R298)/100,X$4),$B298:$R298+COLUMN($B298:$R298)/100,0))</f>
        <v xml:space="preserve">0 : </v>
      </c>
      <c r="Y298" t="e">
        <f>U298='TCD vent'!U298</f>
        <v>#N/A</v>
      </c>
    </row>
    <row r="299" spans="1:25" x14ac:dyDescent="0.35">
      <c r="A299"/>
      <c r="U299" s="12" t="e">
        <f t="shared" si="4"/>
        <v>#N/A</v>
      </c>
      <c r="V299" t="str">
        <f t="array" ref="V299">INT(LARGE($B299:$R299+COLUMN($B299:$R299)/100,V$4))&amp;" : "&amp;INDEX($B$4:$R$4,,MATCH(LARGE($B299:$R299+COLUMN($B299:$R299)/100,V$4),$B299:$R299+COLUMN($B299:$R299)/100,0))</f>
        <v xml:space="preserve">0 : </v>
      </c>
      <c r="W299" t="str">
        <f t="array" ref="W299">INT(LARGE($B299:$R299+COLUMN($B299:$R299)/100,W$4))&amp;" : "&amp;INDEX($B$4:$R$4,,MATCH(LARGE($B299:$R299+COLUMN($B299:$R299)/100,W$4),$B299:$R299+COLUMN($B299:$R299)/100,0))</f>
        <v xml:space="preserve">0 : </v>
      </c>
      <c r="X299" t="str">
        <f t="array" ref="X299">INT(LARGE($B299:$R299+COLUMN($B299:$R299)/100,X$4))&amp;" : "&amp;INDEX($B$4:$R$4,,MATCH(LARGE($B299:$R299+COLUMN($B299:$R299)/100,X$4),$B299:$R299+COLUMN($B299:$R299)/100,0))</f>
        <v xml:space="preserve">0 : </v>
      </c>
      <c r="Y299" t="e">
        <f>U299='TCD vent'!U299</f>
        <v>#N/A</v>
      </c>
    </row>
    <row r="300" spans="1:25" x14ac:dyDescent="0.35">
      <c r="A300"/>
      <c r="U300" s="12" t="e">
        <f t="shared" si="4"/>
        <v>#N/A</v>
      </c>
      <c r="V300" t="str">
        <f t="array" ref="V300">INT(LARGE($B300:$R300+COLUMN($B300:$R300)/100,V$4))&amp;" : "&amp;INDEX($B$4:$R$4,,MATCH(LARGE($B300:$R300+COLUMN($B300:$R300)/100,V$4),$B300:$R300+COLUMN($B300:$R300)/100,0))</f>
        <v xml:space="preserve">0 : </v>
      </c>
      <c r="W300" t="str">
        <f t="array" ref="W300">INT(LARGE($B300:$R300+COLUMN($B300:$R300)/100,W$4))&amp;" : "&amp;INDEX($B$4:$R$4,,MATCH(LARGE($B300:$R300+COLUMN($B300:$R300)/100,W$4),$B300:$R300+COLUMN($B300:$R300)/100,0))</f>
        <v xml:space="preserve">0 : </v>
      </c>
      <c r="X300" t="str">
        <f t="array" ref="X300">INT(LARGE($B300:$R300+COLUMN($B300:$R300)/100,X$4))&amp;" : "&amp;INDEX($B$4:$R$4,,MATCH(LARGE($B300:$R300+COLUMN($B300:$R300)/100,X$4),$B300:$R300+COLUMN($B300:$R300)/100,0))</f>
        <v xml:space="preserve">0 : </v>
      </c>
      <c r="Y300" t="e">
        <f>U300='TCD vent'!U300</f>
        <v>#N/A</v>
      </c>
    </row>
    <row r="301" spans="1:25" x14ac:dyDescent="0.35">
      <c r="A301"/>
      <c r="U301" s="12" t="e">
        <f t="shared" si="4"/>
        <v>#N/A</v>
      </c>
      <c r="V301" t="str">
        <f t="array" ref="V301">INT(LARGE($B301:$R301+COLUMN($B301:$R301)/100,V$4))&amp;" : "&amp;INDEX($B$4:$R$4,,MATCH(LARGE($B301:$R301+COLUMN($B301:$R301)/100,V$4),$B301:$R301+COLUMN($B301:$R301)/100,0))</f>
        <v xml:space="preserve">0 : </v>
      </c>
      <c r="W301" t="str">
        <f t="array" ref="W301">INT(LARGE($B301:$R301+COLUMN($B301:$R301)/100,W$4))&amp;" : "&amp;INDEX($B$4:$R$4,,MATCH(LARGE($B301:$R301+COLUMN($B301:$R301)/100,W$4),$B301:$R301+COLUMN($B301:$R301)/100,0))</f>
        <v xml:space="preserve">0 : </v>
      </c>
      <c r="X301" t="str">
        <f t="array" ref="X301">INT(LARGE($B301:$R301+COLUMN($B301:$R301)/100,X$4))&amp;" : "&amp;INDEX($B$4:$R$4,,MATCH(LARGE($B301:$R301+COLUMN($B301:$R301)/100,X$4),$B301:$R301+COLUMN($B301:$R301)/100,0))</f>
        <v xml:space="preserve">0 : </v>
      </c>
      <c r="Y301" t="e">
        <f>U301='TCD vent'!U301</f>
        <v>#N/A</v>
      </c>
    </row>
    <row r="302" spans="1:25" x14ac:dyDescent="0.35">
      <c r="A302"/>
      <c r="U302" s="12" t="e">
        <f t="shared" si="4"/>
        <v>#N/A</v>
      </c>
      <c r="V302" t="str">
        <f t="array" ref="V302">INT(LARGE($B302:$R302+COLUMN($B302:$R302)/100,V$4))&amp;" : "&amp;INDEX($B$4:$R$4,,MATCH(LARGE($B302:$R302+COLUMN($B302:$R302)/100,V$4),$B302:$R302+COLUMN($B302:$R302)/100,0))</f>
        <v xml:space="preserve">0 : </v>
      </c>
      <c r="W302" t="str">
        <f t="array" ref="W302">INT(LARGE($B302:$R302+COLUMN($B302:$R302)/100,W$4))&amp;" : "&amp;INDEX($B$4:$R$4,,MATCH(LARGE($B302:$R302+COLUMN($B302:$R302)/100,W$4),$B302:$R302+COLUMN($B302:$R302)/100,0))</f>
        <v xml:space="preserve">0 : </v>
      </c>
      <c r="X302" t="str">
        <f t="array" ref="X302">INT(LARGE($B302:$R302+COLUMN($B302:$R302)/100,X$4))&amp;" : "&amp;INDEX($B$4:$R$4,,MATCH(LARGE($B302:$R302+COLUMN($B302:$R302)/100,X$4),$B302:$R302+COLUMN($B302:$R302)/100,0))</f>
        <v xml:space="preserve">0 : </v>
      </c>
      <c r="Y302" t="e">
        <f>U302='TCD vent'!U302</f>
        <v>#N/A</v>
      </c>
    </row>
    <row r="303" spans="1:25" x14ac:dyDescent="0.35">
      <c r="A303"/>
      <c r="U303" s="12" t="e">
        <f t="shared" si="4"/>
        <v>#N/A</v>
      </c>
      <c r="V303" t="str">
        <f t="array" ref="V303">INT(LARGE($B303:$R303+COLUMN($B303:$R303)/100,V$4))&amp;" : "&amp;INDEX($B$4:$R$4,,MATCH(LARGE($B303:$R303+COLUMN($B303:$R303)/100,V$4),$B303:$R303+COLUMN($B303:$R303)/100,0))</f>
        <v xml:space="preserve">0 : </v>
      </c>
      <c r="W303" t="str">
        <f t="array" ref="W303">INT(LARGE($B303:$R303+COLUMN($B303:$R303)/100,W$4))&amp;" : "&amp;INDEX($B$4:$R$4,,MATCH(LARGE($B303:$R303+COLUMN($B303:$R303)/100,W$4),$B303:$R303+COLUMN($B303:$R303)/100,0))</f>
        <v xml:space="preserve">0 : </v>
      </c>
      <c r="X303" t="str">
        <f t="array" ref="X303">INT(LARGE($B303:$R303+COLUMN($B303:$R303)/100,X$4))&amp;" : "&amp;INDEX($B$4:$R$4,,MATCH(LARGE($B303:$R303+COLUMN($B303:$R303)/100,X$4),$B303:$R303+COLUMN($B303:$R303)/100,0))</f>
        <v xml:space="preserve">0 : </v>
      </c>
      <c r="Y303" t="e">
        <f>U303='TCD vent'!U303</f>
        <v>#N/A</v>
      </c>
    </row>
    <row r="304" spans="1:25" x14ac:dyDescent="0.35">
      <c r="A304"/>
      <c r="U304" s="12" t="e">
        <f t="shared" si="4"/>
        <v>#N/A</v>
      </c>
      <c r="V304" t="str">
        <f t="array" ref="V304">INT(LARGE($B304:$R304+COLUMN($B304:$R304)/100,V$4))&amp;" : "&amp;INDEX($B$4:$R$4,,MATCH(LARGE($B304:$R304+COLUMN($B304:$R304)/100,V$4),$B304:$R304+COLUMN($B304:$R304)/100,0))</f>
        <v xml:space="preserve">0 : </v>
      </c>
      <c r="W304" t="str">
        <f t="array" ref="W304">INT(LARGE($B304:$R304+COLUMN($B304:$R304)/100,W$4))&amp;" : "&amp;INDEX($B$4:$R$4,,MATCH(LARGE($B304:$R304+COLUMN($B304:$R304)/100,W$4),$B304:$R304+COLUMN($B304:$R304)/100,0))</f>
        <v xml:space="preserve">0 : </v>
      </c>
      <c r="X304" t="str">
        <f t="array" ref="X304">INT(LARGE($B304:$R304+COLUMN($B304:$R304)/100,X$4))&amp;" : "&amp;INDEX($B$4:$R$4,,MATCH(LARGE($B304:$R304+COLUMN($B304:$R304)/100,X$4),$B304:$R304+COLUMN($B304:$R304)/100,0))</f>
        <v xml:space="preserve">0 : </v>
      </c>
      <c r="Y304" t="e">
        <f>U304='TCD vent'!U304</f>
        <v>#N/A</v>
      </c>
    </row>
    <row r="305" spans="1:25" x14ac:dyDescent="0.35">
      <c r="A305"/>
      <c r="U305" s="12" t="e">
        <f t="shared" si="4"/>
        <v>#N/A</v>
      </c>
      <c r="V305" t="str">
        <f t="array" ref="V305">INT(LARGE($B305:$R305+COLUMN($B305:$R305)/100,V$4))&amp;" : "&amp;INDEX($B$4:$R$4,,MATCH(LARGE($B305:$R305+COLUMN($B305:$R305)/100,V$4),$B305:$R305+COLUMN($B305:$R305)/100,0))</f>
        <v xml:space="preserve">0 : </v>
      </c>
      <c r="W305" t="str">
        <f t="array" ref="W305">INT(LARGE($B305:$R305+COLUMN($B305:$R305)/100,W$4))&amp;" : "&amp;INDEX($B$4:$R$4,,MATCH(LARGE($B305:$R305+COLUMN($B305:$R305)/100,W$4),$B305:$R305+COLUMN($B305:$R305)/100,0))</f>
        <v xml:space="preserve">0 : </v>
      </c>
      <c r="X305" t="str">
        <f t="array" ref="X305">INT(LARGE($B305:$R305+COLUMN($B305:$R305)/100,X$4))&amp;" : "&amp;INDEX($B$4:$R$4,,MATCH(LARGE($B305:$R305+COLUMN($B305:$R305)/100,X$4),$B305:$R305+COLUMN($B305:$R305)/100,0))</f>
        <v xml:space="preserve">0 : </v>
      </c>
      <c r="Y305" t="e">
        <f>U305='TCD vent'!U305</f>
        <v>#N/A</v>
      </c>
    </row>
    <row r="306" spans="1:25" x14ac:dyDescent="0.35">
      <c r="A306"/>
      <c r="U306" s="12" t="e">
        <f t="shared" si="4"/>
        <v>#N/A</v>
      </c>
      <c r="V306" t="str">
        <f t="array" ref="V306">INT(LARGE($B306:$R306+COLUMN($B306:$R306)/100,V$4))&amp;" : "&amp;INDEX($B$4:$R$4,,MATCH(LARGE($B306:$R306+COLUMN($B306:$R306)/100,V$4),$B306:$R306+COLUMN($B306:$R306)/100,0))</f>
        <v xml:space="preserve">0 : </v>
      </c>
      <c r="W306" t="str">
        <f t="array" ref="W306">INT(LARGE($B306:$R306+COLUMN($B306:$R306)/100,W$4))&amp;" : "&amp;INDEX($B$4:$R$4,,MATCH(LARGE($B306:$R306+COLUMN($B306:$R306)/100,W$4),$B306:$R306+COLUMN($B306:$R306)/100,0))</f>
        <v xml:space="preserve">0 : </v>
      </c>
      <c r="X306" t="str">
        <f t="array" ref="X306">INT(LARGE($B306:$R306+COLUMN($B306:$R306)/100,X$4))&amp;" : "&amp;INDEX($B$4:$R$4,,MATCH(LARGE($B306:$R306+COLUMN($B306:$R306)/100,X$4),$B306:$R306+COLUMN($B306:$R306)/100,0))</f>
        <v xml:space="preserve">0 : </v>
      </c>
      <c r="Y306" t="e">
        <f>U306='TCD vent'!U306</f>
        <v>#N/A</v>
      </c>
    </row>
    <row r="307" spans="1:25" x14ac:dyDescent="0.35">
      <c r="A307"/>
      <c r="U307" s="12" t="e">
        <f t="shared" si="4"/>
        <v>#N/A</v>
      </c>
      <c r="V307" t="str">
        <f t="array" ref="V307">INT(LARGE($B307:$R307+COLUMN($B307:$R307)/100,V$4))&amp;" : "&amp;INDEX($B$4:$R$4,,MATCH(LARGE($B307:$R307+COLUMN($B307:$R307)/100,V$4),$B307:$R307+COLUMN($B307:$R307)/100,0))</f>
        <v xml:space="preserve">0 : </v>
      </c>
      <c r="W307" t="str">
        <f t="array" ref="W307">INT(LARGE($B307:$R307+COLUMN($B307:$R307)/100,W$4))&amp;" : "&amp;INDEX($B$4:$R$4,,MATCH(LARGE($B307:$R307+COLUMN($B307:$R307)/100,W$4),$B307:$R307+COLUMN($B307:$R307)/100,0))</f>
        <v xml:space="preserve">0 : </v>
      </c>
      <c r="X307" t="str">
        <f t="array" ref="X307">INT(LARGE($B307:$R307+COLUMN($B307:$R307)/100,X$4))&amp;" : "&amp;INDEX($B$4:$R$4,,MATCH(LARGE($B307:$R307+COLUMN($B307:$R307)/100,X$4),$B307:$R307+COLUMN($B307:$R307)/100,0))</f>
        <v xml:space="preserve">0 : </v>
      </c>
      <c r="Y307" t="e">
        <f>U307='TCD vent'!U307</f>
        <v>#N/A</v>
      </c>
    </row>
    <row r="308" spans="1:25" x14ac:dyDescent="0.35">
      <c r="A308"/>
      <c r="U308" s="12" t="e">
        <f t="shared" si="4"/>
        <v>#N/A</v>
      </c>
      <c r="V308" t="str">
        <f t="array" ref="V308">INT(LARGE($B308:$R308+COLUMN($B308:$R308)/100,V$4))&amp;" : "&amp;INDEX($B$4:$R$4,,MATCH(LARGE($B308:$R308+COLUMN($B308:$R308)/100,V$4),$B308:$R308+COLUMN($B308:$R308)/100,0))</f>
        <v xml:space="preserve">0 : </v>
      </c>
      <c r="W308" t="str">
        <f t="array" ref="W308">INT(LARGE($B308:$R308+COLUMN($B308:$R308)/100,W$4))&amp;" : "&amp;INDEX($B$4:$R$4,,MATCH(LARGE($B308:$R308+COLUMN($B308:$R308)/100,W$4),$B308:$R308+COLUMN($B308:$R308)/100,0))</f>
        <v xml:space="preserve">0 : </v>
      </c>
      <c r="X308" t="str">
        <f t="array" ref="X308">INT(LARGE($B308:$R308+COLUMN($B308:$R308)/100,X$4))&amp;" : "&amp;INDEX($B$4:$R$4,,MATCH(LARGE($B308:$R308+COLUMN($B308:$R308)/100,X$4),$B308:$R308+COLUMN($B308:$R308)/100,0))</f>
        <v xml:space="preserve">0 : </v>
      </c>
      <c r="Y308" t="e">
        <f>U308='TCD vent'!U308</f>
        <v>#N/A</v>
      </c>
    </row>
    <row r="309" spans="1:25" x14ac:dyDescent="0.35">
      <c r="A309"/>
      <c r="U309" s="12" t="e">
        <f t="shared" si="4"/>
        <v>#N/A</v>
      </c>
      <c r="V309" t="str">
        <f t="array" ref="V309">INT(LARGE($B309:$R309+COLUMN($B309:$R309)/100,V$4))&amp;" : "&amp;INDEX($B$4:$R$4,,MATCH(LARGE($B309:$R309+COLUMN($B309:$R309)/100,V$4),$B309:$R309+COLUMN($B309:$R309)/100,0))</f>
        <v xml:space="preserve">0 : </v>
      </c>
      <c r="W309" t="str">
        <f t="array" ref="W309">INT(LARGE($B309:$R309+COLUMN($B309:$R309)/100,W$4))&amp;" : "&amp;INDEX($B$4:$R$4,,MATCH(LARGE($B309:$R309+COLUMN($B309:$R309)/100,W$4),$B309:$R309+COLUMN($B309:$R309)/100,0))</f>
        <v xml:space="preserve">0 : </v>
      </c>
      <c r="X309" t="str">
        <f t="array" ref="X309">INT(LARGE($B309:$R309+COLUMN($B309:$R309)/100,X$4))&amp;" : "&amp;INDEX($B$4:$R$4,,MATCH(LARGE($B309:$R309+COLUMN($B309:$R309)/100,X$4),$B309:$R309+COLUMN($B309:$R309)/100,0))</f>
        <v xml:space="preserve">0 : </v>
      </c>
      <c r="Y309" t="e">
        <f>U309='TCD vent'!U309</f>
        <v>#N/A</v>
      </c>
    </row>
    <row r="310" spans="1:25" x14ac:dyDescent="0.35">
      <c r="A310"/>
      <c r="U310" s="12" t="e">
        <f t="shared" si="4"/>
        <v>#N/A</v>
      </c>
      <c r="V310" t="str">
        <f t="array" ref="V310">INT(LARGE($B310:$R310+COLUMN($B310:$R310)/100,V$4))&amp;" : "&amp;INDEX($B$4:$R$4,,MATCH(LARGE($B310:$R310+COLUMN($B310:$R310)/100,V$4),$B310:$R310+COLUMN($B310:$R310)/100,0))</f>
        <v xml:space="preserve">0 : </v>
      </c>
      <c r="W310" t="str">
        <f t="array" ref="W310">INT(LARGE($B310:$R310+COLUMN($B310:$R310)/100,W$4))&amp;" : "&amp;INDEX($B$4:$R$4,,MATCH(LARGE($B310:$R310+COLUMN($B310:$R310)/100,W$4),$B310:$R310+COLUMN($B310:$R310)/100,0))</f>
        <v xml:space="preserve">0 : </v>
      </c>
      <c r="X310" t="str">
        <f t="array" ref="X310">INT(LARGE($B310:$R310+COLUMN($B310:$R310)/100,X$4))&amp;" : "&amp;INDEX($B$4:$R$4,,MATCH(LARGE($B310:$R310+COLUMN($B310:$R310)/100,X$4),$B310:$R310+COLUMN($B310:$R310)/100,0))</f>
        <v xml:space="preserve">0 : </v>
      </c>
      <c r="Y310" t="e">
        <f>U310='TCD vent'!U310</f>
        <v>#N/A</v>
      </c>
    </row>
    <row r="311" spans="1:25" x14ac:dyDescent="0.35">
      <c r="A311"/>
      <c r="U311" s="12" t="e">
        <f t="shared" si="4"/>
        <v>#N/A</v>
      </c>
      <c r="V311" t="str">
        <f t="array" ref="V311">INT(LARGE($B311:$R311+COLUMN($B311:$R311)/100,V$4))&amp;" : "&amp;INDEX($B$4:$R$4,,MATCH(LARGE($B311:$R311+COLUMN($B311:$R311)/100,V$4),$B311:$R311+COLUMN($B311:$R311)/100,0))</f>
        <v xml:space="preserve">0 : </v>
      </c>
      <c r="W311" t="str">
        <f t="array" ref="W311">INT(LARGE($B311:$R311+COLUMN($B311:$R311)/100,W$4))&amp;" : "&amp;INDEX($B$4:$R$4,,MATCH(LARGE($B311:$R311+COLUMN($B311:$R311)/100,W$4),$B311:$R311+COLUMN($B311:$R311)/100,0))</f>
        <v xml:space="preserve">0 : </v>
      </c>
      <c r="X311" t="str">
        <f t="array" ref="X311">INT(LARGE($B311:$R311+COLUMN($B311:$R311)/100,X$4))&amp;" : "&amp;INDEX($B$4:$R$4,,MATCH(LARGE($B311:$R311+COLUMN($B311:$R311)/100,X$4),$B311:$R311+COLUMN($B311:$R311)/100,0))</f>
        <v xml:space="preserve">0 : </v>
      </c>
      <c r="Y311" t="e">
        <f>U311='TCD vent'!U311</f>
        <v>#N/A</v>
      </c>
    </row>
    <row r="312" spans="1:25" x14ac:dyDescent="0.35">
      <c r="A312"/>
      <c r="U312" s="12" t="e">
        <f t="shared" si="4"/>
        <v>#N/A</v>
      </c>
      <c r="V312" t="str">
        <f t="array" ref="V312">INT(LARGE($B312:$R312+COLUMN($B312:$R312)/100,V$4))&amp;" : "&amp;INDEX($B$4:$R$4,,MATCH(LARGE($B312:$R312+COLUMN($B312:$R312)/100,V$4),$B312:$R312+COLUMN($B312:$R312)/100,0))</f>
        <v xml:space="preserve">0 : </v>
      </c>
      <c r="W312" t="str">
        <f t="array" ref="W312">INT(LARGE($B312:$R312+COLUMN($B312:$R312)/100,W$4))&amp;" : "&amp;INDEX($B$4:$R$4,,MATCH(LARGE($B312:$R312+COLUMN($B312:$R312)/100,W$4),$B312:$R312+COLUMN($B312:$R312)/100,0))</f>
        <v xml:space="preserve">0 : </v>
      </c>
      <c r="X312" t="str">
        <f t="array" ref="X312">INT(LARGE($B312:$R312+COLUMN($B312:$R312)/100,X$4))&amp;" : "&amp;INDEX($B$4:$R$4,,MATCH(LARGE($B312:$R312+COLUMN($B312:$R312)/100,X$4),$B312:$R312+COLUMN($B312:$R312)/100,0))</f>
        <v xml:space="preserve">0 : </v>
      </c>
      <c r="Y312" t="e">
        <f>U312='TCD vent'!U312</f>
        <v>#N/A</v>
      </c>
    </row>
    <row r="313" spans="1:25" x14ac:dyDescent="0.35">
      <c r="A313"/>
      <c r="U313" s="12" t="e">
        <f t="shared" si="4"/>
        <v>#N/A</v>
      </c>
      <c r="V313" t="str">
        <f t="array" ref="V313">INT(LARGE($B313:$R313+COLUMN($B313:$R313)/100,V$4))&amp;" : "&amp;INDEX($B$4:$R$4,,MATCH(LARGE($B313:$R313+COLUMN($B313:$R313)/100,V$4),$B313:$R313+COLUMN($B313:$R313)/100,0))</f>
        <v xml:space="preserve">0 : </v>
      </c>
      <c r="W313" t="str">
        <f t="array" ref="W313">INT(LARGE($B313:$R313+COLUMN($B313:$R313)/100,W$4))&amp;" : "&amp;INDEX($B$4:$R$4,,MATCH(LARGE($B313:$R313+COLUMN($B313:$R313)/100,W$4),$B313:$R313+COLUMN($B313:$R313)/100,0))</f>
        <v xml:space="preserve">0 : </v>
      </c>
      <c r="X313" t="str">
        <f t="array" ref="X313">INT(LARGE($B313:$R313+COLUMN($B313:$R313)/100,X$4))&amp;" : "&amp;INDEX($B$4:$R$4,,MATCH(LARGE($B313:$R313+COLUMN($B313:$R313)/100,X$4),$B313:$R313+COLUMN($B313:$R313)/100,0))</f>
        <v xml:space="preserve">0 : </v>
      </c>
      <c r="Y313" t="e">
        <f>U313='TCD vent'!U313</f>
        <v>#N/A</v>
      </c>
    </row>
    <row r="314" spans="1:25" x14ac:dyDescent="0.35">
      <c r="A314"/>
      <c r="U314" s="12" t="e">
        <f t="shared" si="4"/>
        <v>#N/A</v>
      </c>
      <c r="V314" t="str">
        <f t="array" ref="V314">INT(LARGE($B314:$R314+COLUMN($B314:$R314)/100,V$4))&amp;" : "&amp;INDEX($B$4:$R$4,,MATCH(LARGE($B314:$R314+COLUMN($B314:$R314)/100,V$4),$B314:$R314+COLUMN($B314:$R314)/100,0))</f>
        <v xml:space="preserve">0 : </v>
      </c>
      <c r="W314" t="str">
        <f t="array" ref="W314">INT(LARGE($B314:$R314+COLUMN($B314:$R314)/100,W$4))&amp;" : "&amp;INDEX($B$4:$R$4,,MATCH(LARGE($B314:$R314+COLUMN($B314:$R314)/100,W$4),$B314:$R314+COLUMN($B314:$R314)/100,0))</f>
        <v xml:space="preserve">0 : </v>
      </c>
      <c r="X314" t="str">
        <f t="array" ref="X314">INT(LARGE($B314:$R314+COLUMN($B314:$R314)/100,X$4))&amp;" : "&amp;INDEX($B$4:$R$4,,MATCH(LARGE($B314:$R314+COLUMN($B314:$R314)/100,X$4),$B314:$R314+COLUMN($B314:$R314)/100,0))</f>
        <v xml:space="preserve">0 : </v>
      </c>
      <c r="Y314" t="e">
        <f>U314='TCD vent'!U314</f>
        <v>#N/A</v>
      </c>
    </row>
    <row r="315" spans="1:25" x14ac:dyDescent="0.35">
      <c r="A315"/>
      <c r="U315" s="12" t="e">
        <f t="shared" si="4"/>
        <v>#N/A</v>
      </c>
      <c r="V315" t="str">
        <f t="array" ref="V315">INT(LARGE($B315:$R315+COLUMN($B315:$R315)/100,V$4))&amp;" : "&amp;INDEX($B$4:$R$4,,MATCH(LARGE($B315:$R315+COLUMN($B315:$R315)/100,V$4),$B315:$R315+COLUMN($B315:$R315)/100,0))</f>
        <v xml:space="preserve">0 : </v>
      </c>
      <c r="W315" t="str">
        <f t="array" ref="W315">INT(LARGE($B315:$R315+COLUMN($B315:$R315)/100,W$4))&amp;" : "&amp;INDEX($B$4:$R$4,,MATCH(LARGE($B315:$R315+COLUMN($B315:$R315)/100,W$4),$B315:$R315+COLUMN($B315:$R315)/100,0))</f>
        <v xml:space="preserve">0 : </v>
      </c>
      <c r="X315" t="str">
        <f t="array" ref="X315">INT(LARGE($B315:$R315+COLUMN($B315:$R315)/100,X$4))&amp;" : "&amp;INDEX($B$4:$R$4,,MATCH(LARGE($B315:$R315+COLUMN($B315:$R315)/100,X$4),$B315:$R315+COLUMN($B315:$R315)/100,0))</f>
        <v xml:space="preserve">0 : </v>
      </c>
      <c r="Y315" t="e">
        <f>U315='TCD vent'!U315</f>
        <v>#N/A</v>
      </c>
    </row>
    <row r="316" spans="1:25" x14ac:dyDescent="0.35">
      <c r="A316"/>
      <c r="U316" s="12" t="e">
        <f t="shared" si="4"/>
        <v>#N/A</v>
      </c>
      <c r="V316" t="str">
        <f t="array" ref="V316">INT(LARGE($B316:$R316+COLUMN($B316:$R316)/100,V$4))&amp;" : "&amp;INDEX($B$4:$R$4,,MATCH(LARGE($B316:$R316+COLUMN($B316:$R316)/100,V$4),$B316:$R316+COLUMN($B316:$R316)/100,0))</f>
        <v xml:space="preserve">0 : </v>
      </c>
      <c r="W316" t="str">
        <f t="array" ref="W316">INT(LARGE($B316:$R316+COLUMN($B316:$R316)/100,W$4))&amp;" : "&amp;INDEX($B$4:$R$4,,MATCH(LARGE($B316:$R316+COLUMN($B316:$R316)/100,W$4),$B316:$R316+COLUMN($B316:$R316)/100,0))</f>
        <v xml:space="preserve">0 : </v>
      </c>
      <c r="X316" t="str">
        <f t="array" ref="X316">INT(LARGE($B316:$R316+COLUMN($B316:$R316)/100,X$4))&amp;" : "&amp;INDEX($B$4:$R$4,,MATCH(LARGE($B316:$R316+COLUMN($B316:$R316)/100,X$4),$B316:$R316+COLUMN($B316:$R316)/100,0))</f>
        <v xml:space="preserve">0 : </v>
      </c>
      <c r="Y316" t="e">
        <f>U316='TCD vent'!U316</f>
        <v>#N/A</v>
      </c>
    </row>
    <row r="317" spans="1:25" x14ac:dyDescent="0.35">
      <c r="A317"/>
      <c r="U317" s="12" t="e">
        <f t="shared" si="4"/>
        <v>#N/A</v>
      </c>
      <c r="V317" t="str">
        <f t="array" ref="V317">INT(LARGE($B317:$R317+COLUMN($B317:$R317)/100,V$4))&amp;" : "&amp;INDEX($B$4:$R$4,,MATCH(LARGE($B317:$R317+COLUMN($B317:$R317)/100,V$4),$B317:$R317+COLUMN($B317:$R317)/100,0))</f>
        <v xml:space="preserve">0 : </v>
      </c>
      <c r="W317" t="str">
        <f t="array" ref="W317">INT(LARGE($B317:$R317+COLUMN($B317:$R317)/100,W$4))&amp;" : "&amp;INDEX($B$4:$R$4,,MATCH(LARGE($B317:$R317+COLUMN($B317:$R317)/100,W$4),$B317:$R317+COLUMN($B317:$R317)/100,0))</f>
        <v xml:space="preserve">0 : </v>
      </c>
      <c r="X317" t="str">
        <f t="array" ref="X317">INT(LARGE($B317:$R317+COLUMN($B317:$R317)/100,X$4))&amp;" : "&amp;INDEX($B$4:$R$4,,MATCH(LARGE($B317:$R317+COLUMN($B317:$R317)/100,X$4),$B317:$R317+COLUMN($B317:$R317)/100,0))</f>
        <v xml:space="preserve">0 : </v>
      </c>
      <c r="Y317" t="e">
        <f>U317='TCD vent'!U317</f>
        <v>#N/A</v>
      </c>
    </row>
    <row r="318" spans="1:25" x14ac:dyDescent="0.35">
      <c r="A318"/>
      <c r="U318" s="12" t="e">
        <f t="shared" si="4"/>
        <v>#N/A</v>
      </c>
      <c r="V318" t="str">
        <f t="array" ref="V318">INT(LARGE($B318:$R318+COLUMN($B318:$R318)/100,V$4))&amp;" : "&amp;INDEX($B$4:$R$4,,MATCH(LARGE($B318:$R318+COLUMN($B318:$R318)/100,V$4),$B318:$R318+COLUMN($B318:$R318)/100,0))</f>
        <v xml:space="preserve">0 : </v>
      </c>
      <c r="W318" t="str">
        <f t="array" ref="W318">INT(LARGE($B318:$R318+COLUMN($B318:$R318)/100,W$4))&amp;" : "&amp;INDEX($B$4:$R$4,,MATCH(LARGE($B318:$R318+COLUMN($B318:$R318)/100,W$4),$B318:$R318+COLUMN($B318:$R318)/100,0))</f>
        <v xml:space="preserve">0 : </v>
      </c>
      <c r="X318" t="str">
        <f t="array" ref="X318">INT(LARGE($B318:$R318+COLUMN($B318:$R318)/100,X$4))&amp;" : "&amp;INDEX($B$4:$R$4,,MATCH(LARGE($B318:$R318+COLUMN($B318:$R318)/100,X$4),$B318:$R318+COLUMN($B318:$R318)/100,0))</f>
        <v xml:space="preserve">0 : </v>
      </c>
      <c r="Y318" t="e">
        <f>U318='TCD vent'!U318</f>
        <v>#N/A</v>
      </c>
    </row>
    <row r="319" spans="1:25" x14ac:dyDescent="0.35">
      <c r="A319"/>
      <c r="U319" s="12" t="e">
        <f t="shared" si="4"/>
        <v>#N/A</v>
      </c>
      <c r="V319" t="str">
        <f t="array" ref="V319">INT(LARGE($B319:$R319+COLUMN($B319:$R319)/100,V$4))&amp;" : "&amp;INDEX($B$4:$R$4,,MATCH(LARGE($B319:$R319+COLUMN($B319:$R319)/100,V$4),$B319:$R319+COLUMN($B319:$R319)/100,0))</f>
        <v xml:space="preserve">0 : </v>
      </c>
      <c r="W319" t="str">
        <f t="array" ref="W319">INT(LARGE($B319:$R319+COLUMN($B319:$R319)/100,W$4))&amp;" : "&amp;INDEX($B$4:$R$4,,MATCH(LARGE($B319:$R319+COLUMN($B319:$R319)/100,W$4),$B319:$R319+COLUMN($B319:$R319)/100,0))</f>
        <v xml:space="preserve">0 : </v>
      </c>
      <c r="X319" t="str">
        <f t="array" ref="X319">INT(LARGE($B319:$R319+COLUMN($B319:$R319)/100,X$4))&amp;" : "&amp;INDEX($B$4:$R$4,,MATCH(LARGE($B319:$R319+COLUMN($B319:$R319)/100,X$4),$B319:$R319+COLUMN($B319:$R319)/100,0))</f>
        <v xml:space="preserve">0 : </v>
      </c>
      <c r="Y319" t="e">
        <f>U319='TCD vent'!U319</f>
        <v>#N/A</v>
      </c>
    </row>
    <row r="320" spans="1:25" x14ac:dyDescent="0.35">
      <c r="A320"/>
      <c r="U320" s="12" t="e">
        <f t="shared" si="4"/>
        <v>#N/A</v>
      </c>
      <c r="V320" t="str">
        <f t="array" ref="V320">INT(LARGE($B320:$R320+COLUMN($B320:$R320)/100,V$4))&amp;" : "&amp;INDEX($B$4:$R$4,,MATCH(LARGE($B320:$R320+COLUMN($B320:$R320)/100,V$4),$B320:$R320+COLUMN($B320:$R320)/100,0))</f>
        <v xml:space="preserve">0 : </v>
      </c>
      <c r="W320" t="str">
        <f t="array" ref="W320">INT(LARGE($B320:$R320+COLUMN($B320:$R320)/100,W$4))&amp;" : "&amp;INDEX($B$4:$R$4,,MATCH(LARGE($B320:$R320+COLUMN($B320:$R320)/100,W$4),$B320:$R320+COLUMN($B320:$R320)/100,0))</f>
        <v xml:space="preserve">0 : </v>
      </c>
      <c r="X320" t="str">
        <f t="array" ref="X320">INT(LARGE($B320:$R320+COLUMN($B320:$R320)/100,X$4))&amp;" : "&amp;INDEX($B$4:$R$4,,MATCH(LARGE($B320:$R320+COLUMN($B320:$R320)/100,X$4),$B320:$R320+COLUMN($B320:$R320)/100,0))</f>
        <v xml:space="preserve">0 : </v>
      </c>
      <c r="Y320" t="e">
        <f>U320='TCD vent'!U320</f>
        <v>#N/A</v>
      </c>
    </row>
    <row r="321" spans="1:25" x14ac:dyDescent="0.35">
      <c r="A321"/>
      <c r="U321" s="12" t="e">
        <f t="shared" si="4"/>
        <v>#N/A</v>
      </c>
      <c r="V321" t="str">
        <f t="array" ref="V321">INT(LARGE($B321:$R321+COLUMN($B321:$R321)/100,V$4))&amp;" : "&amp;INDEX($B$4:$R$4,,MATCH(LARGE($B321:$R321+COLUMN($B321:$R321)/100,V$4),$B321:$R321+COLUMN($B321:$R321)/100,0))</f>
        <v xml:space="preserve">0 : </v>
      </c>
      <c r="W321" t="str">
        <f t="array" ref="W321">INT(LARGE($B321:$R321+COLUMN($B321:$R321)/100,W$4))&amp;" : "&amp;INDEX($B$4:$R$4,,MATCH(LARGE($B321:$R321+COLUMN($B321:$R321)/100,W$4),$B321:$R321+COLUMN($B321:$R321)/100,0))</f>
        <v xml:space="preserve">0 : </v>
      </c>
      <c r="X321" t="str">
        <f t="array" ref="X321">INT(LARGE($B321:$R321+COLUMN($B321:$R321)/100,X$4))&amp;" : "&amp;INDEX($B$4:$R$4,,MATCH(LARGE($B321:$R321+COLUMN($B321:$R321)/100,X$4),$B321:$R321+COLUMN($B321:$R321)/100,0))</f>
        <v xml:space="preserve">0 : </v>
      </c>
      <c r="Y321" t="e">
        <f>U321='TCD vent'!U321</f>
        <v>#N/A</v>
      </c>
    </row>
    <row r="322" spans="1:25" x14ac:dyDescent="0.35">
      <c r="A322"/>
      <c r="U322" s="12" t="e">
        <f t="shared" si="4"/>
        <v>#N/A</v>
      </c>
      <c r="V322" t="str">
        <f t="array" ref="V322">INT(LARGE($B322:$R322+COLUMN($B322:$R322)/100,V$4))&amp;" : "&amp;INDEX($B$4:$R$4,,MATCH(LARGE($B322:$R322+COLUMN($B322:$R322)/100,V$4),$B322:$R322+COLUMN($B322:$R322)/100,0))</f>
        <v xml:space="preserve">0 : </v>
      </c>
      <c r="W322" t="str">
        <f t="array" ref="W322">INT(LARGE($B322:$R322+COLUMN($B322:$R322)/100,W$4))&amp;" : "&amp;INDEX($B$4:$R$4,,MATCH(LARGE($B322:$R322+COLUMN($B322:$R322)/100,W$4),$B322:$R322+COLUMN($B322:$R322)/100,0))</f>
        <v xml:space="preserve">0 : </v>
      </c>
      <c r="X322" t="str">
        <f t="array" ref="X322">INT(LARGE($B322:$R322+COLUMN($B322:$R322)/100,X$4))&amp;" : "&amp;INDEX($B$4:$R$4,,MATCH(LARGE($B322:$R322+COLUMN($B322:$R322)/100,X$4),$B322:$R322+COLUMN($B322:$R322)/100,0))</f>
        <v xml:space="preserve">0 : </v>
      </c>
      <c r="Y322" t="e">
        <f>U322='TCD vent'!U322</f>
        <v>#N/A</v>
      </c>
    </row>
    <row r="323" spans="1:25" x14ac:dyDescent="0.35">
      <c r="A323"/>
      <c r="U323" s="12" t="e">
        <f t="shared" si="4"/>
        <v>#N/A</v>
      </c>
      <c r="V323" t="str">
        <f t="array" ref="V323">INT(LARGE($B323:$R323+COLUMN($B323:$R323)/100,V$4))&amp;" : "&amp;INDEX($B$4:$R$4,,MATCH(LARGE($B323:$R323+COLUMN($B323:$R323)/100,V$4),$B323:$R323+COLUMN($B323:$R323)/100,0))</f>
        <v xml:space="preserve">0 : </v>
      </c>
      <c r="W323" t="str">
        <f t="array" ref="W323">INT(LARGE($B323:$R323+COLUMN($B323:$R323)/100,W$4))&amp;" : "&amp;INDEX($B$4:$R$4,,MATCH(LARGE($B323:$R323+COLUMN($B323:$R323)/100,W$4),$B323:$R323+COLUMN($B323:$R323)/100,0))</f>
        <v xml:space="preserve">0 : </v>
      </c>
      <c r="X323" t="str">
        <f t="array" ref="X323">INT(LARGE($B323:$R323+COLUMN($B323:$R323)/100,X$4))&amp;" : "&amp;INDEX($B$4:$R$4,,MATCH(LARGE($B323:$R323+COLUMN($B323:$R323)/100,X$4),$B323:$R323+COLUMN($B323:$R323)/100,0))</f>
        <v xml:space="preserve">0 : </v>
      </c>
      <c r="Y323" t="e">
        <f>U323='TCD vent'!U323</f>
        <v>#N/A</v>
      </c>
    </row>
    <row r="324" spans="1:25" x14ac:dyDescent="0.35">
      <c r="A324"/>
      <c r="U324" s="12" t="e">
        <f t="shared" si="4"/>
        <v>#N/A</v>
      </c>
      <c r="V324" t="str">
        <f t="array" ref="V324">INT(LARGE($B324:$R324+COLUMN($B324:$R324)/100,V$4))&amp;" : "&amp;INDEX($B$4:$R$4,,MATCH(LARGE($B324:$R324+COLUMN($B324:$R324)/100,V$4),$B324:$R324+COLUMN($B324:$R324)/100,0))</f>
        <v xml:space="preserve">0 : </v>
      </c>
      <c r="W324" t="str">
        <f t="array" ref="W324">INT(LARGE($B324:$R324+COLUMN($B324:$R324)/100,W$4))&amp;" : "&amp;INDEX($B$4:$R$4,,MATCH(LARGE($B324:$R324+COLUMN($B324:$R324)/100,W$4),$B324:$R324+COLUMN($B324:$R324)/100,0))</f>
        <v xml:space="preserve">0 : </v>
      </c>
      <c r="X324" t="str">
        <f t="array" ref="X324">INT(LARGE($B324:$R324+COLUMN($B324:$R324)/100,X$4))&amp;" : "&amp;INDEX($B$4:$R$4,,MATCH(LARGE($B324:$R324+COLUMN($B324:$R324)/100,X$4),$B324:$R324+COLUMN($B324:$R324)/100,0))</f>
        <v xml:space="preserve">0 : </v>
      </c>
      <c r="Y324" t="e">
        <f>U324='TCD vent'!U324</f>
        <v>#N/A</v>
      </c>
    </row>
    <row r="325" spans="1:25" x14ac:dyDescent="0.35">
      <c r="A325"/>
      <c r="U325" s="12" t="e">
        <f t="shared" ref="U325:U370" si="5">INDEX($B$4:$R$4,MATCH(MAX(B325:R325),B325:R325,0))</f>
        <v>#N/A</v>
      </c>
      <c r="V325" t="str">
        <f t="array" ref="V325">INT(LARGE($B325:$R325+COLUMN($B325:$R325)/100,V$4))&amp;" : "&amp;INDEX($B$4:$R$4,,MATCH(LARGE($B325:$R325+COLUMN($B325:$R325)/100,V$4),$B325:$R325+COLUMN($B325:$R325)/100,0))</f>
        <v xml:space="preserve">0 : </v>
      </c>
      <c r="W325" t="str">
        <f t="array" ref="W325">INT(LARGE($B325:$R325+COLUMN($B325:$R325)/100,W$4))&amp;" : "&amp;INDEX($B$4:$R$4,,MATCH(LARGE($B325:$R325+COLUMN($B325:$R325)/100,W$4),$B325:$R325+COLUMN($B325:$R325)/100,0))</f>
        <v xml:space="preserve">0 : </v>
      </c>
      <c r="X325" t="str">
        <f t="array" ref="X325">INT(LARGE($B325:$R325+COLUMN($B325:$R325)/100,X$4))&amp;" : "&amp;INDEX($B$4:$R$4,,MATCH(LARGE($B325:$R325+COLUMN($B325:$R325)/100,X$4),$B325:$R325+COLUMN($B325:$R325)/100,0))</f>
        <v xml:space="preserve">0 : </v>
      </c>
      <c r="Y325" t="e">
        <f>U325='TCD vent'!U325</f>
        <v>#N/A</v>
      </c>
    </row>
    <row r="326" spans="1:25" x14ac:dyDescent="0.35">
      <c r="A326"/>
      <c r="U326" s="12" t="e">
        <f t="shared" si="5"/>
        <v>#N/A</v>
      </c>
      <c r="V326" t="str">
        <f t="array" ref="V326">INT(LARGE($B326:$R326+COLUMN($B326:$R326)/100,V$4))&amp;" : "&amp;INDEX($B$4:$R$4,,MATCH(LARGE($B326:$R326+COLUMN($B326:$R326)/100,V$4),$B326:$R326+COLUMN($B326:$R326)/100,0))</f>
        <v xml:space="preserve">0 : </v>
      </c>
      <c r="W326" t="str">
        <f t="array" ref="W326">INT(LARGE($B326:$R326+COLUMN($B326:$R326)/100,W$4))&amp;" : "&amp;INDEX($B$4:$R$4,,MATCH(LARGE($B326:$R326+COLUMN($B326:$R326)/100,W$4),$B326:$R326+COLUMN($B326:$R326)/100,0))</f>
        <v xml:space="preserve">0 : </v>
      </c>
      <c r="X326" t="str">
        <f t="array" ref="X326">INT(LARGE($B326:$R326+COLUMN($B326:$R326)/100,X$4))&amp;" : "&amp;INDEX($B$4:$R$4,,MATCH(LARGE($B326:$R326+COLUMN($B326:$R326)/100,X$4),$B326:$R326+COLUMN($B326:$R326)/100,0))</f>
        <v xml:space="preserve">0 : </v>
      </c>
      <c r="Y326" t="e">
        <f>U326='TCD vent'!U326</f>
        <v>#N/A</v>
      </c>
    </row>
    <row r="327" spans="1:25" x14ac:dyDescent="0.35">
      <c r="A327"/>
      <c r="U327" s="12" t="e">
        <f t="shared" si="5"/>
        <v>#N/A</v>
      </c>
      <c r="V327" t="str">
        <f t="array" ref="V327">INT(LARGE($B327:$R327+COLUMN($B327:$R327)/100,V$4))&amp;" : "&amp;INDEX($B$4:$R$4,,MATCH(LARGE($B327:$R327+COLUMN($B327:$R327)/100,V$4),$B327:$R327+COLUMN($B327:$R327)/100,0))</f>
        <v xml:space="preserve">0 : </v>
      </c>
      <c r="W327" t="str">
        <f t="array" ref="W327">INT(LARGE($B327:$R327+COLUMN($B327:$R327)/100,W$4))&amp;" : "&amp;INDEX($B$4:$R$4,,MATCH(LARGE($B327:$R327+COLUMN($B327:$R327)/100,W$4),$B327:$R327+COLUMN($B327:$R327)/100,0))</f>
        <v xml:space="preserve">0 : </v>
      </c>
      <c r="X327" t="str">
        <f t="array" ref="X327">INT(LARGE($B327:$R327+COLUMN($B327:$R327)/100,X$4))&amp;" : "&amp;INDEX($B$4:$R$4,,MATCH(LARGE($B327:$R327+COLUMN($B327:$R327)/100,X$4),$B327:$R327+COLUMN($B327:$R327)/100,0))</f>
        <v xml:space="preserve">0 : </v>
      </c>
      <c r="Y327" t="e">
        <f>U327='TCD vent'!U327</f>
        <v>#N/A</v>
      </c>
    </row>
    <row r="328" spans="1:25" x14ac:dyDescent="0.35">
      <c r="A328"/>
      <c r="U328" s="12" t="e">
        <f t="shared" si="5"/>
        <v>#N/A</v>
      </c>
      <c r="V328" t="str">
        <f t="array" ref="V328">INT(LARGE($B328:$R328+COLUMN($B328:$R328)/100,V$4))&amp;" : "&amp;INDEX($B$4:$R$4,,MATCH(LARGE($B328:$R328+COLUMN($B328:$R328)/100,V$4),$B328:$R328+COLUMN($B328:$R328)/100,0))</f>
        <v xml:space="preserve">0 : </v>
      </c>
      <c r="W328" t="str">
        <f t="array" ref="W328">INT(LARGE($B328:$R328+COLUMN($B328:$R328)/100,W$4))&amp;" : "&amp;INDEX($B$4:$R$4,,MATCH(LARGE($B328:$R328+COLUMN($B328:$R328)/100,W$4),$B328:$R328+COLUMN($B328:$R328)/100,0))</f>
        <v xml:space="preserve">0 : </v>
      </c>
      <c r="X328" t="str">
        <f t="array" ref="X328">INT(LARGE($B328:$R328+COLUMN($B328:$R328)/100,X$4))&amp;" : "&amp;INDEX($B$4:$R$4,,MATCH(LARGE($B328:$R328+COLUMN($B328:$R328)/100,X$4),$B328:$R328+COLUMN($B328:$R328)/100,0))</f>
        <v xml:space="preserve">0 : </v>
      </c>
      <c r="Y328" t="e">
        <f>U328='TCD vent'!U328</f>
        <v>#N/A</v>
      </c>
    </row>
    <row r="329" spans="1:25" x14ac:dyDescent="0.35">
      <c r="A329"/>
      <c r="U329" s="12" t="e">
        <f t="shared" si="5"/>
        <v>#N/A</v>
      </c>
      <c r="V329" t="str">
        <f t="array" ref="V329">INT(LARGE($B329:$R329+COLUMN($B329:$R329)/100,V$4))&amp;" : "&amp;INDEX($B$4:$R$4,,MATCH(LARGE($B329:$R329+COLUMN($B329:$R329)/100,V$4),$B329:$R329+COLUMN($B329:$R329)/100,0))</f>
        <v xml:space="preserve">0 : </v>
      </c>
      <c r="W329" t="str">
        <f t="array" ref="W329">INT(LARGE($B329:$R329+COLUMN($B329:$R329)/100,W$4))&amp;" : "&amp;INDEX($B$4:$R$4,,MATCH(LARGE($B329:$R329+COLUMN($B329:$R329)/100,W$4),$B329:$R329+COLUMN($B329:$R329)/100,0))</f>
        <v xml:space="preserve">0 : </v>
      </c>
      <c r="X329" t="str">
        <f t="array" ref="X329">INT(LARGE($B329:$R329+COLUMN($B329:$R329)/100,X$4))&amp;" : "&amp;INDEX($B$4:$R$4,,MATCH(LARGE($B329:$R329+COLUMN($B329:$R329)/100,X$4),$B329:$R329+COLUMN($B329:$R329)/100,0))</f>
        <v xml:space="preserve">0 : </v>
      </c>
      <c r="Y329" t="e">
        <f>U329='TCD vent'!U329</f>
        <v>#N/A</v>
      </c>
    </row>
    <row r="330" spans="1:25" x14ac:dyDescent="0.35">
      <c r="A330"/>
      <c r="U330" s="12" t="e">
        <f t="shared" si="5"/>
        <v>#N/A</v>
      </c>
      <c r="V330" t="str">
        <f t="array" ref="V330">INT(LARGE($B330:$R330+COLUMN($B330:$R330)/100,V$4))&amp;" : "&amp;INDEX($B$4:$R$4,,MATCH(LARGE($B330:$R330+COLUMN($B330:$R330)/100,V$4),$B330:$R330+COLUMN($B330:$R330)/100,0))</f>
        <v xml:space="preserve">0 : </v>
      </c>
      <c r="W330" t="str">
        <f t="array" ref="W330">INT(LARGE($B330:$R330+COLUMN($B330:$R330)/100,W$4))&amp;" : "&amp;INDEX($B$4:$R$4,,MATCH(LARGE($B330:$R330+COLUMN($B330:$R330)/100,W$4),$B330:$R330+COLUMN($B330:$R330)/100,0))</f>
        <v xml:space="preserve">0 : </v>
      </c>
      <c r="X330" t="str">
        <f t="array" ref="X330">INT(LARGE($B330:$R330+COLUMN($B330:$R330)/100,X$4))&amp;" : "&amp;INDEX($B$4:$R$4,,MATCH(LARGE($B330:$R330+COLUMN($B330:$R330)/100,X$4),$B330:$R330+COLUMN($B330:$R330)/100,0))</f>
        <v xml:space="preserve">0 : </v>
      </c>
      <c r="Y330" t="e">
        <f>U330='TCD vent'!U330</f>
        <v>#N/A</v>
      </c>
    </row>
    <row r="331" spans="1:25" x14ac:dyDescent="0.35">
      <c r="A331"/>
      <c r="U331" s="12" t="e">
        <f t="shared" si="5"/>
        <v>#N/A</v>
      </c>
      <c r="V331" t="str">
        <f t="array" ref="V331">INT(LARGE($B331:$R331+COLUMN($B331:$R331)/100,V$4))&amp;" : "&amp;INDEX($B$4:$R$4,,MATCH(LARGE($B331:$R331+COLUMN($B331:$R331)/100,V$4),$B331:$R331+COLUMN($B331:$R331)/100,0))</f>
        <v xml:space="preserve">0 : </v>
      </c>
      <c r="W331" t="str">
        <f t="array" ref="W331">INT(LARGE($B331:$R331+COLUMN($B331:$R331)/100,W$4))&amp;" : "&amp;INDEX($B$4:$R$4,,MATCH(LARGE($B331:$R331+COLUMN($B331:$R331)/100,W$4),$B331:$R331+COLUMN($B331:$R331)/100,0))</f>
        <v xml:space="preserve">0 : </v>
      </c>
      <c r="X331" t="str">
        <f t="array" ref="X331">INT(LARGE($B331:$R331+COLUMN($B331:$R331)/100,X$4))&amp;" : "&amp;INDEX($B$4:$R$4,,MATCH(LARGE($B331:$R331+COLUMN($B331:$R331)/100,X$4),$B331:$R331+COLUMN($B331:$R331)/100,0))</f>
        <v xml:space="preserve">0 : </v>
      </c>
      <c r="Y331" t="e">
        <f>U331='TCD vent'!U331</f>
        <v>#N/A</v>
      </c>
    </row>
    <row r="332" spans="1:25" x14ac:dyDescent="0.35">
      <c r="A332"/>
      <c r="U332" s="12" t="e">
        <f t="shared" si="5"/>
        <v>#N/A</v>
      </c>
      <c r="V332" t="str">
        <f t="array" ref="V332">INT(LARGE($B332:$R332+COLUMN($B332:$R332)/100,V$4))&amp;" : "&amp;INDEX($B$4:$R$4,,MATCH(LARGE($B332:$R332+COLUMN($B332:$R332)/100,V$4),$B332:$R332+COLUMN($B332:$R332)/100,0))</f>
        <v xml:space="preserve">0 : </v>
      </c>
      <c r="W332" t="str">
        <f t="array" ref="W332">INT(LARGE($B332:$R332+COLUMN($B332:$R332)/100,W$4))&amp;" : "&amp;INDEX($B$4:$R$4,,MATCH(LARGE($B332:$R332+COLUMN($B332:$R332)/100,W$4),$B332:$R332+COLUMN($B332:$R332)/100,0))</f>
        <v xml:space="preserve">0 : </v>
      </c>
      <c r="X332" t="str">
        <f t="array" ref="X332">INT(LARGE($B332:$R332+COLUMN($B332:$R332)/100,X$4))&amp;" : "&amp;INDEX($B$4:$R$4,,MATCH(LARGE($B332:$R332+COLUMN($B332:$R332)/100,X$4),$B332:$R332+COLUMN($B332:$R332)/100,0))</f>
        <v xml:space="preserve">0 : </v>
      </c>
      <c r="Y332" t="e">
        <f>U332='TCD vent'!U332</f>
        <v>#N/A</v>
      </c>
    </row>
    <row r="333" spans="1:25" x14ac:dyDescent="0.35">
      <c r="A333"/>
      <c r="U333" s="12" t="e">
        <f t="shared" si="5"/>
        <v>#N/A</v>
      </c>
      <c r="V333" t="str">
        <f t="array" ref="V333">INT(LARGE($B333:$R333+COLUMN($B333:$R333)/100,V$4))&amp;" : "&amp;INDEX($B$4:$R$4,,MATCH(LARGE($B333:$R333+COLUMN($B333:$R333)/100,V$4),$B333:$R333+COLUMN($B333:$R333)/100,0))</f>
        <v xml:space="preserve">0 : </v>
      </c>
      <c r="W333" t="str">
        <f t="array" ref="W333">INT(LARGE($B333:$R333+COLUMN($B333:$R333)/100,W$4))&amp;" : "&amp;INDEX($B$4:$R$4,,MATCH(LARGE($B333:$R333+COLUMN($B333:$R333)/100,W$4),$B333:$R333+COLUMN($B333:$R333)/100,0))</f>
        <v xml:space="preserve">0 : </v>
      </c>
      <c r="X333" t="str">
        <f t="array" ref="X333">INT(LARGE($B333:$R333+COLUMN($B333:$R333)/100,X$4))&amp;" : "&amp;INDEX($B$4:$R$4,,MATCH(LARGE($B333:$R333+COLUMN($B333:$R333)/100,X$4),$B333:$R333+COLUMN($B333:$R333)/100,0))</f>
        <v xml:space="preserve">0 : </v>
      </c>
      <c r="Y333" t="e">
        <f>U333='TCD vent'!U333</f>
        <v>#N/A</v>
      </c>
    </row>
    <row r="334" spans="1:25" x14ac:dyDescent="0.35">
      <c r="A334"/>
      <c r="U334" s="12" t="e">
        <f t="shared" si="5"/>
        <v>#N/A</v>
      </c>
      <c r="V334" t="str">
        <f t="array" ref="V334">INT(LARGE($B334:$R334+COLUMN($B334:$R334)/100,V$4))&amp;" : "&amp;INDEX($B$4:$R$4,,MATCH(LARGE($B334:$R334+COLUMN($B334:$R334)/100,V$4),$B334:$R334+COLUMN($B334:$R334)/100,0))</f>
        <v xml:space="preserve">0 : </v>
      </c>
      <c r="W334" t="str">
        <f t="array" ref="W334">INT(LARGE($B334:$R334+COLUMN($B334:$R334)/100,W$4))&amp;" : "&amp;INDEX($B$4:$R$4,,MATCH(LARGE($B334:$R334+COLUMN($B334:$R334)/100,W$4),$B334:$R334+COLUMN($B334:$R334)/100,0))</f>
        <v xml:space="preserve">0 : </v>
      </c>
      <c r="X334" t="str">
        <f t="array" ref="X334">INT(LARGE($B334:$R334+COLUMN($B334:$R334)/100,X$4))&amp;" : "&amp;INDEX($B$4:$R$4,,MATCH(LARGE($B334:$R334+COLUMN($B334:$R334)/100,X$4),$B334:$R334+COLUMN($B334:$R334)/100,0))</f>
        <v xml:space="preserve">0 : </v>
      </c>
      <c r="Y334" t="e">
        <f>U334='TCD vent'!U334</f>
        <v>#N/A</v>
      </c>
    </row>
    <row r="335" spans="1:25" x14ac:dyDescent="0.35">
      <c r="A335"/>
      <c r="U335" s="12" t="e">
        <f t="shared" si="5"/>
        <v>#N/A</v>
      </c>
      <c r="V335" t="str">
        <f t="array" ref="V335">INT(LARGE($B335:$R335+COLUMN($B335:$R335)/100,V$4))&amp;" : "&amp;INDEX($B$4:$R$4,,MATCH(LARGE($B335:$R335+COLUMN($B335:$R335)/100,V$4),$B335:$R335+COLUMN($B335:$R335)/100,0))</f>
        <v xml:space="preserve">0 : </v>
      </c>
      <c r="W335" t="str">
        <f t="array" ref="W335">INT(LARGE($B335:$R335+COLUMN($B335:$R335)/100,W$4))&amp;" : "&amp;INDEX($B$4:$R$4,,MATCH(LARGE($B335:$R335+COLUMN($B335:$R335)/100,W$4),$B335:$R335+COLUMN($B335:$R335)/100,0))</f>
        <v xml:space="preserve">0 : </v>
      </c>
      <c r="X335" t="str">
        <f t="array" ref="X335">INT(LARGE($B335:$R335+COLUMN($B335:$R335)/100,X$4))&amp;" : "&amp;INDEX($B$4:$R$4,,MATCH(LARGE($B335:$R335+COLUMN($B335:$R335)/100,X$4),$B335:$R335+COLUMN($B335:$R335)/100,0))</f>
        <v xml:space="preserve">0 : </v>
      </c>
      <c r="Y335" t="e">
        <f>U335='TCD vent'!U335</f>
        <v>#N/A</v>
      </c>
    </row>
    <row r="336" spans="1:25" x14ac:dyDescent="0.35">
      <c r="A336"/>
      <c r="U336" s="12" t="e">
        <f t="shared" si="5"/>
        <v>#N/A</v>
      </c>
      <c r="V336" t="str">
        <f t="array" ref="V336">INT(LARGE($B336:$R336+COLUMN($B336:$R336)/100,V$4))&amp;" : "&amp;INDEX($B$4:$R$4,,MATCH(LARGE($B336:$R336+COLUMN($B336:$R336)/100,V$4),$B336:$R336+COLUMN($B336:$R336)/100,0))</f>
        <v xml:space="preserve">0 : </v>
      </c>
      <c r="W336" t="str">
        <f t="array" ref="W336">INT(LARGE($B336:$R336+COLUMN($B336:$R336)/100,W$4))&amp;" : "&amp;INDEX($B$4:$R$4,,MATCH(LARGE($B336:$R336+COLUMN($B336:$R336)/100,W$4),$B336:$R336+COLUMN($B336:$R336)/100,0))</f>
        <v xml:space="preserve">0 : </v>
      </c>
      <c r="X336" t="str">
        <f t="array" ref="X336">INT(LARGE($B336:$R336+COLUMN($B336:$R336)/100,X$4))&amp;" : "&amp;INDEX($B$4:$R$4,,MATCH(LARGE($B336:$R336+COLUMN($B336:$R336)/100,X$4),$B336:$R336+COLUMN($B336:$R336)/100,0))</f>
        <v xml:space="preserve">0 : </v>
      </c>
      <c r="Y336" t="e">
        <f>U336='TCD vent'!U336</f>
        <v>#N/A</v>
      </c>
    </row>
    <row r="337" spans="1:25" x14ac:dyDescent="0.35">
      <c r="A337"/>
      <c r="U337" s="12" t="e">
        <f t="shared" si="5"/>
        <v>#N/A</v>
      </c>
      <c r="V337" t="str">
        <f t="array" ref="V337">INT(LARGE($B337:$R337+COLUMN($B337:$R337)/100,V$4))&amp;" : "&amp;INDEX($B$4:$R$4,,MATCH(LARGE($B337:$R337+COLUMN($B337:$R337)/100,V$4),$B337:$R337+COLUMN($B337:$R337)/100,0))</f>
        <v xml:space="preserve">0 : </v>
      </c>
      <c r="W337" t="str">
        <f t="array" ref="W337">INT(LARGE($B337:$R337+COLUMN($B337:$R337)/100,W$4))&amp;" : "&amp;INDEX($B$4:$R$4,,MATCH(LARGE($B337:$R337+COLUMN($B337:$R337)/100,W$4),$B337:$R337+COLUMN($B337:$R337)/100,0))</f>
        <v xml:space="preserve">0 : </v>
      </c>
      <c r="X337" t="str">
        <f t="array" ref="X337">INT(LARGE($B337:$R337+COLUMN($B337:$R337)/100,X$4))&amp;" : "&amp;INDEX($B$4:$R$4,,MATCH(LARGE($B337:$R337+COLUMN($B337:$R337)/100,X$4),$B337:$R337+COLUMN($B337:$R337)/100,0))</f>
        <v xml:space="preserve">0 : </v>
      </c>
      <c r="Y337" t="e">
        <f>U337='TCD vent'!U337</f>
        <v>#N/A</v>
      </c>
    </row>
    <row r="338" spans="1:25" x14ac:dyDescent="0.35">
      <c r="A338"/>
      <c r="U338" s="12" t="e">
        <f t="shared" si="5"/>
        <v>#N/A</v>
      </c>
      <c r="V338" t="str">
        <f t="array" ref="V338">INT(LARGE($B338:$R338+COLUMN($B338:$R338)/100,V$4))&amp;" : "&amp;INDEX($B$4:$R$4,,MATCH(LARGE($B338:$R338+COLUMN($B338:$R338)/100,V$4),$B338:$R338+COLUMN($B338:$R338)/100,0))</f>
        <v xml:space="preserve">0 : </v>
      </c>
      <c r="W338" t="str">
        <f t="array" ref="W338">INT(LARGE($B338:$R338+COLUMN($B338:$R338)/100,W$4))&amp;" : "&amp;INDEX($B$4:$R$4,,MATCH(LARGE($B338:$R338+COLUMN($B338:$R338)/100,W$4),$B338:$R338+COLUMN($B338:$R338)/100,0))</f>
        <v xml:space="preserve">0 : </v>
      </c>
      <c r="X338" t="str">
        <f t="array" ref="X338">INT(LARGE($B338:$R338+COLUMN($B338:$R338)/100,X$4))&amp;" : "&amp;INDEX($B$4:$R$4,,MATCH(LARGE($B338:$R338+COLUMN($B338:$R338)/100,X$4),$B338:$R338+COLUMN($B338:$R338)/100,0))</f>
        <v xml:space="preserve">0 : </v>
      </c>
      <c r="Y338" t="e">
        <f>U338='TCD vent'!U338</f>
        <v>#N/A</v>
      </c>
    </row>
    <row r="339" spans="1:25" x14ac:dyDescent="0.35">
      <c r="A339"/>
      <c r="U339" s="12" t="e">
        <f t="shared" si="5"/>
        <v>#N/A</v>
      </c>
      <c r="V339" t="str">
        <f t="array" ref="V339">INT(LARGE($B339:$R339+COLUMN($B339:$R339)/100,V$4))&amp;" : "&amp;INDEX($B$4:$R$4,,MATCH(LARGE($B339:$R339+COLUMN($B339:$R339)/100,V$4),$B339:$R339+COLUMN($B339:$R339)/100,0))</f>
        <v xml:space="preserve">0 : </v>
      </c>
      <c r="W339" t="str">
        <f t="array" ref="W339">INT(LARGE($B339:$R339+COLUMN($B339:$R339)/100,W$4))&amp;" : "&amp;INDEX($B$4:$R$4,,MATCH(LARGE($B339:$R339+COLUMN($B339:$R339)/100,W$4),$B339:$R339+COLUMN($B339:$R339)/100,0))</f>
        <v xml:space="preserve">0 : </v>
      </c>
      <c r="X339" t="str">
        <f t="array" ref="X339">INT(LARGE($B339:$R339+COLUMN($B339:$R339)/100,X$4))&amp;" : "&amp;INDEX($B$4:$R$4,,MATCH(LARGE($B339:$R339+COLUMN($B339:$R339)/100,X$4),$B339:$R339+COLUMN($B339:$R339)/100,0))</f>
        <v xml:space="preserve">0 : </v>
      </c>
      <c r="Y339" t="e">
        <f>U339='TCD vent'!U339</f>
        <v>#N/A</v>
      </c>
    </row>
    <row r="340" spans="1:25" x14ac:dyDescent="0.35">
      <c r="A340"/>
      <c r="U340" s="12" t="e">
        <f t="shared" si="5"/>
        <v>#N/A</v>
      </c>
      <c r="V340" t="str">
        <f t="array" ref="V340">INT(LARGE($B340:$R340+COLUMN($B340:$R340)/100,V$4))&amp;" : "&amp;INDEX($B$4:$R$4,,MATCH(LARGE($B340:$R340+COLUMN($B340:$R340)/100,V$4),$B340:$R340+COLUMN($B340:$R340)/100,0))</f>
        <v xml:space="preserve">0 : </v>
      </c>
      <c r="W340" t="str">
        <f t="array" ref="W340">INT(LARGE($B340:$R340+COLUMN($B340:$R340)/100,W$4))&amp;" : "&amp;INDEX($B$4:$R$4,,MATCH(LARGE($B340:$R340+COLUMN($B340:$R340)/100,W$4),$B340:$R340+COLUMN($B340:$R340)/100,0))</f>
        <v xml:space="preserve">0 : </v>
      </c>
      <c r="X340" t="str">
        <f t="array" ref="X340">INT(LARGE($B340:$R340+COLUMN($B340:$R340)/100,X$4))&amp;" : "&amp;INDEX($B$4:$R$4,,MATCH(LARGE($B340:$R340+COLUMN($B340:$R340)/100,X$4),$B340:$R340+COLUMN($B340:$R340)/100,0))</f>
        <v xml:space="preserve">0 : </v>
      </c>
      <c r="Y340" t="e">
        <f>U340='TCD vent'!U340</f>
        <v>#N/A</v>
      </c>
    </row>
    <row r="341" spans="1:25" x14ac:dyDescent="0.35">
      <c r="A341"/>
      <c r="U341" s="12" t="e">
        <f t="shared" si="5"/>
        <v>#N/A</v>
      </c>
      <c r="V341" t="str">
        <f t="array" ref="V341">INT(LARGE($B341:$R341+COLUMN($B341:$R341)/100,V$4))&amp;" : "&amp;INDEX($B$4:$R$4,,MATCH(LARGE($B341:$R341+COLUMN($B341:$R341)/100,V$4),$B341:$R341+COLUMN($B341:$R341)/100,0))</f>
        <v xml:space="preserve">0 : </v>
      </c>
      <c r="W341" t="str">
        <f t="array" ref="W341">INT(LARGE($B341:$R341+COLUMN($B341:$R341)/100,W$4))&amp;" : "&amp;INDEX($B$4:$R$4,,MATCH(LARGE($B341:$R341+COLUMN($B341:$R341)/100,W$4),$B341:$R341+COLUMN($B341:$R341)/100,0))</f>
        <v xml:space="preserve">0 : </v>
      </c>
      <c r="X341" t="str">
        <f t="array" ref="X341">INT(LARGE($B341:$R341+COLUMN($B341:$R341)/100,X$4))&amp;" : "&amp;INDEX($B$4:$R$4,,MATCH(LARGE($B341:$R341+COLUMN($B341:$R341)/100,X$4),$B341:$R341+COLUMN($B341:$R341)/100,0))</f>
        <v xml:space="preserve">0 : </v>
      </c>
      <c r="Y341" t="e">
        <f>U341='TCD vent'!U341</f>
        <v>#N/A</v>
      </c>
    </row>
    <row r="342" spans="1:25" x14ac:dyDescent="0.35">
      <c r="A342"/>
      <c r="U342" s="12" t="e">
        <f t="shared" si="5"/>
        <v>#N/A</v>
      </c>
      <c r="V342" t="str">
        <f t="array" ref="V342">INT(LARGE($B342:$R342+COLUMN($B342:$R342)/100,V$4))&amp;" : "&amp;INDEX($B$4:$R$4,,MATCH(LARGE($B342:$R342+COLUMN($B342:$R342)/100,V$4),$B342:$R342+COLUMN($B342:$R342)/100,0))</f>
        <v xml:space="preserve">0 : </v>
      </c>
      <c r="W342" t="str">
        <f t="array" ref="W342">INT(LARGE($B342:$R342+COLUMN($B342:$R342)/100,W$4))&amp;" : "&amp;INDEX($B$4:$R$4,,MATCH(LARGE($B342:$R342+COLUMN($B342:$R342)/100,W$4),$B342:$R342+COLUMN($B342:$R342)/100,0))</f>
        <v xml:space="preserve">0 : </v>
      </c>
      <c r="X342" t="str">
        <f t="array" ref="X342">INT(LARGE($B342:$R342+COLUMN($B342:$R342)/100,X$4))&amp;" : "&amp;INDEX($B$4:$R$4,,MATCH(LARGE($B342:$R342+COLUMN($B342:$R342)/100,X$4),$B342:$R342+COLUMN($B342:$R342)/100,0))</f>
        <v xml:space="preserve">0 : </v>
      </c>
      <c r="Y342" t="e">
        <f>U342='TCD vent'!U342</f>
        <v>#N/A</v>
      </c>
    </row>
    <row r="343" spans="1:25" x14ac:dyDescent="0.35">
      <c r="A343"/>
      <c r="U343" s="12" t="e">
        <f t="shared" si="5"/>
        <v>#N/A</v>
      </c>
      <c r="V343" t="str">
        <f t="array" ref="V343">INT(LARGE($B343:$R343+COLUMN($B343:$R343)/100,V$4))&amp;" : "&amp;INDEX($B$4:$R$4,,MATCH(LARGE($B343:$R343+COLUMN($B343:$R343)/100,V$4),$B343:$R343+COLUMN($B343:$R343)/100,0))</f>
        <v xml:space="preserve">0 : </v>
      </c>
      <c r="W343" t="str">
        <f t="array" ref="W343">INT(LARGE($B343:$R343+COLUMN($B343:$R343)/100,W$4))&amp;" : "&amp;INDEX($B$4:$R$4,,MATCH(LARGE($B343:$R343+COLUMN($B343:$R343)/100,W$4),$B343:$R343+COLUMN($B343:$R343)/100,0))</f>
        <v xml:space="preserve">0 : </v>
      </c>
      <c r="X343" t="str">
        <f t="array" ref="X343">INT(LARGE($B343:$R343+COLUMN($B343:$R343)/100,X$4))&amp;" : "&amp;INDEX($B$4:$R$4,,MATCH(LARGE($B343:$R343+COLUMN($B343:$R343)/100,X$4),$B343:$R343+COLUMN($B343:$R343)/100,0))</f>
        <v xml:space="preserve">0 : </v>
      </c>
      <c r="Y343" t="e">
        <f>U343='TCD vent'!U343</f>
        <v>#N/A</v>
      </c>
    </row>
    <row r="344" spans="1:25" x14ac:dyDescent="0.35">
      <c r="A344"/>
      <c r="U344" s="12" t="e">
        <f t="shared" si="5"/>
        <v>#N/A</v>
      </c>
      <c r="V344" t="str">
        <f t="array" ref="V344">INT(LARGE($B344:$R344+COLUMN($B344:$R344)/100,V$4))&amp;" : "&amp;INDEX($B$4:$R$4,,MATCH(LARGE($B344:$R344+COLUMN($B344:$R344)/100,V$4),$B344:$R344+COLUMN($B344:$R344)/100,0))</f>
        <v xml:space="preserve">0 : </v>
      </c>
      <c r="W344" t="str">
        <f t="array" ref="W344">INT(LARGE($B344:$R344+COLUMN($B344:$R344)/100,W$4))&amp;" : "&amp;INDEX($B$4:$R$4,,MATCH(LARGE($B344:$R344+COLUMN($B344:$R344)/100,W$4),$B344:$R344+COLUMN($B344:$R344)/100,0))</f>
        <v xml:space="preserve">0 : </v>
      </c>
      <c r="X344" t="str">
        <f t="array" ref="X344">INT(LARGE($B344:$R344+COLUMN($B344:$R344)/100,X$4))&amp;" : "&amp;INDEX($B$4:$R$4,,MATCH(LARGE($B344:$R344+COLUMN($B344:$R344)/100,X$4),$B344:$R344+COLUMN($B344:$R344)/100,0))</f>
        <v xml:space="preserve">0 : </v>
      </c>
      <c r="Y344" t="e">
        <f>U344='TCD vent'!U344</f>
        <v>#N/A</v>
      </c>
    </row>
    <row r="345" spans="1:25" x14ac:dyDescent="0.35">
      <c r="A345"/>
      <c r="U345" s="12" t="e">
        <f t="shared" si="5"/>
        <v>#N/A</v>
      </c>
      <c r="V345" t="str">
        <f t="array" ref="V345">INT(LARGE($B345:$R345+COLUMN($B345:$R345)/100,V$4))&amp;" : "&amp;INDEX($B$4:$R$4,,MATCH(LARGE($B345:$R345+COLUMN($B345:$R345)/100,V$4),$B345:$R345+COLUMN($B345:$R345)/100,0))</f>
        <v xml:space="preserve">0 : </v>
      </c>
      <c r="W345" t="str">
        <f t="array" ref="W345">INT(LARGE($B345:$R345+COLUMN($B345:$R345)/100,W$4))&amp;" : "&amp;INDEX($B$4:$R$4,,MATCH(LARGE($B345:$R345+COLUMN($B345:$R345)/100,W$4),$B345:$R345+COLUMN($B345:$R345)/100,0))</f>
        <v xml:space="preserve">0 : </v>
      </c>
      <c r="X345" t="str">
        <f t="array" ref="X345">INT(LARGE($B345:$R345+COLUMN($B345:$R345)/100,X$4))&amp;" : "&amp;INDEX($B$4:$R$4,,MATCH(LARGE($B345:$R345+COLUMN($B345:$R345)/100,X$4),$B345:$R345+COLUMN($B345:$R345)/100,0))</f>
        <v xml:space="preserve">0 : </v>
      </c>
      <c r="Y345" t="e">
        <f>U345='TCD vent'!U345</f>
        <v>#N/A</v>
      </c>
    </row>
    <row r="346" spans="1:25" x14ac:dyDescent="0.35">
      <c r="A346"/>
      <c r="U346" s="12" t="e">
        <f t="shared" si="5"/>
        <v>#N/A</v>
      </c>
      <c r="V346" t="str">
        <f t="array" ref="V346">INT(LARGE($B346:$R346+COLUMN($B346:$R346)/100,V$4))&amp;" : "&amp;INDEX($B$4:$R$4,,MATCH(LARGE($B346:$R346+COLUMN($B346:$R346)/100,V$4),$B346:$R346+COLUMN($B346:$R346)/100,0))</f>
        <v xml:space="preserve">0 : </v>
      </c>
      <c r="W346" t="str">
        <f t="array" ref="W346">INT(LARGE($B346:$R346+COLUMN($B346:$R346)/100,W$4))&amp;" : "&amp;INDEX($B$4:$R$4,,MATCH(LARGE($B346:$R346+COLUMN($B346:$R346)/100,W$4),$B346:$R346+COLUMN($B346:$R346)/100,0))</f>
        <v xml:space="preserve">0 : </v>
      </c>
      <c r="X346" t="str">
        <f t="array" ref="X346">INT(LARGE($B346:$R346+COLUMN($B346:$R346)/100,X$4))&amp;" : "&amp;INDEX($B$4:$R$4,,MATCH(LARGE($B346:$R346+COLUMN($B346:$R346)/100,X$4),$B346:$R346+COLUMN($B346:$R346)/100,0))</f>
        <v xml:space="preserve">0 : </v>
      </c>
      <c r="Y346" t="e">
        <f>U346='TCD vent'!U346</f>
        <v>#N/A</v>
      </c>
    </row>
    <row r="347" spans="1:25" x14ac:dyDescent="0.35">
      <c r="A347"/>
      <c r="U347" s="12" t="e">
        <f t="shared" si="5"/>
        <v>#N/A</v>
      </c>
      <c r="V347" t="str">
        <f t="array" ref="V347">INT(LARGE($B347:$R347+COLUMN($B347:$R347)/100,V$4))&amp;" : "&amp;INDEX($B$4:$R$4,,MATCH(LARGE($B347:$R347+COLUMN($B347:$R347)/100,V$4),$B347:$R347+COLUMN($B347:$R347)/100,0))</f>
        <v xml:space="preserve">0 : </v>
      </c>
      <c r="W347" t="str">
        <f t="array" ref="W347">INT(LARGE($B347:$R347+COLUMN($B347:$R347)/100,W$4))&amp;" : "&amp;INDEX($B$4:$R$4,,MATCH(LARGE($B347:$R347+COLUMN($B347:$R347)/100,W$4),$B347:$R347+COLUMN($B347:$R347)/100,0))</f>
        <v xml:space="preserve">0 : </v>
      </c>
      <c r="X347" t="str">
        <f t="array" ref="X347">INT(LARGE($B347:$R347+COLUMN($B347:$R347)/100,X$4))&amp;" : "&amp;INDEX($B$4:$R$4,,MATCH(LARGE($B347:$R347+COLUMN($B347:$R347)/100,X$4),$B347:$R347+COLUMN($B347:$R347)/100,0))</f>
        <v xml:space="preserve">0 : </v>
      </c>
      <c r="Y347" t="e">
        <f>U347='TCD vent'!U347</f>
        <v>#N/A</v>
      </c>
    </row>
    <row r="348" spans="1:25" x14ac:dyDescent="0.35">
      <c r="A348"/>
      <c r="U348" s="12" t="e">
        <f t="shared" si="5"/>
        <v>#N/A</v>
      </c>
      <c r="V348" t="str">
        <f t="array" ref="V348">INT(LARGE($B348:$R348+COLUMN($B348:$R348)/100,V$4))&amp;" : "&amp;INDEX($B$4:$R$4,,MATCH(LARGE($B348:$R348+COLUMN($B348:$R348)/100,V$4),$B348:$R348+COLUMN($B348:$R348)/100,0))</f>
        <v xml:space="preserve">0 : </v>
      </c>
      <c r="W348" t="str">
        <f t="array" ref="W348">INT(LARGE($B348:$R348+COLUMN($B348:$R348)/100,W$4))&amp;" : "&amp;INDEX($B$4:$R$4,,MATCH(LARGE($B348:$R348+COLUMN($B348:$R348)/100,W$4),$B348:$R348+COLUMN($B348:$R348)/100,0))</f>
        <v xml:space="preserve">0 : </v>
      </c>
      <c r="X348" t="str">
        <f t="array" ref="X348">INT(LARGE($B348:$R348+COLUMN($B348:$R348)/100,X$4))&amp;" : "&amp;INDEX($B$4:$R$4,,MATCH(LARGE($B348:$R348+COLUMN($B348:$R348)/100,X$4),$B348:$R348+COLUMN($B348:$R348)/100,0))</f>
        <v xml:space="preserve">0 : </v>
      </c>
      <c r="Y348" t="e">
        <f>U348='TCD vent'!U348</f>
        <v>#N/A</v>
      </c>
    </row>
    <row r="349" spans="1:25" x14ac:dyDescent="0.35">
      <c r="A349"/>
      <c r="U349" s="12" t="e">
        <f t="shared" si="5"/>
        <v>#N/A</v>
      </c>
      <c r="V349" t="str">
        <f t="array" ref="V349">INT(LARGE($B349:$R349+COLUMN($B349:$R349)/100,V$4))&amp;" : "&amp;INDEX($B$4:$R$4,,MATCH(LARGE($B349:$R349+COLUMN($B349:$R349)/100,V$4),$B349:$R349+COLUMN($B349:$R349)/100,0))</f>
        <v xml:space="preserve">0 : </v>
      </c>
      <c r="W349" t="str">
        <f t="array" ref="W349">INT(LARGE($B349:$R349+COLUMN($B349:$R349)/100,W$4))&amp;" : "&amp;INDEX($B$4:$R$4,,MATCH(LARGE($B349:$R349+COLUMN($B349:$R349)/100,W$4),$B349:$R349+COLUMN($B349:$R349)/100,0))</f>
        <v xml:space="preserve">0 : </v>
      </c>
      <c r="X349" t="str">
        <f t="array" ref="X349">INT(LARGE($B349:$R349+COLUMN($B349:$R349)/100,X$4))&amp;" : "&amp;INDEX($B$4:$R$4,,MATCH(LARGE($B349:$R349+COLUMN($B349:$R349)/100,X$4),$B349:$R349+COLUMN($B349:$R349)/100,0))</f>
        <v xml:space="preserve">0 : </v>
      </c>
      <c r="Y349" t="e">
        <f>U349='TCD vent'!U349</f>
        <v>#N/A</v>
      </c>
    </row>
    <row r="350" spans="1:25" x14ac:dyDescent="0.35">
      <c r="A350"/>
      <c r="U350" s="12" t="e">
        <f t="shared" si="5"/>
        <v>#N/A</v>
      </c>
      <c r="V350" t="str">
        <f t="array" ref="V350">INT(LARGE($B350:$R350+COLUMN($B350:$R350)/100,V$4))&amp;" : "&amp;INDEX($B$4:$R$4,,MATCH(LARGE($B350:$R350+COLUMN($B350:$R350)/100,V$4),$B350:$R350+COLUMN($B350:$R350)/100,0))</f>
        <v xml:space="preserve">0 : </v>
      </c>
      <c r="W350" t="str">
        <f t="array" ref="W350">INT(LARGE($B350:$R350+COLUMN($B350:$R350)/100,W$4))&amp;" : "&amp;INDEX($B$4:$R$4,,MATCH(LARGE($B350:$R350+COLUMN($B350:$R350)/100,W$4),$B350:$R350+COLUMN($B350:$R350)/100,0))</f>
        <v xml:space="preserve">0 : </v>
      </c>
      <c r="X350" t="str">
        <f t="array" ref="X350">INT(LARGE($B350:$R350+COLUMN($B350:$R350)/100,X$4))&amp;" : "&amp;INDEX($B$4:$R$4,,MATCH(LARGE($B350:$R350+COLUMN($B350:$R350)/100,X$4),$B350:$R350+COLUMN($B350:$R350)/100,0))</f>
        <v xml:space="preserve">0 : </v>
      </c>
      <c r="Y350" t="e">
        <f>U350='TCD vent'!U350</f>
        <v>#N/A</v>
      </c>
    </row>
    <row r="351" spans="1:25" x14ac:dyDescent="0.35">
      <c r="A351"/>
      <c r="U351" s="12" t="e">
        <f t="shared" si="5"/>
        <v>#N/A</v>
      </c>
      <c r="V351" t="str">
        <f t="array" ref="V351">INT(LARGE($B351:$R351+COLUMN($B351:$R351)/100,V$4))&amp;" : "&amp;INDEX($B$4:$R$4,,MATCH(LARGE($B351:$R351+COLUMN($B351:$R351)/100,V$4),$B351:$R351+COLUMN($B351:$R351)/100,0))</f>
        <v xml:space="preserve">0 : </v>
      </c>
      <c r="W351" t="str">
        <f t="array" ref="W351">INT(LARGE($B351:$R351+COLUMN($B351:$R351)/100,W$4))&amp;" : "&amp;INDEX($B$4:$R$4,,MATCH(LARGE($B351:$R351+COLUMN($B351:$R351)/100,W$4),$B351:$R351+COLUMN($B351:$R351)/100,0))</f>
        <v xml:space="preserve">0 : </v>
      </c>
      <c r="X351" t="str">
        <f t="array" ref="X351">INT(LARGE($B351:$R351+COLUMN($B351:$R351)/100,X$4))&amp;" : "&amp;INDEX($B$4:$R$4,,MATCH(LARGE($B351:$R351+COLUMN($B351:$R351)/100,X$4),$B351:$R351+COLUMN($B351:$R351)/100,0))</f>
        <v xml:space="preserve">0 : </v>
      </c>
      <c r="Y351" t="e">
        <f>U351='TCD vent'!U351</f>
        <v>#N/A</v>
      </c>
    </row>
    <row r="352" spans="1:25" x14ac:dyDescent="0.35">
      <c r="A352"/>
      <c r="U352" s="12" t="e">
        <f t="shared" si="5"/>
        <v>#N/A</v>
      </c>
      <c r="V352" t="str">
        <f t="array" ref="V352">INT(LARGE($B352:$R352+COLUMN($B352:$R352)/100,V$4))&amp;" : "&amp;INDEX($B$4:$R$4,,MATCH(LARGE($B352:$R352+COLUMN($B352:$R352)/100,V$4),$B352:$R352+COLUMN($B352:$R352)/100,0))</f>
        <v xml:space="preserve">0 : </v>
      </c>
      <c r="W352" t="str">
        <f t="array" ref="W352">INT(LARGE($B352:$R352+COLUMN($B352:$R352)/100,W$4))&amp;" : "&amp;INDEX($B$4:$R$4,,MATCH(LARGE($B352:$R352+COLUMN($B352:$R352)/100,W$4),$B352:$R352+COLUMN($B352:$R352)/100,0))</f>
        <v xml:space="preserve">0 : </v>
      </c>
      <c r="X352" t="str">
        <f t="array" ref="X352">INT(LARGE($B352:$R352+COLUMN($B352:$R352)/100,X$4))&amp;" : "&amp;INDEX($B$4:$R$4,,MATCH(LARGE($B352:$R352+COLUMN($B352:$R352)/100,X$4),$B352:$R352+COLUMN($B352:$R352)/100,0))</f>
        <v xml:space="preserve">0 : </v>
      </c>
      <c r="Y352" t="e">
        <f>U352='TCD vent'!U352</f>
        <v>#N/A</v>
      </c>
    </row>
    <row r="353" spans="1:25" x14ac:dyDescent="0.35">
      <c r="A353"/>
      <c r="U353" s="12" t="e">
        <f t="shared" si="5"/>
        <v>#N/A</v>
      </c>
      <c r="V353" t="str">
        <f t="array" ref="V353">INT(LARGE($B353:$R353+COLUMN($B353:$R353)/100,V$4))&amp;" : "&amp;INDEX($B$4:$R$4,,MATCH(LARGE($B353:$R353+COLUMN($B353:$R353)/100,V$4),$B353:$R353+COLUMN($B353:$R353)/100,0))</f>
        <v xml:space="preserve">0 : </v>
      </c>
      <c r="W353" t="str">
        <f t="array" ref="W353">INT(LARGE($B353:$R353+COLUMN($B353:$R353)/100,W$4))&amp;" : "&amp;INDEX($B$4:$R$4,,MATCH(LARGE($B353:$R353+COLUMN($B353:$R353)/100,W$4),$B353:$R353+COLUMN($B353:$R353)/100,0))</f>
        <v xml:space="preserve">0 : </v>
      </c>
      <c r="X353" t="str">
        <f t="array" ref="X353">INT(LARGE($B353:$R353+COLUMN($B353:$R353)/100,X$4))&amp;" : "&amp;INDEX($B$4:$R$4,,MATCH(LARGE($B353:$R353+COLUMN($B353:$R353)/100,X$4),$B353:$R353+COLUMN($B353:$R353)/100,0))</f>
        <v xml:space="preserve">0 : </v>
      </c>
      <c r="Y353" t="e">
        <f>U353='TCD vent'!U353</f>
        <v>#N/A</v>
      </c>
    </row>
    <row r="354" spans="1:25" x14ac:dyDescent="0.35">
      <c r="A354"/>
      <c r="U354" s="12" t="e">
        <f t="shared" si="5"/>
        <v>#N/A</v>
      </c>
      <c r="V354" t="str">
        <f t="array" ref="V354">INT(LARGE($B354:$R354+COLUMN($B354:$R354)/100,V$4))&amp;" : "&amp;INDEX($B$4:$R$4,,MATCH(LARGE($B354:$R354+COLUMN($B354:$R354)/100,V$4),$B354:$R354+COLUMN($B354:$R354)/100,0))</f>
        <v xml:space="preserve">0 : </v>
      </c>
      <c r="W354" t="str">
        <f t="array" ref="W354">INT(LARGE($B354:$R354+COLUMN($B354:$R354)/100,W$4))&amp;" : "&amp;INDEX($B$4:$R$4,,MATCH(LARGE($B354:$R354+COLUMN($B354:$R354)/100,W$4),$B354:$R354+COLUMN($B354:$R354)/100,0))</f>
        <v xml:space="preserve">0 : </v>
      </c>
      <c r="X354" t="str">
        <f t="array" ref="X354">INT(LARGE($B354:$R354+COLUMN($B354:$R354)/100,X$4))&amp;" : "&amp;INDEX($B$4:$R$4,,MATCH(LARGE($B354:$R354+COLUMN($B354:$R354)/100,X$4),$B354:$R354+COLUMN($B354:$R354)/100,0))</f>
        <v xml:space="preserve">0 : </v>
      </c>
      <c r="Y354" t="e">
        <f>U354='TCD vent'!U354</f>
        <v>#N/A</v>
      </c>
    </row>
    <row r="355" spans="1:25" x14ac:dyDescent="0.35">
      <c r="A355"/>
      <c r="U355" s="12" t="e">
        <f t="shared" si="5"/>
        <v>#N/A</v>
      </c>
      <c r="V355" t="str">
        <f t="array" ref="V355">INT(LARGE($B355:$R355+COLUMN($B355:$R355)/100,V$4))&amp;" : "&amp;INDEX($B$4:$R$4,,MATCH(LARGE($B355:$R355+COLUMN($B355:$R355)/100,V$4),$B355:$R355+COLUMN($B355:$R355)/100,0))</f>
        <v xml:space="preserve">0 : </v>
      </c>
      <c r="W355" t="str">
        <f t="array" ref="W355">INT(LARGE($B355:$R355+COLUMN($B355:$R355)/100,W$4))&amp;" : "&amp;INDEX($B$4:$R$4,,MATCH(LARGE($B355:$R355+COLUMN($B355:$R355)/100,W$4),$B355:$R355+COLUMN($B355:$R355)/100,0))</f>
        <v xml:space="preserve">0 : </v>
      </c>
      <c r="X355" t="str">
        <f t="array" ref="X355">INT(LARGE($B355:$R355+COLUMN($B355:$R355)/100,X$4))&amp;" : "&amp;INDEX($B$4:$R$4,,MATCH(LARGE($B355:$R355+COLUMN($B355:$R355)/100,X$4),$B355:$R355+COLUMN($B355:$R355)/100,0))</f>
        <v xml:space="preserve">0 : </v>
      </c>
      <c r="Y355" t="e">
        <f>U355='TCD vent'!U355</f>
        <v>#N/A</v>
      </c>
    </row>
    <row r="356" spans="1:25" x14ac:dyDescent="0.35">
      <c r="A356"/>
      <c r="U356" s="12" t="e">
        <f t="shared" si="5"/>
        <v>#N/A</v>
      </c>
      <c r="V356" t="str">
        <f t="array" ref="V356">INT(LARGE($B356:$R356+COLUMN($B356:$R356)/100,V$4))&amp;" : "&amp;INDEX($B$4:$R$4,,MATCH(LARGE($B356:$R356+COLUMN($B356:$R356)/100,V$4),$B356:$R356+COLUMN($B356:$R356)/100,0))</f>
        <v xml:space="preserve">0 : </v>
      </c>
      <c r="W356" t="str">
        <f t="array" ref="W356">INT(LARGE($B356:$R356+COLUMN($B356:$R356)/100,W$4))&amp;" : "&amp;INDEX($B$4:$R$4,,MATCH(LARGE($B356:$R356+COLUMN($B356:$R356)/100,W$4),$B356:$R356+COLUMN($B356:$R356)/100,0))</f>
        <v xml:space="preserve">0 : </v>
      </c>
      <c r="X356" t="str">
        <f t="array" ref="X356">INT(LARGE($B356:$R356+COLUMN($B356:$R356)/100,X$4))&amp;" : "&amp;INDEX($B$4:$R$4,,MATCH(LARGE($B356:$R356+COLUMN($B356:$R356)/100,X$4),$B356:$R356+COLUMN($B356:$R356)/100,0))</f>
        <v xml:space="preserve">0 : </v>
      </c>
      <c r="Y356" t="e">
        <f>U356='TCD vent'!U356</f>
        <v>#N/A</v>
      </c>
    </row>
    <row r="357" spans="1:25" x14ac:dyDescent="0.35">
      <c r="A357"/>
      <c r="U357" s="12" t="e">
        <f t="shared" si="5"/>
        <v>#N/A</v>
      </c>
      <c r="V357" t="str">
        <f t="array" ref="V357">INT(LARGE($B357:$R357+COLUMN($B357:$R357)/100,V$4))&amp;" : "&amp;INDEX($B$4:$R$4,,MATCH(LARGE($B357:$R357+COLUMN($B357:$R357)/100,V$4),$B357:$R357+COLUMN($B357:$R357)/100,0))</f>
        <v xml:space="preserve">0 : </v>
      </c>
      <c r="W357" t="str">
        <f t="array" ref="W357">INT(LARGE($B357:$R357+COLUMN($B357:$R357)/100,W$4))&amp;" : "&amp;INDEX($B$4:$R$4,,MATCH(LARGE($B357:$R357+COLUMN($B357:$R357)/100,W$4),$B357:$R357+COLUMN($B357:$R357)/100,0))</f>
        <v xml:space="preserve">0 : </v>
      </c>
      <c r="X357" t="str">
        <f t="array" ref="X357">INT(LARGE($B357:$R357+COLUMN($B357:$R357)/100,X$4))&amp;" : "&amp;INDEX($B$4:$R$4,,MATCH(LARGE($B357:$R357+COLUMN($B357:$R357)/100,X$4),$B357:$R357+COLUMN($B357:$R357)/100,0))</f>
        <v xml:space="preserve">0 : </v>
      </c>
      <c r="Y357" t="e">
        <f>U357='TCD vent'!U357</f>
        <v>#N/A</v>
      </c>
    </row>
    <row r="358" spans="1:25" x14ac:dyDescent="0.35">
      <c r="A358"/>
      <c r="U358" s="12" t="e">
        <f t="shared" si="5"/>
        <v>#N/A</v>
      </c>
      <c r="V358" t="str">
        <f t="array" ref="V358">INT(LARGE($B358:$R358+COLUMN($B358:$R358)/100,V$4))&amp;" : "&amp;INDEX($B$4:$R$4,,MATCH(LARGE($B358:$R358+COLUMN($B358:$R358)/100,V$4),$B358:$R358+COLUMN($B358:$R358)/100,0))</f>
        <v xml:space="preserve">0 : </v>
      </c>
      <c r="W358" t="str">
        <f t="array" ref="W358">INT(LARGE($B358:$R358+COLUMN($B358:$R358)/100,W$4))&amp;" : "&amp;INDEX($B$4:$R$4,,MATCH(LARGE($B358:$R358+COLUMN($B358:$R358)/100,W$4),$B358:$R358+COLUMN($B358:$R358)/100,0))</f>
        <v xml:space="preserve">0 : </v>
      </c>
      <c r="X358" t="str">
        <f t="array" ref="X358">INT(LARGE($B358:$R358+COLUMN($B358:$R358)/100,X$4))&amp;" : "&amp;INDEX($B$4:$R$4,,MATCH(LARGE($B358:$R358+COLUMN($B358:$R358)/100,X$4),$B358:$R358+COLUMN($B358:$R358)/100,0))</f>
        <v xml:space="preserve">0 : </v>
      </c>
      <c r="Y358" t="e">
        <f>U358='TCD vent'!U358</f>
        <v>#N/A</v>
      </c>
    </row>
    <row r="359" spans="1:25" x14ac:dyDescent="0.35">
      <c r="A359"/>
      <c r="U359" s="12" t="e">
        <f t="shared" si="5"/>
        <v>#N/A</v>
      </c>
      <c r="V359" t="str">
        <f t="array" ref="V359">INT(LARGE($B359:$R359+COLUMN($B359:$R359)/100,V$4))&amp;" : "&amp;INDEX($B$4:$R$4,,MATCH(LARGE($B359:$R359+COLUMN($B359:$R359)/100,V$4),$B359:$R359+COLUMN($B359:$R359)/100,0))</f>
        <v xml:space="preserve">0 : </v>
      </c>
      <c r="W359" t="str">
        <f t="array" ref="W359">INT(LARGE($B359:$R359+COLUMN($B359:$R359)/100,W$4))&amp;" : "&amp;INDEX($B$4:$R$4,,MATCH(LARGE($B359:$R359+COLUMN($B359:$R359)/100,W$4),$B359:$R359+COLUMN($B359:$R359)/100,0))</f>
        <v xml:space="preserve">0 : </v>
      </c>
      <c r="X359" t="str">
        <f t="array" ref="X359">INT(LARGE($B359:$R359+COLUMN($B359:$R359)/100,X$4))&amp;" : "&amp;INDEX($B$4:$R$4,,MATCH(LARGE($B359:$R359+COLUMN($B359:$R359)/100,X$4),$B359:$R359+COLUMN($B359:$R359)/100,0))</f>
        <v xml:space="preserve">0 : </v>
      </c>
      <c r="Y359" t="e">
        <f>U359='TCD vent'!U359</f>
        <v>#N/A</v>
      </c>
    </row>
    <row r="360" spans="1:25" x14ac:dyDescent="0.35">
      <c r="A360"/>
      <c r="U360" s="12" t="e">
        <f t="shared" si="5"/>
        <v>#N/A</v>
      </c>
      <c r="V360" t="str">
        <f t="array" ref="V360">INT(LARGE($B360:$R360+COLUMN($B360:$R360)/100,V$4))&amp;" : "&amp;INDEX($B$4:$R$4,,MATCH(LARGE($B360:$R360+COLUMN($B360:$R360)/100,V$4),$B360:$R360+COLUMN($B360:$R360)/100,0))</f>
        <v xml:space="preserve">0 : </v>
      </c>
      <c r="W360" t="str">
        <f t="array" ref="W360">INT(LARGE($B360:$R360+COLUMN($B360:$R360)/100,W$4))&amp;" : "&amp;INDEX($B$4:$R$4,,MATCH(LARGE($B360:$R360+COLUMN($B360:$R360)/100,W$4),$B360:$R360+COLUMN($B360:$R360)/100,0))</f>
        <v xml:space="preserve">0 : </v>
      </c>
      <c r="X360" t="str">
        <f t="array" ref="X360">INT(LARGE($B360:$R360+COLUMN($B360:$R360)/100,X$4))&amp;" : "&amp;INDEX($B$4:$R$4,,MATCH(LARGE($B360:$R360+COLUMN($B360:$R360)/100,X$4),$B360:$R360+COLUMN($B360:$R360)/100,0))</f>
        <v xml:space="preserve">0 : </v>
      </c>
      <c r="Y360" t="e">
        <f>U360='TCD vent'!U360</f>
        <v>#N/A</v>
      </c>
    </row>
    <row r="361" spans="1:25" x14ac:dyDescent="0.35">
      <c r="A361"/>
      <c r="U361" s="12" t="e">
        <f t="shared" si="5"/>
        <v>#N/A</v>
      </c>
      <c r="V361" t="str">
        <f t="array" ref="V361">INT(LARGE($B361:$R361+COLUMN($B361:$R361)/100,V$4))&amp;" : "&amp;INDEX($B$4:$R$4,,MATCH(LARGE($B361:$R361+COLUMN($B361:$R361)/100,V$4),$B361:$R361+COLUMN($B361:$R361)/100,0))</f>
        <v xml:space="preserve">0 : </v>
      </c>
      <c r="W361" t="str">
        <f t="array" ref="W361">INT(LARGE($B361:$R361+COLUMN($B361:$R361)/100,W$4))&amp;" : "&amp;INDEX($B$4:$R$4,,MATCH(LARGE($B361:$R361+COLUMN($B361:$R361)/100,W$4),$B361:$R361+COLUMN($B361:$R361)/100,0))</f>
        <v xml:space="preserve">0 : </v>
      </c>
      <c r="X361" t="str">
        <f t="array" ref="X361">INT(LARGE($B361:$R361+COLUMN($B361:$R361)/100,X$4))&amp;" : "&amp;INDEX($B$4:$R$4,,MATCH(LARGE($B361:$R361+COLUMN($B361:$R361)/100,X$4),$B361:$R361+COLUMN($B361:$R361)/100,0))</f>
        <v xml:space="preserve">0 : </v>
      </c>
      <c r="Y361" t="e">
        <f>U361='TCD vent'!U361</f>
        <v>#N/A</v>
      </c>
    </row>
    <row r="362" spans="1:25" x14ac:dyDescent="0.35">
      <c r="A362"/>
      <c r="U362" s="12" t="e">
        <f t="shared" si="5"/>
        <v>#N/A</v>
      </c>
      <c r="V362" t="str">
        <f t="array" ref="V362">INT(LARGE($B362:$R362+COLUMN($B362:$R362)/100,V$4))&amp;" : "&amp;INDEX($B$4:$R$4,,MATCH(LARGE($B362:$R362+COLUMN($B362:$R362)/100,V$4),$B362:$R362+COLUMN($B362:$R362)/100,0))</f>
        <v xml:space="preserve">0 : </v>
      </c>
      <c r="W362" t="str">
        <f t="array" ref="W362">INT(LARGE($B362:$R362+COLUMN($B362:$R362)/100,W$4))&amp;" : "&amp;INDEX($B$4:$R$4,,MATCH(LARGE($B362:$R362+COLUMN($B362:$R362)/100,W$4),$B362:$R362+COLUMN($B362:$R362)/100,0))</f>
        <v xml:space="preserve">0 : </v>
      </c>
      <c r="X362" t="str">
        <f t="array" ref="X362">INT(LARGE($B362:$R362+COLUMN($B362:$R362)/100,X$4))&amp;" : "&amp;INDEX($B$4:$R$4,,MATCH(LARGE($B362:$R362+COLUMN($B362:$R362)/100,X$4),$B362:$R362+COLUMN($B362:$R362)/100,0))</f>
        <v xml:space="preserve">0 : </v>
      </c>
      <c r="Y362" t="e">
        <f>U362='TCD vent'!U362</f>
        <v>#N/A</v>
      </c>
    </row>
    <row r="363" spans="1:25" x14ac:dyDescent="0.35">
      <c r="A363"/>
      <c r="U363" s="12" t="e">
        <f t="shared" si="5"/>
        <v>#N/A</v>
      </c>
      <c r="V363" t="str">
        <f t="array" ref="V363">INT(LARGE($B363:$R363+COLUMN($B363:$R363)/100,V$4))&amp;" : "&amp;INDEX($B$4:$R$4,,MATCH(LARGE($B363:$R363+COLUMN($B363:$R363)/100,V$4),$B363:$R363+COLUMN($B363:$R363)/100,0))</f>
        <v xml:space="preserve">0 : </v>
      </c>
      <c r="W363" t="str">
        <f t="array" ref="W363">INT(LARGE($B363:$R363+COLUMN($B363:$R363)/100,W$4))&amp;" : "&amp;INDEX($B$4:$R$4,,MATCH(LARGE($B363:$R363+COLUMN($B363:$R363)/100,W$4),$B363:$R363+COLUMN($B363:$R363)/100,0))</f>
        <v xml:space="preserve">0 : </v>
      </c>
      <c r="X363" t="str">
        <f t="array" ref="X363">INT(LARGE($B363:$R363+COLUMN($B363:$R363)/100,X$4))&amp;" : "&amp;INDEX($B$4:$R$4,,MATCH(LARGE($B363:$R363+COLUMN($B363:$R363)/100,X$4),$B363:$R363+COLUMN($B363:$R363)/100,0))</f>
        <v xml:space="preserve">0 : </v>
      </c>
      <c r="Y363" t="e">
        <f>U363='TCD vent'!U363</f>
        <v>#N/A</v>
      </c>
    </row>
    <row r="364" spans="1:25" x14ac:dyDescent="0.35">
      <c r="A364"/>
      <c r="U364" s="12" t="e">
        <f t="shared" si="5"/>
        <v>#N/A</v>
      </c>
      <c r="V364" t="str">
        <f t="array" ref="V364">INT(LARGE($B364:$R364+COLUMN($B364:$R364)/100,V$4))&amp;" : "&amp;INDEX($B$4:$R$4,,MATCH(LARGE($B364:$R364+COLUMN($B364:$R364)/100,V$4),$B364:$R364+COLUMN($B364:$R364)/100,0))</f>
        <v xml:space="preserve">0 : </v>
      </c>
      <c r="W364" t="str">
        <f t="array" ref="W364">INT(LARGE($B364:$R364+COLUMN($B364:$R364)/100,W$4))&amp;" : "&amp;INDEX($B$4:$R$4,,MATCH(LARGE($B364:$R364+COLUMN($B364:$R364)/100,W$4),$B364:$R364+COLUMN($B364:$R364)/100,0))</f>
        <v xml:space="preserve">0 : </v>
      </c>
      <c r="X364" t="str">
        <f t="array" ref="X364">INT(LARGE($B364:$R364+COLUMN($B364:$R364)/100,X$4))&amp;" : "&amp;INDEX($B$4:$R$4,,MATCH(LARGE($B364:$R364+COLUMN($B364:$R364)/100,X$4),$B364:$R364+COLUMN($B364:$R364)/100,0))</f>
        <v xml:space="preserve">0 : </v>
      </c>
      <c r="Y364" t="e">
        <f>U364='TCD vent'!U364</f>
        <v>#N/A</v>
      </c>
    </row>
    <row r="365" spans="1:25" x14ac:dyDescent="0.35">
      <c r="A365"/>
      <c r="U365" s="12" t="e">
        <f t="shared" si="5"/>
        <v>#N/A</v>
      </c>
      <c r="V365" t="str">
        <f t="array" ref="V365">INT(LARGE($B365:$R365+COLUMN($B365:$R365)/100,V$4))&amp;" : "&amp;INDEX($B$4:$R$4,,MATCH(LARGE($B365:$R365+COLUMN($B365:$R365)/100,V$4),$B365:$R365+COLUMN($B365:$R365)/100,0))</f>
        <v xml:space="preserve">0 : </v>
      </c>
      <c r="W365" t="str">
        <f t="array" ref="W365">INT(LARGE($B365:$R365+COLUMN($B365:$R365)/100,W$4))&amp;" : "&amp;INDEX($B$4:$R$4,,MATCH(LARGE($B365:$R365+COLUMN($B365:$R365)/100,W$4),$B365:$R365+COLUMN($B365:$R365)/100,0))</f>
        <v xml:space="preserve">0 : </v>
      </c>
      <c r="X365" t="str">
        <f t="array" ref="X365">INT(LARGE($B365:$R365+COLUMN($B365:$R365)/100,X$4))&amp;" : "&amp;INDEX($B$4:$R$4,,MATCH(LARGE($B365:$R365+COLUMN($B365:$R365)/100,X$4),$B365:$R365+COLUMN($B365:$R365)/100,0))</f>
        <v xml:space="preserve">0 : </v>
      </c>
      <c r="Y365" t="e">
        <f>U365='TCD vent'!U365</f>
        <v>#N/A</v>
      </c>
    </row>
    <row r="366" spans="1:25" x14ac:dyDescent="0.35">
      <c r="A366"/>
      <c r="U366" s="12" t="e">
        <f t="shared" si="5"/>
        <v>#N/A</v>
      </c>
      <c r="V366" t="str">
        <f t="array" ref="V366">INT(LARGE($B366:$R366+COLUMN($B366:$R366)/100,V$4))&amp;" : "&amp;INDEX($B$4:$R$4,,MATCH(LARGE($B366:$R366+COLUMN($B366:$R366)/100,V$4),$B366:$R366+COLUMN($B366:$R366)/100,0))</f>
        <v xml:space="preserve">0 : </v>
      </c>
      <c r="W366" t="str">
        <f t="array" ref="W366">INT(LARGE($B366:$R366+COLUMN($B366:$R366)/100,W$4))&amp;" : "&amp;INDEX($B$4:$R$4,,MATCH(LARGE($B366:$R366+COLUMN($B366:$R366)/100,W$4),$B366:$R366+COLUMN($B366:$R366)/100,0))</f>
        <v xml:space="preserve">0 : </v>
      </c>
      <c r="X366" t="str">
        <f t="array" ref="X366">INT(LARGE($B366:$R366+COLUMN($B366:$R366)/100,X$4))&amp;" : "&amp;INDEX($B$4:$R$4,,MATCH(LARGE($B366:$R366+COLUMN($B366:$R366)/100,X$4),$B366:$R366+COLUMN($B366:$R366)/100,0))</f>
        <v xml:space="preserve">0 : </v>
      </c>
      <c r="Y366" t="e">
        <f>U366='TCD vent'!U366</f>
        <v>#N/A</v>
      </c>
    </row>
    <row r="367" spans="1:25" x14ac:dyDescent="0.35">
      <c r="A367"/>
      <c r="U367" s="12" t="e">
        <f t="shared" si="5"/>
        <v>#N/A</v>
      </c>
      <c r="V367" t="str">
        <f t="array" ref="V367">INT(LARGE($B367:$R367+COLUMN($B367:$R367)/100,V$4))&amp;" : "&amp;INDEX($B$4:$R$4,,MATCH(LARGE($B367:$R367+COLUMN($B367:$R367)/100,V$4),$B367:$R367+COLUMN($B367:$R367)/100,0))</f>
        <v xml:space="preserve">0 : </v>
      </c>
      <c r="W367" t="str">
        <f t="array" ref="W367">INT(LARGE($B367:$R367+COLUMN($B367:$R367)/100,W$4))&amp;" : "&amp;INDEX($B$4:$R$4,,MATCH(LARGE($B367:$R367+COLUMN($B367:$R367)/100,W$4),$B367:$R367+COLUMN($B367:$R367)/100,0))</f>
        <v xml:space="preserve">0 : </v>
      </c>
      <c r="X367" t="str">
        <f t="array" ref="X367">INT(LARGE($B367:$R367+COLUMN($B367:$R367)/100,X$4))&amp;" : "&amp;INDEX($B$4:$R$4,,MATCH(LARGE($B367:$R367+COLUMN($B367:$R367)/100,X$4),$B367:$R367+COLUMN($B367:$R367)/100,0))</f>
        <v xml:space="preserve">0 : </v>
      </c>
      <c r="Y367" t="e">
        <f>U367='TCD vent'!U367</f>
        <v>#N/A</v>
      </c>
    </row>
    <row r="368" spans="1:25" x14ac:dyDescent="0.35">
      <c r="A368"/>
      <c r="U368" s="12" t="e">
        <f t="shared" si="5"/>
        <v>#N/A</v>
      </c>
      <c r="V368" t="str">
        <f t="array" ref="V368">INT(LARGE($B368:$R368+COLUMN($B368:$R368)/100,V$4))&amp;" : "&amp;INDEX($B$4:$R$4,,MATCH(LARGE($B368:$R368+COLUMN($B368:$R368)/100,V$4),$B368:$R368+COLUMN($B368:$R368)/100,0))</f>
        <v xml:space="preserve">0 : </v>
      </c>
      <c r="W368" t="str">
        <f t="array" ref="W368">INT(LARGE($B368:$R368+COLUMN($B368:$R368)/100,W$4))&amp;" : "&amp;INDEX($B$4:$R$4,,MATCH(LARGE($B368:$R368+COLUMN($B368:$R368)/100,W$4),$B368:$R368+COLUMN($B368:$R368)/100,0))</f>
        <v xml:space="preserve">0 : </v>
      </c>
      <c r="X368" t="str">
        <f t="array" ref="X368">INT(LARGE($B368:$R368+COLUMN($B368:$R368)/100,X$4))&amp;" : "&amp;INDEX($B$4:$R$4,,MATCH(LARGE($B368:$R368+COLUMN($B368:$R368)/100,X$4),$B368:$R368+COLUMN($B368:$R368)/100,0))</f>
        <v xml:space="preserve">0 : </v>
      </c>
      <c r="Y368" t="e">
        <f>U368='TCD vent'!U368</f>
        <v>#N/A</v>
      </c>
    </row>
    <row r="369" spans="1:25" x14ac:dyDescent="0.35">
      <c r="A369"/>
      <c r="U369" s="12" t="e">
        <f t="shared" si="5"/>
        <v>#N/A</v>
      </c>
      <c r="V369" t="str">
        <f t="array" ref="V369">INT(LARGE($B369:$R369+COLUMN($B369:$R369)/100,V$4))&amp;" : "&amp;INDEX($B$4:$R$4,,MATCH(LARGE($B369:$R369+COLUMN($B369:$R369)/100,V$4),$B369:$R369+COLUMN($B369:$R369)/100,0))</f>
        <v xml:space="preserve">0 : </v>
      </c>
      <c r="W369" t="str">
        <f t="array" ref="W369">INT(LARGE($B369:$R369+COLUMN($B369:$R369)/100,W$4))&amp;" : "&amp;INDEX($B$4:$R$4,,MATCH(LARGE($B369:$R369+COLUMN($B369:$R369)/100,W$4),$B369:$R369+COLUMN($B369:$R369)/100,0))</f>
        <v xml:space="preserve">0 : </v>
      </c>
      <c r="X369" t="str">
        <f t="array" ref="X369">INT(LARGE($B369:$R369+COLUMN($B369:$R369)/100,X$4))&amp;" : "&amp;INDEX($B$4:$R$4,,MATCH(LARGE($B369:$R369+COLUMN($B369:$R369)/100,X$4),$B369:$R369+COLUMN($B369:$R369)/100,0))</f>
        <v xml:space="preserve">0 : </v>
      </c>
      <c r="Y369" t="e">
        <f>U369='TCD vent'!U369</f>
        <v>#N/A</v>
      </c>
    </row>
    <row r="370" spans="1:25" x14ac:dyDescent="0.35">
      <c r="A370"/>
      <c r="U370" s="12" t="e">
        <f t="shared" si="5"/>
        <v>#N/A</v>
      </c>
      <c r="V370" t="str">
        <f t="array" ref="V370">INT(LARGE($B370:$R370+COLUMN($B370:$R370)/100,V$4))&amp;" : "&amp;INDEX($B$4:$R$4,,MATCH(LARGE($B370:$R370+COLUMN($B370:$R370)/100,V$4),$B370:$R370+COLUMN($B370:$R370)/100,0))</f>
        <v xml:space="preserve">0 : </v>
      </c>
      <c r="W370" t="str">
        <f t="array" ref="W370">INT(LARGE($B370:$R370+COLUMN($B370:$R370)/100,W$4))&amp;" : "&amp;INDEX($B$4:$R$4,,MATCH(LARGE($B370:$R370+COLUMN($B370:$R370)/100,W$4),$B370:$R370+COLUMN($B370:$R370)/100,0))</f>
        <v xml:space="preserve">0 : </v>
      </c>
      <c r="X370" t="str">
        <f t="array" ref="X370">INT(LARGE($B370:$R370+COLUMN($B370:$R370)/100,X$4))&amp;" : "&amp;INDEX($B$4:$R$4,,MATCH(LARGE($B370:$R370+COLUMN($B370:$R370)/100,X$4),$B370:$R370+COLUMN($B370:$R370)/100,0))</f>
        <v xml:space="preserve">0 : </v>
      </c>
      <c r="Y370" t="e">
        <f>U370='TCD vent'!U370</f>
        <v>#N/A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73"/>
  <sheetViews>
    <sheetView zoomScale="90" zoomScaleNormal="90" workbookViewId="0">
      <selection activeCell="C8" sqref="C8"/>
    </sheetView>
  </sheetViews>
  <sheetFormatPr baseColWidth="10" defaultColWidth="11.453125" defaultRowHeight="14.5" x14ac:dyDescent="0.35"/>
  <cols>
    <col min="1" max="1" width="12.7265625" style="17" bestFit="1" customWidth="1"/>
    <col min="2" max="6" width="11.453125" style="16" customWidth="1"/>
    <col min="7" max="15" width="10.6328125" customWidth="1"/>
    <col min="16" max="16384" width="11.453125" style="17"/>
  </cols>
  <sheetData>
    <row r="1" spans="1:15" ht="15" customHeight="1" x14ac:dyDescent="0.35">
      <c r="A1" s="15"/>
      <c r="B1" s="15"/>
      <c r="C1" s="171" t="s">
        <v>92</v>
      </c>
      <c r="D1" s="171"/>
      <c r="E1" s="171"/>
      <c r="F1" s="171"/>
      <c r="G1" s="16"/>
      <c r="H1" s="16"/>
      <c r="I1" s="17"/>
      <c r="J1" s="17"/>
      <c r="K1" s="17"/>
      <c r="L1" s="17"/>
      <c r="M1" s="17"/>
      <c r="N1" s="17"/>
      <c r="O1" s="17"/>
    </row>
    <row r="2" spans="1:15" ht="15" customHeight="1" x14ac:dyDescent="0.35">
      <c r="A2" s="172"/>
      <c r="B2" s="172"/>
      <c r="C2" s="171"/>
      <c r="D2" s="171"/>
      <c r="E2" s="171"/>
      <c r="F2" s="171"/>
      <c r="G2" s="16"/>
      <c r="H2" s="16"/>
      <c r="I2" s="17"/>
      <c r="J2" s="17"/>
      <c r="K2" s="17"/>
      <c r="L2" s="17"/>
      <c r="M2" s="17"/>
      <c r="N2" s="17"/>
      <c r="O2" s="17"/>
    </row>
    <row r="3" spans="1:15" ht="15" customHeight="1" thickBot="1" x14ac:dyDescent="0.4">
      <c r="A3" s="18"/>
      <c r="B3" s="18"/>
      <c r="C3" s="19"/>
      <c r="D3" s="19"/>
      <c r="E3" s="19"/>
      <c r="F3" s="19"/>
      <c r="G3" s="16"/>
      <c r="H3" s="16"/>
      <c r="I3" s="17"/>
      <c r="J3" s="17"/>
      <c r="K3" s="17"/>
      <c r="L3" s="17"/>
      <c r="M3" s="17"/>
      <c r="N3" s="17"/>
      <c r="O3" s="17"/>
    </row>
    <row r="4" spans="1:15" s="20" customFormat="1" ht="15.5" x14ac:dyDescent="0.35">
      <c r="B4" s="21" t="s">
        <v>93</v>
      </c>
      <c r="C4" s="22">
        <f>YEAR(Bdd!A5)</f>
        <v>1900</v>
      </c>
      <c r="D4" s="23"/>
      <c r="E4" s="24" t="s">
        <v>94</v>
      </c>
      <c r="F4" s="22" t="s">
        <v>187</v>
      </c>
      <c r="G4" s="25">
        <f>VLOOKUP(F4,Annexe!A2:B13,2,0)</f>
        <v>1</v>
      </c>
      <c r="H4" s="26" t="s">
        <v>95</v>
      </c>
      <c r="I4" s="27">
        <f>DATE(Température!C4,G4,1)</f>
        <v>1</v>
      </c>
      <c r="J4" s="26" t="s">
        <v>96</v>
      </c>
      <c r="K4" s="27">
        <f>DATE(Température!C4,G4+1,1)</f>
        <v>32</v>
      </c>
    </row>
    <row r="5" spans="1:15" x14ac:dyDescent="0.35">
      <c r="A5" s="16"/>
      <c r="G5" s="16"/>
      <c r="H5" s="16"/>
      <c r="I5" s="26"/>
      <c r="J5" s="17"/>
      <c r="K5" s="26"/>
      <c r="L5" s="17"/>
      <c r="M5" s="17"/>
      <c r="N5" s="17"/>
      <c r="O5" s="17"/>
    </row>
    <row r="6" spans="1:15" ht="15" thickBot="1" x14ac:dyDescent="0.4">
      <c r="B6" s="17"/>
      <c r="G6" s="16"/>
      <c r="H6" s="16"/>
      <c r="I6" s="17"/>
      <c r="J6" s="17"/>
      <c r="K6" s="17"/>
      <c r="L6" s="17"/>
      <c r="M6" s="17"/>
      <c r="N6" s="17"/>
      <c r="O6" s="17"/>
    </row>
    <row r="7" spans="1:15" x14ac:dyDescent="0.35">
      <c r="A7" s="28" t="s">
        <v>97</v>
      </c>
      <c r="B7" s="29" t="s">
        <v>98</v>
      </c>
      <c r="C7" s="29" t="s">
        <v>99</v>
      </c>
      <c r="D7" s="30" t="s">
        <v>100</v>
      </c>
      <c r="F7" s="17"/>
      <c r="G7" s="150" t="s">
        <v>101</v>
      </c>
      <c r="H7" s="151"/>
      <c r="I7" s="151"/>
      <c r="J7" s="152"/>
      <c r="K7" s="17"/>
      <c r="L7" s="31"/>
      <c r="M7" s="17"/>
      <c r="N7" s="17"/>
      <c r="O7" s="17"/>
    </row>
    <row r="8" spans="1:15" ht="15" thickBot="1" x14ac:dyDescent="0.4">
      <c r="A8" s="32">
        <f>I4</f>
        <v>1</v>
      </c>
      <c r="B8" s="33" t="str">
        <f>IFERROR(GETPIVOTDATA("Low Temp",'TCD 18h-18h'!$A$3,"Date18",A8),"")</f>
        <v/>
      </c>
      <c r="C8" s="33" t="str">
        <f>IFERROR(GETPIVOTDATA("Max de Hi Temp",'TCD 6h-6h'!$A$3,"Date6",A8),"")</f>
        <v/>
      </c>
      <c r="D8" s="34" t="str">
        <f>IFERROR(GETPIVOTDATA("Moyenne de Temp Out",'TCD 0h-0h'!$A$3,"Date0",A8),"")</f>
        <v/>
      </c>
      <c r="F8" s="17"/>
      <c r="G8" s="156">
        <f>MIN(D8:D38)</f>
        <v>0</v>
      </c>
      <c r="H8" s="157"/>
      <c r="I8" s="157"/>
      <c r="J8" s="158"/>
      <c r="K8" s="17"/>
      <c r="L8" s="17"/>
      <c r="M8" s="17"/>
      <c r="N8" s="17"/>
      <c r="O8" s="17"/>
    </row>
    <row r="9" spans="1:15" ht="15" thickBot="1" x14ac:dyDescent="0.4">
      <c r="A9" s="32">
        <f t="shared" ref="A9:A35" si="0">A8+1</f>
        <v>2</v>
      </c>
      <c r="B9" s="33" t="str">
        <f>IFERROR(GETPIVOTDATA("Low Temp",'TCD 18h-18h'!$A$3,"Date18",A9),"")</f>
        <v/>
      </c>
      <c r="C9" s="33" t="str">
        <f>IFERROR(GETPIVOTDATA("Max de Hi Temp",'TCD 6h-6h'!$A$3,"Date6",A9),"")</f>
        <v/>
      </c>
      <c r="D9" s="34" t="str">
        <f>IFERROR(GETPIVOTDATA("Moyenne de Temp Out",'TCD 0h-0h'!$A$3,"Date0",A9),"")</f>
        <v/>
      </c>
      <c r="G9" s="16"/>
      <c r="H9" s="16"/>
      <c r="I9" s="17"/>
      <c r="J9" s="17"/>
      <c r="K9" s="17"/>
      <c r="L9" s="173" t="s">
        <v>102</v>
      </c>
      <c r="M9" s="174"/>
      <c r="N9" s="174"/>
      <c r="O9" s="175"/>
    </row>
    <row r="10" spans="1:15" ht="15" thickBot="1" x14ac:dyDescent="0.4">
      <c r="A10" s="32">
        <f t="shared" si="0"/>
        <v>3</v>
      </c>
      <c r="B10" s="33" t="str">
        <f>IFERROR(GETPIVOTDATA("Low Temp",'TCD 18h-18h'!$A$3,"Date18",A10),"")</f>
        <v/>
      </c>
      <c r="C10" s="33" t="str">
        <f>IFERROR(GETPIVOTDATA("Max de Hi Temp",'TCD 6h-6h'!$A$3,"Date6",A10),"")</f>
        <v/>
      </c>
      <c r="D10" s="34" t="str">
        <f>IFERROR(GETPIVOTDATA("Moyenne de Temp Out",'TCD 0h-0h'!$A$3,"Date0",A10),"")</f>
        <v/>
      </c>
      <c r="G10" s="150" t="s">
        <v>103</v>
      </c>
      <c r="H10" s="151"/>
      <c r="I10" s="151"/>
      <c r="J10" s="152"/>
      <c r="K10" s="35"/>
      <c r="L10" s="168">
        <f>COUNTIF(B8:B38,"&lt;=-10")</f>
        <v>0</v>
      </c>
      <c r="M10" s="169"/>
      <c r="N10" s="169"/>
      <c r="O10" s="170"/>
    </row>
    <row r="11" spans="1:15" ht="15" thickBot="1" x14ac:dyDescent="0.4">
      <c r="A11" s="32">
        <f t="shared" si="0"/>
        <v>4</v>
      </c>
      <c r="B11" s="33" t="str">
        <f>IFERROR(GETPIVOTDATA("Low Temp",'TCD 18h-18h'!$A$3,"Date18",A11),"")</f>
        <v/>
      </c>
      <c r="C11" s="33" t="str">
        <f>IFERROR(GETPIVOTDATA("Max de Hi Temp",'TCD 6h-6h'!$A$3,"Date6",A11),"")</f>
        <v/>
      </c>
      <c r="D11" s="34" t="str">
        <f>IFERROR(GETPIVOTDATA("Moyenne de Temp Out",'TCD 0h-0h'!$A$3,"Date0",A11),"")</f>
        <v/>
      </c>
      <c r="G11" s="156">
        <f>MAX(D8:D38)</f>
        <v>0</v>
      </c>
      <c r="H11" s="157"/>
      <c r="I11" s="157"/>
      <c r="J11" s="158"/>
      <c r="K11" s="17"/>
      <c r="L11" s="16"/>
      <c r="M11" s="16"/>
      <c r="N11" s="17"/>
      <c r="O11" s="17"/>
    </row>
    <row r="12" spans="1:15" ht="15" thickBot="1" x14ac:dyDescent="0.4">
      <c r="A12" s="32">
        <f t="shared" si="0"/>
        <v>5</v>
      </c>
      <c r="B12" s="33" t="str">
        <f>IFERROR(GETPIVOTDATA("Low Temp",'TCD 18h-18h'!$A$3,"Date18",A12),"")</f>
        <v/>
      </c>
      <c r="C12" s="33" t="str">
        <f>IFERROR(GETPIVOTDATA("Max de Hi Temp",'TCD 6h-6h'!$A$3,"Date6",A12),"")</f>
        <v/>
      </c>
      <c r="D12" s="34" t="str">
        <f>IFERROR(GETPIVOTDATA("Moyenne de Temp Out",'TCD 0h-0h'!$A$3,"Date0",A12),"")</f>
        <v/>
      </c>
      <c r="G12" s="16"/>
      <c r="H12" s="16"/>
      <c r="I12" s="17"/>
      <c r="J12" s="17"/>
      <c r="K12" s="36"/>
      <c r="L12" s="159" t="s">
        <v>104</v>
      </c>
      <c r="M12" s="160"/>
      <c r="N12" s="160"/>
      <c r="O12" s="161"/>
    </row>
    <row r="13" spans="1:15" ht="15" thickBot="1" x14ac:dyDescent="0.4">
      <c r="A13" s="32">
        <f t="shared" si="0"/>
        <v>6</v>
      </c>
      <c r="B13" s="33" t="str">
        <f>IFERROR(GETPIVOTDATA("Low Temp",'TCD 18h-18h'!$A$3,"Date18",A13),"")</f>
        <v/>
      </c>
      <c r="C13" s="33" t="str">
        <f>IFERROR(GETPIVOTDATA("Max de Hi Temp",'TCD 6h-6h'!$A$3,"Date6",A13),"")</f>
        <v/>
      </c>
      <c r="D13" s="34" t="str">
        <f>IFERROR(GETPIVOTDATA("Moyenne de Temp Out",'TCD 0h-0h'!$A$3,"Date0",A13),"")</f>
        <v/>
      </c>
      <c r="G13" s="150" t="s">
        <v>105</v>
      </c>
      <c r="H13" s="151"/>
      <c r="I13" s="151"/>
      <c r="J13" s="152"/>
      <c r="K13" s="35"/>
      <c r="L13" s="162">
        <f>COUNTIF(B8:B38,"&lt;=-5")</f>
        <v>0</v>
      </c>
      <c r="M13" s="163"/>
      <c r="N13" s="163"/>
      <c r="O13" s="164"/>
    </row>
    <row r="14" spans="1:15" ht="15" thickBot="1" x14ac:dyDescent="0.4">
      <c r="A14" s="32">
        <f t="shared" si="0"/>
        <v>7</v>
      </c>
      <c r="B14" s="33" t="str">
        <f>IFERROR(GETPIVOTDATA("Low Temp",'TCD 18h-18h'!$A$3,"Date18",A14),"")</f>
        <v/>
      </c>
      <c r="C14" s="33" t="str">
        <f>IFERROR(GETPIVOTDATA("Max de Hi Temp",'TCD 6h-6h'!$A$3,"Date6",A14),"")</f>
        <v/>
      </c>
      <c r="D14" s="34" t="str">
        <f>IFERROR(GETPIVOTDATA("Moyenne de Temp Out",'TCD 0h-0h'!$A$3,"Date0",A14),"")</f>
        <v/>
      </c>
      <c r="G14" s="156" t="e">
        <f>AVERAGE(D8:D38)</f>
        <v>#DIV/0!</v>
      </c>
      <c r="H14" s="157"/>
      <c r="I14" s="157"/>
      <c r="J14" s="158"/>
      <c r="K14" s="36"/>
      <c r="L14" s="16"/>
      <c r="M14" s="16"/>
      <c r="N14" s="17"/>
      <c r="O14" s="17"/>
    </row>
    <row r="15" spans="1:15" ht="15" thickBot="1" x14ac:dyDescent="0.4">
      <c r="A15" s="32">
        <f t="shared" si="0"/>
        <v>8</v>
      </c>
      <c r="B15" s="33" t="str">
        <f>IFERROR(GETPIVOTDATA("Low Temp",'TCD 18h-18h'!$A$3,"Date18",A15),"")</f>
        <v/>
      </c>
      <c r="C15" s="33" t="str">
        <f>IFERROR(GETPIVOTDATA("Max de Hi Temp",'TCD 6h-6h'!$A$3,"Date6",A15),"")</f>
        <v/>
      </c>
      <c r="D15" s="34" t="str">
        <f>IFERROR(GETPIVOTDATA("Moyenne de Temp Out",'TCD 0h-0h'!$A$3,"Date0",A15),"")</f>
        <v/>
      </c>
      <c r="G15" s="16"/>
      <c r="H15" s="16"/>
      <c r="I15" s="17"/>
      <c r="J15" s="17"/>
      <c r="K15" s="36"/>
      <c r="L15" s="165" t="s">
        <v>106</v>
      </c>
      <c r="M15" s="166"/>
      <c r="N15" s="166"/>
      <c r="O15" s="167"/>
    </row>
    <row r="16" spans="1:15" ht="15" thickBot="1" x14ac:dyDescent="0.4">
      <c r="A16" s="32">
        <f t="shared" si="0"/>
        <v>9</v>
      </c>
      <c r="B16" s="33" t="str">
        <f>IFERROR(GETPIVOTDATA("Low Temp",'TCD 18h-18h'!$A$3,"Date18",A16),"")</f>
        <v/>
      </c>
      <c r="C16" s="33" t="str">
        <f>IFERROR(GETPIVOTDATA("Max de Hi Temp",'TCD 6h-6h'!$A$3,"Date6",A16),"")</f>
        <v/>
      </c>
      <c r="D16" s="34" t="str">
        <f>IFERROR(GETPIVOTDATA("Moyenne de Temp Out",'TCD 0h-0h'!$A$3,"Date0",A16),"")</f>
        <v/>
      </c>
      <c r="G16" s="150" t="s">
        <v>107</v>
      </c>
      <c r="H16" s="151"/>
      <c r="I16" s="151"/>
      <c r="J16" s="152"/>
      <c r="K16" s="35"/>
      <c r="L16" s="153">
        <f>COUNTIF(B8:B38,"&lt;=-0")</f>
        <v>0</v>
      </c>
      <c r="M16" s="154"/>
      <c r="N16" s="154"/>
      <c r="O16" s="155"/>
    </row>
    <row r="17" spans="1:15" ht="15" thickBot="1" x14ac:dyDescent="0.4">
      <c r="A17" s="32">
        <f t="shared" si="0"/>
        <v>10</v>
      </c>
      <c r="B17" s="33" t="str">
        <f>IFERROR(GETPIVOTDATA("Low Temp",'TCD 18h-18h'!$A$3,"Date18",A17),"")</f>
        <v/>
      </c>
      <c r="C17" s="33" t="str">
        <f>IFERROR(GETPIVOTDATA("Max de Hi Temp",'TCD 6h-6h'!$A$3,"Date6",A17),"")</f>
        <v/>
      </c>
      <c r="D17" s="34" t="str">
        <f>IFERROR(GETPIVOTDATA("Moyenne de Temp Out",'TCD 0h-0h'!$A$3,"Date0",A17),"")</f>
        <v/>
      </c>
      <c r="G17" s="125">
        <f>MIN(B8:B38)</f>
        <v>0</v>
      </c>
      <c r="H17" s="126"/>
      <c r="I17" s="127" t="e">
        <f>INDEX($A$8:$A$38,MATCH(G17,$B$8:$B$38,0))</f>
        <v>#N/A</v>
      </c>
      <c r="J17" s="128"/>
      <c r="K17" s="17"/>
      <c r="L17" s="16"/>
      <c r="M17" s="16"/>
      <c r="N17" s="17"/>
      <c r="O17" s="17"/>
    </row>
    <row r="18" spans="1:15" ht="15" thickBot="1" x14ac:dyDescent="0.4">
      <c r="A18" s="32">
        <f t="shared" si="0"/>
        <v>11</v>
      </c>
      <c r="B18" s="33" t="str">
        <f>IFERROR(GETPIVOTDATA("Low Temp",'TCD 18h-18h'!$A$3,"Date18",A18),"")</f>
        <v/>
      </c>
      <c r="C18" s="33" t="str">
        <f>IFERROR(GETPIVOTDATA("Max de Hi Temp",'TCD 6h-6h'!$A$3,"Date6",A18),"")</f>
        <v/>
      </c>
      <c r="D18" s="34" t="str">
        <f>IFERROR(GETPIVOTDATA("Moyenne de Temp Out",'TCD 0h-0h'!$A$3,"Date0",A18),"")</f>
        <v/>
      </c>
      <c r="G18" s="16"/>
      <c r="H18" s="16"/>
      <c r="I18" s="17"/>
      <c r="J18" s="17"/>
      <c r="K18" s="17"/>
      <c r="L18" s="165" t="s">
        <v>108</v>
      </c>
      <c r="M18" s="166"/>
      <c r="N18" s="166"/>
      <c r="O18" s="167"/>
    </row>
    <row r="19" spans="1:15" ht="15" thickBot="1" x14ac:dyDescent="0.4">
      <c r="A19" s="32">
        <f t="shared" si="0"/>
        <v>12</v>
      </c>
      <c r="B19" s="33" t="str">
        <f>IFERROR(GETPIVOTDATA("Low Temp",'TCD 18h-18h'!$A$3,"Date18",A19),"")</f>
        <v/>
      </c>
      <c r="C19" s="33" t="str">
        <f>IFERROR(GETPIVOTDATA("Max de Hi Temp",'TCD 6h-6h'!$A$3,"Date6",A19),"")</f>
        <v/>
      </c>
      <c r="D19" s="34" t="str">
        <f>IFERROR(GETPIVOTDATA("Moyenne de Temp Out",'TCD 0h-0h'!$A$3,"Date0",A19),"")</f>
        <v/>
      </c>
      <c r="G19" s="150" t="s">
        <v>109</v>
      </c>
      <c r="H19" s="151"/>
      <c r="I19" s="151"/>
      <c r="J19" s="152"/>
      <c r="K19" s="35"/>
      <c r="L19" s="153">
        <f>COUNTIF(C8:C38,"&lt;=-0")</f>
        <v>0</v>
      </c>
      <c r="M19" s="154"/>
      <c r="N19" s="154"/>
      <c r="O19" s="155"/>
    </row>
    <row r="20" spans="1:15" ht="15" thickBot="1" x14ac:dyDescent="0.4">
      <c r="A20" s="32">
        <f t="shared" si="0"/>
        <v>13</v>
      </c>
      <c r="B20" s="33" t="str">
        <f>IFERROR(GETPIVOTDATA("Low Temp",'TCD 18h-18h'!$A$3,"Date18",A20),"")</f>
        <v/>
      </c>
      <c r="C20" s="33" t="str">
        <f>IFERROR(GETPIVOTDATA("Max de Hi Temp",'TCD 6h-6h'!$A$3,"Date6",A20),"")</f>
        <v/>
      </c>
      <c r="D20" s="34" t="str">
        <f>IFERROR(GETPIVOTDATA("Moyenne de Temp Out",'TCD 0h-0h'!$A$3,"Date0",A20),"")</f>
        <v/>
      </c>
      <c r="G20" s="125">
        <f>MAX(C8:C38)</f>
        <v>0</v>
      </c>
      <c r="H20" s="126"/>
      <c r="I20" s="127" t="e">
        <f>INDEX($A$8:$A$38,MATCH(G20,$C$8:$C$38,0))</f>
        <v>#N/A</v>
      </c>
      <c r="J20" s="128"/>
      <c r="K20" s="17"/>
      <c r="L20" s="16"/>
      <c r="M20" s="16"/>
      <c r="N20" s="17"/>
      <c r="O20" s="17"/>
    </row>
    <row r="21" spans="1:15" ht="15" thickBot="1" x14ac:dyDescent="0.4">
      <c r="A21" s="32">
        <f t="shared" si="0"/>
        <v>14</v>
      </c>
      <c r="B21" s="33" t="str">
        <f>IFERROR(GETPIVOTDATA("Low Temp",'TCD 18h-18h'!$A$3,"Date18",A21),"")</f>
        <v/>
      </c>
      <c r="C21" s="33" t="str">
        <f>IFERROR(GETPIVOTDATA("Max de Hi Temp",'TCD 6h-6h'!$A$3,"Date6",A21),"")</f>
        <v/>
      </c>
      <c r="D21" s="34" t="str">
        <f>IFERROR(GETPIVOTDATA("Moyenne de Temp Out",'TCD 0h-0h'!$A$3,"Date0",A21),"")</f>
        <v/>
      </c>
      <c r="G21" s="16"/>
      <c r="H21" s="16"/>
      <c r="I21" s="17"/>
      <c r="J21" s="17"/>
      <c r="K21" s="17"/>
      <c r="L21" s="129" t="s">
        <v>110</v>
      </c>
      <c r="M21" s="130"/>
      <c r="N21" s="130"/>
      <c r="O21" s="131"/>
    </row>
    <row r="22" spans="1:15" ht="15" thickBot="1" x14ac:dyDescent="0.4">
      <c r="A22" s="32">
        <f t="shared" si="0"/>
        <v>15</v>
      </c>
      <c r="B22" s="33" t="str">
        <f>IFERROR(GETPIVOTDATA("Low Temp",'TCD 18h-18h'!$A$3,"Date18",A22),"")</f>
        <v/>
      </c>
      <c r="C22" s="33" t="str">
        <f>IFERROR(GETPIVOTDATA("Max de Hi Temp",'TCD 6h-6h'!$A$3,"Date6",A22),"")</f>
        <v/>
      </c>
      <c r="D22" s="34" t="str">
        <f>IFERROR(GETPIVOTDATA("Moyenne de Temp Out",'TCD 0h-0h'!$A$3,"Date0",A22),"")</f>
        <v/>
      </c>
      <c r="G22" s="132" t="s">
        <v>111</v>
      </c>
      <c r="H22" s="133"/>
      <c r="I22" s="133"/>
      <c r="J22" s="134"/>
      <c r="K22" s="35"/>
      <c r="L22" s="135">
        <f>COUNTIF(B8:B38,"&gt;=20")</f>
        <v>0</v>
      </c>
      <c r="M22" s="136"/>
      <c r="N22" s="136"/>
      <c r="O22" s="137"/>
    </row>
    <row r="23" spans="1:15" ht="15" thickBot="1" x14ac:dyDescent="0.4">
      <c r="A23" s="32">
        <f t="shared" si="0"/>
        <v>16</v>
      </c>
      <c r="B23" s="33" t="str">
        <f>IFERROR(GETPIVOTDATA("Low Temp",'TCD 18h-18h'!$A$3,"Date18",A23),"")</f>
        <v/>
      </c>
      <c r="C23" s="33" t="str">
        <f>IFERROR(GETPIVOTDATA("Max de Hi Temp",'TCD 6h-6h'!$A$3,"Date6",A23),"")</f>
        <v/>
      </c>
      <c r="D23" s="34" t="str">
        <f>IFERROR(GETPIVOTDATA("Moyenne de Temp Out",'TCD 0h-0h'!$A$3,"Date0",A23),"")</f>
        <v/>
      </c>
      <c r="G23" s="138">
        <f>COUNTIF(C8:C38,"&lt;0")</f>
        <v>0</v>
      </c>
      <c r="H23" s="139"/>
      <c r="I23" s="139"/>
      <c r="J23" s="140"/>
      <c r="K23" s="17"/>
      <c r="L23" s="16"/>
      <c r="M23" s="16"/>
      <c r="N23" s="17"/>
      <c r="O23" s="17"/>
    </row>
    <row r="24" spans="1:15" ht="15" thickBot="1" x14ac:dyDescent="0.4">
      <c r="A24" s="32">
        <f t="shared" si="0"/>
        <v>17</v>
      </c>
      <c r="B24" s="33" t="str">
        <f>IFERROR(GETPIVOTDATA("Low Temp",'TCD 18h-18h'!$A$3,"Date18",A24),"")</f>
        <v/>
      </c>
      <c r="C24" s="33" t="str">
        <f>IFERROR(GETPIVOTDATA("Max de Hi Temp",'TCD 6h-6h'!$A$3,"Date6",A24),"")</f>
        <v/>
      </c>
      <c r="D24" s="34" t="str">
        <f>IFERROR(GETPIVOTDATA("Moyenne de Temp Out",'TCD 0h-0h'!$A$3,"Date0",A24),"")</f>
        <v/>
      </c>
      <c r="G24" s="16"/>
      <c r="H24" s="16"/>
      <c r="I24" s="17"/>
      <c r="J24" s="17"/>
      <c r="K24" s="17"/>
      <c r="L24" s="129" t="s">
        <v>112</v>
      </c>
      <c r="M24" s="130"/>
      <c r="N24" s="130"/>
      <c r="O24" s="131"/>
    </row>
    <row r="25" spans="1:15" ht="15" thickBot="1" x14ac:dyDescent="0.4">
      <c r="A25" s="32">
        <f t="shared" si="0"/>
        <v>18</v>
      </c>
      <c r="B25" s="33" t="str">
        <f>IFERROR(GETPIVOTDATA("Low Temp",'TCD 18h-18h'!$A$3,"Date18",A25),"")</f>
        <v/>
      </c>
      <c r="C25" s="33" t="str">
        <f>IFERROR(GETPIVOTDATA("Max de Hi Temp",'TCD 6h-6h'!$A$3,"Date6",A25),"")</f>
        <v/>
      </c>
      <c r="D25" s="34" t="str">
        <f>IFERROR(GETPIVOTDATA("Moyenne de Temp Out",'TCD 0h-0h'!$A$3,"Date0",A25),"")</f>
        <v/>
      </c>
      <c r="G25" s="141" t="s">
        <v>113</v>
      </c>
      <c r="H25" s="142"/>
      <c r="I25" s="142"/>
      <c r="J25" s="143"/>
      <c r="K25" s="35"/>
      <c r="L25" s="135">
        <f>COUNTIF(C8:C38,"&gt;=20")</f>
        <v>0</v>
      </c>
      <c r="M25" s="136"/>
      <c r="N25" s="136"/>
      <c r="O25" s="137"/>
    </row>
    <row r="26" spans="1:15" ht="15" thickBot="1" x14ac:dyDescent="0.4">
      <c r="A26" s="32">
        <f t="shared" si="0"/>
        <v>19</v>
      </c>
      <c r="B26" s="33" t="str">
        <f>IFERROR(GETPIVOTDATA("Low Temp",'TCD 18h-18h'!$A$3,"Date18",A26),"")</f>
        <v/>
      </c>
      <c r="C26" s="33" t="str">
        <f>IFERROR(GETPIVOTDATA("Max de Hi Temp",'TCD 6h-6h'!$A$3,"Date6",A26),"")</f>
        <v/>
      </c>
      <c r="D26" s="34" t="str">
        <f>IFERROR(GETPIVOTDATA("Moyenne de Temp Out",'TCD 0h-0h'!$A$3,"Date0",A26),"")</f>
        <v/>
      </c>
      <c r="G26" s="144">
        <f>COUNTIF(B8:B38,"&gt;20")</f>
        <v>0</v>
      </c>
      <c r="H26" s="145"/>
      <c r="I26" s="145"/>
      <c r="J26" s="146"/>
      <c r="K26" s="17"/>
      <c r="L26" s="17"/>
      <c r="M26" s="17"/>
      <c r="N26" s="17"/>
      <c r="O26" s="17"/>
    </row>
    <row r="27" spans="1:15" x14ac:dyDescent="0.35">
      <c r="A27" s="32">
        <f t="shared" si="0"/>
        <v>20</v>
      </c>
      <c r="B27" s="33" t="str">
        <f>IFERROR(GETPIVOTDATA("Low Temp",'TCD 18h-18h'!$A$3,"Date18",A27),"")</f>
        <v/>
      </c>
      <c r="C27" s="33" t="str">
        <f>IFERROR(GETPIVOTDATA("Max de Hi Temp",'TCD 6h-6h'!$A$3,"Date6",A27),"")</f>
        <v/>
      </c>
      <c r="D27" s="34" t="str">
        <f>IFERROR(GETPIVOTDATA("Moyenne de Temp Out",'TCD 0h-0h'!$A$3,"Date0",A27),"")</f>
        <v/>
      </c>
      <c r="G27" s="16"/>
      <c r="H27" s="16"/>
      <c r="I27" s="17"/>
      <c r="J27" s="17"/>
      <c r="K27" s="17"/>
      <c r="L27" s="147" t="s">
        <v>114</v>
      </c>
      <c r="M27" s="148"/>
      <c r="N27" s="148"/>
      <c r="O27" s="149"/>
    </row>
    <row r="28" spans="1:15" ht="15" thickBot="1" x14ac:dyDescent="0.4">
      <c r="A28" s="32">
        <f t="shared" si="0"/>
        <v>21</v>
      </c>
      <c r="B28" s="33" t="str">
        <f>IFERROR(GETPIVOTDATA("Low Temp",'TCD 18h-18h'!$A$3,"Date18",A28),"")</f>
        <v/>
      </c>
      <c r="C28" s="33" t="str">
        <f>IFERROR(GETPIVOTDATA("Max de Hi Temp",'TCD 6h-6h'!$A$3,"Date6",A28),"")</f>
        <v/>
      </c>
      <c r="D28" s="34" t="str">
        <f>IFERROR(GETPIVOTDATA("Moyenne de Temp Out",'TCD 0h-0h'!$A$3,"Date0",A28),"")</f>
        <v/>
      </c>
      <c r="G28" s="16"/>
      <c r="H28" s="16"/>
      <c r="I28" s="17"/>
      <c r="J28" s="17"/>
      <c r="K28" s="35"/>
      <c r="L28" s="122">
        <f>COUNTIF(C8:C38,"&gt;=25")</f>
        <v>0</v>
      </c>
      <c r="M28" s="123"/>
      <c r="N28" s="123"/>
      <c r="O28" s="124"/>
    </row>
    <row r="29" spans="1:15" ht="15" thickBot="1" x14ac:dyDescent="0.4">
      <c r="A29" s="32">
        <f t="shared" si="0"/>
        <v>22</v>
      </c>
      <c r="B29" s="33" t="str">
        <f>IFERROR(GETPIVOTDATA("Low Temp",'TCD 18h-18h'!$A$3,"Date18",A29),"")</f>
        <v/>
      </c>
      <c r="C29" s="33" t="str">
        <f>IFERROR(GETPIVOTDATA("Max de Hi Temp",'TCD 6h-6h'!$A$3,"Date6",A29),"")</f>
        <v/>
      </c>
      <c r="D29" s="34" t="str">
        <f>IFERROR(GETPIVOTDATA("Moyenne de Temp Out",'TCD 0h-0h'!$A$3,"Date0",A29),"")</f>
        <v/>
      </c>
      <c r="G29" s="114" t="s">
        <v>115</v>
      </c>
      <c r="H29" s="114"/>
      <c r="I29" s="114"/>
      <c r="J29" s="114"/>
      <c r="K29" s="17"/>
      <c r="L29" s="16"/>
      <c r="M29" s="16"/>
      <c r="N29" s="17"/>
      <c r="O29" s="17"/>
    </row>
    <row r="30" spans="1:15" x14ac:dyDescent="0.35">
      <c r="A30" s="32">
        <f t="shared" si="0"/>
        <v>23</v>
      </c>
      <c r="B30" s="33" t="str">
        <f>IFERROR(GETPIVOTDATA("Low Temp",'TCD 18h-18h'!$A$3,"Date18",A30),"")</f>
        <v/>
      </c>
      <c r="C30" s="33" t="str">
        <f>IFERROR(GETPIVOTDATA("Max de Hi Temp",'TCD 6h-6h'!$A$3,"Date6",A30),"")</f>
        <v/>
      </c>
      <c r="D30" s="34" t="str">
        <f>IFERROR(GETPIVOTDATA("Moyenne de Temp Out",'TCD 0h-0h'!$A$3,"Date0",A30),"")</f>
        <v/>
      </c>
      <c r="G30" s="115" t="s">
        <v>116</v>
      </c>
      <c r="H30" s="115"/>
      <c r="I30" s="115"/>
      <c r="J30" s="115"/>
      <c r="K30" s="17"/>
      <c r="L30" s="116" t="s">
        <v>117</v>
      </c>
      <c r="M30" s="117"/>
      <c r="N30" s="117"/>
      <c r="O30" s="118"/>
    </row>
    <row r="31" spans="1:15" ht="15" thickBot="1" x14ac:dyDescent="0.4">
      <c r="A31" s="32">
        <f t="shared" si="0"/>
        <v>24</v>
      </c>
      <c r="B31" s="33" t="str">
        <f>IFERROR(GETPIVOTDATA("Low Temp",'TCD 18h-18h'!$A$3,"Date18",A31),"")</f>
        <v/>
      </c>
      <c r="C31" s="33" t="str">
        <f>IFERROR(GETPIVOTDATA("Max de Hi Temp",'TCD 6h-6h'!$A$3,"Date6",A31),"")</f>
        <v/>
      </c>
      <c r="D31" s="34" t="str">
        <f>IFERROR(GETPIVOTDATA("Moyenne de Temp Out",'TCD 0h-0h'!$A$3,"Date0",A31),"")</f>
        <v/>
      </c>
      <c r="G31" s="108" t="s">
        <v>118</v>
      </c>
      <c r="H31" s="109"/>
      <c r="I31" s="109"/>
      <c r="J31" s="110"/>
      <c r="K31" s="35"/>
      <c r="L31" s="119">
        <f>COUNTIF(C8:C38,"&gt;=30")</f>
        <v>0</v>
      </c>
      <c r="M31" s="120"/>
      <c r="N31" s="120"/>
      <c r="O31" s="121"/>
    </row>
    <row r="32" spans="1:15" x14ac:dyDescent="0.35">
      <c r="A32" s="32">
        <f t="shared" si="0"/>
        <v>25</v>
      </c>
      <c r="B32" s="33" t="str">
        <f>IFERROR(GETPIVOTDATA("Low Temp",'TCD 18h-18h'!$A$3,"Date18",A32),"")</f>
        <v/>
      </c>
      <c r="C32" s="33" t="str">
        <f>IFERROR(GETPIVOTDATA("Max de Hi Temp",'TCD 6h-6h'!$A$3,"Date6",A32),"")</f>
        <v/>
      </c>
      <c r="D32" s="34" t="str">
        <f>IFERROR(GETPIVOTDATA("Moyenne de Temp Out",'TCD 0h-0h'!$A$3,"Date0",A32),"")</f>
        <v/>
      </c>
      <c r="G32" s="108" t="s">
        <v>119</v>
      </c>
      <c r="H32" s="109"/>
      <c r="I32" s="109"/>
      <c r="J32" s="110"/>
      <c r="K32" s="17"/>
      <c r="L32" s="17"/>
      <c r="M32" s="17"/>
      <c r="N32" s="17"/>
      <c r="O32" s="17"/>
    </row>
    <row r="33" spans="1:19" x14ac:dyDescent="0.35">
      <c r="A33" s="32">
        <f t="shared" si="0"/>
        <v>26</v>
      </c>
      <c r="B33" s="33" t="str">
        <f>IFERROR(GETPIVOTDATA("Low Temp",'TCD 18h-18h'!$A$3,"Date18",A33),"")</f>
        <v/>
      </c>
      <c r="C33" s="33" t="str">
        <f>IFERROR(GETPIVOTDATA("Max de Hi Temp",'TCD 6h-6h'!$A$3,"Date6",A33),"")</f>
        <v/>
      </c>
      <c r="D33" s="34" t="str">
        <f>IFERROR(GETPIVOTDATA("Moyenne de Temp Out",'TCD 0h-0h'!$A$3,"Date0",A33),"")</f>
        <v/>
      </c>
      <c r="G33" s="108" t="s">
        <v>120</v>
      </c>
      <c r="H33" s="109"/>
      <c r="I33" s="109"/>
      <c r="J33" s="110"/>
      <c r="K33" s="17"/>
      <c r="L33" s="17"/>
      <c r="M33" s="17"/>
      <c r="N33" s="17"/>
      <c r="O33" s="17"/>
    </row>
    <row r="34" spans="1:19" x14ac:dyDescent="0.35">
      <c r="A34" s="32">
        <f t="shared" si="0"/>
        <v>27</v>
      </c>
      <c r="B34" s="33" t="str">
        <f>IFERROR(GETPIVOTDATA("Low Temp",'TCD 18h-18h'!$A$3,"Date18",A34),"")</f>
        <v/>
      </c>
      <c r="C34" s="33" t="str">
        <f>IFERROR(GETPIVOTDATA("Max de Hi Temp",'TCD 6h-6h'!$A$3,"Date6",A34),"")</f>
        <v/>
      </c>
      <c r="D34" s="34" t="str">
        <f>IFERROR(GETPIVOTDATA("Moyenne de Temp Out",'TCD 0h-0h'!$A$3,"Date0",A34),"")</f>
        <v/>
      </c>
      <c r="G34" s="111" t="s">
        <v>121</v>
      </c>
      <c r="H34" s="112"/>
      <c r="I34" s="112"/>
      <c r="J34" s="113"/>
      <c r="K34" s="17"/>
      <c r="L34" s="17"/>
      <c r="M34" s="17"/>
      <c r="N34" s="17"/>
      <c r="O34" s="17"/>
    </row>
    <row r="35" spans="1:19" x14ac:dyDescent="0.35">
      <c r="A35" s="32">
        <f t="shared" si="0"/>
        <v>28</v>
      </c>
      <c r="B35" s="33" t="str">
        <f>IFERROR(GETPIVOTDATA("Low Temp",'TCD 18h-18h'!$A$3,"Date18",A35),"")</f>
        <v/>
      </c>
      <c r="C35" s="33" t="str">
        <f>IFERROR(GETPIVOTDATA("Max de Hi Temp",'TCD 6h-6h'!$A$3,"Date6",A35),"")</f>
        <v/>
      </c>
      <c r="D35" s="34" t="str">
        <f>IFERROR(GETPIVOTDATA("Moyenne de Temp Out",'TCD 0h-0h'!$A$3,"Date0",A35),"")</f>
        <v/>
      </c>
      <c r="G35" s="17"/>
      <c r="H35" s="17"/>
      <c r="I35" s="17"/>
      <c r="J35" s="17"/>
      <c r="K35" s="17"/>
      <c r="L35" s="17"/>
      <c r="M35" s="17"/>
      <c r="N35" s="17"/>
      <c r="O35" s="17"/>
    </row>
    <row r="36" spans="1:19" x14ac:dyDescent="0.35">
      <c r="A36" s="32">
        <f>IF(MONTH(A35+1)=$G$4,A35+1,"")</f>
        <v>29</v>
      </c>
      <c r="B36" s="33" t="str">
        <f>IFERROR(GETPIVOTDATA("Low Temp",'TCD 18h-18h'!$A$3,"Date18",A36),"")</f>
        <v/>
      </c>
      <c r="C36" s="33" t="str">
        <f>IFERROR(GETPIVOTDATA("Max de Hi Temp",'TCD 6h-6h'!$A$3,"Date6",A36),"")</f>
        <v/>
      </c>
      <c r="D36" s="34" t="str">
        <f>IFERROR(GETPIVOTDATA("Moyenne de Temp Out",'TCD 0h-0h'!$A$3,"Date0",A36),"")</f>
        <v/>
      </c>
      <c r="G36" s="17"/>
      <c r="H36" s="17"/>
      <c r="I36" s="17"/>
      <c r="J36" s="17"/>
      <c r="K36" s="17"/>
      <c r="L36" s="17"/>
      <c r="M36" s="17"/>
      <c r="N36" s="17"/>
      <c r="O36" s="17"/>
    </row>
    <row r="37" spans="1:19" x14ac:dyDescent="0.35">
      <c r="A37" s="32">
        <f>IFERROR(IF(MONTH(A36+1)=$G$4,A36+1,""),"")</f>
        <v>30</v>
      </c>
      <c r="B37" s="33" t="str">
        <f>IFERROR(GETPIVOTDATA("Low Temp",'TCD 18h-18h'!$A$3,"Date18",A37),"")</f>
        <v/>
      </c>
      <c r="C37" s="33" t="str">
        <f>IFERROR(GETPIVOTDATA("Max de Hi Temp",'TCD 6h-6h'!$A$3,"Date6",A37),"")</f>
        <v/>
      </c>
      <c r="D37" s="34" t="str">
        <f>IFERROR(GETPIVOTDATA("Moyenne de Temp Out",'TCD 0h-0h'!$A$3,"Date0",A37),"")</f>
        <v/>
      </c>
      <c r="F37" s="37"/>
      <c r="G37" s="17"/>
      <c r="H37" s="17"/>
      <c r="I37" s="17"/>
      <c r="J37" s="17"/>
      <c r="K37" s="17"/>
      <c r="L37" s="17"/>
      <c r="M37" s="17"/>
      <c r="N37" s="17"/>
      <c r="O37" s="17"/>
      <c r="P37" s="38"/>
      <c r="Q37" s="38"/>
      <c r="R37" s="38"/>
      <c r="S37" s="38"/>
    </row>
    <row r="38" spans="1:19" x14ac:dyDescent="0.35">
      <c r="A38" s="32">
        <f>IFERROR(IF(MONTH(A37+1)=$G$4,A37+1,""),"")</f>
        <v>31</v>
      </c>
      <c r="B38" s="33" t="str">
        <f>IFERROR(GETPIVOTDATA("Low Temp",'TCD 18h-18h'!$A$3,"Date18",A38),"")</f>
        <v/>
      </c>
      <c r="C38" s="33" t="str">
        <f>IFERROR(GETPIVOTDATA("Max de Hi Temp",'TCD 6h-6h'!$A$3,"Date6",A38),"")</f>
        <v/>
      </c>
      <c r="D38" s="34" t="str">
        <f>IFERROR(GETPIVOTDATA("Moyenne de Temp Out",'TCD 0h-0h'!$A$3,"Date0",A38),"")</f>
        <v/>
      </c>
      <c r="F38" s="37"/>
      <c r="G38" s="17"/>
      <c r="H38" s="17"/>
      <c r="I38" s="17"/>
      <c r="J38" s="17"/>
      <c r="K38" s="17"/>
      <c r="L38" s="17"/>
      <c r="M38" s="17"/>
      <c r="N38" s="17"/>
      <c r="O38" s="17"/>
      <c r="P38" s="38"/>
      <c r="Q38" s="38"/>
      <c r="R38" s="38"/>
      <c r="S38" s="38"/>
    </row>
    <row r="39" spans="1:19" ht="15" customHeight="1" x14ac:dyDescent="0.35">
      <c r="B39" s="17"/>
      <c r="C39" s="17"/>
      <c r="D39" s="17"/>
      <c r="F39" s="37"/>
      <c r="G39" s="17"/>
      <c r="H39" s="17"/>
      <c r="I39" s="17"/>
      <c r="J39" s="17"/>
      <c r="K39" s="17"/>
      <c r="L39" s="17"/>
      <c r="M39" s="17"/>
      <c r="N39" s="17"/>
      <c r="O39" s="17"/>
      <c r="P39" s="38"/>
      <c r="Q39" s="38"/>
      <c r="R39" s="38"/>
      <c r="S39" s="38"/>
    </row>
    <row r="40" spans="1:19" ht="15" customHeight="1" x14ac:dyDescent="0.35">
      <c r="G40" s="17"/>
      <c r="H40" s="17"/>
      <c r="I40" s="17"/>
      <c r="J40" s="17"/>
      <c r="K40" s="17"/>
      <c r="L40" s="17"/>
      <c r="M40" s="17"/>
      <c r="N40" s="17"/>
      <c r="O40" s="17"/>
    </row>
    <row r="41" spans="1:19" ht="15" customHeight="1" x14ac:dyDescent="0.35">
      <c r="G41" s="17"/>
      <c r="H41" s="17"/>
      <c r="I41" s="17"/>
      <c r="J41" s="17"/>
      <c r="K41" s="17"/>
      <c r="L41" s="17"/>
      <c r="M41" s="17"/>
      <c r="N41" s="17"/>
      <c r="O41" s="17"/>
    </row>
    <row r="42" spans="1:19" ht="15" customHeight="1" x14ac:dyDescent="0.35">
      <c r="G42" s="17"/>
      <c r="H42" s="17"/>
      <c r="I42" s="17"/>
      <c r="J42" s="17"/>
      <c r="K42" s="17"/>
      <c r="L42" s="17"/>
      <c r="M42" s="17"/>
      <c r="N42" s="17"/>
      <c r="O42" s="17"/>
    </row>
    <row r="43" spans="1:19" ht="15" customHeight="1" x14ac:dyDescent="0.35">
      <c r="G43" s="17"/>
      <c r="H43" s="17"/>
      <c r="I43" s="17"/>
      <c r="J43" s="17"/>
      <c r="K43" s="17"/>
      <c r="L43" s="17"/>
      <c r="M43" s="17"/>
      <c r="N43" s="17"/>
      <c r="O43" s="17"/>
    </row>
    <row r="44" spans="1:19" ht="15" customHeight="1" x14ac:dyDescent="0.35">
      <c r="G44" s="17"/>
      <c r="H44" s="17"/>
      <c r="I44" s="17"/>
      <c r="J44" s="17"/>
      <c r="K44" s="17"/>
      <c r="L44" s="17"/>
      <c r="M44" s="17"/>
      <c r="N44" s="17"/>
      <c r="O44" s="17"/>
    </row>
    <row r="45" spans="1:19" ht="15" customHeight="1" x14ac:dyDescent="0.35">
      <c r="G45" s="17"/>
      <c r="H45" s="17"/>
      <c r="I45" s="17"/>
      <c r="J45" s="17"/>
      <c r="K45" s="17"/>
      <c r="L45" s="17"/>
      <c r="M45" s="17"/>
      <c r="N45" s="17"/>
      <c r="O45" s="17"/>
    </row>
    <row r="46" spans="1:19" ht="15" customHeight="1" x14ac:dyDescent="0.35">
      <c r="G46" s="17"/>
      <c r="H46" s="17"/>
      <c r="I46" s="17"/>
      <c r="J46" s="17"/>
      <c r="K46" s="17"/>
      <c r="L46" s="17"/>
      <c r="M46" s="17"/>
      <c r="N46" s="17"/>
      <c r="O46" s="17"/>
    </row>
    <row r="47" spans="1:19" ht="15" customHeight="1" x14ac:dyDescent="0.35">
      <c r="G47" s="17"/>
      <c r="H47" s="17"/>
      <c r="I47" s="17"/>
      <c r="J47" s="17"/>
      <c r="K47" s="17"/>
      <c r="L47" s="17"/>
      <c r="M47" s="17"/>
      <c r="N47" s="17"/>
      <c r="O47" s="17"/>
    </row>
    <row r="48" spans="1:19" ht="15" customHeight="1" x14ac:dyDescent="0.35">
      <c r="G48" s="17"/>
      <c r="H48" s="17"/>
      <c r="I48" s="17"/>
      <c r="J48" s="17"/>
      <c r="K48" s="17"/>
      <c r="L48" s="17"/>
      <c r="M48" s="17"/>
      <c r="N48" s="17"/>
      <c r="O48" s="17"/>
    </row>
    <row r="49" spans="7:15" ht="15" customHeight="1" x14ac:dyDescent="0.35">
      <c r="G49" s="17"/>
      <c r="H49" s="17"/>
      <c r="I49" s="17"/>
      <c r="J49" s="17"/>
      <c r="K49" s="17"/>
      <c r="L49" s="17"/>
      <c r="M49" s="17"/>
      <c r="N49" s="17"/>
      <c r="O49" s="17"/>
    </row>
    <row r="50" spans="7:15" ht="15" customHeight="1" x14ac:dyDescent="0.35">
      <c r="G50" s="17"/>
      <c r="H50" s="17"/>
      <c r="I50" s="17"/>
      <c r="J50" s="17"/>
      <c r="K50" s="17"/>
      <c r="L50" s="17"/>
      <c r="M50" s="17"/>
      <c r="N50" s="17"/>
      <c r="O50" s="17"/>
    </row>
    <row r="51" spans="7:15" ht="15" customHeight="1" x14ac:dyDescent="0.35">
      <c r="G51" s="17"/>
      <c r="H51" s="17"/>
      <c r="I51" s="17"/>
      <c r="J51" s="17"/>
      <c r="K51" s="17"/>
      <c r="L51" s="17"/>
      <c r="M51" s="17"/>
      <c r="N51" s="17"/>
      <c r="O51" s="17"/>
    </row>
    <row r="52" spans="7:15" ht="15" customHeight="1" x14ac:dyDescent="0.35">
      <c r="G52" s="17"/>
      <c r="H52" s="17"/>
      <c r="I52" s="17"/>
      <c r="J52" s="17"/>
      <c r="K52" s="17"/>
      <c r="L52" s="17"/>
      <c r="M52" s="17"/>
      <c r="N52" s="17"/>
      <c r="O52" s="17"/>
    </row>
    <row r="53" spans="7:15" ht="15" customHeight="1" x14ac:dyDescent="0.35">
      <c r="G53" s="17"/>
      <c r="H53" s="17"/>
      <c r="I53" s="17"/>
      <c r="J53" s="17"/>
      <c r="K53" s="17"/>
      <c r="L53" s="17"/>
      <c r="M53" s="17"/>
      <c r="N53" s="17"/>
      <c r="O53" s="17"/>
    </row>
    <row r="54" spans="7:15" ht="15" customHeight="1" x14ac:dyDescent="0.35">
      <c r="G54" s="17"/>
      <c r="H54" s="17"/>
      <c r="I54" s="17"/>
      <c r="J54" s="17"/>
      <c r="K54" s="17"/>
      <c r="L54" s="17"/>
      <c r="M54" s="17"/>
      <c r="N54" s="17"/>
      <c r="O54" s="17"/>
    </row>
    <row r="55" spans="7:15" ht="15" customHeight="1" x14ac:dyDescent="0.35">
      <c r="G55" s="17"/>
      <c r="H55" s="17"/>
      <c r="I55" s="17"/>
      <c r="J55" s="17"/>
      <c r="K55" s="17"/>
      <c r="L55" s="17"/>
      <c r="M55" s="17"/>
      <c r="N55" s="17"/>
      <c r="O55" s="17"/>
    </row>
    <row r="56" spans="7:15" ht="15" customHeight="1" x14ac:dyDescent="0.35">
      <c r="G56" s="17"/>
      <c r="H56" s="17"/>
      <c r="I56" s="17"/>
      <c r="J56" s="17"/>
      <c r="K56" s="17"/>
      <c r="L56" s="17"/>
      <c r="M56" s="17"/>
      <c r="N56" s="17"/>
      <c r="O56" s="17"/>
    </row>
    <row r="57" spans="7:15" ht="15" customHeight="1" x14ac:dyDescent="0.35">
      <c r="G57" s="17"/>
      <c r="H57" s="17"/>
      <c r="I57" s="17"/>
      <c r="J57" s="17"/>
      <c r="K57" s="17"/>
      <c r="L57" s="17"/>
      <c r="M57" s="17"/>
      <c r="N57" s="17"/>
      <c r="O57" s="17"/>
    </row>
    <row r="58" spans="7:15" ht="15" customHeight="1" x14ac:dyDescent="0.35">
      <c r="G58" s="17"/>
      <c r="H58" s="17"/>
      <c r="I58" s="17"/>
      <c r="J58" s="17"/>
      <c r="K58" s="17"/>
      <c r="L58" s="17"/>
      <c r="M58" s="17"/>
      <c r="N58" s="17"/>
      <c r="O58" s="17"/>
    </row>
    <row r="59" spans="7:15" ht="15" customHeight="1" x14ac:dyDescent="0.35">
      <c r="G59" s="17"/>
      <c r="H59" s="17"/>
      <c r="I59" s="17"/>
      <c r="J59" s="17"/>
      <c r="K59" s="17"/>
      <c r="L59" s="17"/>
      <c r="M59" s="17"/>
      <c r="N59" s="17"/>
      <c r="O59" s="17"/>
    </row>
    <row r="60" spans="7:15" ht="15" customHeight="1" x14ac:dyDescent="0.35">
      <c r="G60" s="17"/>
      <c r="H60" s="17"/>
      <c r="I60" s="17"/>
      <c r="J60" s="17"/>
      <c r="K60" s="17"/>
      <c r="L60" s="17"/>
      <c r="M60" s="17"/>
      <c r="N60" s="17"/>
      <c r="O60" s="17"/>
    </row>
    <row r="61" spans="7:15" ht="15" customHeight="1" x14ac:dyDescent="0.35">
      <c r="G61" s="17"/>
      <c r="H61" s="17"/>
      <c r="I61" s="17"/>
      <c r="J61" s="17"/>
      <c r="K61" s="17"/>
      <c r="L61" s="17"/>
      <c r="M61" s="17"/>
      <c r="N61" s="17"/>
      <c r="O61" s="17"/>
    </row>
    <row r="62" spans="7:15" ht="15" customHeight="1" x14ac:dyDescent="0.35">
      <c r="G62" s="17"/>
      <c r="H62" s="17"/>
      <c r="I62" s="17"/>
      <c r="J62" s="17"/>
      <c r="K62" s="17"/>
      <c r="L62" s="17"/>
      <c r="M62" s="17"/>
      <c r="N62" s="17"/>
      <c r="O62" s="17"/>
    </row>
    <row r="63" spans="7:15" ht="15" customHeight="1" x14ac:dyDescent="0.35">
      <c r="G63" s="17"/>
      <c r="H63" s="17"/>
      <c r="I63" s="17"/>
      <c r="J63" s="17"/>
      <c r="K63" s="17"/>
      <c r="L63" s="17"/>
      <c r="M63" s="17"/>
      <c r="N63" s="17"/>
      <c r="O63" s="17"/>
    </row>
    <row r="64" spans="7:15" ht="15" customHeight="1" x14ac:dyDescent="0.35">
      <c r="G64" s="17"/>
      <c r="H64" s="17"/>
      <c r="I64" s="17"/>
      <c r="J64" s="17"/>
      <c r="K64" s="17"/>
      <c r="L64" s="17"/>
      <c r="M64" s="17"/>
      <c r="N64" s="17"/>
      <c r="O64" s="17"/>
    </row>
    <row r="65" spans="7:15" ht="15" customHeight="1" x14ac:dyDescent="0.35">
      <c r="G65" s="17"/>
      <c r="H65" s="17"/>
      <c r="I65" s="17"/>
      <c r="J65" s="17"/>
      <c r="K65" s="17"/>
      <c r="L65" s="17"/>
      <c r="M65" s="17"/>
      <c r="N65" s="17"/>
      <c r="O65" s="17"/>
    </row>
    <row r="66" spans="7:15" ht="15" customHeight="1" x14ac:dyDescent="0.35">
      <c r="G66" s="17"/>
      <c r="H66" s="17"/>
      <c r="I66" s="17"/>
      <c r="J66" s="17"/>
      <c r="K66" s="17"/>
      <c r="L66" s="17"/>
      <c r="M66" s="17"/>
      <c r="N66" s="17"/>
      <c r="O66" s="17"/>
    </row>
    <row r="67" spans="7:15" ht="15" customHeight="1" x14ac:dyDescent="0.35">
      <c r="G67" s="17"/>
      <c r="H67" s="17"/>
      <c r="I67" s="17"/>
      <c r="J67" s="17"/>
      <c r="K67" s="17"/>
      <c r="L67" s="17"/>
      <c r="M67" s="17"/>
      <c r="N67" s="17"/>
      <c r="O67" s="17"/>
    </row>
    <row r="68" spans="7:15" ht="15" customHeight="1" x14ac:dyDescent="0.35">
      <c r="G68" s="17"/>
      <c r="H68" s="17"/>
      <c r="I68" s="17"/>
      <c r="J68" s="17"/>
      <c r="K68" s="17"/>
      <c r="L68" s="17"/>
      <c r="M68" s="17"/>
      <c r="N68" s="17"/>
      <c r="O68" s="17"/>
    </row>
    <row r="69" spans="7:15" ht="15" customHeight="1" x14ac:dyDescent="0.35">
      <c r="G69" s="17"/>
      <c r="H69" s="17"/>
      <c r="I69" s="17"/>
      <c r="J69" s="17"/>
      <c r="K69" s="17"/>
      <c r="L69" s="17"/>
      <c r="M69" s="17"/>
      <c r="N69" s="17"/>
      <c r="O69" s="17"/>
    </row>
    <row r="70" spans="7:15" ht="15" customHeight="1" x14ac:dyDescent="0.35">
      <c r="G70" s="17"/>
      <c r="H70" s="17"/>
      <c r="I70" s="17"/>
      <c r="J70" s="17"/>
      <c r="K70" s="17"/>
      <c r="L70" s="17"/>
      <c r="M70" s="17"/>
      <c r="N70" s="17"/>
      <c r="O70" s="17"/>
    </row>
    <row r="71" spans="7:15" ht="15" customHeight="1" x14ac:dyDescent="0.35">
      <c r="G71" s="17"/>
      <c r="H71" s="17"/>
      <c r="I71" s="17"/>
      <c r="J71" s="17"/>
      <c r="K71" s="17"/>
      <c r="L71" s="17"/>
      <c r="M71" s="17"/>
      <c r="N71" s="17"/>
      <c r="O71" s="17"/>
    </row>
    <row r="72" spans="7:15" ht="15" customHeight="1" x14ac:dyDescent="0.35">
      <c r="G72" s="17"/>
      <c r="H72" s="17"/>
      <c r="I72" s="17"/>
      <c r="J72" s="17"/>
      <c r="K72" s="17"/>
      <c r="L72" s="17"/>
      <c r="M72" s="17"/>
      <c r="N72" s="17"/>
      <c r="O72" s="17"/>
    </row>
    <row r="73" spans="7:15" ht="15" customHeight="1" x14ac:dyDescent="0.35">
      <c r="G73" s="17"/>
      <c r="H73" s="17"/>
      <c r="I73" s="17"/>
      <c r="J73" s="17"/>
      <c r="K73" s="17"/>
      <c r="L73" s="17"/>
      <c r="M73" s="17"/>
      <c r="N73" s="17"/>
      <c r="O73" s="17"/>
    </row>
  </sheetData>
  <mergeCells count="40">
    <mergeCell ref="G10:J10"/>
    <mergeCell ref="L10:O10"/>
    <mergeCell ref="C1:F2"/>
    <mergeCell ref="A2:B2"/>
    <mergeCell ref="G7:J7"/>
    <mergeCell ref="G8:J8"/>
    <mergeCell ref="L9:O9"/>
    <mergeCell ref="G19:J19"/>
    <mergeCell ref="L19:O19"/>
    <mergeCell ref="G11:J11"/>
    <mergeCell ref="L12:O12"/>
    <mergeCell ref="G13:J13"/>
    <mergeCell ref="L13:O13"/>
    <mergeCell ref="G14:J14"/>
    <mergeCell ref="L15:O15"/>
    <mergeCell ref="G16:J16"/>
    <mergeCell ref="L16:O16"/>
    <mergeCell ref="G17:H17"/>
    <mergeCell ref="I17:J17"/>
    <mergeCell ref="L18:O18"/>
    <mergeCell ref="L28:O28"/>
    <mergeCell ref="G20:H20"/>
    <mergeCell ref="I20:J20"/>
    <mergeCell ref="L21:O21"/>
    <mergeCell ref="G22:J22"/>
    <mergeCell ref="L22:O22"/>
    <mergeCell ref="G23:J23"/>
    <mergeCell ref="L24:O24"/>
    <mergeCell ref="G25:J25"/>
    <mergeCell ref="L25:O25"/>
    <mergeCell ref="G26:J26"/>
    <mergeCell ref="L27:O27"/>
    <mergeCell ref="G33:J33"/>
    <mergeCell ref="G34:J34"/>
    <mergeCell ref="G29:J29"/>
    <mergeCell ref="G30:J30"/>
    <mergeCell ref="L30:O30"/>
    <mergeCell ref="G31:J31"/>
    <mergeCell ref="L31:O31"/>
    <mergeCell ref="G32:J32"/>
  </mergeCells>
  <conditionalFormatting sqref="B8:B38">
    <cfRule type="expression" dxfId="51" priority="2">
      <formula>B8=MIN($B$8:$B$38)</formula>
    </cfRule>
  </conditionalFormatting>
  <conditionalFormatting sqref="C8:C38">
    <cfRule type="expression" dxfId="50" priority="1">
      <formula>C8=MAX($C$8:$C$38)</formula>
    </cfRule>
  </conditionalFormatting>
  <dataValidations count="1">
    <dataValidation type="list" showInputMessage="1" showErrorMessage="1" sqref="F4">
      <formula1>_mois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R70"/>
  <sheetViews>
    <sheetView zoomScale="90" zoomScaleNormal="90" workbookViewId="0">
      <selection activeCell="B8" sqref="B8"/>
    </sheetView>
  </sheetViews>
  <sheetFormatPr baseColWidth="10" defaultColWidth="11.453125" defaultRowHeight="14.5" x14ac:dyDescent="0.35"/>
  <cols>
    <col min="1" max="6" width="11.453125" style="44"/>
    <col min="7" max="7" width="12.1796875" style="44" bestFit="1" customWidth="1"/>
    <col min="8" max="10" width="11.453125" style="44"/>
    <col min="11" max="13" width="11.453125" style="44" customWidth="1"/>
    <col min="14" max="16384" width="11.453125" style="44"/>
  </cols>
  <sheetData>
    <row r="1" spans="1:18" x14ac:dyDescent="0.35">
      <c r="C1" s="183" t="s">
        <v>137</v>
      </c>
      <c r="D1" s="183"/>
      <c r="E1" s="183"/>
      <c r="F1" s="183"/>
      <c r="G1" s="183"/>
      <c r="H1" s="183"/>
    </row>
    <row r="2" spans="1:18" x14ac:dyDescent="0.35">
      <c r="C2" s="183"/>
      <c r="D2" s="183"/>
      <c r="E2" s="183"/>
      <c r="F2" s="183"/>
      <c r="G2" s="183"/>
      <c r="H2" s="183"/>
    </row>
    <row r="3" spans="1:18" s="50" customFormat="1" ht="15" thickBot="1" x14ac:dyDescent="0.4">
      <c r="C3" s="39"/>
      <c r="D3" s="39"/>
      <c r="E3" s="39"/>
      <c r="F3" s="39"/>
      <c r="G3" s="39"/>
      <c r="H3" s="39"/>
    </row>
    <row r="4" spans="1:18" s="50" customFormat="1" x14ac:dyDescent="0.35">
      <c r="A4" s="41"/>
      <c r="B4" s="41" t="s">
        <v>93</v>
      </c>
      <c r="C4" s="22">
        <f>YEAR(Bdd!A5)</f>
        <v>1900</v>
      </c>
      <c r="D4" s="103"/>
      <c r="E4" s="39" t="s">
        <v>94</v>
      </c>
      <c r="F4" s="22" t="s">
        <v>187</v>
      </c>
      <c r="G4" s="39">
        <f>VLOOKUP(F4,Annexe!A2:B13,2,0)</f>
        <v>1</v>
      </c>
      <c r="H4" s="39" t="s">
        <v>95</v>
      </c>
      <c r="I4" s="40">
        <f>DATE(C4,G4,1)</f>
        <v>1</v>
      </c>
      <c r="J4" s="41" t="s">
        <v>96</v>
      </c>
      <c r="K4" s="40">
        <f>DATE(C4,G4+1,1)</f>
        <v>32</v>
      </c>
    </row>
    <row r="5" spans="1:18" x14ac:dyDescent="0.35">
      <c r="A5" s="42"/>
      <c r="B5" s="42"/>
      <c r="C5" s="42"/>
      <c r="D5" s="42"/>
      <c r="E5" s="42"/>
      <c r="F5" s="43"/>
      <c r="G5" s="39"/>
      <c r="H5" s="39"/>
      <c r="I5" s="41" t="s">
        <v>122</v>
      </c>
      <c r="J5" s="41"/>
      <c r="K5" s="41" t="s">
        <v>122</v>
      </c>
      <c r="L5" s="50"/>
    </row>
    <row r="6" spans="1:18" ht="15" thickBot="1" x14ac:dyDescent="0.4">
      <c r="F6" s="43"/>
      <c r="G6" s="39"/>
      <c r="H6" s="39"/>
      <c r="I6" s="50"/>
      <c r="J6" s="50"/>
      <c r="K6" s="50"/>
      <c r="L6" s="50"/>
      <c r="N6" s="54"/>
      <c r="O6" s="54"/>
      <c r="P6" s="54"/>
      <c r="Q6" s="54"/>
      <c r="R6" s="54"/>
    </row>
    <row r="7" spans="1:18" x14ac:dyDescent="0.35">
      <c r="A7" s="53" t="s">
        <v>97</v>
      </c>
      <c r="B7" s="52" t="s">
        <v>136</v>
      </c>
      <c r="C7" s="52" t="s">
        <v>135</v>
      </c>
      <c r="D7" s="51" t="s">
        <v>134</v>
      </c>
      <c r="G7" s="39"/>
      <c r="H7" s="39"/>
      <c r="I7" s="50"/>
      <c r="J7" s="50"/>
      <c r="K7" s="50"/>
      <c r="L7" s="50"/>
      <c r="R7" s="49"/>
    </row>
    <row r="8" spans="1:18" x14ac:dyDescent="0.35">
      <c r="A8" s="48">
        <f>I4</f>
        <v>1</v>
      </c>
      <c r="B8" s="46" t="str">
        <f>IFERROR(GETPIVOTDATA("Somme de Rain",'TCD 6h-6h'!$A$3,"Date6",A8),"")</f>
        <v/>
      </c>
      <c r="C8" s="46" t="str">
        <f>IFERROR(GETPIVOTDATA("Max de Pluie 1h",'TCD 6h-6h'!$A$3,"Date6",A8),"")</f>
        <v/>
      </c>
      <c r="D8" s="45" t="str">
        <f>IFERROR(GETPIVOTDATA("Max de Rain Rate",'TCD 6h-6h'!$A$3,"Date6",A8),"")</f>
        <v/>
      </c>
      <c r="G8" s="39"/>
      <c r="H8" s="39"/>
      <c r="I8" s="50"/>
      <c r="J8" s="50"/>
      <c r="K8" s="50"/>
      <c r="L8" s="50"/>
      <c r="R8" s="49"/>
    </row>
    <row r="9" spans="1:18" ht="15" thickBot="1" x14ac:dyDescent="0.4">
      <c r="A9" s="48">
        <f t="shared" ref="A9:A35" si="0">A8+1</f>
        <v>2</v>
      </c>
      <c r="B9" s="46" t="str">
        <f>IFERROR(GETPIVOTDATA("Somme de Rain",'TCD 6h-6h'!$A$3,"Date6",A9),"")</f>
        <v/>
      </c>
      <c r="C9" s="46" t="str">
        <f>IFERROR(GETPIVOTDATA("Max de Pluie 1h",'TCD 6h-6h'!$A$3,"Date6",A9),"")</f>
        <v/>
      </c>
      <c r="D9" s="45" t="str">
        <f>IFERROR(GETPIVOTDATA("Max de Rain Rate",'TCD 6h-6h'!$A$3,"Date6",A9),"")</f>
        <v/>
      </c>
    </row>
    <row r="10" spans="1:18" x14ac:dyDescent="0.35">
      <c r="A10" s="48">
        <f t="shared" si="0"/>
        <v>3</v>
      </c>
      <c r="B10" s="46" t="str">
        <f>IFERROR(GETPIVOTDATA("Somme de Rain",'TCD 6h-6h'!$A$3,"Date6",A10),"")</f>
        <v/>
      </c>
      <c r="C10" s="46" t="str">
        <f>IFERROR(GETPIVOTDATA("Max de Pluie 1h",'TCD 6h-6h'!$A$3,"Date6",A10),"")</f>
        <v/>
      </c>
      <c r="D10" s="45" t="str">
        <f>IFERROR(GETPIVOTDATA("Max de Rain Rate",'TCD 6h-6h'!$A$3,"Date6",A10),"")</f>
        <v/>
      </c>
      <c r="H10" s="176" t="s">
        <v>133</v>
      </c>
      <c r="I10" s="177"/>
      <c r="J10" s="177"/>
      <c r="K10" s="178"/>
    </row>
    <row r="11" spans="1:18" ht="15" thickBot="1" x14ac:dyDescent="0.4">
      <c r="A11" s="48">
        <f t="shared" si="0"/>
        <v>4</v>
      </c>
      <c r="B11" s="46" t="str">
        <f>IFERROR(GETPIVOTDATA("Somme de Rain",'TCD 6h-6h'!$A$3,"Date6",A11),"")</f>
        <v/>
      </c>
      <c r="C11" s="46" t="str">
        <f>IFERROR(GETPIVOTDATA("Max de Pluie 1h",'TCD 6h-6h'!$A$3,"Date6",A11),"")</f>
        <v/>
      </c>
      <c r="D11" s="45" t="str">
        <f>IFERROR(GETPIVOTDATA("Max de Rain Rate",'TCD 6h-6h'!$A$3,"Date6",A11),"")</f>
        <v/>
      </c>
      <c r="H11" s="187">
        <f>SUM(B8:B38)</f>
        <v>0</v>
      </c>
      <c r="I11" s="188"/>
      <c r="J11" s="188"/>
      <c r="K11" s="189"/>
    </row>
    <row r="12" spans="1:18" ht="15" thickBot="1" x14ac:dyDescent="0.4">
      <c r="A12" s="48">
        <f t="shared" si="0"/>
        <v>5</v>
      </c>
      <c r="B12" s="46" t="str">
        <f>IFERROR(GETPIVOTDATA("Somme de Rain",'TCD 6h-6h'!$A$3,"Date6",A12),"")</f>
        <v/>
      </c>
      <c r="C12" s="46" t="str">
        <f>IFERROR(GETPIVOTDATA("Max de Pluie 1h",'TCD 6h-6h'!$A$3,"Date6",A12),"")</f>
        <v/>
      </c>
      <c r="D12" s="45" t="str">
        <f>IFERROR(GETPIVOTDATA("Max de Rain Rate",'TCD 6h-6h'!$A$3,"Date6",A12),"")</f>
        <v/>
      </c>
    </row>
    <row r="13" spans="1:18" x14ac:dyDescent="0.35">
      <c r="A13" s="48">
        <f t="shared" si="0"/>
        <v>6</v>
      </c>
      <c r="B13" s="46" t="str">
        <f>IFERROR(GETPIVOTDATA("Somme de Rain",'TCD 6h-6h'!$A$3,"Date6",A13),"")</f>
        <v/>
      </c>
      <c r="C13" s="46" t="str">
        <f>IFERROR(GETPIVOTDATA("Max de Pluie 1h",'TCD 6h-6h'!$A$3,"Date6",A13),"")</f>
        <v/>
      </c>
      <c r="D13" s="45" t="str">
        <f>IFERROR(GETPIVOTDATA("Max de Rain Rate",'TCD 6h-6h'!$A$3,"Date6",A13),"")</f>
        <v/>
      </c>
      <c r="H13" s="176" t="s">
        <v>132</v>
      </c>
      <c r="I13" s="177"/>
      <c r="J13" s="177"/>
      <c r="K13" s="178"/>
    </row>
    <row r="14" spans="1:18" ht="15" thickBot="1" x14ac:dyDescent="0.4">
      <c r="A14" s="48">
        <f t="shared" si="0"/>
        <v>7</v>
      </c>
      <c r="B14" s="46" t="str">
        <f>IFERROR(GETPIVOTDATA("Somme de Rain",'TCD 6h-6h'!$A$3,"Date6",A14),"")</f>
        <v/>
      </c>
      <c r="C14" s="46" t="str">
        <f>IFERROR(GETPIVOTDATA("Max de Pluie 1h",'TCD 6h-6h'!$A$3,"Date6",A14),"")</f>
        <v/>
      </c>
      <c r="D14" s="45" t="str">
        <f>IFERROR(GETPIVOTDATA("Max de Rain Rate",'TCD 6h-6h'!$A$3,"Date6",A14),"")</f>
        <v/>
      </c>
      <c r="H14" s="190">
        <f>MAX(B8:B38)</f>
        <v>0</v>
      </c>
      <c r="I14" s="191"/>
      <c r="J14" s="181" t="e">
        <f>INDEX(A8:A38,MATCH(H14,B8:B38,0))</f>
        <v>#N/A</v>
      </c>
      <c r="K14" s="182"/>
    </row>
    <row r="15" spans="1:18" ht="15" thickBot="1" x14ac:dyDescent="0.4">
      <c r="A15" s="48">
        <f t="shared" si="0"/>
        <v>8</v>
      </c>
      <c r="B15" s="46" t="str">
        <f>IFERROR(GETPIVOTDATA("Somme de Rain",'TCD 6h-6h'!$A$3,"Date6",A15),"")</f>
        <v/>
      </c>
      <c r="C15" s="46" t="str">
        <f>IFERROR(GETPIVOTDATA("Max de Pluie 1h",'TCD 6h-6h'!$A$3,"Date6",A15),"")</f>
        <v/>
      </c>
      <c r="D15" s="45" t="str">
        <f>IFERROR(GETPIVOTDATA("Max de Rain Rate",'TCD 6h-6h'!$A$3,"Date6",A15),"")</f>
        <v/>
      </c>
    </row>
    <row r="16" spans="1:18" x14ac:dyDescent="0.35">
      <c r="A16" s="48">
        <f t="shared" si="0"/>
        <v>9</v>
      </c>
      <c r="B16" s="46" t="str">
        <f>IFERROR(GETPIVOTDATA("Somme de Rain",'TCD 6h-6h'!$A$3,"Date6",A16),"")</f>
        <v/>
      </c>
      <c r="C16" s="46" t="str">
        <f>IFERROR(GETPIVOTDATA("Max de Pluie 1h",'TCD 6h-6h'!$A$3,"Date6",A16),"")</f>
        <v/>
      </c>
      <c r="D16" s="45" t="str">
        <f>IFERROR(GETPIVOTDATA("Max de Rain Rate",'TCD 6h-6h'!$A$3,"Date6",A16),"")</f>
        <v/>
      </c>
      <c r="H16" s="176" t="s">
        <v>131</v>
      </c>
      <c r="I16" s="177"/>
      <c r="J16" s="177"/>
      <c r="K16" s="178"/>
    </row>
    <row r="17" spans="1:12" ht="15" thickBot="1" x14ac:dyDescent="0.4">
      <c r="A17" s="48">
        <f t="shared" si="0"/>
        <v>10</v>
      </c>
      <c r="B17" s="46" t="str">
        <f>IFERROR(GETPIVOTDATA("Somme de Rain",'TCD 6h-6h'!$A$3,"Date6",A17),"")</f>
        <v/>
      </c>
      <c r="C17" s="46" t="str">
        <f>IFERROR(GETPIVOTDATA("Max de Pluie 1h",'TCD 6h-6h'!$A$3,"Date6",A17),"")</f>
        <v/>
      </c>
      <c r="D17" s="45" t="str">
        <f>IFERROR(GETPIVOTDATA("Max de Rain Rate",'TCD 6h-6h'!$A$3,"Date6",A17),"")</f>
        <v/>
      </c>
      <c r="H17" s="192">
        <f>MAX(C8:C38)</f>
        <v>0</v>
      </c>
      <c r="I17" s="193"/>
      <c r="J17" s="181" t="e">
        <f>INDEX(A8:A38,MATCH(H17,C8:C38,0))</f>
        <v>#N/A</v>
      </c>
      <c r="K17" s="182"/>
    </row>
    <row r="18" spans="1:12" ht="15" thickBot="1" x14ac:dyDescent="0.4">
      <c r="A18" s="48">
        <f t="shared" si="0"/>
        <v>11</v>
      </c>
      <c r="B18" s="46" t="str">
        <f>IFERROR(GETPIVOTDATA("Somme de Rain",'TCD 6h-6h'!$A$3,"Date6",A18),"")</f>
        <v/>
      </c>
      <c r="C18" s="46" t="str">
        <f>IFERROR(GETPIVOTDATA("Max de Pluie 1h",'TCD 6h-6h'!$A$3,"Date6",A18),"")</f>
        <v/>
      </c>
      <c r="D18" s="45" t="str">
        <f>IFERROR(GETPIVOTDATA("Max de Rain Rate",'TCD 6h-6h'!$A$3,"Date6",A18),"")</f>
        <v/>
      </c>
    </row>
    <row r="19" spans="1:12" x14ac:dyDescent="0.35">
      <c r="A19" s="48">
        <f t="shared" si="0"/>
        <v>12</v>
      </c>
      <c r="B19" s="46" t="str">
        <f>IFERROR(GETPIVOTDATA("Somme de Rain",'TCD 6h-6h'!$A$3,"Date6",A19),"")</f>
        <v/>
      </c>
      <c r="C19" s="46" t="str">
        <f>IFERROR(GETPIVOTDATA("Max de Pluie 1h",'TCD 6h-6h'!$A$3,"Date6",A19),"")</f>
        <v/>
      </c>
      <c r="D19" s="45" t="str">
        <f>IFERROR(GETPIVOTDATA("Max de Rain Rate",'TCD 6h-6h'!$A$3,"Date6",A19),"")</f>
        <v/>
      </c>
      <c r="H19" s="176" t="s">
        <v>130</v>
      </c>
      <c r="I19" s="177"/>
      <c r="J19" s="177"/>
      <c r="K19" s="178"/>
    </row>
    <row r="20" spans="1:12" ht="15" thickBot="1" x14ac:dyDescent="0.4">
      <c r="A20" s="48">
        <f t="shared" si="0"/>
        <v>13</v>
      </c>
      <c r="B20" s="46" t="str">
        <f>IFERROR(GETPIVOTDATA("Somme de Rain",'TCD 6h-6h'!$A$3,"Date6",A20),"")</f>
        <v/>
      </c>
      <c r="C20" s="46" t="str">
        <f>IFERROR(GETPIVOTDATA("Max de Pluie 1h",'TCD 6h-6h'!$A$3,"Date6",A20),"")</f>
        <v/>
      </c>
      <c r="D20" s="45" t="str">
        <f>IFERROR(GETPIVOTDATA("Max de Rain Rate",'TCD 6h-6h'!$A$3,"Date6",A20),"")</f>
        <v/>
      </c>
      <c r="H20" s="179">
        <f>MAX(D8:D38)</f>
        <v>0</v>
      </c>
      <c r="I20" s="180"/>
      <c r="J20" s="181" t="e">
        <f>INDEX(A8:A38,MATCH(H20,D8:D38,0))</f>
        <v>#N/A</v>
      </c>
      <c r="K20" s="182"/>
    </row>
    <row r="21" spans="1:12" ht="15" thickBot="1" x14ac:dyDescent="0.4">
      <c r="A21" s="48">
        <f t="shared" si="0"/>
        <v>14</v>
      </c>
      <c r="B21" s="46" t="str">
        <f>IFERROR(GETPIVOTDATA("Somme de Rain",'TCD 6h-6h'!$A$3,"Date6",A21),"")</f>
        <v/>
      </c>
      <c r="C21" s="46" t="str">
        <f>IFERROR(GETPIVOTDATA("Max de Pluie 1h",'TCD 6h-6h'!$A$3,"Date6",A21),"")</f>
        <v/>
      </c>
      <c r="D21" s="45" t="str">
        <f>IFERROR(GETPIVOTDATA("Max de Rain Rate",'TCD 6h-6h'!$A$3,"Date6",A21),"")</f>
        <v/>
      </c>
      <c r="H21" s="43"/>
      <c r="I21" s="43"/>
      <c r="J21" s="43"/>
      <c r="K21" s="43"/>
    </row>
    <row r="22" spans="1:12" x14ac:dyDescent="0.35">
      <c r="A22" s="48">
        <f t="shared" si="0"/>
        <v>15</v>
      </c>
      <c r="B22" s="46" t="str">
        <f>IFERROR(GETPIVOTDATA("Somme de Rain",'TCD 6h-6h'!$A$3,"Date6",A22),"")</f>
        <v/>
      </c>
      <c r="C22" s="46" t="str">
        <f>IFERROR(GETPIVOTDATA("Max de Pluie 1h",'TCD 6h-6h'!$A$3,"Date6",A22),"")</f>
        <v/>
      </c>
      <c r="D22" s="45" t="str">
        <f>IFERROR(GETPIVOTDATA("Max de Rain Rate",'TCD 6h-6h'!$A$3,"Date6",A22),"")</f>
        <v/>
      </c>
      <c r="H22" s="184" t="s">
        <v>129</v>
      </c>
      <c r="I22" s="185"/>
      <c r="J22" s="185"/>
      <c r="K22" s="186"/>
    </row>
    <row r="23" spans="1:12" ht="15" thickBot="1" x14ac:dyDescent="0.4">
      <c r="A23" s="48">
        <f t="shared" si="0"/>
        <v>16</v>
      </c>
      <c r="B23" s="46" t="str">
        <f>IFERROR(GETPIVOTDATA("Somme de Rain",'TCD 6h-6h'!$A$3,"Date6",A23),"")</f>
        <v/>
      </c>
      <c r="C23" s="46" t="str">
        <f>IFERROR(GETPIVOTDATA("Max de Pluie 1h",'TCD 6h-6h'!$A$3,"Date6",A23),"")</f>
        <v/>
      </c>
      <c r="D23" s="45" t="str">
        <f>IFERROR(GETPIVOTDATA("Max de Rain Rate",'TCD 6h-6h'!$A$3,"Date6",A23),"")</f>
        <v/>
      </c>
      <c r="H23" s="200">
        <f>COUNTIF(B8:B38,"&gt;=1")</f>
        <v>0</v>
      </c>
      <c r="I23" s="201"/>
      <c r="J23" s="201"/>
      <c r="K23" s="202"/>
    </row>
    <row r="24" spans="1:12" ht="15" thickBot="1" x14ac:dyDescent="0.4">
      <c r="A24" s="48">
        <f t="shared" si="0"/>
        <v>17</v>
      </c>
      <c r="B24" s="46" t="str">
        <f>IFERROR(GETPIVOTDATA("Somme de Rain",'TCD 6h-6h'!$A$3,"Date6",A24),"")</f>
        <v/>
      </c>
      <c r="C24" s="46" t="str">
        <f>IFERROR(GETPIVOTDATA("Max de Pluie 1h",'TCD 6h-6h'!$A$3,"Date6",A24),"")</f>
        <v/>
      </c>
      <c r="D24" s="45" t="str">
        <f>IFERROR(GETPIVOTDATA("Max de Rain Rate",'TCD 6h-6h'!$A$3,"Date6",A24),"")</f>
        <v/>
      </c>
    </row>
    <row r="25" spans="1:12" x14ac:dyDescent="0.35">
      <c r="A25" s="48">
        <f t="shared" si="0"/>
        <v>18</v>
      </c>
      <c r="B25" s="46" t="str">
        <f>IFERROR(GETPIVOTDATA("Somme de Rain",'TCD 6h-6h'!$A$3,"Date6",A25),"")</f>
        <v/>
      </c>
      <c r="C25" s="46" t="str">
        <f>IFERROR(GETPIVOTDATA("Max de Pluie 1h",'TCD 6h-6h'!$A$3,"Date6",A25),"")</f>
        <v/>
      </c>
      <c r="D25" s="45" t="str">
        <f>IFERROR(GETPIVOTDATA("Max de Rain Rate",'TCD 6h-6h'!$A$3,"Date6",A25),"")</f>
        <v/>
      </c>
      <c r="H25" s="203" t="s">
        <v>128</v>
      </c>
      <c r="I25" s="204"/>
      <c r="J25" s="204"/>
      <c r="K25" s="205"/>
    </row>
    <row r="26" spans="1:12" ht="15" thickBot="1" x14ac:dyDescent="0.4">
      <c r="A26" s="48">
        <f t="shared" si="0"/>
        <v>19</v>
      </c>
      <c r="B26" s="46" t="str">
        <f>IFERROR(GETPIVOTDATA("Somme de Rain",'TCD 6h-6h'!$A$3,"Date6",A26),"")</f>
        <v/>
      </c>
      <c r="C26" s="46" t="str">
        <f>IFERROR(GETPIVOTDATA("Max de Pluie 1h",'TCD 6h-6h'!$A$3,"Date6",A26),"")</f>
        <v/>
      </c>
      <c r="D26" s="45" t="str">
        <f>IFERROR(GETPIVOTDATA("Max de Rain Rate",'TCD 6h-6h'!$A$3,"Date6",A26),"")</f>
        <v/>
      </c>
      <c r="H26" s="206">
        <f>COUNTIF(B8:B38,"&gt;=5")</f>
        <v>0</v>
      </c>
      <c r="I26" s="207"/>
      <c r="J26" s="207"/>
      <c r="K26" s="208"/>
    </row>
    <row r="27" spans="1:12" ht="15" thickBot="1" x14ac:dyDescent="0.4">
      <c r="A27" s="48">
        <f t="shared" si="0"/>
        <v>20</v>
      </c>
      <c r="B27" s="46" t="str">
        <f>IFERROR(GETPIVOTDATA("Somme de Rain",'TCD 6h-6h'!$A$3,"Date6",A27),"")</f>
        <v/>
      </c>
      <c r="C27" s="46" t="str">
        <f>IFERROR(GETPIVOTDATA("Max de Pluie 1h",'TCD 6h-6h'!$A$3,"Date6",A27),"")</f>
        <v/>
      </c>
      <c r="D27" s="45" t="str">
        <f>IFERROR(GETPIVOTDATA("Max de Rain Rate",'TCD 6h-6h'!$A$3,"Date6",A27),"")</f>
        <v/>
      </c>
    </row>
    <row r="28" spans="1:12" x14ac:dyDescent="0.35">
      <c r="A28" s="48">
        <f t="shared" si="0"/>
        <v>21</v>
      </c>
      <c r="B28" s="46" t="str">
        <f>IFERROR(GETPIVOTDATA("Somme de Rain",'TCD 6h-6h'!$A$3,"Date6",A28),"")</f>
        <v/>
      </c>
      <c r="C28" s="46" t="str">
        <f>IFERROR(GETPIVOTDATA("Max de Pluie 1h",'TCD 6h-6h'!$A$3,"Date6",A28),"")</f>
        <v/>
      </c>
      <c r="D28" s="45" t="str">
        <f>IFERROR(GETPIVOTDATA("Max de Rain Rate",'TCD 6h-6h'!$A$3,"Date6",A28),"")</f>
        <v/>
      </c>
      <c r="H28" s="209" t="s">
        <v>127</v>
      </c>
      <c r="I28" s="210"/>
      <c r="J28" s="210"/>
      <c r="K28" s="211"/>
    </row>
    <row r="29" spans="1:12" ht="15" thickBot="1" x14ac:dyDescent="0.4">
      <c r="A29" s="48">
        <f t="shared" si="0"/>
        <v>22</v>
      </c>
      <c r="B29" s="46" t="str">
        <f>IFERROR(GETPIVOTDATA("Somme de Rain",'TCD 6h-6h'!$A$3,"Date6",A29),"")</f>
        <v/>
      </c>
      <c r="C29" s="46" t="str">
        <f>IFERROR(GETPIVOTDATA("Max de Pluie 1h",'TCD 6h-6h'!$A$3,"Date6",A29),"")</f>
        <v/>
      </c>
      <c r="D29" s="45" t="str">
        <f>IFERROR(GETPIVOTDATA("Max de Rain Rate",'TCD 6h-6h'!$A$3,"Date6",A29),"")</f>
        <v/>
      </c>
      <c r="H29" s="212">
        <f>COUNTIF(B8:B38,"&gt;=10")</f>
        <v>0</v>
      </c>
      <c r="I29" s="213"/>
      <c r="J29" s="213"/>
      <c r="K29" s="214"/>
    </row>
    <row r="30" spans="1:12" x14ac:dyDescent="0.35">
      <c r="A30" s="48">
        <f t="shared" si="0"/>
        <v>23</v>
      </c>
      <c r="B30" s="46" t="str">
        <f>IFERROR(GETPIVOTDATA("Somme de Rain",'TCD 6h-6h'!$A$3,"Date6",A30),"")</f>
        <v/>
      </c>
      <c r="C30" s="46" t="str">
        <f>IFERROR(GETPIVOTDATA("Max de Pluie 1h",'TCD 6h-6h'!$A$3,"Date6",A30),"")</f>
        <v/>
      </c>
      <c r="D30" s="45" t="str">
        <f>IFERROR(GETPIVOTDATA("Max de Rain Rate",'TCD 6h-6h'!$A$3,"Date6",A30),"")</f>
        <v/>
      </c>
    </row>
    <row r="31" spans="1:12" x14ac:dyDescent="0.35">
      <c r="A31" s="48">
        <f t="shared" si="0"/>
        <v>24</v>
      </c>
      <c r="B31" s="46" t="str">
        <f>IFERROR(GETPIVOTDATA("Somme de Rain",'TCD 6h-6h'!$A$3,"Date6",A31),"")</f>
        <v/>
      </c>
      <c r="C31" s="46" t="str">
        <f>IFERROR(GETPIVOTDATA("Max de Pluie 1h",'TCD 6h-6h'!$A$3,"Date6",A31),"")</f>
        <v/>
      </c>
      <c r="D31" s="45" t="str">
        <f>IFERROR(GETPIVOTDATA("Max de Rain Rate",'TCD 6h-6h'!$A$3,"Date6",A31),"")</f>
        <v/>
      </c>
    </row>
    <row r="32" spans="1:12" x14ac:dyDescent="0.35">
      <c r="A32" s="48">
        <f t="shared" si="0"/>
        <v>25</v>
      </c>
      <c r="B32" s="46" t="str">
        <f>IFERROR(GETPIVOTDATA("Somme de Rain",'TCD 6h-6h'!$A$3,"Date6",A32),"")</f>
        <v/>
      </c>
      <c r="C32" s="46" t="str">
        <f>IFERROR(GETPIVOTDATA("Max de Pluie 1h",'TCD 6h-6h'!$A$3,"Date6",A32),"")</f>
        <v/>
      </c>
      <c r="D32" s="45" t="str">
        <f>IFERROR(GETPIVOTDATA("Max de Rain Rate",'TCD 6h-6h'!$A$3,"Date6",A32),"")</f>
        <v/>
      </c>
      <c r="G32" s="194" t="s">
        <v>115</v>
      </c>
      <c r="H32" s="195"/>
      <c r="I32" s="195"/>
      <c r="J32" s="195"/>
      <c r="K32" s="195"/>
      <c r="L32" s="196"/>
    </row>
    <row r="33" spans="1:12" x14ac:dyDescent="0.35">
      <c r="A33" s="48">
        <f t="shared" si="0"/>
        <v>26</v>
      </c>
      <c r="B33" s="46" t="str">
        <f>IFERROR(GETPIVOTDATA("Somme de Rain",'TCD 6h-6h'!$A$3,"Date6",A33),"")</f>
        <v/>
      </c>
      <c r="C33" s="46" t="str">
        <f>IFERROR(GETPIVOTDATA("Max de Pluie 1h",'TCD 6h-6h'!$A$3,"Date6",A33),"")</f>
        <v/>
      </c>
      <c r="D33" s="45" t="str">
        <f>IFERROR(GETPIVOTDATA("Max de Rain Rate",'TCD 6h-6h'!$A$3,"Date6",A33),"")</f>
        <v/>
      </c>
      <c r="G33" s="194" t="s">
        <v>126</v>
      </c>
      <c r="H33" s="195"/>
      <c r="I33" s="195"/>
      <c r="J33" s="195"/>
      <c r="K33" s="195"/>
      <c r="L33" s="196"/>
    </row>
    <row r="34" spans="1:12" x14ac:dyDescent="0.35">
      <c r="A34" s="48">
        <f t="shared" si="0"/>
        <v>27</v>
      </c>
      <c r="B34" s="46" t="str">
        <f>IFERROR(GETPIVOTDATA("Somme de Rain",'TCD 6h-6h'!$A$3,"Date6",A34),"")</f>
        <v/>
      </c>
      <c r="C34" s="46" t="str">
        <f>IFERROR(GETPIVOTDATA("Max de Pluie 1h",'TCD 6h-6h'!$A$3,"Date6",A34),"")</f>
        <v/>
      </c>
      <c r="D34" s="45" t="str">
        <f>IFERROR(GETPIVOTDATA("Max de Rain Rate",'TCD 6h-6h'!$A$3,"Date6",A34),"")</f>
        <v/>
      </c>
      <c r="G34" s="197" t="s">
        <v>125</v>
      </c>
      <c r="H34" s="198"/>
      <c r="I34" s="198"/>
      <c r="J34" s="198"/>
      <c r="K34" s="198"/>
      <c r="L34" s="199"/>
    </row>
    <row r="35" spans="1:12" x14ac:dyDescent="0.35">
      <c r="A35" s="48">
        <f t="shared" si="0"/>
        <v>28</v>
      </c>
      <c r="B35" s="46" t="str">
        <f>IFERROR(GETPIVOTDATA("Somme de Rain",'TCD 6h-6h'!$A$3,"Date6",A35),"")</f>
        <v/>
      </c>
      <c r="C35" s="46" t="str">
        <f>IFERROR(GETPIVOTDATA("Max de Pluie 1h",'TCD 6h-6h'!$A$3,"Date6",A35),"")</f>
        <v/>
      </c>
      <c r="D35" s="45" t="str">
        <f>IFERROR(GETPIVOTDATA("Max de Rain Rate",'TCD 6h-6h'!$A$3,"Date6",A35),"")</f>
        <v/>
      </c>
      <c r="G35" s="197" t="s">
        <v>124</v>
      </c>
      <c r="H35" s="198"/>
      <c r="I35" s="198"/>
      <c r="J35" s="198"/>
      <c r="K35" s="198"/>
      <c r="L35" s="199"/>
    </row>
    <row r="36" spans="1:12" x14ac:dyDescent="0.35">
      <c r="A36" s="48">
        <f>IF(MONTH(A35+1)=$G$4,A35+1,"")</f>
        <v>29</v>
      </c>
      <c r="B36" s="46" t="str">
        <f>IFERROR(GETPIVOTDATA("Somme de Rain",'TCD 6h-6h'!$A$3,"Date6",A36),"")</f>
        <v/>
      </c>
      <c r="C36" s="46" t="str">
        <f>IFERROR(GETPIVOTDATA("Max de Pluie 1h",'TCD 6h-6h'!$A$3,"Date6",A36),"")</f>
        <v/>
      </c>
      <c r="D36" s="45" t="str">
        <f>IFERROR(GETPIVOTDATA("Max de Rain Rate",'TCD 6h-6h'!$A$3,"Date6",A36),"")</f>
        <v/>
      </c>
      <c r="G36" s="197" t="s">
        <v>123</v>
      </c>
      <c r="H36" s="198"/>
      <c r="I36" s="198"/>
      <c r="J36" s="198"/>
      <c r="K36" s="198"/>
      <c r="L36" s="199"/>
    </row>
    <row r="37" spans="1:12" x14ac:dyDescent="0.35">
      <c r="A37" s="48">
        <f>IFERROR(IF(MONTH(A36+1)=$G$4,A36+1,""),"")</f>
        <v>30</v>
      </c>
      <c r="B37" s="46" t="str">
        <f>IFERROR(GETPIVOTDATA("Somme de Rain",'TCD 6h-6h'!$A$3,"Date6",A37),"")</f>
        <v/>
      </c>
      <c r="C37" s="46" t="str">
        <f>IFERROR(GETPIVOTDATA("Max de Pluie 1h",'TCD 6h-6h'!$A$3,"Date6",A37),"")</f>
        <v/>
      </c>
      <c r="D37" s="45" t="str">
        <f>IFERROR(GETPIVOTDATA("Max de Rain Rate",'TCD 6h-6h'!$A$3,"Date6",A37),"")</f>
        <v/>
      </c>
    </row>
    <row r="38" spans="1:12" ht="15" customHeight="1" thickBot="1" x14ac:dyDescent="0.4">
      <c r="A38" s="47">
        <f>IFERROR(IF(MONTH(A37+1)=$G$4,A37+1,""),"")</f>
        <v>31</v>
      </c>
      <c r="B38" s="46" t="str">
        <f>IFERROR(GETPIVOTDATA("Somme de Rain",'TCD 6h-6h'!$A$3,"Date6",A38),"")</f>
        <v/>
      </c>
      <c r="C38" s="46" t="str">
        <f>IFERROR(GETPIVOTDATA("Max de Pluie 1h",'TCD 6h-6h'!$A$3,"Date6",A38),"")</f>
        <v/>
      </c>
      <c r="D38" s="45" t="str">
        <f>IFERROR(GETPIVOTDATA("Max de Rain Rate",'TCD 6h-6h'!$A$3,"Date6",A38),"")</f>
        <v/>
      </c>
    </row>
    <row r="39" spans="1:12" ht="15" customHeight="1" x14ac:dyDescent="0.35"/>
    <row r="40" spans="1:12" ht="15" customHeight="1" x14ac:dyDescent="0.35"/>
    <row r="41" spans="1:12" ht="15" customHeight="1" x14ac:dyDescent="0.35"/>
    <row r="42" spans="1:12" ht="15" customHeight="1" x14ac:dyDescent="0.35"/>
    <row r="43" spans="1:12" ht="15" customHeight="1" x14ac:dyDescent="0.35"/>
    <row r="44" spans="1:12" ht="15" customHeight="1" x14ac:dyDescent="0.35"/>
    <row r="45" spans="1:12" ht="15" customHeight="1" x14ac:dyDescent="0.35"/>
    <row r="46" spans="1:12" ht="15" customHeight="1" x14ac:dyDescent="0.35"/>
    <row r="47" spans="1:12" ht="15" customHeight="1" x14ac:dyDescent="0.35"/>
    <row r="48" spans="1:12" ht="15" customHeight="1" x14ac:dyDescent="0.35"/>
    <row r="49" ht="15" customHeight="1" x14ac:dyDescent="0.35"/>
    <row r="50" ht="15" customHeight="1" x14ac:dyDescent="0.35"/>
    <row r="51" ht="15" customHeight="1" x14ac:dyDescent="0.35"/>
    <row r="52" ht="15" customHeight="1" x14ac:dyDescent="0.35"/>
    <row r="53" ht="15" customHeight="1" x14ac:dyDescent="0.35"/>
    <row r="54" ht="15" customHeight="1" x14ac:dyDescent="0.35"/>
    <row r="55" ht="15" customHeight="1" x14ac:dyDescent="0.35"/>
    <row r="56" ht="15" customHeight="1" x14ac:dyDescent="0.35"/>
    <row r="57" ht="15" customHeight="1" x14ac:dyDescent="0.35"/>
    <row r="58" ht="15" customHeight="1" x14ac:dyDescent="0.35"/>
    <row r="59" ht="15" customHeight="1" x14ac:dyDescent="0.35"/>
    <row r="60" ht="15" customHeight="1" x14ac:dyDescent="0.35"/>
    <row r="61" ht="15" customHeight="1" x14ac:dyDescent="0.35"/>
    <row r="62" ht="15" customHeight="1" x14ac:dyDescent="0.35"/>
    <row r="63" ht="15" customHeight="1" x14ac:dyDescent="0.35"/>
    <row r="64" ht="15" customHeight="1" x14ac:dyDescent="0.35"/>
    <row r="65" ht="15" customHeight="1" x14ac:dyDescent="0.35"/>
    <row r="66" ht="15" customHeight="1" x14ac:dyDescent="0.35"/>
    <row r="67" ht="15" customHeight="1" x14ac:dyDescent="0.35"/>
    <row r="68" ht="15" customHeight="1" x14ac:dyDescent="0.35"/>
    <row r="69" ht="15" customHeight="1" x14ac:dyDescent="0.35"/>
    <row r="70" ht="15" customHeight="1" x14ac:dyDescent="0.35"/>
  </sheetData>
  <mergeCells count="23">
    <mergeCell ref="G33:L33"/>
    <mergeCell ref="G34:L34"/>
    <mergeCell ref="G35:L35"/>
    <mergeCell ref="G36:L36"/>
    <mergeCell ref="H23:K23"/>
    <mergeCell ref="H25:K25"/>
    <mergeCell ref="H26:K26"/>
    <mergeCell ref="H28:K28"/>
    <mergeCell ref="H29:K29"/>
    <mergeCell ref="G32:L32"/>
    <mergeCell ref="H19:K19"/>
    <mergeCell ref="H20:I20"/>
    <mergeCell ref="J20:K20"/>
    <mergeCell ref="C1:H2"/>
    <mergeCell ref="H22:K22"/>
    <mergeCell ref="H10:K10"/>
    <mergeCell ref="H11:K11"/>
    <mergeCell ref="H13:K13"/>
    <mergeCell ref="H14:I14"/>
    <mergeCell ref="J14:K14"/>
    <mergeCell ref="H16:K16"/>
    <mergeCell ref="H17:I17"/>
    <mergeCell ref="J17:K17"/>
  </mergeCells>
  <conditionalFormatting sqref="B8:B38">
    <cfRule type="expression" dxfId="49" priority="3">
      <formula>B8=MAX($B$8:$B$38)</formula>
    </cfRule>
  </conditionalFormatting>
  <conditionalFormatting sqref="C8:C38">
    <cfRule type="expression" dxfId="48" priority="2">
      <formula>C8=MAX($C$8:$C$38)</formula>
    </cfRule>
  </conditionalFormatting>
  <conditionalFormatting sqref="D8:D38">
    <cfRule type="expression" dxfId="47" priority="1">
      <formula>D8=MAX($D$8:$D$38)</formula>
    </cfRule>
  </conditionalFormatting>
  <conditionalFormatting sqref="A36:A38">
    <cfRule type="expression" dxfId="46" priority="4">
      <formula>(MONTH($A36)&lt;&gt;MONTH($A$35))</formula>
    </cfRule>
  </conditionalFormatting>
  <dataValidations count="1">
    <dataValidation type="list" showInputMessage="1" showErrorMessage="1" sqref="F4">
      <formula1>_mois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73"/>
  <sheetViews>
    <sheetView zoomScale="90" zoomScaleNormal="90" workbookViewId="0">
      <selection activeCell="C8" sqref="C8"/>
    </sheetView>
  </sheetViews>
  <sheetFormatPr baseColWidth="10" defaultColWidth="11.453125" defaultRowHeight="14.5" x14ac:dyDescent="0.35"/>
  <cols>
    <col min="1" max="6" width="11.453125" style="55"/>
    <col min="7" max="7" width="12.1796875" style="55" bestFit="1" customWidth="1"/>
    <col min="8" max="10" width="11.453125" style="55"/>
    <col min="11" max="11" width="11.453125" style="55" customWidth="1"/>
    <col min="12" max="12" width="12.1796875" style="55" bestFit="1" customWidth="1"/>
    <col min="13" max="16384" width="11.453125" style="55"/>
  </cols>
  <sheetData>
    <row r="1" spans="1:12" x14ac:dyDescent="0.35">
      <c r="C1" s="218" t="s">
        <v>150</v>
      </c>
      <c r="D1" s="218"/>
      <c r="E1" s="218"/>
      <c r="F1" s="218"/>
      <c r="G1" s="218"/>
      <c r="H1" s="218"/>
    </row>
    <row r="2" spans="1:12" x14ac:dyDescent="0.35">
      <c r="C2" s="218"/>
      <c r="D2" s="218"/>
      <c r="E2" s="218"/>
      <c r="F2" s="218"/>
      <c r="G2" s="218"/>
      <c r="H2" s="218"/>
    </row>
    <row r="3" spans="1:12" s="62" customFormat="1" ht="15" thickBot="1" x14ac:dyDescent="0.4"/>
    <row r="4" spans="1:12" s="62" customFormat="1" ht="15.5" x14ac:dyDescent="0.35">
      <c r="A4" s="72"/>
      <c r="B4" s="71" t="s">
        <v>93</v>
      </c>
      <c r="C4" s="22">
        <f>YEAR(Bdd!A5)</f>
        <v>1900</v>
      </c>
      <c r="D4" s="70"/>
      <c r="E4" s="69" t="s">
        <v>94</v>
      </c>
      <c r="F4" s="22" t="s">
        <v>187</v>
      </c>
      <c r="G4" s="62">
        <f>VLOOKUP(F4,Annexe!A2:B13,2,0)</f>
        <v>1</v>
      </c>
      <c r="H4" s="66" t="s">
        <v>95</v>
      </c>
      <c r="I4" s="68">
        <f>DATE(C4,G4,1)</f>
        <v>1</v>
      </c>
      <c r="J4" s="66" t="s">
        <v>96</v>
      </c>
      <c r="K4" s="68">
        <f>DATE(C4,G4+1,0)</f>
        <v>31</v>
      </c>
    </row>
    <row r="5" spans="1:12" s="62" customFormat="1" x14ac:dyDescent="0.35">
      <c r="A5" s="67"/>
      <c r="B5" s="67"/>
      <c r="C5" s="67"/>
      <c r="D5" s="67"/>
      <c r="E5" s="67"/>
      <c r="F5" s="67"/>
      <c r="G5" s="67"/>
      <c r="H5" s="67"/>
      <c r="I5" s="66" t="s">
        <v>149</v>
      </c>
      <c r="J5" s="55"/>
      <c r="K5" s="66" t="s">
        <v>148</v>
      </c>
    </row>
    <row r="6" spans="1:12" ht="15" thickBot="1" x14ac:dyDescent="0.4">
      <c r="G6" s="62"/>
      <c r="H6" s="62"/>
      <c r="I6" s="62"/>
      <c r="J6" s="62"/>
      <c r="K6" s="62"/>
      <c r="L6" s="62"/>
    </row>
    <row r="7" spans="1:12" x14ac:dyDescent="0.35">
      <c r="A7" s="65" t="s">
        <v>97</v>
      </c>
      <c r="B7" s="64" t="s">
        <v>147</v>
      </c>
      <c r="C7" s="64" t="s">
        <v>146</v>
      </c>
      <c r="D7" s="63" t="s">
        <v>145</v>
      </c>
      <c r="G7" s="62"/>
      <c r="H7" s="62"/>
      <c r="I7" s="62"/>
      <c r="J7" s="62"/>
      <c r="K7" s="62"/>
      <c r="L7" s="62"/>
    </row>
    <row r="8" spans="1:12" x14ac:dyDescent="0.35">
      <c r="A8" s="59">
        <f>I4</f>
        <v>1</v>
      </c>
      <c r="B8" s="57" t="str">
        <f>IFERROR(GETPIVOTDATA("Min de Bar  ",'TCD 0h-0h'!$A$3,"Date0",A8),"")</f>
        <v/>
      </c>
      <c r="C8" s="57" t="str">
        <f>IFERROR(GETPIVOTDATA("Max de Bar  ",'TCD 0h-0h'!$A$3,"Date0",A8),"")</f>
        <v/>
      </c>
      <c r="D8" s="56" t="str">
        <f>IFERROR(GETPIVOTDATA("Moyenne de Bar  ",'TCD 0h-0h'!$A$3,"Date0",A8),"")</f>
        <v/>
      </c>
      <c r="G8" s="62"/>
      <c r="H8" s="62"/>
      <c r="I8" s="62"/>
      <c r="J8" s="62"/>
      <c r="K8" s="62"/>
      <c r="L8" s="62"/>
    </row>
    <row r="9" spans="1:12" x14ac:dyDescent="0.35">
      <c r="A9" s="59">
        <f t="shared" ref="A9:A35" si="0">A8+1</f>
        <v>2</v>
      </c>
      <c r="B9" s="57" t="str">
        <f>IFERROR(GETPIVOTDATA("Min de Bar  ",'TCD 0h-0h'!$A$3,"Date0",A9),"")</f>
        <v/>
      </c>
      <c r="C9" s="57" t="str">
        <f>IFERROR(GETPIVOTDATA("Max de Bar  ",'TCD 0h-0h'!$A$3,"Date0",A9),"")</f>
        <v/>
      </c>
      <c r="D9" s="56" t="str">
        <f>IFERROR(GETPIVOTDATA("Moyenne de Bar  ",'TCD 0h-0h'!$A$3,"Date0",A9),"")</f>
        <v/>
      </c>
      <c r="G9" s="62"/>
      <c r="H9" s="62"/>
      <c r="I9" s="62"/>
      <c r="J9" s="62"/>
      <c r="K9" s="62"/>
      <c r="L9" s="62"/>
    </row>
    <row r="10" spans="1:12" x14ac:dyDescent="0.35">
      <c r="A10" s="59">
        <f t="shared" si="0"/>
        <v>3</v>
      </c>
      <c r="B10" s="57" t="str">
        <f>IFERROR(GETPIVOTDATA("Min de Bar  ",'TCD 0h-0h'!$A$3,"Date0",A10),"")</f>
        <v/>
      </c>
      <c r="C10" s="57" t="str">
        <f>IFERROR(GETPIVOTDATA("Max de Bar  ",'TCD 0h-0h'!$A$3,"Date0",A10),"")</f>
        <v/>
      </c>
      <c r="D10" s="56" t="str">
        <f>IFERROR(GETPIVOTDATA("Moyenne de Bar  ",'TCD 0h-0h'!$A$3,"Date0",A10),"")</f>
        <v/>
      </c>
      <c r="G10" s="62"/>
      <c r="H10" s="62"/>
      <c r="I10" s="62"/>
      <c r="J10" s="62"/>
      <c r="K10" s="62"/>
      <c r="L10" s="62"/>
    </row>
    <row r="11" spans="1:12" x14ac:dyDescent="0.35">
      <c r="A11" s="59">
        <f t="shared" si="0"/>
        <v>4</v>
      </c>
      <c r="B11" s="57" t="str">
        <f>IFERROR(GETPIVOTDATA("Min de Bar  ",'TCD 0h-0h'!$A$3,"Date0",A11),"")</f>
        <v/>
      </c>
      <c r="C11" s="57" t="str">
        <f>IFERROR(GETPIVOTDATA("Max de Bar  ",'TCD 0h-0h'!$A$3,"Date0",A11),"")</f>
        <v/>
      </c>
      <c r="D11" s="56" t="str">
        <f>IFERROR(GETPIVOTDATA("Moyenne de Bar  ",'TCD 0h-0h'!$A$3,"Date0",A11),"")</f>
        <v/>
      </c>
      <c r="G11" s="62"/>
      <c r="H11" s="62"/>
      <c r="I11" s="62"/>
      <c r="J11" s="62"/>
      <c r="K11" s="62"/>
      <c r="L11" s="62"/>
    </row>
    <row r="12" spans="1:12" x14ac:dyDescent="0.35">
      <c r="A12" s="59">
        <f t="shared" si="0"/>
        <v>5</v>
      </c>
      <c r="B12" s="57" t="str">
        <f>IFERROR(GETPIVOTDATA("Min de Bar  ",'TCD 0h-0h'!$A$3,"Date0",A12),"")</f>
        <v/>
      </c>
      <c r="C12" s="57" t="str">
        <f>IFERROR(GETPIVOTDATA("Max de Bar  ",'TCD 0h-0h'!$A$3,"Date0",A12),"")</f>
        <v/>
      </c>
      <c r="D12" s="56" t="str">
        <f>IFERROR(GETPIVOTDATA("Moyenne de Bar  ",'TCD 0h-0h'!$A$3,"Date0",A12),"")</f>
        <v/>
      </c>
      <c r="G12" s="62"/>
      <c r="H12" s="62"/>
      <c r="I12" s="62"/>
      <c r="J12" s="62"/>
      <c r="K12" s="62"/>
      <c r="L12" s="62"/>
    </row>
    <row r="13" spans="1:12" ht="15" thickBot="1" x14ac:dyDescent="0.4">
      <c r="A13" s="59">
        <f t="shared" si="0"/>
        <v>6</v>
      </c>
      <c r="B13" s="57" t="str">
        <f>IFERROR(GETPIVOTDATA("Min de Bar  ",'TCD 0h-0h'!$A$3,"Date0",A13),"")</f>
        <v/>
      </c>
      <c r="C13" s="57" t="str">
        <f>IFERROR(GETPIVOTDATA("Max de Bar  ",'TCD 0h-0h'!$A$3,"Date0",A13),"")</f>
        <v/>
      </c>
      <c r="D13" s="56" t="str">
        <f>IFERROR(GETPIVOTDATA("Moyenne de Bar  ",'TCD 0h-0h'!$A$3,"Date0",A13),"")</f>
        <v/>
      </c>
    </row>
    <row r="14" spans="1:12" x14ac:dyDescent="0.35">
      <c r="A14" s="59">
        <f t="shared" si="0"/>
        <v>7</v>
      </c>
      <c r="B14" s="57" t="str">
        <f>IFERROR(GETPIVOTDATA("Min de Bar  ",'TCD 0h-0h'!$A$3,"Date0",A14),"")</f>
        <v/>
      </c>
      <c r="C14" s="57" t="str">
        <f>IFERROR(GETPIVOTDATA("Max de Bar  ",'TCD 0h-0h'!$A$3,"Date0",A14),"")</f>
        <v/>
      </c>
      <c r="D14" s="56" t="str">
        <f>IFERROR(GETPIVOTDATA("Moyenne de Bar  ",'TCD 0h-0h'!$A$3,"Date0",A14),"")</f>
        <v/>
      </c>
      <c r="H14" s="215" t="s">
        <v>144</v>
      </c>
      <c r="I14" s="216"/>
      <c r="J14" s="216"/>
      <c r="K14" s="217"/>
      <c r="L14" s="60"/>
    </row>
    <row r="15" spans="1:12" ht="15" thickBot="1" x14ac:dyDescent="0.4">
      <c r="A15" s="59">
        <f t="shared" si="0"/>
        <v>8</v>
      </c>
      <c r="B15" s="57" t="str">
        <f>IFERROR(GETPIVOTDATA("Min de Bar  ",'TCD 0h-0h'!$A$3,"Date0",A15),"")</f>
        <v/>
      </c>
      <c r="C15" s="57" t="str">
        <f>IFERROR(GETPIVOTDATA("Max de Bar  ",'TCD 0h-0h'!$A$3,"Date0",A15),"")</f>
        <v/>
      </c>
      <c r="D15" s="56" t="str">
        <f>IFERROR(GETPIVOTDATA("Moyenne de Bar  ",'TCD 0h-0h'!$A$3,"Date0",A15),"")</f>
        <v/>
      </c>
      <c r="H15" s="219" t="e">
        <f>AVERAGE(D8:D38)</f>
        <v>#DIV/0!</v>
      </c>
      <c r="I15" s="220"/>
      <c r="J15" s="220"/>
      <c r="K15" s="221"/>
      <c r="L15" s="61"/>
    </row>
    <row r="16" spans="1:12" ht="15" thickBot="1" x14ac:dyDescent="0.4">
      <c r="A16" s="59">
        <f t="shared" si="0"/>
        <v>9</v>
      </c>
      <c r="B16" s="57" t="str">
        <f>IFERROR(GETPIVOTDATA("Min de Bar  ",'TCD 0h-0h'!$A$3,"Date0",A16),"")</f>
        <v/>
      </c>
      <c r="C16" s="57" t="str">
        <f>IFERROR(GETPIVOTDATA("Max de Bar  ",'TCD 0h-0h'!$A$3,"Date0",A16),"")</f>
        <v/>
      </c>
      <c r="D16" s="56" t="str">
        <f>IFERROR(GETPIVOTDATA("Moyenne de Bar  ",'TCD 0h-0h'!$A$3,"Date0",A16),"")</f>
        <v/>
      </c>
    </row>
    <row r="17" spans="1:12" x14ac:dyDescent="0.35">
      <c r="A17" s="59">
        <f t="shared" si="0"/>
        <v>10</v>
      </c>
      <c r="B17" s="57" t="str">
        <f>IFERROR(GETPIVOTDATA("Min de Bar  ",'TCD 0h-0h'!$A$3,"Date0",A17),"")</f>
        <v/>
      </c>
      <c r="C17" s="57" t="str">
        <f>IFERROR(GETPIVOTDATA("Max de Bar  ",'TCD 0h-0h'!$A$3,"Date0",A17),"")</f>
        <v/>
      </c>
      <c r="D17" s="56" t="str">
        <f>IFERROR(GETPIVOTDATA("Moyenne de Bar  ",'TCD 0h-0h'!$A$3,"Date0",A17),"")</f>
        <v/>
      </c>
      <c r="H17" s="215" t="s">
        <v>143</v>
      </c>
      <c r="I17" s="216"/>
      <c r="J17" s="216"/>
      <c r="K17" s="217"/>
      <c r="L17" s="60"/>
    </row>
    <row r="18" spans="1:12" ht="15" thickBot="1" x14ac:dyDescent="0.4">
      <c r="A18" s="59">
        <f t="shared" si="0"/>
        <v>11</v>
      </c>
      <c r="B18" s="57" t="str">
        <f>IFERROR(GETPIVOTDATA("Min de Bar  ",'TCD 0h-0h'!$A$3,"Date0",A18),"")</f>
        <v/>
      </c>
      <c r="C18" s="57" t="str">
        <f>IFERROR(GETPIVOTDATA("Max de Bar  ",'TCD 0h-0h'!$A$3,"Date0",A18),"")</f>
        <v/>
      </c>
      <c r="D18" s="56" t="str">
        <f>IFERROR(GETPIVOTDATA("Moyenne de Bar  ",'TCD 0h-0h'!$A$3,"Date0",A18),"")</f>
        <v/>
      </c>
      <c r="H18" s="222">
        <f>MIN(B8:B38)</f>
        <v>0</v>
      </c>
      <c r="I18" s="223"/>
      <c r="J18" s="224" t="e">
        <f>INDEX(A8:A38,MATCH(H18,B8:B38,0))</f>
        <v>#N/A</v>
      </c>
      <c r="K18" s="225"/>
    </row>
    <row r="19" spans="1:12" ht="15" thickBot="1" x14ac:dyDescent="0.4">
      <c r="A19" s="59">
        <f t="shared" si="0"/>
        <v>12</v>
      </c>
      <c r="B19" s="57" t="str">
        <f>IFERROR(GETPIVOTDATA("Min de Bar  ",'TCD 0h-0h'!$A$3,"Date0",A19),"")</f>
        <v/>
      </c>
      <c r="C19" s="57" t="str">
        <f>IFERROR(GETPIVOTDATA("Max de Bar  ",'TCD 0h-0h'!$A$3,"Date0",A19),"")</f>
        <v/>
      </c>
      <c r="D19" s="56" t="str">
        <f>IFERROR(GETPIVOTDATA("Moyenne de Bar  ",'TCD 0h-0h'!$A$3,"Date0",A19),"")</f>
        <v/>
      </c>
    </row>
    <row r="20" spans="1:12" x14ac:dyDescent="0.35">
      <c r="A20" s="59">
        <f t="shared" si="0"/>
        <v>13</v>
      </c>
      <c r="B20" s="57" t="str">
        <f>IFERROR(GETPIVOTDATA("Min de Bar  ",'TCD 0h-0h'!$A$3,"Date0",A20),"")</f>
        <v/>
      </c>
      <c r="C20" s="57" t="str">
        <f>IFERROR(GETPIVOTDATA("Max de Bar  ",'TCD 0h-0h'!$A$3,"Date0",A20),"")</f>
        <v/>
      </c>
      <c r="D20" s="56" t="str">
        <f>IFERROR(GETPIVOTDATA("Moyenne de Bar  ",'TCD 0h-0h'!$A$3,"Date0",A20),"")</f>
        <v/>
      </c>
      <c r="H20" s="215" t="s">
        <v>142</v>
      </c>
      <c r="I20" s="216"/>
      <c r="J20" s="216"/>
      <c r="K20" s="217"/>
    </row>
    <row r="21" spans="1:12" ht="15" thickBot="1" x14ac:dyDescent="0.4">
      <c r="A21" s="59">
        <f t="shared" si="0"/>
        <v>14</v>
      </c>
      <c r="B21" s="57" t="str">
        <f>IFERROR(GETPIVOTDATA("Min de Bar  ",'TCD 0h-0h'!$A$3,"Date0",A21),"")</f>
        <v/>
      </c>
      <c r="C21" s="57" t="str">
        <f>IFERROR(GETPIVOTDATA("Max de Bar  ",'TCD 0h-0h'!$A$3,"Date0",A21),"")</f>
        <v/>
      </c>
      <c r="D21" s="56" t="str">
        <f>IFERROR(GETPIVOTDATA("Moyenne de Bar  ",'TCD 0h-0h'!$A$3,"Date0",A21),"")</f>
        <v/>
      </c>
      <c r="H21" s="222">
        <f>MAX(C8:C38)</f>
        <v>0</v>
      </c>
      <c r="I21" s="223"/>
      <c r="J21" s="224" t="e">
        <f>INDEX(A8:A38,MATCH(H21,C8:C38,0))</f>
        <v>#N/A</v>
      </c>
      <c r="K21" s="225"/>
    </row>
    <row r="22" spans="1:12" x14ac:dyDescent="0.35">
      <c r="A22" s="59">
        <f t="shared" si="0"/>
        <v>15</v>
      </c>
      <c r="B22" s="57" t="str">
        <f>IFERROR(GETPIVOTDATA("Min de Bar  ",'TCD 0h-0h'!$A$3,"Date0",A22),"")</f>
        <v/>
      </c>
      <c r="C22" s="57" t="str">
        <f>IFERROR(GETPIVOTDATA("Max de Bar  ",'TCD 0h-0h'!$A$3,"Date0",A22),"")</f>
        <v/>
      </c>
      <c r="D22" s="56" t="str">
        <f>IFERROR(GETPIVOTDATA("Moyenne de Bar  ",'TCD 0h-0h'!$A$3,"Date0",A22),"")</f>
        <v/>
      </c>
    </row>
    <row r="23" spans="1:12" x14ac:dyDescent="0.35">
      <c r="A23" s="59">
        <f t="shared" si="0"/>
        <v>16</v>
      </c>
      <c r="B23" s="57" t="str">
        <f>IFERROR(GETPIVOTDATA("Min de Bar  ",'TCD 0h-0h'!$A$3,"Date0",A23),"")</f>
        <v/>
      </c>
      <c r="C23" s="57" t="str">
        <f>IFERROR(GETPIVOTDATA("Max de Bar  ",'TCD 0h-0h'!$A$3,"Date0",A23),"")</f>
        <v/>
      </c>
      <c r="D23" s="56" t="str">
        <f>IFERROR(GETPIVOTDATA("Moyenne de Bar  ",'TCD 0h-0h'!$A$3,"Date0",A23),"")</f>
        <v/>
      </c>
    </row>
    <row r="24" spans="1:12" x14ac:dyDescent="0.35">
      <c r="A24" s="59">
        <f t="shared" si="0"/>
        <v>17</v>
      </c>
      <c r="B24" s="57" t="str">
        <f>IFERROR(GETPIVOTDATA("Min de Bar  ",'TCD 0h-0h'!$A$3,"Date0",A24),"")</f>
        <v/>
      </c>
      <c r="C24" s="57" t="str">
        <f>IFERROR(GETPIVOTDATA("Max de Bar  ",'TCD 0h-0h'!$A$3,"Date0",A24),"")</f>
        <v/>
      </c>
      <c r="D24" s="56" t="str">
        <f>IFERROR(GETPIVOTDATA("Moyenne de Bar  ",'TCD 0h-0h'!$A$3,"Date0",A24),"")</f>
        <v/>
      </c>
      <c r="G24" s="226" t="s">
        <v>115</v>
      </c>
      <c r="H24" s="226"/>
      <c r="I24" s="226"/>
      <c r="J24" s="226"/>
      <c r="K24" s="226"/>
      <c r="L24" s="226"/>
    </row>
    <row r="25" spans="1:12" x14ac:dyDescent="0.35">
      <c r="A25" s="59">
        <f t="shared" si="0"/>
        <v>18</v>
      </c>
      <c r="B25" s="57" t="str">
        <f>IFERROR(GETPIVOTDATA("Min de Bar  ",'TCD 0h-0h'!$A$3,"Date0",A25),"")</f>
        <v/>
      </c>
      <c r="C25" s="57" t="str">
        <f>IFERROR(GETPIVOTDATA("Max de Bar  ",'TCD 0h-0h'!$A$3,"Date0",A25),"")</f>
        <v/>
      </c>
      <c r="D25" s="56" t="str">
        <f>IFERROR(GETPIVOTDATA("Moyenne de Bar  ",'TCD 0h-0h'!$A$3,"Date0",A25),"")</f>
        <v/>
      </c>
      <c r="G25" s="226" t="s">
        <v>141</v>
      </c>
      <c r="H25" s="226"/>
      <c r="I25" s="226"/>
      <c r="J25" s="226"/>
      <c r="K25" s="226"/>
      <c r="L25" s="226"/>
    </row>
    <row r="26" spans="1:12" x14ac:dyDescent="0.35">
      <c r="A26" s="59">
        <f t="shared" si="0"/>
        <v>19</v>
      </c>
      <c r="B26" s="57" t="str">
        <f>IFERROR(GETPIVOTDATA("Min de Bar  ",'TCD 0h-0h'!$A$3,"Date0",A26),"")</f>
        <v/>
      </c>
      <c r="C26" s="57" t="str">
        <f>IFERROR(GETPIVOTDATA("Max de Bar  ",'TCD 0h-0h'!$A$3,"Date0",A26),"")</f>
        <v/>
      </c>
      <c r="D26" s="56" t="str">
        <f>IFERROR(GETPIVOTDATA("Moyenne de Bar  ",'TCD 0h-0h'!$A$3,"Date0",A26),"")</f>
        <v/>
      </c>
      <c r="G26" s="226" t="s">
        <v>140</v>
      </c>
      <c r="H26" s="226"/>
      <c r="I26" s="226"/>
      <c r="J26" s="226"/>
      <c r="K26" s="226"/>
      <c r="L26" s="226"/>
    </row>
    <row r="27" spans="1:12" x14ac:dyDescent="0.35">
      <c r="A27" s="59">
        <f t="shared" si="0"/>
        <v>20</v>
      </c>
      <c r="B27" s="57" t="str">
        <f>IFERROR(GETPIVOTDATA("Min de Bar  ",'TCD 0h-0h'!$A$3,"Date0",A27),"")</f>
        <v/>
      </c>
      <c r="C27" s="57" t="str">
        <f>IFERROR(GETPIVOTDATA("Max de Bar  ",'TCD 0h-0h'!$A$3,"Date0",A27),"")</f>
        <v/>
      </c>
      <c r="D27" s="56" t="str">
        <f>IFERROR(GETPIVOTDATA("Moyenne de Bar  ",'TCD 0h-0h'!$A$3,"Date0",A27),"")</f>
        <v/>
      </c>
      <c r="G27" s="226" t="s">
        <v>139</v>
      </c>
      <c r="H27" s="226"/>
      <c r="I27" s="226"/>
      <c r="J27" s="226"/>
      <c r="K27" s="226"/>
      <c r="L27" s="226"/>
    </row>
    <row r="28" spans="1:12" x14ac:dyDescent="0.35">
      <c r="A28" s="59">
        <f t="shared" si="0"/>
        <v>21</v>
      </c>
      <c r="B28" s="57" t="str">
        <f>IFERROR(GETPIVOTDATA("Min de Bar  ",'TCD 0h-0h'!$A$3,"Date0",A28),"")</f>
        <v/>
      </c>
      <c r="C28" s="57" t="str">
        <f>IFERROR(GETPIVOTDATA("Max de Bar  ",'TCD 0h-0h'!$A$3,"Date0",A28),"")</f>
        <v/>
      </c>
      <c r="D28" s="56" t="str">
        <f>IFERROR(GETPIVOTDATA("Moyenne de Bar  ",'TCD 0h-0h'!$A$3,"Date0",A28),"")</f>
        <v/>
      </c>
      <c r="G28" s="226" t="s">
        <v>138</v>
      </c>
      <c r="H28" s="226"/>
      <c r="I28" s="226"/>
      <c r="J28" s="226"/>
      <c r="K28" s="226"/>
      <c r="L28" s="226"/>
    </row>
    <row r="29" spans="1:12" x14ac:dyDescent="0.35">
      <c r="A29" s="59">
        <f t="shared" si="0"/>
        <v>22</v>
      </c>
      <c r="B29" s="57" t="str">
        <f>IFERROR(GETPIVOTDATA("Min de Bar  ",'TCD 0h-0h'!$A$3,"Date0",A29),"")</f>
        <v/>
      </c>
      <c r="C29" s="57" t="str">
        <f>IFERROR(GETPIVOTDATA("Max de Bar  ",'TCD 0h-0h'!$A$3,"Date0",A29),"")</f>
        <v/>
      </c>
      <c r="D29" s="56" t="str">
        <f>IFERROR(GETPIVOTDATA("Moyenne de Bar  ",'TCD 0h-0h'!$A$3,"Date0",A29),"")</f>
        <v/>
      </c>
    </row>
    <row r="30" spans="1:12" x14ac:dyDescent="0.35">
      <c r="A30" s="59">
        <f t="shared" si="0"/>
        <v>23</v>
      </c>
      <c r="B30" s="57" t="str">
        <f>IFERROR(GETPIVOTDATA("Min de Bar  ",'TCD 0h-0h'!$A$3,"Date0",A30),"")</f>
        <v/>
      </c>
      <c r="C30" s="57" t="str">
        <f>IFERROR(GETPIVOTDATA("Max de Bar  ",'TCD 0h-0h'!$A$3,"Date0",A30),"")</f>
        <v/>
      </c>
      <c r="D30" s="56" t="str">
        <f>IFERROR(GETPIVOTDATA("Moyenne de Bar  ",'TCD 0h-0h'!$A$3,"Date0",A30),"")</f>
        <v/>
      </c>
    </row>
    <row r="31" spans="1:12" x14ac:dyDescent="0.35">
      <c r="A31" s="59">
        <f t="shared" si="0"/>
        <v>24</v>
      </c>
      <c r="B31" s="57" t="str">
        <f>IFERROR(GETPIVOTDATA("Min de Bar  ",'TCD 0h-0h'!$A$3,"Date0",A31),"")</f>
        <v/>
      </c>
      <c r="C31" s="57" t="str">
        <f>IFERROR(GETPIVOTDATA("Max de Bar  ",'TCD 0h-0h'!$A$3,"Date0",A31),"")</f>
        <v/>
      </c>
      <c r="D31" s="56" t="str">
        <f>IFERROR(GETPIVOTDATA("Moyenne de Bar  ",'TCD 0h-0h'!$A$3,"Date0",A31),"")</f>
        <v/>
      </c>
    </row>
    <row r="32" spans="1:12" x14ac:dyDescent="0.35">
      <c r="A32" s="59">
        <f t="shared" si="0"/>
        <v>25</v>
      </c>
      <c r="B32" s="57" t="str">
        <f>IFERROR(GETPIVOTDATA("Min de Bar  ",'TCD 0h-0h'!$A$3,"Date0",A32),"")</f>
        <v/>
      </c>
      <c r="C32" s="57" t="str">
        <f>IFERROR(GETPIVOTDATA("Max de Bar  ",'TCD 0h-0h'!$A$3,"Date0",A32),"")</f>
        <v/>
      </c>
      <c r="D32" s="56" t="str">
        <f>IFERROR(GETPIVOTDATA("Moyenne de Bar  ",'TCD 0h-0h'!$A$3,"Date0",A32),"")</f>
        <v/>
      </c>
    </row>
    <row r="33" spans="1:4" x14ac:dyDescent="0.35">
      <c r="A33" s="59">
        <f t="shared" si="0"/>
        <v>26</v>
      </c>
      <c r="B33" s="57" t="str">
        <f>IFERROR(GETPIVOTDATA("Min de Bar  ",'TCD 0h-0h'!$A$3,"Date0",A33),"")</f>
        <v/>
      </c>
      <c r="C33" s="57" t="str">
        <f>IFERROR(GETPIVOTDATA("Max de Bar  ",'TCD 0h-0h'!$A$3,"Date0",A33),"")</f>
        <v/>
      </c>
      <c r="D33" s="56" t="str">
        <f>IFERROR(GETPIVOTDATA("Moyenne de Bar  ",'TCD 0h-0h'!$A$3,"Date0",A33),"")</f>
        <v/>
      </c>
    </row>
    <row r="34" spans="1:4" x14ac:dyDescent="0.35">
      <c r="A34" s="59">
        <f t="shared" si="0"/>
        <v>27</v>
      </c>
      <c r="B34" s="57" t="str">
        <f>IFERROR(GETPIVOTDATA("Min de Bar  ",'TCD 0h-0h'!$A$3,"Date0",A34),"")</f>
        <v/>
      </c>
      <c r="C34" s="57" t="str">
        <f>IFERROR(GETPIVOTDATA("Max de Bar  ",'TCD 0h-0h'!$A$3,"Date0",A34),"")</f>
        <v/>
      </c>
      <c r="D34" s="56" t="str">
        <f>IFERROR(GETPIVOTDATA("Moyenne de Bar  ",'TCD 0h-0h'!$A$3,"Date0",A34),"")</f>
        <v/>
      </c>
    </row>
    <row r="35" spans="1:4" x14ac:dyDescent="0.35">
      <c r="A35" s="59">
        <f t="shared" si="0"/>
        <v>28</v>
      </c>
      <c r="B35" s="57" t="str">
        <f>IFERROR(GETPIVOTDATA("Min de Bar  ",'TCD 0h-0h'!$A$3,"Date0",A35),"")</f>
        <v/>
      </c>
      <c r="C35" s="57" t="str">
        <f>IFERROR(GETPIVOTDATA("Max de Bar  ",'TCD 0h-0h'!$A$3,"Date0",A35),"")</f>
        <v/>
      </c>
      <c r="D35" s="56" t="str">
        <f>IFERROR(GETPIVOTDATA("Moyenne de Bar  ",'TCD 0h-0h'!$A$3,"Date0",A35),"")</f>
        <v/>
      </c>
    </row>
    <row r="36" spans="1:4" x14ac:dyDescent="0.35">
      <c r="A36" s="59">
        <f>IF(MONTH(A35+1)=$G$4,A35+1,"")</f>
        <v>29</v>
      </c>
      <c r="B36" s="57" t="str">
        <f>IFERROR(GETPIVOTDATA("Min de Bar  ",'TCD 0h-0h'!$A$3,"Date0",A36),"")</f>
        <v/>
      </c>
      <c r="C36" s="57" t="str">
        <f>IFERROR(GETPIVOTDATA("Max de Bar  ",'TCD 0h-0h'!$A$3,"Date0",A36),"")</f>
        <v/>
      </c>
      <c r="D36" s="56" t="str">
        <f>IFERROR(GETPIVOTDATA("Moyenne de Bar  ",'TCD 0h-0h'!$A$3,"Date0",A36),"")</f>
        <v/>
      </c>
    </row>
    <row r="37" spans="1:4" x14ac:dyDescent="0.35">
      <c r="A37" s="59">
        <f>IFERROR(IF(MONTH(A36+1)=$G$4,A36+1,""),"")</f>
        <v>30</v>
      </c>
      <c r="B37" s="57" t="str">
        <f>IFERROR(GETPIVOTDATA("Min de Bar  ",'TCD 0h-0h'!$A$3,"Date0",A37),"")</f>
        <v/>
      </c>
      <c r="C37" s="57" t="str">
        <f>IFERROR(GETPIVOTDATA("Max de Bar  ",'TCD 0h-0h'!$A$3,"Date0",A37),"")</f>
        <v/>
      </c>
      <c r="D37" s="56" t="str">
        <f>IFERROR(GETPIVOTDATA("Moyenne de Bar  ",'TCD 0h-0h'!$A$3,"Date0",A37),"")</f>
        <v/>
      </c>
    </row>
    <row r="38" spans="1:4" ht="15" thickBot="1" x14ac:dyDescent="0.4">
      <c r="A38" s="58">
        <f>IFERROR(IF(MONTH(A37+1)=$G$4,A37+1,""),"")</f>
        <v>31</v>
      </c>
      <c r="B38" s="57" t="str">
        <f>IFERROR(GETPIVOTDATA("Min de Bar  ",'TCD 0h-0h'!$A$3,"Date0",A38),"")</f>
        <v/>
      </c>
      <c r="C38" s="57" t="str">
        <f>IFERROR(GETPIVOTDATA("Max de Bar  ",'TCD 0h-0h'!$A$3,"Date0",A38),"")</f>
        <v/>
      </c>
      <c r="D38" s="56" t="str">
        <f>IFERROR(GETPIVOTDATA("Moyenne de Bar  ",'TCD 0h-0h'!$A$3,"Date0",A38),"")</f>
        <v/>
      </c>
    </row>
    <row r="39" spans="1:4" ht="15" customHeight="1" x14ac:dyDescent="0.35"/>
    <row r="40" spans="1:4" ht="15" customHeight="1" x14ac:dyDescent="0.35"/>
    <row r="41" spans="1:4" ht="15" customHeight="1" x14ac:dyDescent="0.35"/>
    <row r="42" spans="1:4" ht="15" customHeight="1" x14ac:dyDescent="0.35"/>
    <row r="43" spans="1:4" ht="15" customHeight="1" x14ac:dyDescent="0.35"/>
    <row r="44" spans="1:4" ht="15" customHeight="1" x14ac:dyDescent="0.35"/>
    <row r="45" spans="1:4" ht="15" customHeight="1" x14ac:dyDescent="0.35"/>
    <row r="46" spans="1:4" ht="15" customHeight="1" x14ac:dyDescent="0.35"/>
    <row r="47" spans="1:4" ht="15" customHeight="1" x14ac:dyDescent="0.35"/>
    <row r="48" spans="1:4" ht="15" customHeight="1" x14ac:dyDescent="0.35"/>
    <row r="49" ht="15" customHeight="1" x14ac:dyDescent="0.35"/>
    <row r="50" ht="15" customHeight="1" x14ac:dyDescent="0.35"/>
    <row r="51" ht="15" customHeight="1" x14ac:dyDescent="0.35"/>
    <row r="52" ht="15" customHeight="1" x14ac:dyDescent="0.35"/>
    <row r="53" ht="15" customHeight="1" x14ac:dyDescent="0.35"/>
    <row r="54" ht="15" customHeight="1" x14ac:dyDescent="0.35"/>
    <row r="55" ht="15" customHeight="1" x14ac:dyDescent="0.35"/>
    <row r="56" ht="15" customHeight="1" x14ac:dyDescent="0.35"/>
    <row r="57" ht="15" customHeight="1" x14ac:dyDescent="0.35"/>
    <row r="58" ht="15" customHeight="1" x14ac:dyDescent="0.35"/>
    <row r="59" ht="15" customHeight="1" x14ac:dyDescent="0.35"/>
    <row r="60" ht="15" customHeight="1" x14ac:dyDescent="0.35"/>
    <row r="61" ht="15" customHeight="1" x14ac:dyDescent="0.35"/>
    <row r="62" ht="15" customHeight="1" x14ac:dyDescent="0.35"/>
    <row r="63" ht="15" customHeight="1" x14ac:dyDescent="0.35"/>
    <row r="64" ht="15" customHeight="1" x14ac:dyDescent="0.35"/>
    <row r="65" ht="15" customHeight="1" x14ac:dyDescent="0.35"/>
    <row r="66" ht="15" customHeight="1" x14ac:dyDescent="0.35"/>
    <row r="67" ht="15" customHeight="1" x14ac:dyDescent="0.35"/>
    <row r="68" ht="15" customHeight="1" x14ac:dyDescent="0.35"/>
    <row r="69" ht="15" customHeight="1" x14ac:dyDescent="0.35"/>
    <row r="70" ht="15" customHeight="1" x14ac:dyDescent="0.35"/>
    <row r="71" ht="15" customHeight="1" x14ac:dyDescent="0.35"/>
    <row r="72" ht="15" customHeight="1" x14ac:dyDescent="0.35"/>
    <row r="73" ht="15" customHeight="1" x14ac:dyDescent="0.35"/>
  </sheetData>
  <mergeCells count="14">
    <mergeCell ref="G28:L28"/>
    <mergeCell ref="H21:I21"/>
    <mergeCell ref="J21:K21"/>
    <mergeCell ref="G24:L24"/>
    <mergeCell ref="G25:L25"/>
    <mergeCell ref="G26:L26"/>
    <mergeCell ref="G27:L27"/>
    <mergeCell ref="H20:K20"/>
    <mergeCell ref="C1:H2"/>
    <mergeCell ref="H14:K14"/>
    <mergeCell ref="H15:K15"/>
    <mergeCell ref="H17:K17"/>
    <mergeCell ref="H18:I18"/>
    <mergeCell ref="J18:K18"/>
  </mergeCells>
  <conditionalFormatting sqref="A36:A38">
    <cfRule type="expression" dxfId="45" priority="3">
      <formula>(MONTH($A36)&lt;&gt;MONTH($A$35))</formula>
    </cfRule>
  </conditionalFormatting>
  <conditionalFormatting sqref="B8:B38">
    <cfRule type="expression" dxfId="44" priority="2">
      <formula>B8=MIN($B$8:$B$38)</formula>
    </cfRule>
  </conditionalFormatting>
  <conditionalFormatting sqref="C8:C38">
    <cfRule type="expression" dxfId="43" priority="1">
      <formula>C8=MAX($C$8:$C$38)</formula>
    </cfRule>
  </conditionalFormatting>
  <dataValidations count="1">
    <dataValidation type="list" showInputMessage="1" showErrorMessage="1" sqref="F4">
      <formula1>_mois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39"/>
  <sheetViews>
    <sheetView zoomScale="90" zoomScaleNormal="90" workbookViewId="0">
      <selection activeCell="C8" sqref="C8"/>
    </sheetView>
  </sheetViews>
  <sheetFormatPr baseColWidth="10" defaultColWidth="11.453125" defaultRowHeight="14.5" x14ac:dyDescent="0.35"/>
  <cols>
    <col min="1" max="8" width="11.453125" style="73"/>
    <col min="9" max="9" width="12.1796875" style="73" bestFit="1" customWidth="1"/>
    <col min="10" max="16384" width="11.453125" style="73"/>
  </cols>
  <sheetData>
    <row r="1" spans="1:19" s="100" customFormat="1" x14ac:dyDescent="0.35">
      <c r="C1" s="229" t="s">
        <v>185</v>
      </c>
      <c r="D1" s="229"/>
      <c r="E1" s="229"/>
      <c r="F1" s="229"/>
      <c r="G1" s="229"/>
      <c r="H1" s="229"/>
      <c r="I1" s="107"/>
    </row>
    <row r="2" spans="1:19" s="100" customFormat="1" x14ac:dyDescent="0.35">
      <c r="C2" s="229"/>
      <c r="D2" s="229"/>
      <c r="E2" s="229"/>
      <c r="F2" s="229"/>
      <c r="G2" s="229"/>
      <c r="H2" s="229"/>
      <c r="I2" s="107"/>
    </row>
    <row r="3" spans="1:19" s="100" customFormat="1" ht="15" thickBot="1" x14ac:dyDescent="0.4">
      <c r="C3" s="101"/>
      <c r="D3" s="101"/>
      <c r="E3" s="101"/>
      <c r="F3" s="101"/>
      <c r="G3" s="101"/>
      <c r="H3" s="101"/>
      <c r="I3" s="101"/>
    </row>
    <row r="4" spans="1:19" ht="15.5" x14ac:dyDescent="0.35">
      <c r="A4" s="99"/>
      <c r="B4" s="98" t="s">
        <v>93</v>
      </c>
      <c r="C4" s="22">
        <f>YEAR(Bdd!A5)</f>
        <v>1900</v>
      </c>
      <c r="D4" s="97"/>
      <c r="E4" s="96" t="s">
        <v>94</v>
      </c>
      <c r="F4" s="22" t="s">
        <v>187</v>
      </c>
      <c r="G4" s="101">
        <f>VLOOKUP(F4,Annexe!A2:B13,2,0)</f>
        <v>1</v>
      </c>
      <c r="H4" s="85" t="s">
        <v>95</v>
      </c>
      <c r="I4" s="95">
        <f>DATE(C4,G4,1)</f>
        <v>1</v>
      </c>
      <c r="J4" s="85" t="s">
        <v>96</v>
      </c>
      <c r="K4" s="95">
        <f>DATE(C4,G4+1,0)</f>
        <v>31</v>
      </c>
    </row>
    <row r="5" spans="1:19" x14ac:dyDescent="0.35">
      <c r="A5" s="94"/>
      <c r="B5" s="94"/>
      <c r="C5" s="94"/>
      <c r="D5" s="94"/>
      <c r="E5" s="94"/>
      <c r="F5" s="94"/>
      <c r="G5" s="94"/>
      <c r="H5" s="94"/>
      <c r="I5" s="85" t="s">
        <v>149</v>
      </c>
      <c r="K5" s="85" t="s">
        <v>148</v>
      </c>
    </row>
    <row r="6" spans="1:19" ht="15" thickBot="1" x14ac:dyDescent="0.4"/>
    <row r="7" spans="1:19" x14ac:dyDescent="0.35">
      <c r="A7" s="93" t="s">
        <v>97</v>
      </c>
      <c r="B7" s="92" t="s">
        <v>184</v>
      </c>
      <c r="C7" s="92" t="s">
        <v>183</v>
      </c>
      <c r="D7" s="91" t="s">
        <v>182</v>
      </c>
      <c r="E7" s="230" t="s">
        <v>181</v>
      </c>
      <c r="F7" s="231"/>
    </row>
    <row r="8" spans="1:19" x14ac:dyDescent="0.35">
      <c r="A8" s="83">
        <f>I4</f>
        <v>1</v>
      </c>
      <c r="B8" s="81" t="str">
        <f>IFERROR(GETPIVOTDATA("Moyenne de Wind Speed",'TCD 0h-0h'!$A$3,"Date0",$A8),"")</f>
        <v/>
      </c>
      <c r="C8" s="81" t="str">
        <f>IFERROR(GETPIVOTDATA("Max de Wind Speed",'TCD 0h-0h'!$A$3,"Date0",A8),"")</f>
        <v/>
      </c>
      <c r="D8" s="80" t="str">
        <f>IFERROR(GETPIVOTDATA("Max de Hi Speed",'TCD 0h-0h'!$A$3,"Date0",A8),"")</f>
        <v/>
      </c>
      <c r="E8" s="79"/>
      <c r="F8" s="78" t="e">
        <f>INDEX('TCD vent'!U:U,MATCH($A8,'TCD vent'!A:A,0))</f>
        <v>#N/A</v>
      </c>
      <c r="G8" s="90"/>
    </row>
    <row r="9" spans="1:19" x14ac:dyDescent="0.35">
      <c r="A9" s="83">
        <f t="shared" ref="A9:A35" si="0">A8+1</f>
        <v>2</v>
      </c>
      <c r="B9" s="81" t="str">
        <f>IFERROR(GETPIVOTDATA("Moyenne de Wind Speed",'TCD 0h-0h'!$A$3,"Date0",$A9),"")</f>
        <v/>
      </c>
      <c r="C9" s="81" t="str">
        <f>IFERROR(GETPIVOTDATA("Max de Wind Speed",'TCD 0h-0h'!$A$3,"Date0",A9),"")</f>
        <v/>
      </c>
      <c r="D9" s="80" t="str">
        <f>IFERROR(GETPIVOTDATA("Max de Hi Speed",'TCD 0h-0h'!$A$3,"Date0",A9),"")</f>
        <v/>
      </c>
      <c r="E9" s="79"/>
      <c r="F9" s="78" t="e">
        <f>INDEX('TCD vent'!U:U,MATCH($A9,'TCD vent'!A:A,0))</f>
        <v>#N/A</v>
      </c>
      <c r="G9" s="74"/>
    </row>
    <row r="10" spans="1:19" x14ac:dyDescent="0.35">
      <c r="A10" s="83">
        <f t="shared" si="0"/>
        <v>3</v>
      </c>
      <c r="B10" s="81" t="str">
        <f>IFERROR(GETPIVOTDATA("Moyenne de Wind Speed",'TCD 0h-0h'!$A$3,"Date0",$A10),"")</f>
        <v/>
      </c>
      <c r="C10" s="81" t="str">
        <f>IFERROR(GETPIVOTDATA("Max de Wind Speed",'TCD 0h-0h'!$A$3,"Date0",A10),"")</f>
        <v/>
      </c>
      <c r="D10" s="80" t="str">
        <f>IFERROR(GETPIVOTDATA("Max de Hi Speed",'TCD 0h-0h'!$A$3,"Date0",A10),"")</f>
        <v/>
      </c>
      <c r="E10" s="79"/>
      <c r="F10" s="78" t="e">
        <f>INDEX('TCD vent'!U:U,MATCH($A10,'TCD vent'!A:A,0))</f>
        <v>#N/A</v>
      </c>
      <c r="G10" s="74"/>
    </row>
    <row r="11" spans="1:19" x14ac:dyDescent="0.35">
      <c r="A11" s="83">
        <f t="shared" si="0"/>
        <v>4</v>
      </c>
      <c r="B11" s="81" t="str">
        <f>IFERROR(GETPIVOTDATA("Moyenne de Wind Speed",'TCD 0h-0h'!$A$3,"Date0",$A11),"")</f>
        <v/>
      </c>
      <c r="C11" s="81" t="str">
        <f>IFERROR(GETPIVOTDATA("Max de Wind Speed",'TCD 0h-0h'!$A$3,"Date0",A11),"")</f>
        <v/>
      </c>
      <c r="D11" s="80" t="str">
        <f>IFERROR(GETPIVOTDATA("Max de Hi Speed",'TCD 0h-0h'!$A$3,"Date0",A11),"")</f>
        <v/>
      </c>
      <c r="E11" s="79"/>
      <c r="F11" s="78" t="e">
        <f>INDEX('TCD vent'!U:U,MATCH($A11,'TCD vent'!A:A,0))</f>
        <v>#N/A</v>
      </c>
      <c r="G11" s="74"/>
    </row>
    <row r="12" spans="1:19" x14ac:dyDescent="0.35">
      <c r="A12" s="83">
        <f t="shared" si="0"/>
        <v>5</v>
      </c>
      <c r="B12" s="81" t="str">
        <f>IFERROR(GETPIVOTDATA("Moyenne de Wind Speed",'TCD 0h-0h'!$A$3,"Date0",$A12),"")</f>
        <v/>
      </c>
      <c r="C12" s="81" t="str">
        <f>IFERROR(GETPIVOTDATA("Max de Wind Speed",'TCD 0h-0h'!$A$3,"Date0",A12),"")</f>
        <v/>
      </c>
      <c r="D12" s="80" t="str">
        <f>IFERROR(GETPIVOTDATA("Max de Hi Speed",'TCD 0h-0h'!$A$3,"Date0",A12),"")</f>
        <v/>
      </c>
      <c r="E12" s="79"/>
      <c r="F12" s="78" t="e">
        <f>INDEX('TCD vent'!U:U,MATCH($A12,'TCD vent'!A:A,0))</f>
        <v>#N/A</v>
      </c>
      <c r="G12" s="74"/>
      <c r="P12" s="232"/>
      <c r="Q12" s="232"/>
      <c r="R12" s="232"/>
      <c r="S12" s="232"/>
    </row>
    <row r="13" spans="1:19" x14ac:dyDescent="0.35">
      <c r="A13" s="83">
        <f t="shared" si="0"/>
        <v>6</v>
      </c>
      <c r="B13" s="81" t="str">
        <f>IFERROR(GETPIVOTDATA("Moyenne de Wind Speed",'TCD 0h-0h'!$A$3,"Date0",$A13),"")</f>
        <v/>
      </c>
      <c r="C13" s="81" t="str">
        <f>IFERROR(GETPIVOTDATA("Max de Wind Speed",'TCD 0h-0h'!$A$3,"Date0",A13),"")</f>
        <v/>
      </c>
      <c r="D13" s="80" t="str">
        <f>IFERROR(GETPIVOTDATA("Max de Hi Speed",'TCD 0h-0h'!$A$3,"Date0",A13),"")</f>
        <v/>
      </c>
      <c r="E13" s="79"/>
      <c r="F13" s="78" t="e">
        <f>INDEX('TCD vent'!U:U,MATCH($A13,'TCD vent'!A:A,0))</f>
        <v>#N/A</v>
      </c>
      <c r="G13" s="74"/>
    </row>
    <row r="14" spans="1:19" ht="15" thickBot="1" x14ac:dyDescent="0.4">
      <c r="A14" s="83">
        <f t="shared" si="0"/>
        <v>7</v>
      </c>
      <c r="B14" s="81" t="str">
        <f>IFERROR(GETPIVOTDATA("Moyenne de Wind Speed",'TCD 0h-0h'!$A$3,"Date0",$A14),"")</f>
        <v/>
      </c>
      <c r="C14" s="81" t="str">
        <f>IFERROR(GETPIVOTDATA("Max de Wind Speed",'TCD 0h-0h'!$A$3,"Date0",A14),"")</f>
        <v/>
      </c>
      <c r="D14" s="80" t="str">
        <f>IFERROR(GETPIVOTDATA("Max de Hi Speed",'TCD 0h-0h'!$A$3,"Date0",A14),"")</f>
        <v/>
      </c>
      <c r="E14" s="79"/>
      <c r="F14" s="78" t="e">
        <f>INDEX('TCD vent'!U:U,MATCH($A14,'TCD vent'!A:A,0))</f>
        <v>#N/A</v>
      </c>
      <c r="G14" s="74"/>
    </row>
    <row r="15" spans="1:19" x14ac:dyDescent="0.35">
      <c r="A15" s="83">
        <f t="shared" si="0"/>
        <v>8</v>
      </c>
      <c r="B15" s="81" t="str">
        <f>IFERROR(GETPIVOTDATA("Moyenne de Wind Speed",'TCD 0h-0h'!$A$3,"Date0",$A15),"")</f>
        <v/>
      </c>
      <c r="C15" s="81" t="str">
        <f>IFERROR(GETPIVOTDATA("Max de Wind Speed",'TCD 0h-0h'!$A$3,"Date0",A15),"")</f>
        <v/>
      </c>
      <c r="D15" s="80" t="str">
        <f>IFERROR(GETPIVOTDATA("Max de Hi Speed",'TCD 0h-0h'!$A$3,"Date0",A15),"")</f>
        <v/>
      </c>
      <c r="E15" s="79"/>
      <c r="F15" s="78" t="e">
        <f>INDEX('TCD vent'!U:U,MATCH($A15,'TCD vent'!A:A,0))</f>
        <v>#N/A</v>
      </c>
      <c r="G15" s="74"/>
      <c r="I15" s="233" t="s">
        <v>180</v>
      </c>
      <c r="J15" s="234"/>
      <c r="K15" s="234"/>
      <c r="L15" s="234"/>
      <c r="M15" s="231"/>
    </row>
    <row r="16" spans="1:19" ht="15" thickBot="1" x14ac:dyDescent="0.4">
      <c r="A16" s="83">
        <f t="shared" si="0"/>
        <v>9</v>
      </c>
      <c r="B16" s="81" t="str">
        <f>IFERROR(GETPIVOTDATA("Moyenne de Wind Speed",'TCD 0h-0h'!$A$3,"Date0",$A16),"")</f>
        <v/>
      </c>
      <c r="C16" s="81" t="str">
        <f>IFERROR(GETPIVOTDATA("Max de Wind Speed",'TCD 0h-0h'!$A$3,"Date0",A16),"")</f>
        <v/>
      </c>
      <c r="D16" s="80" t="str">
        <f>IFERROR(GETPIVOTDATA("Max de Hi Speed",'TCD 0h-0h'!$A$3,"Date0",A16),"")</f>
        <v/>
      </c>
      <c r="E16" s="79"/>
      <c r="F16" s="78" t="e">
        <f>INDEX('TCD vent'!U:U,MATCH($A16,'TCD vent'!A:A,0))</f>
        <v>#N/A</v>
      </c>
      <c r="G16" s="74"/>
      <c r="I16" s="235" t="e">
        <f>AVERAGE(B8:B38)</f>
        <v>#DIV/0!</v>
      </c>
      <c r="J16" s="236"/>
      <c r="K16" s="236"/>
      <c r="L16" s="236"/>
      <c r="M16" s="237"/>
    </row>
    <row r="17" spans="1:17" ht="15" thickBot="1" x14ac:dyDescent="0.4">
      <c r="A17" s="83">
        <f t="shared" si="0"/>
        <v>10</v>
      </c>
      <c r="B17" s="81" t="str">
        <f>IFERROR(GETPIVOTDATA("Moyenne de Wind Speed",'TCD 0h-0h'!$A$3,"Date0",$A17),"")</f>
        <v/>
      </c>
      <c r="C17" s="81" t="str">
        <f>IFERROR(GETPIVOTDATA("Max de Wind Speed",'TCD 0h-0h'!$A$3,"Date0",A17),"")</f>
        <v/>
      </c>
      <c r="D17" s="80" t="str">
        <f>IFERROR(GETPIVOTDATA("Max de Hi Speed",'TCD 0h-0h'!$A$3,"Date0",A17),"")</f>
        <v/>
      </c>
      <c r="E17" s="79"/>
      <c r="F17" s="78" t="e">
        <f>INDEX('TCD vent'!U:U,MATCH($A17,'TCD vent'!A:A,0))</f>
        <v>#N/A</v>
      </c>
      <c r="G17" s="74"/>
    </row>
    <row r="18" spans="1:17" x14ac:dyDescent="0.35">
      <c r="A18" s="83">
        <f t="shared" si="0"/>
        <v>11</v>
      </c>
      <c r="B18" s="81" t="str">
        <f>IFERROR(GETPIVOTDATA("Moyenne de Wind Speed",'TCD 0h-0h'!$A$3,"Date0",$A18),"")</f>
        <v/>
      </c>
      <c r="C18" s="81" t="str">
        <f>IFERROR(GETPIVOTDATA("Max de Wind Speed",'TCD 0h-0h'!$A$3,"Date0",A18),"")</f>
        <v/>
      </c>
      <c r="D18" s="80" t="str">
        <f>IFERROR(GETPIVOTDATA("Max de Hi Speed",'TCD 0h-0h'!$A$3,"Date0",A18),"")</f>
        <v/>
      </c>
      <c r="E18" s="79"/>
      <c r="F18" s="78" t="e">
        <f>INDEX('TCD vent'!U:U,MATCH($A18,'TCD vent'!A:A,0))</f>
        <v>#N/A</v>
      </c>
      <c r="G18" s="74"/>
      <c r="I18" s="233" t="s">
        <v>179</v>
      </c>
      <c r="J18" s="234"/>
      <c r="K18" s="234"/>
      <c r="L18" s="234"/>
      <c r="M18" s="231"/>
    </row>
    <row r="19" spans="1:17" ht="15" thickBot="1" x14ac:dyDescent="0.4">
      <c r="A19" s="83">
        <f t="shared" si="0"/>
        <v>12</v>
      </c>
      <c r="B19" s="81" t="str">
        <f>IFERROR(GETPIVOTDATA("Moyenne de Wind Speed",'TCD 0h-0h'!$A$3,"Date0",$A19),"")</f>
        <v/>
      </c>
      <c r="C19" s="81" t="str">
        <f>IFERROR(GETPIVOTDATA("Max de Wind Speed",'TCD 0h-0h'!$A$3,"Date0",A19),"")</f>
        <v/>
      </c>
      <c r="D19" s="80" t="str">
        <f>IFERROR(GETPIVOTDATA("Max de Hi Speed",'TCD 0h-0h'!$A$3,"Date0",A19),"")</f>
        <v/>
      </c>
      <c r="E19" s="79"/>
      <c r="F19" s="78" t="e">
        <f>INDEX('TCD vent'!U:U,MATCH($A19,'TCD vent'!A:A,0))</f>
        <v>#N/A</v>
      </c>
      <c r="G19" s="74"/>
      <c r="I19" s="238">
        <f>MAX(C8:C38)</f>
        <v>0</v>
      </c>
      <c r="J19" s="239"/>
      <c r="K19" s="86"/>
      <c r="L19" s="227" t="e">
        <f>INDEX(A8:A38,MATCH(I19,C8:C38,0))</f>
        <v>#N/A</v>
      </c>
      <c r="M19" s="228"/>
    </row>
    <row r="20" spans="1:17" ht="15" thickBot="1" x14ac:dyDescent="0.4">
      <c r="A20" s="83">
        <f t="shared" si="0"/>
        <v>13</v>
      </c>
      <c r="B20" s="81" t="str">
        <f>IFERROR(GETPIVOTDATA("Moyenne de Wind Speed",'TCD 0h-0h'!$A$3,"Date0",$A20),"")</f>
        <v/>
      </c>
      <c r="C20" s="81" t="str">
        <f>IFERROR(GETPIVOTDATA("Max de Wind Speed",'TCD 0h-0h'!$A$3,"Date0",A20),"")</f>
        <v/>
      </c>
      <c r="D20" s="80" t="str">
        <f>IFERROR(GETPIVOTDATA("Max de Hi Speed",'TCD 0h-0h'!$A$3,"Date0",A20),"")</f>
        <v/>
      </c>
      <c r="E20" s="79"/>
      <c r="F20" s="78" t="e">
        <f>INDEX('TCD vent'!U:U,MATCH($A20,'TCD vent'!A:A,0))</f>
        <v>#N/A</v>
      </c>
      <c r="G20" s="74"/>
    </row>
    <row r="21" spans="1:17" x14ac:dyDescent="0.35">
      <c r="A21" s="83">
        <f t="shared" si="0"/>
        <v>14</v>
      </c>
      <c r="B21" s="81" t="str">
        <f>IFERROR(GETPIVOTDATA("Moyenne de Wind Speed",'TCD 0h-0h'!$A$3,"Date0",$A21),"")</f>
        <v/>
      </c>
      <c r="C21" s="81" t="str">
        <f>IFERROR(GETPIVOTDATA("Max de Wind Speed",'TCD 0h-0h'!$A$3,"Date0",A21),"")</f>
        <v/>
      </c>
      <c r="D21" s="80" t="str">
        <f>IFERROR(GETPIVOTDATA("Max de Hi Speed",'TCD 0h-0h'!$A$3,"Date0",A21),"")</f>
        <v/>
      </c>
      <c r="E21" s="79"/>
      <c r="F21" s="78" t="e">
        <f>INDEX('TCD vent'!U:U,MATCH($A21,'TCD vent'!A:A,0))</f>
        <v>#N/A</v>
      </c>
      <c r="G21" s="74"/>
      <c r="I21" s="233" t="s">
        <v>178</v>
      </c>
      <c r="J21" s="234"/>
      <c r="K21" s="234"/>
      <c r="L21" s="234"/>
      <c r="M21" s="231"/>
      <c r="O21" s="89" t="s">
        <v>177</v>
      </c>
      <c r="P21" s="88" t="s">
        <v>176</v>
      </c>
      <c r="Q21" s="87" t="s">
        <v>175</v>
      </c>
    </row>
    <row r="22" spans="1:17" ht="15" thickBot="1" x14ac:dyDescent="0.4">
      <c r="A22" s="83">
        <f t="shared" si="0"/>
        <v>15</v>
      </c>
      <c r="B22" s="81" t="str">
        <f>IFERROR(GETPIVOTDATA("Moyenne de Wind Speed",'TCD 0h-0h'!$A$3,"Date0",$A22),"")</f>
        <v/>
      </c>
      <c r="C22" s="81" t="str">
        <f>IFERROR(GETPIVOTDATA("Max de Wind Speed",'TCD 0h-0h'!$A$3,"Date0",A22),"")</f>
        <v/>
      </c>
      <c r="D22" s="80" t="str">
        <f>IFERROR(GETPIVOTDATA("Max de Hi Speed",'TCD 0h-0h'!$A$3,"Date0",A22),"")</f>
        <v/>
      </c>
      <c r="E22" s="79"/>
      <c r="F22" s="78" t="e">
        <f>INDEX('TCD vent'!U:U,MATCH($A22,'TCD vent'!A:A,0))</f>
        <v>#N/A</v>
      </c>
      <c r="G22" s="74"/>
      <c r="I22" s="238">
        <f>MAX(D8:D38)</f>
        <v>0</v>
      </c>
      <c r="J22" s="239"/>
      <c r="K22" s="86"/>
      <c r="L22" s="227" t="e">
        <f>INDEX(A8:A38,MATCH(I22,D8:D38,0))</f>
        <v>#N/A</v>
      </c>
      <c r="M22" s="228"/>
      <c r="O22" s="84" t="s">
        <v>174</v>
      </c>
      <c r="P22" s="76">
        <f t="shared" ref="P22:P38" si="1">COUNTIF($F$8:$F$38,O22)</f>
        <v>0</v>
      </c>
      <c r="Q22" s="75" t="e">
        <f t="shared" ref="Q22:Q38" si="2">P22/SUM($P$22:$P$38)</f>
        <v>#DIV/0!</v>
      </c>
    </row>
    <row r="23" spans="1:17" ht="15" thickBot="1" x14ac:dyDescent="0.4">
      <c r="A23" s="83">
        <f t="shared" si="0"/>
        <v>16</v>
      </c>
      <c r="B23" s="81" t="str">
        <f>IFERROR(GETPIVOTDATA("Moyenne de Wind Speed",'TCD 0h-0h'!$A$3,"Date0",$A23),"")</f>
        <v/>
      </c>
      <c r="C23" s="81" t="str">
        <f>IFERROR(GETPIVOTDATA("Max de Wind Speed",'TCD 0h-0h'!$A$3,"Date0",A23),"")</f>
        <v/>
      </c>
      <c r="D23" s="80" t="str">
        <f>IFERROR(GETPIVOTDATA("Max de Hi Speed",'TCD 0h-0h'!$A$3,"Date0",A23),"")</f>
        <v/>
      </c>
      <c r="E23" s="79"/>
      <c r="F23" s="78" t="e">
        <f>INDEX('TCD vent'!U:U,MATCH($A23,'TCD vent'!A:A,0))</f>
        <v>#N/A</v>
      </c>
      <c r="G23" s="74"/>
      <c r="O23" s="84" t="s">
        <v>173</v>
      </c>
      <c r="P23" s="76">
        <f t="shared" si="1"/>
        <v>0</v>
      </c>
      <c r="Q23" s="75" t="e">
        <f t="shared" si="2"/>
        <v>#DIV/0!</v>
      </c>
    </row>
    <row r="24" spans="1:17" x14ac:dyDescent="0.35">
      <c r="A24" s="83">
        <f t="shared" si="0"/>
        <v>17</v>
      </c>
      <c r="B24" s="81" t="str">
        <f>IFERROR(GETPIVOTDATA("Moyenne de Wind Speed",'TCD 0h-0h'!$A$3,"Date0",$A24),"")</f>
        <v/>
      </c>
      <c r="C24" s="81" t="str">
        <f>IFERROR(GETPIVOTDATA("Max de Wind Speed",'TCD 0h-0h'!$A$3,"Date0",A24),"")</f>
        <v/>
      </c>
      <c r="D24" s="80" t="str">
        <f>IFERROR(GETPIVOTDATA("Max de Hi Speed",'TCD 0h-0h'!$A$3,"Date0",A24),"")</f>
        <v/>
      </c>
      <c r="E24" s="79"/>
      <c r="F24" s="78" t="e">
        <f>INDEX('TCD vent'!U:U,MATCH($A24,'TCD vent'!A:A,0))</f>
        <v>#N/A</v>
      </c>
      <c r="G24" s="74"/>
      <c r="I24" s="233" t="s">
        <v>172</v>
      </c>
      <c r="J24" s="234"/>
      <c r="K24" s="234"/>
      <c r="L24" s="234"/>
      <c r="M24" s="231"/>
      <c r="O24" s="84" t="s">
        <v>171</v>
      </c>
      <c r="P24" s="76">
        <f t="shared" si="1"/>
        <v>0</v>
      </c>
      <c r="Q24" s="75" t="e">
        <f t="shared" si="2"/>
        <v>#DIV/0!</v>
      </c>
    </row>
    <row r="25" spans="1:17" ht="15" thickBot="1" x14ac:dyDescent="0.4">
      <c r="A25" s="83">
        <f t="shared" si="0"/>
        <v>18</v>
      </c>
      <c r="B25" s="81" t="str">
        <f>IFERROR(GETPIVOTDATA("Moyenne de Wind Speed",'TCD 0h-0h'!$A$3,"Date0",$A25),"")</f>
        <v/>
      </c>
      <c r="C25" s="81" t="str">
        <f>IFERROR(GETPIVOTDATA("Max de Wind Speed",'TCD 0h-0h'!$A$3,"Date0",A25),"")</f>
        <v/>
      </c>
      <c r="D25" s="80" t="str">
        <f>IFERROR(GETPIVOTDATA("Max de Hi Speed",'TCD 0h-0h'!$A$3,"Date0",A25),"")</f>
        <v/>
      </c>
      <c r="E25" s="79"/>
      <c r="F25" s="78" t="e">
        <f>INDEX('TCD vent'!U:U,MATCH($A25,'TCD vent'!A:A,0))</f>
        <v>#N/A</v>
      </c>
      <c r="G25" s="74"/>
      <c r="I25" s="250" t="str">
        <f>INDEX(O22:O38,MATCH(MAX(P22:P38),P22:P38,0))</f>
        <v>N</v>
      </c>
      <c r="J25" s="251"/>
      <c r="K25" s="251"/>
      <c r="L25" s="251"/>
      <c r="M25" s="252"/>
      <c r="O25" s="84" t="s">
        <v>170</v>
      </c>
      <c r="P25" s="76">
        <f t="shared" si="1"/>
        <v>0</v>
      </c>
      <c r="Q25" s="75" t="e">
        <f t="shared" si="2"/>
        <v>#DIV/0!</v>
      </c>
    </row>
    <row r="26" spans="1:17" ht="15" thickBot="1" x14ac:dyDescent="0.4">
      <c r="A26" s="83">
        <f t="shared" si="0"/>
        <v>19</v>
      </c>
      <c r="B26" s="81" t="str">
        <f>IFERROR(GETPIVOTDATA("Moyenne de Wind Speed",'TCD 0h-0h'!$A$3,"Date0",$A26),"")</f>
        <v/>
      </c>
      <c r="C26" s="81" t="str">
        <f>IFERROR(GETPIVOTDATA("Max de Wind Speed",'TCD 0h-0h'!$A$3,"Date0",A26),"")</f>
        <v/>
      </c>
      <c r="D26" s="80" t="str">
        <f>IFERROR(GETPIVOTDATA("Max de Hi Speed",'TCD 0h-0h'!$A$3,"Date0",A26),"")</f>
        <v/>
      </c>
      <c r="E26" s="79"/>
      <c r="F26" s="78" t="e">
        <f>INDEX('TCD vent'!U:U,MATCH($A26,'TCD vent'!A:A,0))</f>
        <v>#N/A</v>
      </c>
      <c r="G26" s="74"/>
      <c r="O26" s="84" t="s">
        <v>169</v>
      </c>
      <c r="P26" s="76">
        <f t="shared" si="1"/>
        <v>0</v>
      </c>
      <c r="Q26" s="75" t="e">
        <f t="shared" si="2"/>
        <v>#DIV/0!</v>
      </c>
    </row>
    <row r="27" spans="1:17" x14ac:dyDescent="0.35">
      <c r="A27" s="83">
        <f t="shared" si="0"/>
        <v>20</v>
      </c>
      <c r="B27" s="81" t="str">
        <f>IFERROR(GETPIVOTDATA("Moyenne de Wind Speed",'TCD 0h-0h'!$A$3,"Date0",$A27),"")</f>
        <v/>
      </c>
      <c r="C27" s="81" t="str">
        <f>IFERROR(GETPIVOTDATA("Max de Wind Speed",'TCD 0h-0h'!$A$3,"Date0",A27),"")</f>
        <v/>
      </c>
      <c r="D27" s="80" t="str">
        <f>IFERROR(GETPIVOTDATA("Max de Hi Speed",'TCD 0h-0h'!$A$3,"Date0",A27),"")</f>
        <v/>
      </c>
      <c r="E27" s="79"/>
      <c r="F27" s="78" t="e">
        <f>INDEX('TCD vent'!U:U,MATCH($A27,'TCD vent'!A:A,0))</f>
        <v>#N/A</v>
      </c>
      <c r="G27" s="74"/>
      <c r="I27" s="241" t="s">
        <v>168</v>
      </c>
      <c r="J27" s="242"/>
      <c r="K27" s="242"/>
      <c r="L27" s="242"/>
      <c r="M27" s="243"/>
      <c r="O27" s="84" t="s">
        <v>167</v>
      </c>
      <c r="P27" s="76">
        <f t="shared" si="1"/>
        <v>0</v>
      </c>
      <c r="Q27" s="75" t="e">
        <f t="shared" si="2"/>
        <v>#DIV/0!</v>
      </c>
    </row>
    <row r="28" spans="1:17" ht="15" thickBot="1" x14ac:dyDescent="0.4">
      <c r="A28" s="83">
        <f t="shared" si="0"/>
        <v>21</v>
      </c>
      <c r="B28" s="81" t="str">
        <f>IFERROR(GETPIVOTDATA("Moyenne de Wind Speed",'TCD 0h-0h'!$A$3,"Date0",$A28),"")</f>
        <v/>
      </c>
      <c r="C28" s="81" t="str">
        <f>IFERROR(GETPIVOTDATA("Max de Wind Speed",'TCD 0h-0h'!$A$3,"Date0",A28),"")</f>
        <v/>
      </c>
      <c r="D28" s="80" t="str">
        <f>IFERROR(GETPIVOTDATA("Max de Hi Speed",'TCD 0h-0h'!$A$3,"Date0",A28),"")</f>
        <v/>
      </c>
      <c r="E28" s="79"/>
      <c r="F28" s="78" t="e">
        <f>INDEX('TCD vent'!U:U,MATCH($A28,'TCD vent'!A:A,0))</f>
        <v>#N/A</v>
      </c>
      <c r="G28" s="74"/>
      <c r="H28" s="85"/>
      <c r="I28" s="244">
        <f>COUNTIF(D8:D38,"&gt;57")</f>
        <v>0</v>
      </c>
      <c r="J28" s="245"/>
      <c r="K28" s="245"/>
      <c r="L28" s="245"/>
      <c r="M28" s="246"/>
      <c r="O28" s="84" t="s">
        <v>166</v>
      </c>
      <c r="P28" s="76">
        <f t="shared" si="1"/>
        <v>0</v>
      </c>
      <c r="Q28" s="75" t="e">
        <f t="shared" si="2"/>
        <v>#DIV/0!</v>
      </c>
    </row>
    <row r="29" spans="1:17" ht="15" thickBot="1" x14ac:dyDescent="0.4">
      <c r="A29" s="83">
        <f t="shared" si="0"/>
        <v>22</v>
      </c>
      <c r="B29" s="81" t="str">
        <f>IFERROR(GETPIVOTDATA("Moyenne de Wind Speed",'TCD 0h-0h'!$A$3,"Date0",$A29),"")</f>
        <v/>
      </c>
      <c r="C29" s="81" t="str">
        <f>IFERROR(GETPIVOTDATA("Max de Wind Speed",'TCD 0h-0h'!$A$3,"Date0",A29),"")</f>
        <v/>
      </c>
      <c r="D29" s="80" t="str">
        <f>IFERROR(GETPIVOTDATA("Max de Hi Speed",'TCD 0h-0h'!$A$3,"Date0",A29),"")</f>
        <v/>
      </c>
      <c r="E29" s="79"/>
      <c r="F29" s="78" t="e">
        <f>INDEX('TCD vent'!U:U,MATCH($A29,'TCD vent'!A:A,0))</f>
        <v>#N/A</v>
      </c>
      <c r="G29" s="74"/>
      <c r="O29" s="84" t="s">
        <v>165</v>
      </c>
      <c r="P29" s="76">
        <f t="shared" si="1"/>
        <v>0</v>
      </c>
      <c r="Q29" s="75" t="e">
        <f t="shared" si="2"/>
        <v>#DIV/0!</v>
      </c>
    </row>
    <row r="30" spans="1:17" x14ac:dyDescent="0.35">
      <c r="A30" s="83">
        <f t="shared" si="0"/>
        <v>23</v>
      </c>
      <c r="B30" s="81" t="str">
        <f>IFERROR(GETPIVOTDATA("Moyenne de Wind Speed",'TCD 0h-0h'!$A$3,"Date0",$A30),"")</f>
        <v/>
      </c>
      <c r="C30" s="81" t="str">
        <f>IFERROR(GETPIVOTDATA("Max de Wind Speed",'TCD 0h-0h'!$A$3,"Date0",A30),"")</f>
        <v/>
      </c>
      <c r="D30" s="80" t="str">
        <f>IFERROR(GETPIVOTDATA("Max de Hi Speed",'TCD 0h-0h'!$A$3,"Date0",A30),"")</f>
        <v/>
      </c>
      <c r="E30" s="79"/>
      <c r="F30" s="78" t="e">
        <f>INDEX('TCD vent'!U:U,MATCH($A30,'TCD vent'!A:A,0))</f>
        <v>#N/A</v>
      </c>
      <c r="G30" s="74"/>
      <c r="I30" s="247" t="s">
        <v>164</v>
      </c>
      <c r="J30" s="248"/>
      <c r="K30" s="248"/>
      <c r="L30" s="248"/>
      <c r="M30" s="249"/>
      <c r="O30" s="84" t="s">
        <v>163</v>
      </c>
      <c r="P30" s="76">
        <f t="shared" si="1"/>
        <v>0</v>
      </c>
      <c r="Q30" s="75" t="e">
        <f t="shared" si="2"/>
        <v>#DIV/0!</v>
      </c>
    </row>
    <row r="31" spans="1:17" ht="15" thickBot="1" x14ac:dyDescent="0.4">
      <c r="A31" s="83">
        <f t="shared" si="0"/>
        <v>24</v>
      </c>
      <c r="B31" s="81" t="str">
        <f>IFERROR(GETPIVOTDATA("Moyenne de Wind Speed",'TCD 0h-0h'!$A$3,"Date0",$A31),"")</f>
        <v/>
      </c>
      <c r="C31" s="81" t="str">
        <f>IFERROR(GETPIVOTDATA("Max de Wind Speed",'TCD 0h-0h'!$A$3,"Date0",A31),"")</f>
        <v/>
      </c>
      <c r="D31" s="80" t="str">
        <f>IFERROR(GETPIVOTDATA("Max de Hi Speed",'TCD 0h-0h'!$A$3,"Date0",A31),"")</f>
        <v/>
      </c>
      <c r="E31" s="79"/>
      <c r="F31" s="78" t="e">
        <f>INDEX('TCD vent'!U:U,MATCH($A31,'TCD vent'!A:A,0))</f>
        <v>#N/A</v>
      </c>
      <c r="G31" s="74"/>
      <c r="H31" s="85"/>
      <c r="I31" s="253">
        <f>COUNTIF(D8:D38,"&gt;100")</f>
        <v>0</v>
      </c>
      <c r="J31" s="254"/>
      <c r="K31" s="254"/>
      <c r="L31" s="254"/>
      <c r="M31" s="255"/>
      <c r="O31" s="84" t="s">
        <v>162</v>
      </c>
      <c r="P31" s="76">
        <f t="shared" si="1"/>
        <v>0</v>
      </c>
      <c r="Q31" s="75" t="e">
        <f t="shared" si="2"/>
        <v>#DIV/0!</v>
      </c>
    </row>
    <row r="32" spans="1:17" x14ac:dyDescent="0.35">
      <c r="A32" s="83">
        <f t="shared" si="0"/>
        <v>25</v>
      </c>
      <c r="B32" s="81" t="str">
        <f>IFERROR(GETPIVOTDATA("Moyenne de Wind Speed",'TCD 0h-0h'!$A$3,"Date0",$A32),"")</f>
        <v/>
      </c>
      <c r="C32" s="81" t="str">
        <f>IFERROR(GETPIVOTDATA("Max de Wind Speed",'TCD 0h-0h'!$A$3,"Date0",A32),"")</f>
        <v/>
      </c>
      <c r="D32" s="80" t="str">
        <f>IFERROR(GETPIVOTDATA("Max de Hi Speed",'TCD 0h-0h'!$A$3,"Date0",A32),"")</f>
        <v/>
      </c>
      <c r="E32" s="79"/>
      <c r="F32" s="78" t="e">
        <f>INDEX('TCD vent'!U:U,MATCH($A32,'TCD vent'!A:A,0))</f>
        <v>#N/A</v>
      </c>
      <c r="G32" s="74"/>
      <c r="O32" s="84" t="s">
        <v>161</v>
      </c>
      <c r="P32" s="76">
        <f t="shared" si="1"/>
        <v>0</v>
      </c>
      <c r="Q32" s="75" t="e">
        <f t="shared" si="2"/>
        <v>#DIV/0!</v>
      </c>
    </row>
    <row r="33" spans="1:17" x14ac:dyDescent="0.35">
      <c r="A33" s="83">
        <f t="shared" si="0"/>
        <v>26</v>
      </c>
      <c r="B33" s="81" t="str">
        <f>IFERROR(GETPIVOTDATA("Moyenne de Wind Speed",'TCD 0h-0h'!$A$3,"Date0",$A33),"")</f>
        <v/>
      </c>
      <c r="C33" s="81" t="str">
        <f>IFERROR(GETPIVOTDATA("Max de Wind Speed",'TCD 0h-0h'!$A$3,"Date0",A33),"")</f>
        <v/>
      </c>
      <c r="D33" s="80" t="str">
        <f>IFERROR(GETPIVOTDATA("Max de Hi Speed",'TCD 0h-0h'!$A$3,"Date0",A33),"")</f>
        <v/>
      </c>
      <c r="E33" s="79"/>
      <c r="F33" s="78" t="e">
        <f>INDEX('TCD vent'!U:U,MATCH($A33,'TCD vent'!A:A,0))</f>
        <v>#N/A</v>
      </c>
      <c r="G33" s="74"/>
      <c r="O33" s="84" t="s">
        <v>160</v>
      </c>
      <c r="P33" s="76">
        <f t="shared" si="1"/>
        <v>0</v>
      </c>
      <c r="Q33" s="75" t="e">
        <f t="shared" si="2"/>
        <v>#DIV/0!</v>
      </c>
    </row>
    <row r="34" spans="1:17" x14ac:dyDescent="0.35">
      <c r="A34" s="83">
        <f t="shared" si="0"/>
        <v>27</v>
      </c>
      <c r="B34" s="81" t="str">
        <f>IFERROR(GETPIVOTDATA("Moyenne de Wind Speed",'TCD 0h-0h'!$A$3,"Date0",$A34),"")</f>
        <v/>
      </c>
      <c r="C34" s="81" t="str">
        <f>IFERROR(GETPIVOTDATA("Max de Wind Speed",'TCD 0h-0h'!$A$3,"Date0",A34),"")</f>
        <v/>
      </c>
      <c r="D34" s="80" t="str">
        <f>IFERROR(GETPIVOTDATA("Max de Hi Speed",'TCD 0h-0h'!$A$3,"Date0",A34),"")</f>
        <v/>
      </c>
      <c r="E34" s="79"/>
      <c r="F34" s="78" t="e">
        <f>INDEX('TCD vent'!U:U,MATCH($A34,'TCD vent'!A:A,0))</f>
        <v>#N/A</v>
      </c>
      <c r="G34" s="74"/>
      <c r="I34" s="240" t="s">
        <v>115</v>
      </c>
      <c r="J34" s="240"/>
      <c r="K34" s="240"/>
      <c r="L34" s="240"/>
      <c r="M34" s="240"/>
      <c r="O34" s="84" t="s">
        <v>159</v>
      </c>
      <c r="P34" s="76">
        <f t="shared" si="1"/>
        <v>0</v>
      </c>
      <c r="Q34" s="75" t="e">
        <f t="shared" si="2"/>
        <v>#DIV/0!</v>
      </c>
    </row>
    <row r="35" spans="1:17" x14ac:dyDescent="0.35">
      <c r="A35" s="83">
        <f t="shared" si="0"/>
        <v>28</v>
      </c>
      <c r="B35" s="81" t="str">
        <f>IFERROR(GETPIVOTDATA("Moyenne de Wind Speed",'TCD 0h-0h'!$A$3,"Date0",$A35),"")</f>
        <v/>
      </c>
      <c r="C35" s="81" t="str">
        <f>IFERROR(GETPIVOTDATA("Max de Wind Speed",'TCD 0h-0h'!$A$3,"Date0",A35),"")</f>
        <v/>
      </c>
      <c r="D35" s="80" t="str">
        <f>IFERROR(GETPIVOTDATA("Max de Hi Speed",'TCD 0h-0h'!$A$3,"Date0",A35),"")</f>
        <v/>
      </c>
      <c r="E35" s="79"/>
      <c r="F35" s="78" t="e">
        <f>INDEX('TCD vent'!U:U,MATCH($A35,'TCD vent'!A:A,0))</f>
        <v>#N/A</v>
      </c>
      <c r="G35" s="74"/>
      <c r="I35" s="240" t="s">
        <v>158</v>
      </c>
      <c r="J35" s="240"/>
      <c r="K35" s="240"/>
      <c r="L35" s="240"/>
      <c r="M35" s="240"/>
      <c r="O35" s="84" t="s">
        <v>157</v>
      </c>
      <c r="P35" s="76">
        <f t="shared" si="1"/>
        <v>0</v>
      </c>
      <c r="Q35" s="75" t="e">
        <f t="shared" si="2"/>
        <v>#DIV/0!</v>
      </c>
    </row>
    <row r="36" spans="1:17" x14ac:dyDescent="0.35">
      <c r="A36" s="83">
        <f>IF(MONTH(A35+1)=$G$4,A35+1,"")</f>
        <v>29</v>
      </c>
      <c r="B36" s="81" t="str">
        <f>IFERROR(GETPIVOTDATA("Moyenne de Wind Speed",'TCD 0h-0h'!$A$3,"Date0",$A36),"")</f>
        <v/>
      </c>
      <c r="C36" s="81" t="str">
        <f>IFERROR(GETPIVOTDATA("Max de Wind Speed",'TCD 0h-0h'!$A$3,"Date0",A36),"")</f>
        <v/>
      </c>
      <c r="D36" s="80" t="str">
        <f>IFERROR(GETPIVOTDATA("Max de Hi Speed",'TCD 0h-0h'!$A$3,"Date0",A36),"")</f>
        <v/>
      </c>
      <c r="E36" s="79"/>
      <c r="F36" s="78" t="e">
        <f>INDEX('TCD vent'!U:U,MATCH($A36,'TCD vent'!A:A,0))</f>
        <v>#N/A</v>
      </c>
      <c r="G36" s="74"/>
      <c r="I36" s="240" t="s">
        <v>156</v>
      </c>
      <c r="J36" s="240"/>
      <c r="K36" s="240"/>
      <c r="L36" s="240"/>
      <c r="M36" s="240"/>
      <c r="O36" s="84" t="s">
        <v>155</v>
      </c>
      <c r="P36" s="76">
        <f t="shared" si="1"/>
        <v>0</v>
      </c>
      <c r="Q36" s="75" t="e">
        <f t="shared" si="2"/>
        <v>#DIV/0!</v>
      </c>
    </row>
    <row r="37" spans="1:17" ht="15" thickBot="1" x14ac:dyDescent="0.4">
      <c r="A37" s="83">
        <f>IFERROR(IF(MONTH(A36+1)=$G$4,A36+1,""),"")</f>
        <v>30</v>
      </c>
      <c r="B37" s="81" t="str">
        <f>IFERROR(GETPIVOTDATA("Moyenne de Wind Speed",'TCD 0h-0h'!$A$3,"Date0",$A37),"")</f>
        <v/>
      </c>
      <c r="C37" s="81" t="str">
        <f>IFERROR(GETPIVOTDATA("Max de Wind Speed",'TCD 0h-0h'!$A$3,"Date0",A37),"")</f>
        <v/>
      </c>
      <c r="D37" s="80" t="str">
        <f>IFERROR(GETPIVOTDATA("Max de Hi Speed",'TCD 0h-0h'!$A$3,"Date0",A37),"")</f>
        <v/>
      </c>
      <c r="E37" s="79"/>
      <c r="F37" s="78" t="e">
        <f>INDEX('TCD vent'!U:U,MATCH($A37,'TCD vent'!A:A,0))</f>
        <v>#N/A</v>
      </c>
      <c r="G37" s="74"/>
      <c r="I37" s="240" t="s">
        <v>154</v>
      </c>
      <c r="J37" s="240"/>
      <c r="K37" s="240"/>
      <c r="L37" s="240"/>
      <c r="M37" s="240"/>
      <c r="O37" s="77" t="s">
        <v>153</v>
      </c>
      <c r="P37" s="76">
        <f t="shared" si="1"/>
        <v>0</v>
      </c>
      <c r="Q37" s="75" t="e">
        <f t="shared" si="2"/>
        <v>#DIV/0!</v>
      </c>
    </row>
    <row r="38" spans="1:17" ht="15" thickBot="1" x14ac:dyDescent="0.4">
      <c r="A38" s="82">
        <f>IFERROR(IF(MONTH(A37+1)=$G$4,A37+1,""),"")</f>
        <v>31</v>
      </c>
      <c r="B38" s="81" t="str">
        <f>IFERROR(GETPIVOTDATA("Moyenne de Wind Speed",'TCD 0h-0h'!$A$3,"Date0",$A38),"")</f>
        <v/>
      </c>
      <c r="C38" s="81" t="str">
        <f>IFERROR(GETPIVOTDATA("Max de Wind Speed",'TCD 0h-0h'!$A$3,"Date0",A38),"")</f>
        <v/>
      </c>
      <c r="D38" s="80" t="str">
        <f>IFERROR(GETPIVOTDATA("Max de Hi Speed",'TCD 0h-0h'!$A$3,"Date0",A38),"")</f>
        <v/>
      </c>
      <c r="E38" s="79"/>
      <c r="F38" s="78" t="e">
        <f>INDEX('TCD vent'!U:U,MATCH($A38,'TCD vent'!A:A,0))</f>
        <v>#N/A</v>
      </c>
      <c r="G38" s="74"/>
      <c r="I38" s="240" t="s">
        <v>152</v>
      </c>
      <c r="J38" s="240"/>
      <c r="K38" s="240"/>
      <c r="L38" s="240"/>
      <c r="M38" s="240"/>
      <c r="O38" s="77" t="s">
        <v>151</v>
      </c>
      <c r="P38" s="76">
        <f t="shared" si="1"/>
        <v>0</v>
      </c>
      <c r="Q38" s="75" t="e">
        <f t="shared" si="2"/>
        <v>#DIV/0!</v>
      </c>
    </row>
    <row r="39" spans="1:17" x14ac:dyDescent="0.35">
      <c r="G39" s="74"/>
    </row>
  </sheetData>
  <mergeCells count="22">
    <mergeCell ref="I38:M38"/>
    <mergeCell ref="I24:M24"/>
    <mergeCell ref="I27:M27"/>
    <mergeCell ref="I28:M28"/>
    <mergeCell ref="I30:M30"/>
    <mergeCell ref="I25:M25"/>
    <mergeCell ref="I31:M31"/>
    <mergeCell ref="I34:M34"/>
    <mergeCell ref="I35:M35"/>
    <mergeCell ref="I36:M36"/>
    <mergeCell ref="I37:M37"/>
    <mergeCell ref="L22:M22"/>
    <mergeCell ref="C1:H2"/>
    <mergeCell ref="E7:F7"/>
    <mergeCell ref="P12:S12"/>
    <mergeCell ref="I15:M15"/>
    <mergeCell ref="I16:M16"/>
    <mergeCell ref="I18:M18"/>
    <mergeCell ref="I19:J19"/>
    <mergeCell ref="L19:M19"/>
    <mergeCell ref="I21:M21"/>
    <mergeCell ref="I22:J22"/>
  </mergeCells>
  <conditionalFormatting sqref="A36:A38">
    <cfRule type="expression" dxfId="42" priority="3">
      <formula>(MONTH($A36)&lt;&gt;MONTH($A$35))</formula>
    </cfRule>
  </conditionalFormatting>
  <conditionalFormatting sqref="Q22:Q38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:D38">
    <cfRule type="expression" dxfId="41" priority="1">
      <formula>C8=MAX(C$8:C$38)</formula>
    </cfRule>
  </conditionalFormatting>
  <dataValidations count="1">
    <dataValidation type="list" showInputMessage="1" showErrorMessage="1" sqref="F4">
      <formula1>_mois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O56"/>
  <sheetViews>
    <sheetView topLeftCell="B1" zoomScale="80" zoomScaleNormal="80" workbookViewId="0">
      <selection activeCell="B1" sqref="B1"/>
    </sheetView>
  </sheetViews>
  <sheetFormatPr baseColWidth="10" defaultColWidth="11.453125" defaultRowHeight="14.5" x14ac:dyDescent="0.35"/>
  <cols>
    <col min="1" max="1" width="6.90625" style="260" customWidth="1"/>
    <col min="2" max="2" width="18.453125" style="258" bestFit="1" customWidth="1"/>
    <col min="3" max="14" width="17.1796875" style="258" customWidth="1"/>
    <col min="15" max="15" width="14.54296875" style="258" customWidth="1"/>
    <col min="16" max="16384" width="11.453125" style="260"/>
  </cols>
  <sheetData>
    <row r="1" spans="1:15" ht="15" customHeight="1" x14ac:dyDescent="0.35">
      <c r="A1" s="257"/>
      <c r="E1" s="259" t="str">
        <f>"Récapitulatif sur l'année "&amp;B8</f>
        <v>Récapitulatif sur l'année 1900</v>
      </c>
      <c r="F1" s="259"/>
      <c r="G1" s="259"/>
      <c r="H1" s="259"/>
      <c r="I1" s="259"/>
      <c r="J1" s="259"/>
      <c r="K1" s="259"/>
      <c r="L1" s="259"/>
      <c r="M1" s="259"/>
      <c r="N1" s="259"/>
    </row>
    <row r="2" spans="1:15" ht="15" customHeight="1" x14ac:dyDescent="0.35">
      <c r="E2" s="259"/>
      <c r="F2" s="259"/>
      <c r="G2" s="259"/>
      <c r="H2" s="259"/>
      <c r="I2" s="259"/>
      <c r="J2" s="259"/>
      <c r="K2" s="259"/>
      <c r="L2" s="259"/>
      <c r="M2" s="259"/>
      <c r="N2" s="259"/>
    </row>
    <row r="3" spans="1:15" ht="15" customHeight="1" x14ac:dyDescent="0.35">
      <c r="C3" s="260"/>
      <c r="E3" s="259"/>
      <c r="F3" s="259"/>
      <c r="G3" s="259"/>
      <c r="H3" s="259"/>
      <c r="I3" s="259"/>
      <c r="J3" s="259"/>
      <c r="K3" s="259"/>
      <c r="L3" s="259"/>
      <c r="M3" s="259"/>
      <c r="N3" s="259"/>
    </row>
    <row r="5" spans="1:15" ht="18.5" x14ac:dyDescent="0.35">
      <c r="G5" s="261" t="s">
        <v>206</v>
      </c>
      <c r="H5" s="261"/>
      <c r="I5" s="261"/>
      <c r="J5" s="262" t="s">
        <v>207</v>
      </c>
      <c r="K5" s="262"/>
      <c r="L5" s="262"/>
    </row>
    <row r="7" spans="1:15" ht="15" thickBot="1" x14ac:dyDescent="0.4"/>
    <row r="8" spans="1:15" s="268" customFormat="1" ht="24" thickBot="1" x14ac:dyDescent="0.55000000000000004">
      <c r="A8" s="263"/>
      <c r="B8" s="404">
        <f>YEAR(Bdd!A5)</f>
        <v>1900</v>
      </c>
      <c r="C8" s="265" t="s">
        <v>187</v>
      </c>
      <c r="D8" s="265" t="s">
        <v>188</v>
      </c>
      <c r="E8" s="265" t="s">
        <v>189</v>
      </c>
      <c r="F8" s="265" t="s">
        <v>190</v>
      </c>
      <c r="G8" s="265" t="s">
        <v>191</v>
      </c>
      <c r="H8" s="265" t="s">
        <v>192</v>
      </c>
      <c r="I8" s="265" t="s">
        <v>193</v>
      </c>
      <c r="J8" s="265" t="s">
        <v>194</v>
      </c>
      <c r="K8" s="265" t="s">
        <v>195</v>
      </c>
      <c r="L8" s="265" t="s">
        <v>196</v>
      </c>
      <c r="M8" s="265" t="s">
        <v>197</v>
      </c>
      <c r="N8" s="266" t="s">
        <v>198</v>
      </c>
      <c r="O8" s="267" t="s">
        <v>81</v>
      </c>
    </row>
    <row r="9" spans="1:15" s="268" customFormat="1" ht="21.5" thickBot="1" x14ac:dyDescent="0.55000000000000004">
      <c r="B9" s="264"/>
      <c r="C9" s="403">
        <v>1</v>
      </c>
      <c r="D9" s="403">
        <v>2</v>
      </c>
      <c r="E9" s="403">
        <v>3</v>
      </c>
      <c r="F9" s="403">
        <v>4</v>
      </c>
      <c r="G9" s="403">
        <v>5</v>
      </c>
      <c r="H9" s="403">
        <v>6</v>
      </c>
      <c r="I9" s="403">
        <v>7</v>
      </c>
      <c r="J9" s="403">
        <v>8</v>
      </c>
      <c r="K9" s="403">
        <v>9</v>
      </c>
      <c r="L9" s="403">
        <v>10</v>
      </c>
      <c r="M9" s="403">
        <v>11</v>
      </c>
      <c r="N9" s="403">
        <v>12</v>
      </c>
      <c r="O9" s="264"/>
    </row>
    <row r="10" spans="1:15" ht="15" thickBot="1" x14ac:dyDescent="0.4">
      <c r="B10" s="269" t="s">
        <v>92</v>
      </c>
      <c r="C10" s="270"/>
      <c r="D10" s="270"/>
      <c r="E10" s="270"/>
      <c r="F10" s="270"/>
      <c r="G10" s="270"/>
      <c r="H10" s="270"/>
      <c r="I10" s="270"/>
      <c r="J10" s="270"/>
      <c r="K10" s="270"/>
      <c r="L10" s="270"/>
      <c r="M10" s="270"/>
      <c r="N10" s="270"/>
      <c r="O10" s="270"/>
    </row>
    <row r="11" spans="1:15" ht="30" customHeight="1" x14ac:dyDescent="0.35">
      <c r="B11" s="271" t="s">
        <v>98</v>
      </c>
      <c r="C11" s="272" t="str">
        <f>IFERROR(GETPIVOTDATA("Low Temp",'TCD 18h-18h'!$E$3,"Année18",$B$8,"Mois18",C$9),"")</f>
        <v/>
      </c>
      <c r="D11" s="273" t="str">
        <f>IFERROR(GETPIVOTDATA("Low Temp",'TCD 18h-18h'!$E$3,"Année18",$B$8,"Mois18",D$9),"")</f>
        <v/>
      </c>
      <c r="E11" s="273" t="str">
        <f>IFERROR(GETPIVOTDATA("Low Temp",'TCD 18h-18h'!$E$3,"Année18",$B$8,"Mois18",E$9),"")</f>
        <v/>
      </c>
      <c r="F11" s="274" t="str">
        <f>IFERROR(GETPIVOTDATA("Low Temp",'TCD 18h-18h'!$E$3,"Année18",$B$8,"Mois18",F$9),"")</f>
        <v/>
      </c>
      <c r="G11" s="274" t="str">
        <f>IFERROR(GETPIVOTDATA("Low Temp",'TCD 18h-18h'!$E$3,"Année18",$B$8,"Mois18",G$9),"")</f>
        <v/>
      </c>
      <c r="H11" s="274" t="str">
        <f>IFERROR(GETPIVOTDATA("Low Temp",'TCD 18h-18h'!$E$3,"Année18",$B$8,"Mois18",H$9),"")</f>
        <v/>
      </c>
      <c r="I11" s="274" t="str">
        <f>IFERROR(GETPIVOTDATA("Low Temp",'TCD 18h-18h'!$E$3,"Année18",$B$8,"Mois18",I$9),"")</f>
        <v/>
      </c>
      <c r="J11" s="274" t="str">
        <f>IFERROR(GETPIVOTDATA("Low Temp",'TCD 18h-18h'!$E$3,"Année18",$B$8,"Mois18",J$9),"")</f>
        <v/>
      </c>
      <c r="K11" s="274" t="str">
        <f>IFERROR(GETPIVOTDATA("Low Temp",'TCD 18h-18h'!$E$3,"Année18",$B$8,"Mois18",K$9),"")</f>
        <v/>
      </c>
      <c r="L11" s="274" t="str">
        <f>IFERROR(GETPIVOTDATA("Low Temp",'TCD 18h-18h'!$E$3,"Année18",$B$8,"Mois18",L$9),"")</f>
        <v/>
      </c>
      <c r="M11" s="274" t="str">
        <f>IFERROR(GETPIVOTDATA("Low Temp",'TCD 18h-18h'!$E$3,"Année18",$B$8,"Mois18",M$9),"")</f>
        <v/>
      </c>
      <c r="N11" s="274" t="str">
        <f>IFERROR(GETPIVOTDATA("Low Temp",'TCD 18h-18h'!$E$3,"Année18",$B$8,"Mois18",N$9),"")</f>
        <v/>
      </c>
      <c r="O11" s="275"/>
    </row>
    <row r="12" spans="1:15" ht="30" customHeight="1" x14ac:dyDescent="0.35">
      <c r="B12" s="276" t="s">
        <v>100</v>
      </c>
      <c r="C12" s="277" t="str">
        <f>IFERROR(GETPIVOTDATA("Moyenne de Temp Out",'TCD 0h-0h'!$K$3,"Année0",$B$8,"Mois0",C$9),"")</f>
        <v/>
      </c>
      <c r="D12" s="278" t="str">
        <f>IFERROR(GETPIVOTDATA("Moyenne de Temp Out",'TCD 0h-0h'!$K$3,"Année0",$B$8,"Mois0",D$9),"")</f>
        <v/>
      </c>
      <c r="E12" s="278" t="str">
        <f>IFERROR(GETPIVOTDATA("Moyenne de Temp Out",'TCD 0h-0h'!$K$3,"Année0",$B$8,"Mois0",E$9),"")</f>
        <v/>
      </c>
      <c r="F12" s="279" t="str">
        <f>IFERROR(GETPIVOTDATA("Moyenne de Temp Out",'TCD 0h-0h'!$K$3,"Année0",$B$8,"Mois0",F$9),"")</f>
        <v/>
      </c>
      <c r="G12" s="279" t="str">
        <f>IFERROR(GETPIVOTDATA("Moyenne de Temp Out",'TCD 0h-0h'!$K$3,"Année0",$B$8,"Mois0",G$9),"")</f>
        <v/>
      </c>
      <c r="H12" s="279" t="str">
        <f>IFERROR(GETPIVOTDATA("Moyenne de Temp Out",'TCD 0h-0h'!$K$3,"Année0",$B$8,"Mois0",H$9),"")</f>
        <v/>
      </c>
      <c r="I12" s="279" t="str">
        <f>IFERROR(GETPIVOTDATA("Moyenne de Temp Out",'TCD 0h-0h'!$K$3,"Année0",$B$8,"Mois0",I$9),"")</f>
        <v/>
      </c>
      <c r="J12" s="279" t="str">
        <f>IFERROR(GETPIVOTDATA("Moyenne de Temp Out",'TCD 0h-0h'!$K$3,"Année0",$B$8,"Mois0",J$9),"")</f>
        <v/>
      </c>
      <c r="K12" s="279" t="str">
        <f>IFERROR(GETPIVOTDATA("Moyenne de Temp Out",'TCD 0h-0h'!$K$3,"Année0",$B$8,"Mois0",K$9),"")</f>
        <v/>
      </c>
      <c r="L12" s="279" t="str">
        <f>IFERROR(GETPIVOTDATA("Moyenne de Temp Out",'TCD 0h-0h'!$K$3,"Année0",$B$8,"Mois0",L$9),"")</f>
        <v/>
      </c>
      <c r="M12" s="279" t="str">
        <f>IFERROR(GETPIVOTDATA("Moyenne de Temp Out",'TCD 0h-0h'!$K$3,"Année0",$B$8,"Mois0",M$9),"")</f>
        <v/>
      </c>
      <c r="N12" s="279" t="str">
        <f>IFERROR(GETPIVOTDATA("Moyenne de Temp Out",'TCD 0h-0h'!$K$3,"Année0",$B$8,"Mois0",N$9),"")</f>
        <v/>
      </c>
      <c r="O12" s="280"/>
    </row>
    <row r="13" spans="1:15" ht="30" customHeight="1" x14ac:dyDescent="0.35">
      <c r="B13" s="276" t="s">
        <v>99</v>
      </c>
      <c r="C13" s="281" t="str">
        <f>IFERROR(GETPIVOTDATA("Max de Hi Temp",'TCD 6h-6h'!$H$3,"Année6",$B$8,"Mois6",C$9),"")</f>
        <v/>
      </c>
      <c r="D13" s="282" t="str">
        <f>IFERROR(GETPIVOTDATA("Max de Hi Temp",'TCD 6h-6h'!$H$3,"Année6",$B$8,"Mois6",D$9),"")</f>
        <v/>
      </c>
      <c r="E13" s="282" t="str">
        <f>IFERROR(GETPIVOTDATA("Max de Hi Temp",'TCD 6h-6h'!$H$3,"Année6",$B$8,"Mois6",E$9),"")</f>
        <v/>
      </c>
      <c r="F13" s="283" t="str">
        <f>IFERROR(GETPIVOTDATA("Max de Hi Temp",'TCD 6h-6h'!$H$3,"Année6",$B$8,"Mois6",F$9),"")</f>
        <v/>
      </c>
      <c r="G13" s="283" t="str">
        <f>IFERROR(GETPIVOTDATA("Max de Hi Temp",'TCD 6h-6h'!$H$3,"Année6",$B$8,"Mois6",G$9),"")</f>
        <v/>
      </c>
      <c r="H13" s="283" t="str">
        <f>IFERROR(GETPIVOTDATA("Max de Hi Temp",'TCD 6h-6h'!$H$3,"Année6",$B$8,"Mois6",H$9),"")</f>
        <v/>
      </c>
      <c r="I13" s="283" t="str">
        <f>IFERROR(GETPIVOTDATA("Max de Hi Temp",'TCD 6h-6h'!$H$3,"Année6",$B$8,"Mois6",I$9),"")</f>
        <v/>
      </c>
      <c r="J13" s="283" t="str">
        <f>IFERROR(GETPIVOTDATA("Max de Hi Temp",'TCD 6h-6h'!$H$3,"Année6",$B$8,"Mois6",J$9),"")</f>
        <v/>
      </c>
      <c r="K13" s="283" t="str">
        <f>IFERROR(GETPIVOTDATA("Max de Hi Temp",'TCD 6h-6h'!$H$3,"Année6",$B$8,"Mois6",K$9),"")</f>
        <v/>
      </c>
      <c r="L13" s="283" t="str">
        <f>IFERROR(GETPIVOTDATA("Max de Hi Temp",'TCD 6h-6h'!$H$3,"Année6",$B$8,"Mois6",L$9),"")</f>
        <v/>
      </c>
      <c r="M13" s="283" t="str">
        <f>IFERROR(GETPIVOTDATA("Max de Hi Temp",'TCD 6h-6h'!$H$3,"Année6",$B$8,"Mois6",M$9),"")</f>
        <v/>
      </c>
      <c r="N13" s="283" t="str">
        <f>IFERROR(GETPIVOTDATA("Max de Hi Temp",'TCD 6h-6h'!$H$3,"Année6",$B$8,"Mois6",N$9),"")</f>
        <v/>
      </c>
      <c r="O13" s="284"/>
    </row>
    <row r="14" spans="1:15" ht="30" customHeight="1" x14ac:dyDescent="0.35">
      <c r="B14" s="285" t="s">
        <v>208</v>
      </c>
      <c r="C14" s="286"/>
      <c r="D14" s="287"/>
      <c r="E14" s="287"/>
      <c r="F14" s="288"/>
      <c r="G14" s="288"/>
      <c r="H14" s="288"/>
      <c r="I14" s="288"/>
      <c r="J14" s="288"/>
      <c r="K14" s="288"/>
      <c r="L14" s="288"/>
      <c r="M14" s="288"/>
      <c r="N14" s="288"/>
      <c r="O14" s="289"/>
    </row>
    <row r="15" spans="1:15" ht="15" customHeight="1" x14ac:dyDescent="0.35">
      <c r="B15" s="290" t="s">
        <v>17</v>
      </c>
      <c r="C15" s="291"/>
      <c r="D15" s="292"/>
      <c r="E15" s="292"/>
      <c r="F15" s="292"/>
      <c r="G15" s="292"/>
      <c r="H15" s="292"/>
      <c r="I15" s="292"/>
      <c r="J15" s="292"/>
      <c r="K15" s="292"/>
      <c r="L15" s="292"/>
      <c r="M15" s="292"/>
      <c r="N15" s="292"/>
      <c r="O15" s="293"/>
    </row>
    <row r="16" spans="1:15" ht="30" customHeight="1" x14ac:dyDescent="0.35">
      <c r="B16" s="285" t="s">
        <v>209</v>
      </c>
      <c r="C16" s="294"/>
      <c r="D16" s="295"/>
      <c r="E16" s="295"/>
      <c r="F16" s="296"/>
      <c r="G16" s="296"/>
      <c r="H16" s="296"/>
      <c r="I16" s="296"/>
      <c r="J16" s="296"/>
      <c r="K16" s="296"/>
      <c r="L16" s="296"/>
      <c r="M16" s="296"/>
      <c r="N16" s="296"/>
      <c r="O16" s="284"/>
    </row>
    <row r="17" spans="2:15" ht="15" customHeight="1" thickBot="1" x14ac:dyDescent="0.4">
      <c r="B17" s="297" t="s">
        <v>17</v>
      </c>
      <c r="C17" s="298"/>
      <c r="D17" s="298"/>
      <c r="E17" s="298"/>
      <c r="F17" s="298"/>
      <c r="G17" s="298"/>
      <c r="H17" s="298"/>
      <c r="I17" s="298"/>
      <c r="J17" s="298"/>
      <c r="K17" s="298"/>
      <c r="L17" s="298"/>
      <c r="M17" s="298"/>
      <c r="N17" s="298"/>
      <c r="O17" s="299"/>
    </row>
    <row r="18" spans="2:15" ht="15" thickBot="1" x14ac:dyDescent="0.4">
      <c r="O18" s="260"/>
    </row>
    <row r="19" spans="2:15" ht="30" customHeight="1" x14ac:dyDescent="0.35">
      <c r="B19" s="300" t="s">
        <v>210</v>
      </c>
      <c r="C19" s="301"/>
      <c r="D19" s="302"/>
      <c r="E19" s="302"/>
      <c r="F19" s="302"/>
      <c r="G19" s="302"/>
      <c r="H19" s="302"/>
      <c r="I19" s="302"/>
      <c r="J19" s="302"/>
      <c r="K19" s="302"/>
      <c r="L19" s="302"/>
      <c r="M19" s="302"/>
      <c r="N19" s="302"/>
      <c r="O19" s="303"/>
    </row>
    <row r="20" spans="2:15" ht="30" customHeight="1" x14ac:dyDescent="0.35">
      <c r="B20" s="304" t="s">
        <v>211</v>
      </c>
      <c r="C20" s="305"/>
      <c r="D20" s="306"/>
      <c r="E20" s="306"/>
      <c r="F20" s="306"/>
      <c r="G20" s="306"/>
      <c r="H20" s="306"/>
      <c r="I20" s="306"/>
      <c r="J20" s="306"/>
      <c r="K20" s="306"/>
      <c r="L20" s="306"/>
      <c r="M20" s="306"/>
      <c r="N20" s="306"/>
      <c r="O20" s="307"/>
    </row>
    <row r="21" spans="2:15" ht="30" customHeight="1" x14ac:dyDescent="0.35">
      <c r="B21" s="308" t="s">
        <v>212</v>
      </c>
      <c r="C21" s="309"/>
      <c r="D21" s="310"/>
      <c r="E21" s="310"/>
      <c r="F21" s="310"/>
      <c r="G21" s="310"/>
      <c r="H21" s="310"/>
      <c r="I21" s="310"/>
      <c r="J21" s="310"/>
      <c r="K21" s="310"/>
      <c r="L21" s="310"/>
      <c r="M21" s="310"/>
      <c r="N21" s="310"/>
      <c r="O21" s="311"/>
    </row>
    <row r="22" spans="2:15" ht="30" customHeight="1" x14ac:dyDescent="0.35">
      <c r="B22" s="308" t="s">
        <v>213</v>
      </c>
      <c r="C22" s="309"/>
      <c r="D22" s="310"/>
      <c r="E22" s="310"/>
      <c r="F22" s="310"/>
      <c r="G22" s="310"/>
      <c r="H22" s="310"/>
      <c r="I22" s="310"/>
      <c r="J22" s="310"/>
      <c r="K22" s="310"/>
      <c r="L22" s="310"/>
      <c r="M22" s="310"/>
      <c r="N22" s="310"/>
      <c r="O22" s="311"/>
    </row>
    <row r="23" spans="2:15" ht="30" customHeight="1" x14ac:dyDescent="0.35">
      <c r="B23" s="312" t="s">
        <v>214</v>
      </c>
      <c r="C23" s="313"/>
      <c r="D23" s="314"/>
      <c r="E23" s="314"/>
      <c r="F23" s="314"/>
      <c r="G23" s="314"/>
      <c r="H23" s="314"/>
      <c r="I23" s="314"/>
      <c r="J23" s="314"/>
      <c r="K23" s="314"/>
      <c r="L23" s="314"/>
      <c r="M23" s="314"/>
      <c r="N23" s="314"/>
      <c r="O23" s="315"/>
    </row>
    <row r="24" spans="2:15" ht="30" customHeight="1" x14ac:dyDescent="0.35">
      <c r="B24" s="312" t="s">
        <v>215</v>
      </c>
      <c r="C24" s="313"/>
      <c r="D24" s="314"/>
      <c r="E24" s="314"/>
      <c r="F24" s="314"/>
      <c r="G24" s="314"/>
      <c r="H24" s="314"/>
      <c r="I24" s="314"/>
      <c r="J24" s="314"/>
      <c r="K24" s="314"/>
      <c r="L24" s="314"/>
      <c r="M24" s="314"/>
      <c r="N24" s="314"/>
      <c r="O24" s="315"/>
    </row>
    <row r="25" spans="2:15" ht="30" customHeight="1" x14ac:dyDescent="0.35">
      <c r="B25" s="316" t="s">
        <v>216</v>
      </c>
      <c r="C25" s="317"/>
      <c r="D25" s="318"/>
      <c r="E25" s="318"/>
      <c r="F25" s="318"/>
      <c r="G25" s="318"/>
      <c r="H25" s="318"/>
      <c r="I25" s="318"/>
      <c r="J25" s="318"/>
      <c r="K25" s="318"/>
      <c r="L25" s="318"/>
      <c r="M25" s="318"/>
      <c r="N25" s="318"/>
      <c r="O25" s="319"/>
    </row>
    <row r="26" spans="2:15" ht="30" customHeight="1" x14ac:dyDescent="0.35">
      <c r="B26" s="320" t="s">
        <v>217</v>
      </c>
      <c r="C26" s="321"/>
      <c r="D26" s="322"/>
      <c r="E26" s="322"/>
      <c r="F26" s="322"/>
      <c r="G26" s="322"/>
      <c r="H26" s="322"/>
      <c r="I26" s="322"/>
      <c r="J26" s="322"/>
      <c r="K26" s="322"/>
      <c r="L26" s="322"/>
      <c r="M26" s="322"/>
      <c r="N26" s="322"/>
      <c r="O26" s="323"/>
    </row>
    <row r="27" spans="2:15" ht="30" customHeight="1" x14ac:dyDescent="0.35">
      <c r="B27" s="324" t="s">
        <v>218</v>
      </c>
      <c r="C27" s="325"/>
      <c r="D27" s="326"/>
      <c r="E27" s="326"/>
      <c r="F27" s="326"/>
      <c r="G27" s="326"/>
      <c r="H27" s="326"/>
      <c r="I27" s="326"/>
      <c r="J27" s="326"/>
      <c r="K27" s="326"/>
      <c r="L27" s="326"/>
      <c r="M27" s="326"/>
      <c r="N27" s="326"/>
      <c r="O27" s="327"/>
    </row>
    <row r="28" spans="2:15" ht="30" customHeight="1" thickBot="1" x14ac:dyDescent="0.4">
      <c r="B28" s="328" t="s">
        <v>219</v>
      </c>
      <c r="C28" s="329"/>
      <c r="D28" s="330"/>
      <c r="E28" s="330"/>
      <c r="F28" s="330"/>
      <c r="G28" s="330"/>
      <c r="H28" s="330"/>
      <c r="I28" s="330"/>
      <c r="J28" s="330"/>
      <c r="K28" s="330"/>
      <c r="L28" s="330"/>
      <c r="M28" s="330"/>
      <c r="N28" s="330"/>
      <c r="O28" s="331"/>
    </row>
    <row r="29" spans="2:15" ht="15" thickBot="1" x14ac:dyDescent="0.4">
      <c r="O29" s="260"/>
    </row>
    <row r="30" spans="2:15" ht="15" thickBot="1" x14ac:dyDescent="0.4">
      <c r="B30" s="332" t="s">
        <v>137</v>
      </c>
      <c r="C30" s="270"/>
      <c r="D30" s="270"/>
      <c r="E30" s="270"/>
      <c r="F30" s="270"/>
      <c r="G30" s="270"/>
      <c r="H30" s="270"/>
      <c r="I30" s="270"/>
      <c r="J30" s="270"/>
      <c r="K30" s="270"/>
      <c r="L30" s="270"/>
      <c r="M30" s="270"/>
      <c r="N30" s="270"/>
      <c r="O30" s="260"/>
    </row>
    <row r="31" spans="2:15" ht="30" customHeight="1" x14ac:dyDescent="0.35">
      <c r="B31" s="333" t="s">
        <v>220</v>
      </c>
      <c r="C31" s="334" t="str">
        <f>IFERROR(GETPIVOTDATA("Somme de Rain",'TCD 6h-6h'!$H$3,"Année6",$B$8,"Mois6",C$9),"")</f>
        <v/>
      </c>
      <c r="D31" s="335" t="str">
        <f>IFERROR(GETPIVOTDATA("Somme de Rain",'TCD 6h-6h'!$H$3,"Année6",$B$8,"Mois6",D$9),"")</f>
        <v/>
      </c>
      <c r="E31" s="335" t="str">
        <f>IFERROR(GETPIVOTDATA("Somme de Rain",'TCD 6h-6h'!$H$3,"Année6",$B$8,"Mois6",E$9),"")</f>
        <v/>
      </c>
      <c r="F31" s="335" t="str">
        <f>IFERROR(GETPIVOTDATA("Somme de Rain",'TCD 6h-6h'!$H$3,"Année6",$B$8,"Mois6",F$9),"")</f>
        <v/>
      </c>
      <c r="G31" s="335" t="str">
        <f>IFERROR(GETPIVOTDATA("Somme de Rain",'TCD 6h-6h'!$H$3,"Année6",$B$8,"Mois6",G$9),"")</f>
        <v/>
      </c>
      <c r="H31" s="335" t="str">
        <f>IFERROR(GETPIVOTDATA("Somme de Rain",'TCD 6h-6h'!$H$3,"Année6",$B$8,"Mois6",H$9),"")</f>
        <v/>
      </c>
      <c r="I31" s="335" t="str">
        <f>IFERROR(GETPIVOTDATA("Somme de Rain",'TCD 6h-6h'!$H$3,"Année6",$B$8,"Mois6",I$9),"")</f>
        <v/>
      </c>
      <c r="J31" s="335" t="str">
        <f>IFERROR(GETPIVOTDATA("Somme de Rain",'TCD 6h-6h'!$H$3,"Année6",$B$8,"Mois6",J$9),"")</f>
        <v/>
      </c>
      <c r="K31" s="335" t="str">
        <f>IFERROR(GETPIVOTDATA("Somme de Rain",'TCD 6h-6h'!$H$3,"Année6",$B$8,"Mois6",K$9),"")</f>
        <v/>
      </c>
      <c r="L31" s="335" t="str">
        <f>IFERROR(GETPIVOTDATA("Somme de Rain",'TCD 6h-6h'!$H$3,"Année6",$B$8,"Mois6",L$9),"")</f>
        <v/>
      </c>
      <c r="M31" s="335" t="str">
        <f>IFERROR(GETPIVOTDATA("Somme de Rain",'TCD 6h-6h'!$H$3,"Année6",$B$8,"Mois6",M$9),"")</f>
        <v/>
      </c>
      <c r="N31" s="335" t="str">
        <f>IFERROR(GETPIVOTDATA("Somme de Rain",'TCD 6h-6h'!$H$3,"Année6",$B$8,"Mois6",N$9),"")</f>
        <v/>
      </c>
      <c r="O31" s="336"/>
    </row>
    <row r="32" spans="2:15" ht="30" customHeight="1" x14ac:dyDescent="0.35">
      <c r="B32" s="337" t="s">
        <v>136</v>
      </c>
      <c r="C32" s="338"/>
      <c r="D32" s="339"/>
      <c r="E32" s="339"/>
      <c r="F32" s="339"/>
      <c r="G32" s="339"/>
      <c r="H32" s="339"/>
      <c r="I32" s="339"/>
      <c r="J32" s="339"/>
      <c r="K32" s="339"/>
      <c r="L32" s="339"/>
      <c r="M32" s="339"/>
      <c r="N32" s="339"/>
      <c r="O32" s="340"/>
    </row>
    <row r="33" spans="2:15" ht="15" customHeight="1" x14ac:dyDescent="0.35">
      <c r="B33" s="333" t="s">
        <v>17</v>
      </c>
      <c r="C33" s="341"/>
      <c r="D33" s="342"/>
      <c r="E33" s="342"/>
      <c r="F33" s="342"/>
      <c r="G33" s="342"/>
      <c r="H33" s="342"/>
      <c r="I33" s="342"/>
      <c r="J33" s="342"/>
      <c r="K33" s="342"/>
      <c r="L33" s="342"/>
      <c r="M33" s="342"/>
      <c r="N33" s="342"/>
      <c r="O33" s="343"/>
    </row>
    <row r="34" spans="2:15" ht="30" customHeight="1" x14ac:dyDescent="0.35">
      <c r="B34" s="337" t="s">
        <v>135</v>
      </c>
      <c r="C34" s="338" t="str">
        <f>IFERROR(GETPIVOTDATA("Max de Pluie 1h",'TCD 6h-6h'!$H$3,"Année6",$B$8,"Mois6",C$9),"")</f>
        <v/>
      </c>
      <c r="D34" s="339" t="str">
        <f>IFERROR(GETPIVOTDATA("Max de Pluie 1h",'TCD 6h-6h'!$H$3,"Année6",$B$8,"Mois6",D$9),"")</f>
        <v/>
      </c>
      <c r="E34" s="339" t="str">
        <f>IFERROR(GETPIVOTDATA("Max de Pluie 1h",'TCD 6h-6h'!$H$3,"Année6",$B$8,"Mois6",E$9),"")</f>
        <v/>
      </c>
      <c r="F34" s="339" t="str">
        <f>IFERROR(GETPIVOTDATA("Max de Pluie 1h",'TCD 6h-6h'!$H$3,"Année6",$B$8,"Mois6",F$9),"")</f>
        <v/>
      </c>
      <c r="G34" s="339" t="str">
        <f>IFERROR(GETPIVOTDATA("Max de Pluie 1h",'TCD 6h-6h'!$H$3,"Année6",$B$8,"Mois6",G$9),"")</f>
        <v/>
      </c>
      <c r="H34" s="339" t="str">
        <f>IFERROR(GETPIVOTDATA("Max de Pluie 1h",'TCD 6h-6h'!$H$3,"Année6",$B$8,"Mois6",H$9),"")</f>
        <v/>
      </c>
      <c r="I34" s="339" t="str">
        <f>IFERROR(GETPIVOTDATA("Max de Pluie 1h",'TCD 6h-6h'!$H$3,"Année6",$B$8,"Mois6",I$9),"")</f>
        <v/>
      </c>
      <c r="J34" s="339" t="str">
        <f>IFERROR(GETPIVOTDATA("Max de Pluie 1h",'TCD 6h-6h'!$H$3,"Année6",$B$8,"Mois6",J$9),"")</f>
        <v/>
      </c>
      <c r="K34" s="339" t="str">
        <f>IFERROR(GETPIVOTDATA("Max de Pluie 1h",'TCD 6h-6h'!$H$3,"Année6",$B$8,"Mois6",K$9),"")</f>
        <v/>
      </c>
      <c r="L34" s="339" t="str">
        <f>IFERROR(GETPIVOTDATA("Max de Pluie 1h",'TCD 6h-6h'!$H$3,"Année6",$B$8,"Mois6",L$9),"")</f>
        <v/>
      </c>
      <c r="M34" s="339" t="str">
        <f>IFERROR(GETPIVOTDATA("Max de Pluie 1h",'TCD 6h-6h'!$H$3,"Année6",$B$8,"Mois6",M$9),"")</f>
        <v/>
      </c>
      <c r="N34" s="339" t="str">
        <f>IFERROR(GETPIVOTDATA("Max de Pluie 1h",'TCD 6h-6h'!$H$3,"Année6",$B$8,"Mois6",N$9),"")</f>
        <v/>
      </c>
      <c r="O34" s="340"/>
    </row>
    <row r="35" spans="2:15" ht="15" customHeight="1" x14ac:dyDescent="0.35">
      <c r="B35" s="333" t="s">
        <v>17</v>
      </c>
      <c r="C35" s="341"/>
      <c r="D35" s="342"/>
      <c r="E35" s="342"/>
      <c r="F35" s="342"/>
      <c r="G35" s="342"/>
      <c r="H35" s="342"/>
      <c r="I35" s="342"/>
      <c r="J35" s="342"/>
      <c r="K35" s="342"/>
      <c r="L35" s="342"/>
      <c r="M35" s="342"/>
      <c r="N35" s="342"/>
      <c r="O35" s="343"/>
    </row>
    <row r="36" spans="2:15" ht="30" customHeight="1" x14ac:dyDescent="0.35">
      <c r="B36" s="337" t="s">
        <v>134</v>
      </c>
      <c r="C36" s="338" t="str">
        <f>IFERROR(GETPIVOTDATA("Max de Rain Rate",'TCD 6h-6h'!$H$3,"Année6",$B$8,"Mois6",C$9),"")</f>
        <v/>
      </c>
      <c r="D36" s="339" t="str">
        <f>IFERROR(GETPIVOTDATA("Max de Rain Rate",'TCD 6h-6h'!$H$3,"Année6",$B$8,"Mois6",D$9),"")</f>
        <v/>
      </c>
      <c r="E36" s="339" t="str">
        <f>IFERROR(GETPIVOTDATA("Max de Rain Rate",'TCD 6h-6h'!$H$3,"Année6",$B$8,"Mois6",E$9),"")</f>
        <v/>
      </c>
      <c r="F36" s="339" t="str">
        <f>IFERROR(GETPIVOTDATA("Max de Rain Rate",'TCD 6h-6h'!$H$3,"Année6",$B$8,"Mois6",F$9),"")</f>
        <v/>
      </c>
      <c r="G36" s="339" t="str">
        <f>IFERROR(GETPIVOTDATA("Max de Rain Rate",'TCD 6h-6h'!$H$3,"Année6",$B$8,"Mois6",G$9),"")</f>
        <v/>
      </c>
      <c r="H36" s="339" t="str">
        <f>IFERROR(GETPIVOTDATA("Max de Rain Rate",'TCD 6h-6h'!$H$3,"Année6",$B$8,"Mois6",H$9),"")</f>
        <v/>
      </c>
      <c r="I36" s="339" t="str">
        <f>IFERROR(GETPIVOTDATA("Max de Rain Rate",'TCD 6h-6h'!$H$3,"Année6",$B$8,"Mois6",I$9),"")</f>
        <v/>
      </c>
      <c r="J36" s="339" t="str">
        <f>IFERROR(GETPIVOTDATA("Max de Rain Rate",'TCD 6h-6h'!$H$3,"Année6",$B$8,"Mois6",J$9),"")</f>
        <v/>
      </c>
      <c r="K36" s="339" t="str">
        <f>IFERROR(GETPIVOTDATA("Max de Rain Rate",'TCD 6h-6h'!$H$3,"Année6",$B$8,"Mois6",K$9),"")</f>
        <v/>
      </c>
      <c r="L36" s="339" t="str">
        <f>IFERROR(GETPIVOTDATA("Max de Rain Rate",'TCD 6h-6h'!$H$3,"Année6",$B$8,"Mois6",L$9),"")</f>
        <v/>
      </c>
      <c r="M36" s="339" t="str">
        <f>IFERROR(GETPIVOTDATA("Max de Rain Rate",'TCD 6h-6h'!$H$3,"Année6",$B$8,"Mois6",M$9),"")</f>
        <v/>
      </c>
      <c r="N36" s="339" t="str">
        <f>IFERROR(GETPIVOTDATA("Max de Rain Rate",'TCD 6h-6h'!$H$3,"Année6",$B$8,"Mois6",N$9),"")</f>
        <v/>
      </c>
      <c r="O36" s="344"/>
    </row>
    <row r="37" spans="2:15" ht="15" customHeight="1" thickBot="1" x14ac:dyDescent="0.4">
      <c r="B37" s="345" t="s">
        <v>17</v>
      </c>
      <c r="C37" s="346"/>
      <c r="D37" s="347"/>
      <c r="E37" s="347"/>
      <c r="F37" s="347"/>
      <c r="G37" s="347"/>
      <c r="H37" s="347"/>
      <c r="I37" s="347"/>
      <c r="J37" s="347"/>
      <c r="K37" s="347"/>
      <c r="L37" s="347"/>
      <c r="M37" s="347"/>
      <c r="N37" s="347"/>
      <c r="O37" s="348"/>
    </row>
    <row r="38" spans="2:15" ht="15" thickBot="1" x14ac:dyDescent="0.4">
      <c r="O38" s="260"/>
    </row>
    <row r="39" spans="2:15" ht="30" customHeight="1" x14ac:dyDescent="0.35">
      <c r="B39" s="349" t="s">
        <v>221</v>
      </c>
      <c r="C39" s="350"/>
      <c r="D39" s="351"/>
      <c r="E39" s="351"/>
      <c r="F39" s="351"/>
      <c r="G39" s="351"/>
      <c r="H39" s="351"/>
      <c r="I39" s="351"/>
      <c r="J39" s="351"/>
      <c r="K39" s="351"/>
      <c r="L39" s="351"/>
      <c r="M39" s="351"/>
      <c r="N39" s="351"/>
      <c r="O39" s="352"/>
    </row>
    <row r="40" spans="2:15" ht="30" customHeight="1" x14ac:dyDescent="0.35">
      <c r="B40" s="353" t="s">
        <v>222</v>
      </c>
      <c r="C40" s="354"/>
      <c r="D40" s="355"/>
      <c r="E40" s="355"/>
      <c r="F40" s="355"/>
      <c r="G40" s="355"/>
      <c r="H40" s="355"/>
      <c r="I40" s="355"/>
      <c r="J40" s="355"/>
      <c r="K40" s="355"/>
      <c r="L40" s="355"/>
      <c r="M40" s="355"/>
      <c r="N40" s="355"/>
      <c r="O40" s="356"/>
    </row>
    <row r="41" spans="2:15" ht="30" customHeight="1" thickBot="1" x14ac:dyDescent="0.4">
      <c r="B41" s="357" t="s">
        <v>223</v>
      </c>
      <c r="C41" s="358"/>
      <c r="D41" s="359"/>
      <c r="E41" s="359"/>
      <c r="F41" s="359"/>
      <c r="G41" s="359"/>
      <c r="H41" s="359"/>
      <c r="I41" s="359"/>
      <c r="J41" s="359"/>
      <c r="K41" s="359"/>
      <c r="L41" s="359"/>
      <c r="M41" s="359"/>
      <c r="N41" s="359"/>
      <c r="O41" s="360"/>
    </row>
    <row r="42" spans="2:15" ht="15" thickBot="1" x14ac:dyDescent="0.4">
      <c r="O42" s="260"/>
    </row>
    <row r="43" spans="2:15" ht="15" thickBot="1" x14ac:dyDescent="0.4">
      <c r="B43" s="361" t="s">
        <v>185</v>
      </c>
      <c r="C43" s="270"/>
      <c r="D43" s="270"/>
      <c r="E43" s="270"/>
      <c r="F43" s="270"/>
      <c r="G43" s="270"/>
      <c r="H43" s="270"/>
      <c r="I43" s="270"/>
      <c r="J43" s="270"/>
      <c r="K43" s="270"/>
      <c r="L43" s="270"/>
      <c r="M43" s="270"/>
      <c r="N43" s="270"/>
      <c r="O43" s="260"/>
    </row>
    <row r="44" spans="2:15" ht="30" customHeight="1" x14ac:dyDescent="0.35">
      <c r="B44" s="362" t="s">
        <v>183</v>
      </c>
      <c r="C44" s="363" t="str">
        <f>IFERROR(GETPIVOTDATA("Max de Wind Speed",'TCD 0h-0h'!$K$3,"Année0",$B$8,"Mois0",C$9),"")</f>
        <v/>
      </c>
      <c r="D44" s="364" t="str">
        <f>IFERROR(GETPIVOTDATA("Max de Wind Speed",'TCD 0h-0h'!$K$3,"Année0",$B$8,"Mois0",D$9),"")</f>
        <v/>
      </c>
      <c r="E44" s="364" t="str">
        <f>IFERROR(GETPIVOTDATA("Max de Wind Speed",'TCD 0h-0h'!$K$3,"Année0",$B$8,"Mois0",E$9),"")</f>
        <v/>
      </c>
      <c r="F44" s="364" t="str">
        <f>IFERROR(GETPIVOTDATA("Max de Wind Speed",'TCD 0h-0h'!$K$3,"Année0",$B$8,"Mois0",F$9),"")</f>
        <v/>
      </c>
      <c r="G44" s="364" t="str">
        <f>IFERROR(GETPIVOTDATA("Max de Wind Speed",'TCD 0h-0h'!$K$3,"Année0",$B$8,"Mois0",G$9),"")</f>
        <v/>
      </c>
      <c r="H44" s="364" t="str">
        <f>IFERROR(GETPIVOTDATA("Max de Wind Speed",'TCD 0h-0h'!$K$3,"Année0",$B$8,"Mois0",H$9),"")</f>
        <v/>
      </c>
      <c r="I44" s="364" t="str">
        <f>IFERROR(GETPIVOTDATA("Max de Wind Speed",'TCD 0h-0h'!$K$3,"Année0",$B$8,"Mois0",I$9),"")</f>
        <v/>
      </c>
      <c r="J44" s="364" t="str">
        <f>IFERROR(GETPIVOTDATA("Max de Wind Speed",'TCD 0h-0h'!$K$3,"Année0",$B$8,"Mois0",J$9),"")</f>
        <v/>
      </c>
      <c r="K44" s="364" t="str">
        <f>IFERROR(GETPIVOTDATA("Max de Wind Speed",'TCD 0h-0h'!$K$3,"Année0",$B$8,"Mois0",K$9),"")</f>
        <v/>
      </c>
      <c r="L44" s="364" t="str">
        <f>IFERROR(GETPIVOTDATA("Max de Wind Speed",'TCD 0h-0h'!$K$3,"Année0",$B$8,"Mois0",L$9),"")</f>
        <v/>
      </c>
      <c r="M44" s="364" t="str">
        <f>IFERROR(GETPIVOTDATA("Max de Wind Speed",'TCD 0h-0h'!$K$3,"Année0",$B$8,"Mois0",M$9),"")</f>
        <v/>
      </c>
      <c r="N44" s="364" t="str">
        <f>IFERROR(GETPIVOTDATA("Max de Wind Speed",'TCD 0h-0h'!$K$3,"Année0",$B$8,"Mois0",N$9),"")</f>
        <v/>
      </c>
      <c r="O44" s="365"/>
    </row>
    <row r="45" spans="2:15" ht="15" customHeight="1" x14ac:dyDescent="0.35">
      <c r="B45" s="366" t="s">
        <v>17</v>
      </c>
      <c r="C45" s="367"/>
      <c r="D45" s="368"/>
      <c r="E45" s="368"/>
      <c r="F45" s="368"/>
      <c r="G45" s="368"/>
      <c r="H45" s="368"/>
      <c r="I45" s="368"/>
      <c r="J45" s="368"/>
      <c r="K45" s="368"/>
      <c r="L45" s="368"/>
      <c r="M45" s="368"/>
      <c r="N45" s="368"/>
      <c r="O45" s="369"/>
    </row>
    <row r="46" spans="2:15" ht="30" customHeight="1" x14ac:dyDescent="0.35">
      <c r="B46" s="370" t="s">
        <v>182</v>
      </c>
      <c r="C46" s="371" t="str">
        <f>IFERROR(GETPIVOTDATA("Max de Hi Speed",'TCD 0h-0h'!$K$3,"Année0",$B$8,"Mois0",C$9),"")</f>
        <v/>
      </c>
      <c r="D46" s="372" t="str">
        <f>IFERROR(GETPIVOTDATA("Max de Hi Speed",'TCD 0h-0h'!$K$3,"Année0",$B$8,"Mois0",D$9),"")</f>
        <v/>
      </c>
      <c r="E46" s="372" t="str">
        <f>IFERROR(GETPIVOTDATA("Max de Hi Speed",'TCD 0h-0h'!$K$3,"Année0",$B$8,"Mois0",E$9),"")</f>
        <v/>
      </c>
      <c r="F46" s="372" t="str">
        <f>IFERROR(GETPIVOTDATA("Max de Hi Speed",'TCD 0h-0h'!$K$3,"Année0",$B$8,"Mois0",F$9),"")</f>
        <v/>
      </c>
      <c r="G46" s="372" t="str">
        <f>IFERROR(GETPIVOTDATA("Max de Hi Speed",'TCD 0h-0h'!$K$3,"Année0",$B$8,"Mois0",G$9),"")</f>
        <v/>
      </c>
      <c r="H46" s="372" t="str">
        <f>IFERROR(GETPIVOTDATA("Max de Hi Speed",'TCD 0h-0h'!$K$3,"Année0",$B$8,"Mois0",H$9),"")</f>
        <v/>
      </c>
      <c r="I46" s="372" t="str">
        <f>IFERROR(GETPIVOTDATA("Max de Hi Speed",'TCD 0h-0h'!$K$3,"Année0",$B$8,"Mois0",I$9),"")</f>
        <v/>
      </c>
      <c r="J46" s="372" t="str">
        <f>IFERROR(GETPIVOTDATA("Max de Hi Speed",'TCD 0h-0h'!$K$3,"Année0",$B$8,"Mois0",J$9),"")</f>
        <v/>
      </c>
      <c r="K46" s="372" t="str">
        <f>IFERROR(GETPIVOTDATA("Max de Hi Speed",'TCD 0h-0h'!$K$3,"Année0",$B$8,"Mois0",K$9),"")</f>
        <v/>
      </c>
      <c r="L46" s="372" t="str">
        <f>IFERROR(GETPIVOTDATA("Max de Hi Speed",'TCD 0h-0h'!$K$3,"Année0",$B$8,"Mois0",L$9),"")</f>
        <v/>
      </c>
      <c r="M46" s="372" t="str">
        <f>IFERROR(GETPIVOTDATA("Max de Hi Speed",'TCD 0h-0h'!$K$3,"Année0",$B$8,"Mois0",M$9),"")</f>
        <v/>
      </c>
      <c r="N46" s="372" t="str">
        <f>IFERROR(GETPIVOTDATA("Max de Hi Speed",'TCD 0h-0h'!$K$3,"Année0",$B$8,"Mois0",N$9),"")</f>
        <v/>
      </c>
      <c r="O46" s="373"/>
    </row>
    <row r="47" spans="2:15" ht="15" customHeight="1" thickBot="1" x14ac:dyDescent="0.4">
      <c r="B47" s="374" t="s">
        <v>17</v>
      </c>
      <c r="C47" s="375"/>
      <c r="D47" s="376"/>
      <c r="E47" s="376"/>
      <c r="F47" s="376"/>
      <c r="G47" s="376"/>
      <c r="H47" s="376"/>
      <c r="I47" s="376"/>
      <c r="J47" s="376"/>
      <c r="K47" s="376"/>
      <c r="L47" s="376"/>
      <c r="M47" s="376"/>
      <c r="N47" s="376"/>
      <c r="O47" s="377"/>
    </row>
    <row r="48" spans="2:15" ht="15" thickBot="1" x14ac:dyDescent="0.4">
      <c r="O48" s="260"/>
    </row>
    <row r="49" spans="2:15" ht="30" customHeight="1" x14ac:dyDescent="0.35">
      <c r="B49" s="378" t="s">
        <v>224</v>
      </c>
      <c r="C49" s="379"/>
      <c r="D49" s="380"/>
      <c r="E49" s="380"/>
      <c r="F49" s="380"/>
      <c r="G49" s="380"/>
      <c r="H49" s="380"/>
      <c r="I49" s="380"/>
      <c r="J49" s="380"/>
      <c r="K49" s="380"/>
      <c r="L49" s="380"/>
      <c r="M49" s="380"/>
      <c r="N49" s="380"/>
      <c r="O49" s="381"/>
    </row>
    <row r="50" spans="2:15" ht="30" customHeight="1" thickBot="1" x14ac:dyDescent="0.4">
      <c r="B50" s="382" t="s">
        <v>225</v>
      </c>
      <c r="C50" s="383"/>
      <c r="D50" s="384"/>
      <c r="E50" s="384"/>
      <c r="F50" s="384"/>
      <c r="G50" s="384"/>
      <c r="H50" s="384"/>
      <c r="I50" s="384"/>
      <c r="J50" s="384"/>
      <c r="K50" s="384"/>
      <c r="L50" s="384"/>
      <c r="M50" s="384"/>
      <c r="N50" s="384"/>
      <c r="O50" s="385"/>
    </row>
    <row r="51" spans="2:15" ht="15" thickBot="1" x14ac:dyDescent="0.4">
      <c r="O51" s="260"/>
    </row>
    <row r="52" spans="2:15" ht="15" thickBot="1" x14ac:dyDescent="0.4">
      <c r="B52" s="386" t="s">
        <v>226</v>
      </c>
      <c r="C52" s="270"/>
      <c r="D52" s="270"/>
      <c r="E52" s="270"/>
      <c r="F52" s="270"/>
      <c r="G52" s="270"/>
      <c r="H52" s="270"/>
      <c r="I52" s="270"/>
      <c r="J52" s="270"/>
      <c r="K52" s="270"/>
      <c r="L52" s="270"/>
      <c r="M52" s="270"/>
      <c r="N52" s="270"/>
      <c r="O52" s="260"/>
    </row>
    <row r="53" spans="2:15" ht="30" customHeight="1" x14ac:dyDescent="0.35">
      <c r="B53" s="387" t="s">
        <v>227</v>
      </c>
      <c r="C53" s="388" t="str">
        <f>IFERROR(GETPIVOTDATA("Min de Bar  ",'TCD 0h-0h'!$K$3,"Année0",$B$8,"Mois0",C$9),"")</f>
        <v/>
      </c>
      <c r="D53" s="389" t="str">
        <f>IFERROR(GETPIVOTDATA("Min de Bar  ",'TCD 0h-0h'!$K$3,"Année0",$B$8,"Mois0",D$9),"")</f>
        <v/>
      </c>
      <c r="E53" s="389" t="str">
        <f>IFERROR(GETPIVOTDATA("Min de Bar  ",'TCD 0h-0h'!$K$3,"Année0",$B$8,"Mois0",E$9),"")</f>
        <v/>
      </c>
      <c r="F53" s="389" t="str">
        <f>IFERROR(GETPIVOTDATA("Min de Bar  ",'TCD 0h-0h'!$K$3,"Année0",$B$8,"Mois0",F$9),"")</f>
        <v/>
      </c>
      <c r="G53" s="389" t="str">
        <f>IFERROR(GETPIVOTDATA("Min de Bar  ",'TCD 0h-0h'!$K$3,"Année0",$B$8,"Mois0",G$9),"")</f>
        <v/>
      </c>
      <c r="H53" s="389" t="str">
        <f>IFERROR(GETPIVOTDATA("Min de Bar  ",'TCD 0h-0h'!$K$3,"Année0",$B$8,"Mois0",H$9),"")</f>
        <v/>
      </c>
      <c r="I53" s="389" t="str">
        <f>IFERROR(GETPIVOTDATA("Min de Bar  ",'TCD 0h-0h'!$K$3,"Année0",$B$8,"Mois0",I$9),"")</f>
        <v/>
      </c>
      <c r="J53" s="389" t="str">
        <f>IFERROR(GETPIVOTDATA("Min de Bar  ",'TCD 0h-0h'!$K$3,"Année0",$B$8,"Mois0",J$9),"")</f>
        <v/>
      </c>
      <c r="K53" s="389" t="str">
        <f>IFERROR(GETPIVOTDATA("Min de Bar  ",'TCD 0h-0h'!$K$3,"Année0",$B$8,"Mois0",K$9),"")</f>
        <v/>
      </c>
      <c r="L53" s="389" t="str">
        <f>IFERROR(GETPIVOTDATA("Min de Bar  ",'TCD 0h-0h'!$K$3,"Année0",$B$8,"Mois0",L$9),"")</f>
        <v/>
      </c>
      <c r="M53" s="389" t="str">
        <f>IFERROR(GETPIVOTDATA("Min de Bar  ",'TCD 0h-0h'!$K$3,"Année0",$B$8,"Mois0",M$9),"")</f>
        <v/>
      </c>
      <c r="N53" s="389" t="str">
        <f>IFERROR(GETPIVOTDATA("Min de Bar  ",'TCD 0h-0h'!$K$3,"Année0",$B$8,"Mois0",N$9),"")</f>
        <v/>
      </c>
      <c r="O53" s="390"/>
    </row>
    <row r="54" spans="2:15" ht="15" customHeight="1" x14ac:dyDescent="0.35">
      <c r="B54" s="391" t="s">
        <v>17</v>
      </c>
      <c r="C54" s="392"/>
      <c r="D54" s="393"/>
      <c r="E54" s="393"/>
      <c r="F54" s="393"/>
      <c r="G54" s="393"/>
      <c r="H54" s="393"/>
      <c r="I54" s="393"/>
      <c r="J54" s="393"/>
      <c r="K54" s="393"/>
      <c r="L54" s="393"/>
      <c r="M54" s="393"/>
      <c r="N54" s="393"/>
      <c r="O54" s="394"/>
    </row>
    <row r="55" spans="2:15" ht="30" customHeight="1" x14ac:dyDescent="0.35">
      <c r="B55" s="395" t="s">
        <v>228</v>
      </c>
      <c r="C55" s="396" t="str">
        <f>IFERROR(GETPIVOTDATA("Max de Bar  ",'TCD 0h-0h'!$K$3,"Année0",$B$8,"Mois0",C$9),"")</f>
        <v/>
      </c>
      <c r="D55" s="397" t="str">
        <f>IFERROR(GETPIVOTDATA("Max de Bar  ",'TCD 0h-0h'!$K$3,"Année0",$B$8,"Mois0",D$9),"")</f>
        <v/>
      </c>
      <c r="E55" s="397" t="str">
        <f>IFERROR(GETPIVOTDATA("Max de Bar  ",'TCD 0h-0h'!$K$3,"Année0",$B$8,"Mois0",E$9),"")</f>
        <v/>
      </c>
      <c r="F55" s="397" t="str">
        <f>IFERROR(GETPIVOTDATA("Max de Bar  ",'TCD 0h-0h'!$K$3,"Année0",$B$8,"Mois0",F$9),"")</f>
        <v/>
      </c>
      <c r="G55" s="397" t="str">
        <f>IFERROR(GETPIVOTDATA("Max de Bar  ",'TCD 0h-0h'!$K$3,"Année0",$B$8,"Mois0",G$9),"")</f>
        <v/>
      </c>
      <c r="H55" s="397" t="str">
        <f>IFERROR(GETPIVOTDATA("Max de Bar  ",'TCD 0h-0h'!$K$3,"Année0",$B$8,"Mois0",H$9),"")</f>
        <v/>
      </c>
      <c r="I55" s="397" t="str">
        <f>IFERROR(GETPIVOTDATA("Max de Bar  ",'TCD 0h-0h'!$K$3,"Année0",$B$8,"Mois0",I$9),"")</f>
        <v/>
      </c>
      <c r="J55" s="397" t="str">
        <f>IFERROR(GETPIVOTDATA("Max de Bar  ",'TCD 0h-0h'!$K$3,"Année0",$B$8,"Mois0",J$9),"")</f>
        <v/>
      </c>
      <c r="K55" s="397" t="str">
        <f>IFERROR(GETPIVOTDATA("Max de Bar  ",'TCD 0h-0h'!$K$3,"Année0",$B$8,"Mois0",K$9),"")</f>
        <v/>
      </c>
      <c r="L55" s="397" t="str">
        <f>IFERROR(GETPIVOTDATA("Max de Bar  ",'TCD 0h-0h'!$K$3,"Année0",$B$8,"Mois0",L$9),"")</f>
        <v/>
      </c>
      <c r="M55" s="397" t="str">
        <f>IFERROR(GETPIVOTDATA("Max de Bar  ",'TCD 0h-0h'!$K$3,"Année0",$B$8,"Mois0",M$9),"")</f>
        <v/>
      </c>
      <c r="N55" s="397" t="str">
        <f>IFERROR(GETPIVOTDATA("Max de Bar  ",'TCD 0h-0h'!$K$3,"Année0",$B$8,"Mois0",N$9),"")</f>
        <v/>
      </c>
      <c r="O55" s="398"/>
    </row>
    <row r="56" spans="2:15" ht="15" customHeight="1" thickBot="1" x14ac:dyDescent="0.4">
      <c r="B56" s="399" t="s">
        <v>17</v>
      </c>
      <c r="C56" s="400"/>
      <c r="D56" s="401"/>
      <c r="E56" s="401"/>
      <c r="F56" s="401"/>
      <c r="G56" s="401"/>
      <c r="H56" s="401"/>
      <c r="I56" s="401"/>
      <c r="J56" s="401"/>
      <c r="K56" s="401"/>
      <c r="L56" s="401"/>
      <c r="M56" s="401"/>
      <c r="N56" s="401"/>
      <c r="O56" s="402"/>
    </row>
  </sheetData>
  <mergeCells count="3">
    <mergeCell ref="E1:N3"/>
    <mergeCell ref="G5:I5"/>
    <mergeCell ref="J5:L5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B13"/>
  <sheetViews>
    <sheetView workbookViewId="0">
      <selection activeCell="B1" sqref="B1"/>
    </sheetView>
  </sheetViews>
  <sheetFormatPr baseColWidth="10" defaultRowHeight="14.5" x14ac:dyDescent="0.35"/>
  <sheetData>
    <row r="1" spans="1:2" x14ac:dyDescent="0.35">
      <c r="A1" s="105" t="s">
        <v>186</v>
      </c>
    </row>
    <row r="2" spans="1:2" x14ac:dyDescent="0.35">
      <c r="A2" s="102" t="s">
        <v>187</v>
      </c>
      <c r="B2" s="106">
        <v>1</v>
      </c>
    </row>
    <row r="3" spans="1:2" x14ac:dyDescent="0.35">
      <c r="A3" s="102" t="s">
        <v>188</v>
      </c>
      <c r="B3" s="106">
        <v>2</v>
      </c>
    </row>
    <row r="4" spans="1:2" x14ac:dyDescent="0.35">
      <c r="A4" s="102" t="s">
        <v>189</v>
      </c>
      <c r="B4" s="106">
        <v>3</v>
      </c>
    </row>
    <row r="5" spans="1:2" x14ac:dyDescent="0.35">
      <c r="A5" s="102" t="s">
        <v>190</v>
      </c>
      <c r="B5" s="106">
        <v>4</v>
      </c>
    </row>
    <row r="6" spans="1:2" x14ac:dyDescent="0.35">
      <c r="A6" s="102" t="s">
        <v>191</v>
      </c>
      <c r="B6" s="106">
        <v>5</v>
      </c>
    </row>
    <row r="7" spans="1:2" x14ac:dyDescent="0.35">
      <c r="A7" s="102" t="s">
        <v>192</v>
      </c>
      <c r="B7" s="106">
        <v>6</v>
      </c>
    </row>
    <row r="8" spans="1:2" x14ac:dyDescent="0.35">
      <c r="A8" s="102" t="s">
        <v>193</v>
      </c>
      <c r="B8" s="106">
        <v>7</v>
      </c>
    </row>
    <row r="9" spans="1:2" x14ac:dyDescent="0.35">
      <c r="A9" s="102" t="s">
        <v>194</v>
      </c>
      <c r="B9" s="106">
        <v>8</v>
      </c>
    </row>
    <row r="10" spans="1:2" x14ac:dyDescent="0.35">
      <c r="A10" s="102" t="s">
        <v>195</v>
      </c>
      <c r="B10" s="106">
        <v>9</v>
      </c>
    </row>
    <row r="11" spans="1:2" x14ac:dyDescent="0.35">
      <c r="A11" s="102" t="s">
        <v>196</v>
      </c>
      <c r="B11" s="106">
        <v>10</v>
      </c>
    </row>
    <row r="12" spans="1:2" x14ac:dyDescent="0.35">
      <c r="A12" s="102" t="s">
        <v>197</v>
      </c>
      <c r="B12" s="106">
        <v>11</v>
      </c>
    </row>
    <row r="13" spans="1:2" x14ac:dyDescent="0.35">
      <c r="A13" s="102" t="s">
        <v>198</v>
      </c>
      <c r="B13" s="106">
        <v>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8"/>
  <sheetViews>
    <sheetView workbookViewId="0">
      <selection activeCell="E18" sqref="E18"/>
    </sheetView>
  </sheetViews>
  <sheetFormatPr baseColWidth="10" defaultRowHeight="14.5" x14ac:dyDescent="0.35"/>
  <cols>
    <col min="1" max="1" width="8.26953125" bestFit="1" customWidth="1"/>
    <col min="2" max="2" width="20.6328125" style="3" bestFit="1" customWidth="1"/>
    <col min="3" max="3" width="19.26953125" style="3" bestFit="1" customWidth="1"/>
  </cols>
  <sheetData>
    <row r="1" spans="1:3" x14ac:dyDescent="0.35">
      <c r="A1" t="s">
        <v>72</v>
      </c>
      <c r="B1" s="3" t="s">
        <v>65</v>
      </c>
      <c r="C1" s="3" t="s">
        <v>66</v>
      </c>
    </row>
    <row r="2" spans="1:3" x14ac:dyDescent="0.35">
      <c r="A2">
        <v>2016</v>
      </c>
      <c r="B2" s="3">
        <f>DATE(Tableau2[[#This Row],[année]],3,31)-WEEKDAY(DATE(Tableau2[[#This Row],[année]],3,31),2)+2/24</f>
        <v>42456.083333333336</v>
      </c>
      <c r="C2" s="3">
        <f>DATE(Tableau2[[#This Row],[année]],10,31)-WEEKDAY(DATE(Tableau2[[#This Row],[année]],10,31),2)-1+3/24</f>
        <v>42672.125</v>
      </c>
    </row>
    <row r="3" spans="1:3" x14ac:dyDescent="0.35">
      <c r="A3">
        <v>2017</v>
      </c>
      <c r="B3" s="3">
        <f>DATE(Tableau2[[#This Row],[année]],3,31)-WEEKDAY(DATE(Tableau2[[#This Row],[année]],3,31),2)+2/24</f>
        <v>42820.083333333336</v>
      </c>
      <c r="C3" s="3">
        <f>DATE(Tableau2[[#This Row],[année]],10,31)-WEEKDAY(DATE(Tableau2[[#This Row],[année]],10,31),2)-1+3/24</f>
        <v>43036.125</v>
      </c>
    </row>
    <row r="4" spans="1:3" x14ac:dyDescent="0.35">
      <c r="A4">
        <v>2018</v>
      </c>
      <c r="B4" s="3">
        <f>DATE(Tableau2[[#This Row],[année]],3,31)-WEEKDAY(DATE(Tableau2[[#This Row],[année]],3,31),2)+2/24</f>
        <v>43184.083333333336</v>
      </c>
      <c r="C4" s="3">
        <f>DATE(Tableau2[[#This Row],[année]],10,31)-WEEKDAY(DATE(Tableau2[[#This Row],[année]],10,31),2)-1+3/24</f>
        <v>43400.125</v>
      </c>
    </row>
    <row r="5" spans="1:3" x14ac:dyDescent="0.35">
      <c r="A5">
        <v>2019</v>
      </c>
      <c r="B5" s="3">
        <f>DATE(Tableau2[[#This Row],[année]],3,31)-WEEKDAY(DATE(Tableau2[[#This Row],[année]],3,31),2)+2/24</f>
        <v>43548.083333333336</v>
      </c>
      <c r="C5" s="3">
        <f>DATE(Tableau2[[#This Row],[année]],10,31)-WEEKDAY(DATE(Tableau2[[#This Row],[année]],10,31),2)-1+3/24</f>
        <v>43764.125</v>
      </c>
    </row>
    <row r="6" spans="1:3" x14ac:dyDescent="0.35">
      <c r="A6">
        <v>2020</v>
      </c>
      <c r="B6" s="3">
        <f>DATE(Tableau2[[#This Row],[année]],3,31)-WEEKDAY(DATE(Tableau2[[#This Row],[année]],3,31),2)+2/24</f>
        <v>43919.083333333336</v>
      </c>
      <c r="C6" s="3">
        <f>DATE(Tableau2[[#This Row],[année]],10,31)-WEEKDAY(DATE(Tableau2[[#This Row],[année]],10,31),2)-1+3/24</f>
        <v>44128.125</v>
      </c>
    </row>
    <row r="7" spans="1:3" x14ac:dyDescent="0.35">
      <c r="A7">
        <v>2021</v>
      </c>
      <c r="B7" s="3">
        <f>DATE(Tableau2[[#This Row],[année]],3,31)-WEEKDAY(DATE(Tableau2[[#This Row],[année]],3,31),2)+2/24</f>
        <v>44283.083333333336</v>
      </c>
      <c r="C7" s="3">
        <f>DATE(Tableau2[[#This Row],[année]],10,31)-WEEKDAY(DATE(Tableau2[[#This Row],[année]],10,31),2)-1+3/24</f>
        <v>44492.125</v>
      </c>
    </row>
    <row r="8" spans="1:3" x14ac:dyDescent="0.35">
      <c r="A8">
        <v>2022</v>
      </c>
      <c r="B8" s="3">
        <f>DATE(Tableau2[[#This Row],[année]],3,31)-WEEKDAY(DATE(Tableau2[[#This Row],[année]],3,31),2)+2/24</f>
        <v>44647.083333333336</v>
      </c>
      <c r="C8" s="3">
        <f>DATE(Tableau2[[#This Row],[année]],10,31)-WEEKDAY(DATE(Tableau2[[#This Row],[année]],10,31),2)-1+3/24</f>
        <v>44863.125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Bdd</vt:lpstr>
      <vt:lpstr>TCD 0h-0h</vt:lpstr>
      <vt:lpstr>TCD 6h-6h</vt:lpstr>
      <vt:lpstr>TCD 18h-18h</vt:lpstr>
      <vt:lpstr>TCD vent</vt:lpstr>
      <vt:lpstr>TCD Hi vent</vt:lpstr>
      <vt:lpstr>Température</vt:lpstr>
      <vt:lpstr>Précipitations</vt:lpstr>
      <vt:lpstr>Pression</vt:lpstr>
      <vt:lpstr>Vent</vt:lpstr>
      <vt:lpstr>Récapitulatif</vt:lpstr>
      <vt:lpstr>Annexe</vt:lpstr>
      <vt:lpstr>Heures été</vt:lpstr>
      <vt:lpstr>_mois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2020-05-02T10:54:12Z</dcterms:created>
  <dcterms:modified xsi:type="dcterms:W3CDTF">2020-05-07T19:15:46Z</dcterms:modified>
</cp:coreProperties>
</file>