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120" yWindow="120" windowWidth="15180" windowHeight="8840" tabRatio="804" activeTab="2"/>
  </bookViews>
  <sheets>
    <sheet name="par compte" sheetId="23" r:id="rId1"/>
    <sheet name="par catégorie" sheetId="24" r:id="rId2"/>
    <sheet name="revenus et dépenses" sheetId="7" r:id="rId3"/>
    <sheet name="param" sheetId="17" r:id="rId4"/>
  </sheets>
  <definedNames>
    <definedName name="_xlnm._FilterDatabase" localSheetId="2" hidden="1">'revenus et dépenses'!$A$1:$K$21</definedName>
    <definedName name="categ">param!$A$6:$A$18</definedName>
    <definedName name="compte">param!$A$1:$A$4</definedName>
    <definedName name="comptes">#REF!</definedName>
    <definedName name="exceptionnel">#REF!</definedName>
  </definedNames>
  <calcPr calcId="152511"/>
  <pivotCaches>
    <pivotCache cacheId="15" r:id="rId5"/>
  </pivotCaches>
</workbook>
</file>

<file path=xl/calcChain.xml><?xml version="1.0" encoding="utf-8"?>
<calcChain xmlns="http://schemas.openxmlformats.org/spreadsheetml/2006/main">
  <c r="I11" i="7" l="1"/>
  <c r="I12" i="7"/>
  <c r="I13" i="7"/>
  <c r="I14" i="7"/>
  <c r="K14" i="7" s="1"/>
  <c r="I15" i="7"/>
  <c r="I16" i="7"/>
  <c r="I17" i="7"/>
  <c r="I18" i="7"/>
  <c r="K18" i="7" s="1"/>
  <c r="I19" i="7"/>
  <c r="I20" i="7"/>
  <c r="I21" i="7"/>
  <c r="J11" i="7"/>
  <c r="J12" i="7"/>
  <c r="K12" i="7" s="1"/>
  <c r="J13" i="7"/>
  <c r="K13" i="7" s="1"/>
  <c r="J14" i="7"/>
  <c r="J15" i="7"/>
  <c r="K15" i="7" s="1"/>
  <c r="J16" i="7"/>
  <c r="J17" i="7"/>
  <c r="K17" i="7" s="1"/>
  <c r="J18" i="7"/>
  <c r="J19" i="7"/>
  <c r="K19" i="7" s="1"/>
  <c r="J20" i="7"/>
  <c r="K20" i="7" s="1"/>
  <c r="J21" i="7"/>
  <c r="K21" i="7" s="1"/>
  <c r="K16" i="7"/>
  <c r="I8" i="7"/>
  <c r="I9" i="7"/>
  <c r="I10" i="7"/>
  <c r="J8" i="7"/>
  <c r="J9" i="7"/>
  <c r="K9" i="7" s="1"/>
  <c r="J10" i="7"/>
  <c r="K10" i="7" l="1"/>
  <c r="K8" i="7"/>
  <c r="K11" i="7"/>
  <c r="J2" i="7"/>
  <c r="J3" i="7"/>
  <c r="J4" i="7"/>
  <c r="J5" i="7"/>
  <c r="J6" i="7"/>
  <c r="J7" i="7"/>
  <c r="I2" i="7"/>
  <c r="I3" i="7"/>
  <c r="I4" i="7"/>
  <c r="I5" i="7"/>
  <c r="I6" i="7"/>
  <c r="I7" i="7"/>
  <c r="K2" i="7" l="1"/>
  <c r="K3" i="7"/>
  <c r="K4" i="7"/>
  <c r="K5" i="7"/>
  <c r="K6" i="7"/>
  <c r="K7" i="7"/>
</calcChain>
</file>

<file path=xl/sharedStrings.xml><?xml version="1.0" encoding="utf-8"?>
<sst xmlns="http://schemas.openxmlformats.org/spreadsheetml/2006/main" count="110" uniqueCount="39">
  <si>
    <t>Date</t>
  </si>
  <si>
    <t>Tiers</t>
  </si>
  <si>
    <t>Catégorie</t>
  </si>
  <si>
    <t>Montant</t>
  </si>
  <si>
    <t>N° de relevé</t>
  </si>
  <si>
    <t>Compte</t>
  </si>
  <si>
    <t>Compte joint Caisse d'Epargne</t>
  </si>
  <si>
    <t>Compte joint Crédit Agricole</t>
  </si>
  <si>
    <t>Divers</t>
  </si>
  <si>
    <t>Alimentation</t>
  </si>
  <si>
    <t>Restaurant</t>
  </si>
  <si>
    <t>Appartement</t>
  </si>
  <si>
    <t>Assurance</t>
  </si>
  <si>
    <t>Communication</t>
  </si>
  <si>
    <t>Equipement</t>
  </si>
  <si>
    <t>Loisirs</t>
  </si>
  <si>
    <t>Look</t>
  </si>
  <si>
    <t>Santé</t>
  </si>
  <si>
    <t>Total général</t>
  </si>
  <si>
    <t>Somme de Montant</t>
  </si>
  <si>
    <t>Catégories</t>
  </si>
  <si>
    <t>Salaires</t>
  </si>
  <si>
    <t>Impôts</t>
  </si>
  <si>
    <t>Transports</t>
  </si>
  <si>
    <t>Rapprochée</t>
  </si>
  <si>
    <t>Auchan</t>
  </si>
  <si>
    <t>Note</t>
  </si>
  <si>
    <t>Mois</t>
  </si>
  <si>
    <t>N° chèque</t>
  </si>
  <si>
    <t>(vide)</t>
  </si>
  <si>
    <t>Annee</t>
  </si>
  <si>
    <t>Hellobank!</t>
  </si>
  <si>
    <t>solde antérieur (initialisation)</t>
  </si>
  <si>
    <t>Virgin</t>
  </si>
  <si>
    <t>HLM</t>
  </si>
  <si>
    <t>Kiabi</t>
  </si>
  <si>
    <t>Le Kiosk</t>
  </si>
  <si>
    <t>Étiquettes de colonnes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</si>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</sst>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5" formatCode="[$-40C]d\-mmm\-yy;@"/>
  </numFmts>
  <fonts count="2" x14ac:knownFonts="1">
    <font>
      <sz val="10"/>
      <name val="Arial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0" xfId="0" pivotButton="1"/>
    <xf numFmtId="0" fontId="0" fillId="0" borderId="0" xfId="0" applyNumberFormat="1" applyAlignment="1">
      <alignment vertical="top" wrapText="1"/>
    </xf>
    <xf numFmtId="0" fontId="1" fillId="2" borderId="0" xfId="0" applyFont="1" applyFill="1" applyAlignment="1">
      <alignment vertical="top" wrapText="1"/>
    </xf>
    <xf numFmtId="165" fontId="1" fillId="2" borderId="0" xfId="0" applyNumberFormat="1" applyFont="1" applyFill="1" applyAlignment="1">
      <alignment vertical="top" wrapText="1"/>
    </xf>
    <xf numFmtId="0" fontId="1" fillId="2" borderId="0" xfId="0" applyNumberFormat="1" applyFont="1" applyFill="1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quotePrefix="1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4">
    <dxf>
      <fill>
        <patternFill>
          <bgColor theme="9" tint="0.79998168889431442"/>
        </patternFill>
      </fill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numFmt numFmtId="0" formatCode="General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numFmt numFmtId="165" formatCode="[$-40C]d\-mmm\-yy;@"/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1944.815926388888" createdVersion="5" refreshedVersion="5" minRefreshableVersion="3" recordCount="21">
  <cacheSource type="worksheet">
    <worksheetSource ref="A1:K1048576" sheet="revenus et dépenses"/>
  </cacheSource>
  <cacheFields count="11">
    <cacheField name="Compte" numFmtId="0">
      <sharedItems containsBlank="1" count="4">
        <s v="Compte joint Crédit Agricole"/>
        <s v="Compte joint Caisse d'Epargne"/>
        <s v="Hellobank!"/>
        <m/>
      </sharedItems>
    </cacheField>
    <cacheField name="N° chèque" numFmtId="0">
      <sharedItems containsNonDate="0" containsString="0" containsBlank="1"/>
    </cacheField>
    <cacheField name="Date" numFmtId="165">
      <sharedItems containsNonDate="0" containsDate="1" containsString="0" containsBlank="1" minDate="2014-01-01T00:00:00" maxDate="2014-12-09T00:00:00" count="19">
        <d v="2014-01-01T00:00:00"/>
        <d v="2014-01-12T00:00:00"/>
        <d v="2014-01-13T00:00:00"/>
        <d v="2014-01-14T00:00:00"/>
        <d v="2014-01-18T00:00:00"/>
        <d v="2014-01-19T00:00:00"/>
        <d v="2014-01-08T00:00:00"/>
        <d v="2014-02-08T00:00:00"/>
        <d v="2014-03-08T00:00:00"/>
        <d v="2014-04-08T00:00:00"/>
        <d v="2014-05-08T00:00:00"/>
        <d v="2014-06-08T00:00:00"/>
        <d v="2014-07-08T00:00:00"/>
        <d v="2014-08-08T00:00:00"/>
        <d v="2014-09-08T00:00:00"/>
        <d v="2014-10-08T00:00:00"/>
        <d v="2014-11-08T00:00:00"/>
        <d v="2014-12-08T00:00:00"/>
        <m/>
      </sharedItems>
    </cacheField>
    <cacheField name="Tiers" numFmtId="0">
      <sharedItems containsBlank="1"/>
    </cacheField>
    <cacheField name="Catégorie" numFmtId="0">
      <sharedItems containsBlank="1" count="6">
        <m/>
        <s v="Loisirs"/>
        <s v="Look"/>
        <s v="Alimentation"/>
        <s v="Appartement"/>
        <s v="Communication"/>
      </sharedItems>
    </cacheField>
    <cacheField name="Note" numFmtId="0">
      <sharedItems containsBlank="1"/>
    </cacheField>
    <cacheField name="Montant" numFmtId="8">
      <sharedItems containsString="0" containsBlank="1" containsNumber="1" minValue="-700" maxValue="9000"/>
    </cacheField>
    <cacheField name="N° de relevé" numFmtId="0">
      <sharedItems containsString="0" containsBlank="1" containsNumber="1" containsInteger="1" minValue="0" maxValue="0"/>
    </cacheField>
    <cacheField name="Annee" numFmtId="0">
      <sharedItems containsString="0" containsBlank="1" containsNumber="1" containsInteger="1" minValue="2014" maxValue="2014" count="2">
        <n v="2014"/>
        <m/>
      </sharedItems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  <cacheField name="Rapprochée" numFmtId="0">
      <sharedItems containsBlank="1" count="14">
        <s v="ok"/>
        <s v="2014-01"/>
        <s v="2014-02"/>
        <s v="2014-03"/>
        <s v="2014-04"/>
        <s v="2014-05"/>
        <s v="2014-06"/>
        <s v="2014-07"/>
        <s v="2014-08"/>
        <s v="2014-09"/>
        <s v="2014-10"/>
        <s v="2014-11"/>
        <s v="2014-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m/>
    <x v="0"/>
    <m/>
    <x v="0"/>
    <s v="solde antérieur (initialisation)"/>
    <n v="9000"/>
    <n v="0"/>
    <x v="0"/>
    <x v="0"/>
    <x v="0"/>
  </r>
  <r>
    <x v="1"/>
    <m/>
    <x v="0"/>
    <m/>
    <x v="0"/>
    <s v="solde antérieur (initialisation)"/>
    <n v="6000"/>
    <n v="0"/>
    <x v="0"/>
    <x v="0"/>
    <x v="0"/>
  </r>
  <r>
    <x v="2"/>
    <m/>
    <x v="0"/>
    <m/>
    <x v="0"/>
    <s v="solde antérieur (initialisation)"/>
    <n v="1000"/>
    <n v="0"/>
    <x v="0"/>
    <x v="0"/>
    <x v="0"/>
  </r>
  <r>
    <x v="0"/>
    <m/>
    <x v="1"/>
    <s v="Le Kiosk"/>
    <x v="1"/>
    <m/>
    <n v="-50"/>
    <m/>
    <x v="0"/>
    <x v="0"/>
    <x v="1"/>
  </r>
  <r>
    <x v="1"/>
    <m/>
    <x v="2"/>
    <s v="Kiabi"/>
    <x v="2"/>
    <m/>
    <n v="-59"/>
    <m/>
    <x v="0"/>
    <x v="0"/>
    <x v="1"/>
  </r>
  <r>
    <x v="2"/>
    <m/>
    <x v="3"/>
    <s v="Auchan"/>
    <x v="3"/>
    <m/>
    <n v="-19"/>
    <m/>
    <x v="0"/>
    <x v="0"/>
    <x v="1"/>
  </r>
  <r>
    <x v="0"/>
    <m/>
    <x v="4"/>
    <s v="Restaurant"/>
    <x v="3"/>
    <m/>
    <n v="-45"/>
    <m/>
    <x v="0"/>
    <x v="0"/>
    <x v="1"/>
  </r>
  <r>
    <x v="1"/>
    <m/>
    <x v="5"/>
    <s v="HLM"/>
    <x v="4"/>
    <m/>
    <n v="-700"/>
    <m/>
    <x v="0"/>
    <x v="0"/>
    <x v="1"/>
  </r>
  <r>
    <x v="2"/>
    <m/>
    <x v="6"/>
    <s v="Virgin"/>
    <x v="5"/>
    <m/>
    <n v="-24.99"/>
    <m/>
    <x v="0"/>
    <x v="0"/>
    <x v="1"/>
  </r>
  <r>
    <x v="2"/>
    <m/>
    <x v="7"/>
    <s v="Virgin"/>
    <x v="5"/>
    <m/>
    <n v="-24.99"/>
    <m/>
    <x v="0"/>
    <x v="1"/>
    <x v="2"/>
  </r>
  <r>
    <x v="2"/>
    <m/>
    <x v="8"/>
    <s v="Virgin"/>
    <x v="5"/>
    <m/>
    <n v="-24.99"/>
    <m/>
    <x v="0"/>
    <x v="2"/>
    <x v="3"/>
  </r>
  <r>
    <x v="2"/>
    <m/>
    <x v="9"/>
    <s v="Virgin"/>
    <x v="5"/>
    <m/>
    <n v="-24.99"/>
    <m/>
    <x v="0"/>
    <x v="3"/>
    <x v="4"/>
  </r>
  <r>
    <x v="2"/>
    <m/>
    <x v="10"/>
    <s v="Virgin"/>
    <x v="5"/>
    <m/>
    <n v="-24.99"/>
    <m/>
    <x v="0"/>
    <x v="4"/>
    <x v="5"/>
  </r>
  <r>
    <x v="2"/>
    <m/>
    <x v="11"/>
    <s v="Virgin"/>
    <x v="5"/>
    <m/>
    <n v="-24.99"/>
    <m/>
    <x v="0"/>
    <x v="5"/>
    <x v="6"/>
  </r>
  <r>
    <x v="2"/>
    <m/>
    <x v="12"/>
    <s v="Virgin"/>
    <x v="5"/>
    <m/>
    <n v="-24.99"/>
    <m/>
    <x v="0"/>
    <x v="6"/>
    <x v="7"/>
  </r>
  <r>
    <x v="2"/>
    <m/>
    <x v="13"/>
    <s v="Virgin"/>
    <x v="5"/>
    <m/>
    <n v="-24.99"/>
    <m/>
    <x v="0"/>
    <x v="7"/>
    <x v="8"/>
  </r>
  <r>
    <x v="2"/>
    <m/>
    <x v="14"/>
    <s v="Virgin"/>
    <x v="5"/>
    <m/>
    <n v="-24.99"/>
    <m/>
    <x v="0"/>
    <x v="8"/>
    <x v="9"/>
  </r>
  <r>
    <x v="2"/>
    <m/>
    <x v="15"/>
    <s v="Virgin"/>
    <x v="5"/>
    <m/>
    <n v="-24.99"/>
    <m/>
    <x v="0"/>
    <x v="9"/>
    <x v="10"/>
  </r>
  <r>
    <x v="2"/>
    <m/>
    <x v="16"/>
    <s v="Virgin"/>
    <x v="5"/>
    <m/>
    <n v="-24.99"/>
    <m/>
    <x v="0"/>
    <x v="10"/>
    <x v="11"/>
  </r>
  <r>
    <x v="2"/>
    <m/>
    <x v="17"/>
    <s v="Virgin"/>
    <x v="5"/>
    <m/>
    <n v="-24.99"/>
    <m/>
    <x v="0"/>
    <x v="11"/>
    <x v="12"/>
  </r>
  <r>
    <x v="3"/>
    <m/>
    <x v="18"/>
    <m/>
    <x v="0"/>
    <m/>
    <m/>
    <m/>
    <x v="1"/>
    <x v="12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39" firstHeaderRow="1" firstDataRow="2" firstDataCol="1"/>
  <pivotFields count="11">
    <pivotField axis="axisCol" showAll="0">
      <items count="5">
        <item x="1"/>
        <item x="0"/>
        <item x="2"/>
        <item x="3"/>
        <item t="default"/>
      </items>
    </pivotField>
    <pivotField showAll="0"/>
    <pivotField axis="axisRow" showAll="0">
      <items count="20">
        <item x="0"/>
        <item x="6"/>
        <item x="1"/>
        <item x="2"/>
        <item x="3"/>
        <item x="4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/>
    <pivotField showAll="0"/>
    <pivotField showAll="0"/>
    <pivotField dataField="1" showAll="0"/>
    <pivotField showAll="0"/>
    <pivotField axis="axisRow" showAll="0">
      <items count="3">
        <item x="0"/>
        <item x="1"/>
        <item t="default"/>
      </items>
    </pivotField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</pivotFields>
  <rowFields count="3">
    <field x="8"/>
    <field x="9"/>
    <field x="2"/>
  </rowFields>
  <rowItems count="35">
    <i>
      <x/>
    </i>
    <i r="1">
      <x/>
    </i>
    <i r="2">
      <x/>
    </i>
    <i r="2">
      <x v="1"/>
    </i>
    <i r="2">
      <x v="2"/>
    </i>
    <i r="2">
      <x v="3"/>
    </i>
    <i r="2">
      <x v="4"/>
    </i>
    <i r="2">
      <x v="5"/>
    </i>
    <i r="2">
      <x v="6"/>
    </i>
    <i r="1">
      <x v="1"/>
    </i>
    <i r="2">
      <x v="7"/>
    </i>
    <i r="1">
      <x v="2"/>
    </i>
    <i r="2">
      <x v="8"/>
    </i>
    <i r="1">
      <x v="3"/>
    </i>
    <i r="2">
      <x v="9"/>
    </i>
    <i r="1">
      <x v="4"/>
    </i>
    <i r="2">
      <x v="10"/>
    </i>
    <i r="1">
      <x v="5"/>
    </i>
    <i r="2">
      <x v="11"/>
    </i>
    <i r="1">
      <x v="6"/>
    </i>
    <i r="2">
      <x v="12"/>
    </i>
    <i r="1">
      <x v="7"/>
    </i>
    <i r="2">
      <x v="13"/>
    </i>
    <i r="1">
      <x v="8"/>
    </i>
    <i r="2">
      <x v="14"/>
    </i>
    <i r="1">
      <x v="9"/>
    </i>
    <i r="2">
      <x v="15"/>
    </i>
    <i r="1">
      <x v="10"/>
    </i>
    <i r="2">
      <x v="16"/>
    </i>
    <i r="1">
      <x v="11"/>
    </i>
    <i r="2">
      <x v="17"/>
    </i>
    <i>
      <x v="1"/>
    </i>
    <i r="1">
      <x v="12"/>
    </i>
    <i r="2">
      <x v="18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Montant" fld="6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H20" firstHeaderRow="1" firstDataRow="2" firstDataCol="1"/>
  <pivotFields count="11">
    <pivotField showAll="0"/>
    <pivotField showAll="0"/>
    <pivotField showAll="0"/>
    <pivotField showAll="0"/>
    <pivotField axis="axisCol" showAll="0">
      <items count="7">
        <item x="3"/>
        <item x="4"/>
        <item x="5"/>
        <item x="1"/>
        <item x="2"/>
        <item x="0"/>
        <item t="default"/>
      </items>
    </pivotField>
    <pivotField showAll="0"/>
    <pivotField dataField="1" showAll="0"/>
    <pivotField showAll="0"/>
    <pivotField axis="axisRow" showAll="0">
      <items count="3">
        <item x="0"/>
        <item x="1"/>
        <item t="default"/>
      </items>
    </pivotField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</pivotFields>
  <rowFields count="2">
    <field x="8"/>
    <field x="9"/>
  </rowFields>
  <rowItems count="16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 v="12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6" baseField="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21" totalsRowShown="0" headerRowDxfId="13" dataDxfId="12">
  <autoFilter ref="A1:K21"/>
  <sortState ref="A2:Q1336">
    <sortCondition ref="C1316"/>
  </sortState>
  <tableColumns count="11">
    <tableColumn id="1" name="Compte" dataDxfId="11"/>
    <tableColumn id="2" name="N° chèque" dataDxfId="10"/>
    <tableColumn id="3" name="Date" dataDxfId="9"/>
    <tableColumn id="4" name="Tiers" dataDxfId="8"/>
    <tableColumn id="5" name="Catégorie" dataDxfId="7"/>
    <tableColumn id="7" name="Note" dataDxfId="6"/>
    <tableColumn id="8" name="Montant" dataDxfId="5"/>
    <tableColumn id="9" name="N° de relevé" dataDxfId="4"/>
    <tableColumn id="10" name="Annee" dataDxfId="3">
      <calculatedColumnFormula>YEAR(Tableau1[[#This Row],[Date]])</calculatedColumnFormula>
    </tableColumn>
    <tableColumn id="11" name="Mois" dataDxfId="2">
      <calculatedColumnFormula>MONTH(Tableau1[[#This Row],[Date]])</calculatedColumnFormula>
    </tableColumn>
    <tableColumn id="12" name="Rapprochée" dataDxfId="1">
      <calculatedColumnFormula>IF(H2&lt;&gt;"","ok",I2&amp;"-"&amp;(IF(J2&lt;10,"0","")&amp;J2))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39"/>
  <sheetViews>
    <sheetView workbookViewId="0">
      <selection activeCell="A3" sqref="A3"/>
    </sheetView>
  </sheetViews>
  <sheetFormatPr baseColWidth="10" defaultRowHeight="12.5" x14ac:dyDescent="0.25"/>
  <cols>
    <col min="1" max="1" width="20.1796875" bestFit="1" customWidth="1"/>
    <col min="2" max="2" width="27.54296875" customWidth="1"/>
    <col min="3" max="3" width="25.1796875" bestFit="1" customWidth="1"/>
    <col min="4" max="4" width="9.90625" customWidth="1"/>
    <col min="5" max="5" width="5.6328125" customWidth="1"/>
    <col min="6" max="6" width="12.08984375" bestFit="1" customWidth="1"/>
    <col min="7" max="7" width="30.1796875" bestFit="1" customWidth="1"/>
    <col min="8" max="8" width="11.54296875" bestFit="1" customWidth="1"/>
    <col min="9" max="19" width="7.453125" bestFit="1" customWidth="1"/>
    <col min="20" max="20" width="4.81640625" bestFit="1" customWidth="1"/>
    <col min="21" max="21" width="14.81640625" bestFit="1" customWidth="1"/>
    <col min="22" max="22" width="7.26953125" bestFit="1" customWidth="1"/>
    <col min="23" max="23" width="10.54296875" bestFit="1" customWidth="1"/>
    <col min="24" max="24" width="12.08984375" bestFit="1" customWidth="1"/>
  </cols>
  <sheetData>
    <row r="3" spans="1:6" x14ac:dyDescent="0.25">
      <c r="A3" s="6" t="s">
        <v>19</v>
      </c>
      <c r="B3" s="6" t="s">
        <v>37</v>
      </c>
    </row>
    <row r="4" spans="1:6" x14ac:dyDescent="0.25">
      <c r="A4" s="6" t="s">
        <v>38</v>
      </c>
      <c r="B4" t="s">
        <v>6</v>
      </c>
      <c r="C4" t="s">
        <v>7</v>
      </c>
      <c r="D4" t="s">
        <v>31</v>
      </c>
      <c r="E4" t="s">
        <v>29</v>
      </c>
      <c r="F4" t="s">
        <v>18</v>
      </c>
    </row>
    <row r="5" spans="1:6" x14ac:dyDescent="0.25">
      <c r="A5" s="14">
        <v>2014</v>
      </c>
      <c r="B5" s="16">
        <v>5241</v>
      </c>
      <c r="C5" s="16">
        <v>8905</v>
      </c>
      <c r="D5" s="16">
        <v>681.11999999999989</v>
      </c>
      <c r="E5" s="16"/>
      <c r="F5" s="16">
        <v>14827.120000000003</v>
      </c>
    </row>
    <row r="6" spans="1:6" x14ac:dyDescent="0.25">
      <c r="A6" s="15">
        <v>1</v>
      </c>
      <c r="B6" s="16">
        <v>5241</v>
      </c>
      <c r="C6" s="16">
        <v>8905</v>
      </c>
      <c r="D6" s="16">
        <v>956.01</v>
      </c>
      <c r="E6" s="16"/>
      <c r="F6" s="16">
        <v>15102.01</v>
      </c>
    </row>
    <row r="7" spans="1:6" x14ac:dyDescent="0.25">
      <c r="A7" s="17">
        <v>41640</v>
      </c>
      <c r="B7" s="16">
        <v>6000</v>
      </c>
      <c r="C7" s="16">
        <v>9000</v>
      </c>
      <c r="D7" s="16">
        <v>1000</v>
      </c>
      <c r="E7" s="16"/>
      <c r="F7" s="16">
        <v>16000</v>
      </c>
    </row>
    <row r="8" spans="1:6" x14ac:dyDescent="0.25">
      <c r="A8" s="17">
        <v>41647</v>
      </c>
      <c r="B8" s="16"/>
      <c r="C8" s="16"/>
      <c r="D8" s="16">
        <v>-24.99</v>
      </c>
      <c r="E8" s="16"/>
      <c r="F8" s="16">
        <v>-24.99</v>
      </c>
    </row>
    <row r="9" spans="1:6" x14ac:dyDescent="0.25">
      <c r="A9" s="17">
        <v>41651</v>
      </c>
      <c r="B9" s="16"/>
      <c r="C9" s="16">
        <v>-50</v>
      </c>
      <c r="D9" s="16"/>
      <c r="E9" s="16"/>
      <c r="F9" s="16">
        <v>-50</v>
      </c>
    </row>
    <row r="10" spans="1:6" x14ac:dyDescent="0.25">
      <c r="A10" s="17">
        <v>41652</v>
      </c>
      <c r="B10" s="16">
        <v>-59</v>
      </c>
      <c r="C10" s="16"/>
      <c r="D10" s="16"/>
      <c r="E10" s="16"/>
      <c r="F10" s="16">
        <v>-59</v>
      </c>
    </row>
    <row r="11" spans="1:6" x14ac:dyDescent="0.25">
      <c r="A11" s="17">
        <v>41653</v>
      </c>
      <c r="B11" s="16"/>
      <c r="C11" s="16"/>
      <c r="D11" s="16">
        <v>-19</v>
      </c>
      <c r="E11" s="16"/>
      <c r="F11" s="16">
        <v>-19</v>
      </c>
    </row>
    <row r="12" spans="1:6" x14ac:dyDescent="0.25">
      <c r="A12" s="17">
        <v>41657</v>
      </c>
      <c r="B12" s="16"/>
      <c r="C12" s="16">
        <v>-45</v>
      </c>
      <c r="D12" s="16"/>
      <c r="E12" s="16"/>
      <c r="F12" s="16">
        <v>-45</v>
      </c>
    </row>
    <row r="13" spans="1:6" x14ac:dyDescent="0.25">
      <c r="A13" s="17">
        <v>41658</v>
      </c>
      <c r="B13" s="16">
        <v>-700</v>
      </c>
      <c r="C13" s="16"/>
      <c r="D13" s="16"/>
      <c r="E13" s="16"/>
      <c r="F13" s="16">
        <v>-700</v>
      </c>
    </row>
    <row r="14" spans="1:6" x14ac:dyDescent="0.25">
      <c r="A14" s="15">
        <v>2</v>
      </c>
      <c r="B14" s="16"/>
      <c r="C14" s="16"/>
      <c r="D14" s="16">
        <v>-24.99</v>
      </c>
      <c r="E14" s="16"/>
      <c r="F14" s="16">
        <v>-24.99</v>
      </c>
    </row>
    <row r="15" spans="1:6" x14ac:dyDescent="0.25">
      <c r="A15" s="17">
        <v>41678</v>
      </c>
      <c r="B15" s="16"/>
      <c r="C15" s="16"/>
      <c r="D15" s="16">
        <v>-24.99</v>
      </c>
      <c r="E15" s="16"/>
      <c r="F15" s="16">
        <v>-24.99</v>
      </c>
    </row>
    <row r="16" spans="1:6" x14ac:dyDescent="0.25">
      <c r="A16" s="15">
        <v>3</v>
      </c>
      <c r="B16" s="16"/>
      <c r="C16" s="16"/>
      <c r="D16" s="16">
        <v>-24.99</v>
      </c>
      <c r="E16" s="16"/>
      <c r="F16" s="16">
        <v>-24.99</v>
      </c>
    </row>
    <row r="17" spans="1:6" x14ac:dyDescent="0.25">
      <c r="A17" s="17">
        <v>41706</v>
      </c>
      <c r="B17" s="16"/>
      <c r="C17" s="16"/>
      <c r="D17" s="16">
        <v>-24.99</v>
      </c>
      <c r="E17" s="16"/>
      <c r="F17" s="16">
        <v>-24.99</v>
      </c>
    </row>
    <row r="18" spans="1:6" x14ac:dyDescent="0.25">
      <c r="A18" s="15">
        <v>4</v>
      </c>
      <c r="B18" s="16"/>
      <c r="C18" s="16"/>
      <c r="D18" s="16">
        <v>-24.99</v>
      </c>
      <c r="E18" s="16"/>
      <c r="F18" s="16">
        <v>-24.99</v>
      </c>
    </row>
    <row r="19" spans="1:6" x14ac:dyDescent="0.25">
      <c r="A19" s="17">
        <v>41737</v>
      </c>
      <c r="B19" s="16"/>
      <c r="C19" s="16"/>
      <c r="D19" s="16">
        <v>-24.99</v>
      </c>
      <c r="E19" s="16"/>
      <c r="F19" s="16">
        <v>-24.99</v>
      </c>
    </row>
    <row r="20" spans="1:6" x14ac:dyDescent="0.25">
      <c r="A20" s="15">
        <v>5</v>
      </c>
      <c r="B20" s="16"/>
      <c r="C20" s="16"/>
      <c r="D20" s="16">
        <v>-24.99</v>
      </c>
      <c r="E20" s="16"/>
      <c r="F20" s="16">
        <v>-24.99</v>
      </c>
    </row>
    <row r="21" spans="1:6" x14ac:dyDescent="0.25">
      <c r="A21" s="17">
        <v>41767</v>
      </c>
      <c r="B21" s="16"/>
      <c r="C21" s="16"/>
      <c r="D21" s="16">
        <v>-24.99</v>
      </c>
      <c r="E21" s="16"/>
      <c r="F21" s="16">
        <v>-24.99</v>
      </c>
    </row>
    <row r="22" spans="1:6" x14ac:dyDescent="0.25">
      <c r="A22" s="15">
        <v>6</v>
      </c>
      <c r="B22" s="16"/>
      <c r="C22" s="16"/>
      <c r="D22" s="16">
        <v>-24.99</v>
      </c>
      <c r="E22" s="16"/>
      <c r="F22" s="16">
        <v>-24.99</v>
      </c>
    </row>
    <row r="23" spans="1:6" x14ac:dyDescent="0.25">
      <c r="A23" s="17">
        <v>41798</v>
      </c>
      <c r="B23" s="16"/>
      <c r="C23" s="16"/>
      <c r="D23" s="16">
        <v>-24.99</v>
      </c>
      <c r="E23" s="16"/>
      <c r="F23" s="16">
        <v>-24.99</v>
      </c>
    </row>
    <row r="24" spans="1:6" x14ac:dyDescent="0.25">
      <c r="A24" s="15">
        <v>7</v>
      </c>
      <c r="B24" s="16"/>
      <c r="C24" s="16"/>
      <c r="D24" s="16">
        <v>-24.99</v>
      </c>
      <c r="E24" s="16"/>
      <c r="F24" s="16">
        <v>-24.99</v>
      </c>
    </row>
    <row r="25" spans="1:6" x14ac:dyDescent="0.25">
      <c r="A25" s="17">
        <v>41828</v>
      </c>
      <c r="B25" s="16"/>
      <c r="C25" s="16"/>
      <c r="D25" s="16">
        <v>-24.99</v>
      </c>
      <c r="E25" s="16"/>
      <c r="F25" s="16">
        <v>-24.99</v>
      </c>
    </row>
    <row r="26" spans="1:6" x14ac:dyDescent="0.25">
      <c r="A26" s="15">
        <v>8</v>
      </c>
      <c r="B26" s="16"/>
      <c r="C26" s="16"/>
      <c r="D26" s="16">
        <v>-24.99</v>
      </c>
      <c r="E26" s="16"/>
      <c r="F26" s="16">
        <v>-24.99</v>
      </c>
    </row>
    <row r="27" spans="1:6" x14ac:dyDescent="0.25">
      <c r="A27" s="17">
        <v>41859</v>
      </c>
      <c r="B27" s="16"/>
      <c r="C27" s="16"/>
      <c r="D27" s="16">
        <v>-24.99</v>
      </c>
      <c r="E27" s="16"/>
      <c r="F27" s="16">
        <v>-24.99</v>
      </c>
    </row>
    <row r="28" spans="1:6" x14ac:dyDescent="0.25">
      <c r="A28" s="15">
        <v>9</v>
      </c>
      <c r="B28" s="16"/>
      <c r="C28" s="16"/>
      <c r="D28" s="16">
        <v>-24.99</v>
      </c>
      <c r="E28" s="16"/>
      <c r="F28" s="16">
        <v>-24.99</v>
      </c>
    </row>
    <row r="29" spans="1:6" x14ac:dyDescent="0.25">
      <c r="A29" s="17">
        <v>41890</v>
      </c>
      <c r="B29" s="16"/>
      <c r="C29" s="16"/>
      <c r="D29" s="16">
        <v>-24.99</v>
      </c>
      <c r="E29" s="16"/>
      <c r="F29" s="16">
        <v>-24.99</v>
      </c>
    </row>
    <row r="30" spans="1:6" x14ac:dyDescent="0.25">
      <c r="A30" s="15">
        <v>10</v>
      </c>
      <c r="B30" s="16"/>
      <c r="C30" s="16"/>
      <c r="D30" s="16">
        <v>-24.99</v>
      </c>
      <c r="E30" s="16"/>
      <c r="F30" s="16">
        <v>-24.99</v>
      </c>
    </row>
    <row r="31" spans="1:6" x14ac:dyDescent="0.25">
      <c r="A31" s="17">
        <v>41920</v>
      </c>
      <c r="B31" s="16"/>
      <c r="C31" s="16"/>
      <c r="D31" s="16">
        <v>-24.99</v>
      </c>
      <c r="E31" s="16"/>
      <c r="F31" s="16">
        <v>-24.99</v>
      </c>
    </row>
    <row r="32" spans="1:6" x14ac:dyDescent="0.25">
      <c r="A32" s="15">
        <v>11</v>
      </c>
      <c r="B32" s="16"/>
      <c r="C32" s="16"/>
      <c r="D32" s="16">
        <v>-24.99</v>
      </c>
      <c r="E32" s="16"/>
      <c r="F32" s="16">
        <v>-24.99</v>
      </c>
    </row>
    <row r="33" spans="1:6" x14ac:dyDescent="0.25">
      <c r="A33" s="17">
        <v>41951</v>
      </c>
      <c r="B33" s="16"/>
      <c r="C33" s="16"/>
      <c r="D33" s="16">
        <v>-24.99</v>
      </c>
      <c r="E33" s="16"/>
      <c r="F33" s="16">
        <v>-24.99</v>
      </c>
    </row>
    <row r="34" spans="1:6" x14ac:dyDescent="0.25">
      <c r="A34" s="15">
        <v>12</v>
      </c>
      <c r="B34" s="16"/>
      <c r="C34" s="16"/>
      <c r="D34" s="16">
        <v>-24.99</v>
      </c>
      <c r="E34" s="16"/>
      <c r="F34" s="16">
        <v>-24.99</v>
      </c>
    </row>
    <row r="35" spans="1:6" x14ac:dyDescent="0.25">
      <c r="A35" s="17">
        <v>41981</v>
      </c>
      <c r="B35" s="16"/>
      <c r="C35" s="16"/>
      <c r="D35" s="16">
        <v>-24.99</v>
      </c>
      <c r="E35" s="16"/>
      <c r="F35" s="16">
        <v>-24.99</v>
      </c>
    </row>
    <row r="36" spans="1:6" x14ac:dyDescent="0.25">
      <c r="A36" s="14" t="s">
        <v>29</v>
      </c>
      <c r="B36" s="16"/>
      <c r="C36" s="16"/>
      <c r="D36" s="16"/>
      <c r="E36" s="16"/>
      <c r="F36" s="16"/>
    </row>
    <row r="37" spans="1:6" x14ac:dyDescent="0.25">
      <c r="A37" s="15" t="s">
        <v>29</v>
      </c>
      <c r="B37" s="16"/>
      <c r="C37" s="16"/>
      <c r="D37" s="16"/>
      <c r="E37" s="16"/>
      <c r="F37" s="16"/>
    </row>
    <row r="38" spans="1:6" x14ac:dyDescent="0.25">
      <c r="A38" s="18" t="s">
        <v>29</v>
      </c>
      <c r="B38" s="16"/>
      <c r="C38" s="16"/>
      <c r="D38" s="16"/>
      <c r="E38" s="16"/>
      <c r="F38" s="16"/>
    </row>
    <row r="39" spans="1:6" x14ac:dyDescent="0.25">
      <c r="A39" s="14" t="s">
        <v>18</v>
      </c>
      <c r="B39" s="16">
        <v>5241</v>
      </c>
      <c r="C39" s="16">
        <v>8905</v>
      </c>
      <c r="D39" s="16">
        <v>681.11999999999989</v>
      </c>
      <c r="E39" s="16"/>
      <c r="F39" s="16">
        <v>14827.120000000003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0"/>
  <sheetViews>
    <sheetView workbookViewId="0">
      <selection activeCell="A3" sqref="A3"/>
    </sheetView>
  </sheetViews>
  <sheetFormatPr baseColWidth="10" defaultRowHeight="12.5" x14ac:dyDescent="0.25"/>
  <cols>
    <col min="1" max="1" width="20.1796875" customWidth="1"/>
    <col min="2" max="2" width="22.90625" bestFit="1" customWidth="1"/>
    <col min="3" max="3" width="11.81640625" customWidth="1"/>
    <col min="4" max="4" width="14.1796875" customWidth="1"/>
    <col min="5" max="5" width="6.6328125" customWidth="1"/>
    <col min="6" max="6" width="5.08984375" customWidth="1"/>
    <col min="7" max="7" width="5.81640625" bestFit="1" customWidth="1"/>
    <col min="8" max="8" width="12.08984375" bestFit="1" customWidth="1"/>
  </cols>
  <sheetData>
    <row r="3" spans="1:8" x14ac:dyDescent="0.25">
      <c r="A3" s="6" t="s">
        <v>19</v>
      </c>
      <c r="B3" s="6" t="s">
        <v>37</v>
      </c>
    </row>
    <row r="4" spans="1:8" x14ac:dyDescent="0.25">
      <c r="A4" s="6" t="s">
        <v>38</v>
      </c>
      <c r="B4" t="s">
        <v>9</v>
      </c>
      <c r="C4" t="s">
        <v>11</v>
      </c>
      <c r="D4" t="s">
        <v>13</v>
      </c>
      <c r="E4" t="s">
        <v>15</v>
      </c>
      <c r="F4" t="s">
        <v>16</v>
      </c>
      <c r="G4" t="s">
        <v>29</v>
      </c>
      <c r="H4" t="s">
        <v>18</v>
      </c>
    </row>
    <row r="5" spans="1:8" x14ac:dyDescent="0.25">
      <c r="A5" s="14">
        <v>2014</v>
      </c>
      <c r="B5" s="16">
        <v>-64</v>
      </c>
      <c r="C5" s="16">
        <v>-700</v>
      </c>
      <c r="D5" s="16">
        <v>-299.88000000000005</v>
      </c>
      <c r="E5" s="16">
        <v>-50</v>
      </c>
      <c r="F5" s="16">
        <v>-59</v>
      </c>
      <c r="G5" s="16">
        <v>16000</v>
      </c>
      <c r="H5" s="16">
        <v>14827.120000000003</v>
      </c>
    </row>
    <row r="6" spans="1:8" x14ac:dyDescent="0.25">
      <c r="A6" s="15">
        <v>1</v>
      </c>
      <c r="B6" s="16">
        <v>-64</v>
      </c>
      <c r="C6" s="16">
        <v>-700</v>
      </c>
      <c r="D6" s="16">
        <v>-24.99</v>
      </c>
      <c r="E6" s="16">
        <v>-50</v>
      </c>
      <c r="F6" s="16">
        <v>-59</v>
      </c>
      <c r="G6" s="16">
        <v>16000</v>
      </c>
      <c r="H6" s="16">
        <v>15102.01</v>
      </c>
    </row>
    <row r="7" spans="1:8" x14ac:dyDescent="0.25">
      <c r="A7" s="15">
        <v>2</v>
      </c>
      <c r="B7" s="16"/>
      <c r="C7" s="16"/>
      <c r="D7" s="16">
        <v>-24.99</v>
      </c>
      <c r="E7" s="16"/>
      <c r="F7" s="16"/>
      <c r="G7" s="16"/>
      <c r="H7" s="16">
        <v>-24.99</v>
      </c>
    </row>
    <row r="8" spans="1:8" x14ac:dyDescent="0.25">
      <c r="A8" s="15">
        <v>3</v>
      </c>
      <c r="B8" s="16"/>
      <c r="C8" s="16"/>
      <c r="D8" s="16">
        <v>-24.99</v>
      </c>
      <c r="E8" s="16"/>
      <c r="F8" s="16"/>
      <c r="G8" s="16"/>
      <c r="H8" s="16">
        <v>-24.99</v>
      </c>
    </row>
    <row r="9" spans="1:8" x14ac:dyDescent="0.25">
      <c r="A9" s="15">
        <v>4</v>
      </c>
      <c r="B9" s="16"/>
      <c r="C9" s="16"/>
      <c r="D9" s="16">
        <v>-24.99</v>
      </c>
      <c r="E9" s="16"/>
      <c r="F9" s="16"/>
      <c r="G9" s="16"/>
      <c r="H9" s="16">
        <v>-24.99</v>
      </c>
    </row>
    <row r="10" spans="1:8" x14ac:dyDescent="0.25">
      <c r="A10" s="15">
        <v>5</v>
      </c>
      <c r="B10" s="16"/>
      <c r="C10" s="16"/>
      <c r="D10" s="16">
        <v>-24.99</v>
      </c>
      <c r="E10" s="16"/>
      <c r="F10" s="16"/>
      <c r="G10" s="16"/>
      <c r="H10" s="16">
        <v>-24.99</v>
      </c>
    </row>
    <row r="11" spans="1:8" x14ac:dyDescent="0.25">
      <c r="A11" s="15">
        <v>6</v>
      </c>
      <c r="B11" s="16"/>
      <c r="C11" s="16"/>
      <c r="D11" s="16">
        <v>-24.99</v>
      </c>
      <c r="E11" s="16"/>
      <c r="F11" s="16"/>
      <c r="G11" s="16"/>
      <c r="H11" s="16">
        <v>-24.99</v>
      </c>
    </row>
    <row r="12" spans="1:8" x14ac:dyDescent="0.25">
      <c r="A12" s="15">
        <v>7</v>
      </c>
      <c r="B12" s="16"/>
      <c r="C12" s="16"/>
      <c r="D12" s="16">
        <v>-24.99</v>
      </c>
      <c r="E12" s="16"/>
      <c r="F12" s="16"/>
      <c r="G12" s="16"/>
      <c r="H12" s="16">
        <v>-24.99</v>
      </c>
    </row>
    <row r="13" spans="1:8" x14ac:dyDescent="0.25">
      <c r="A13" s="15">
        <v>8</v>
      </c>
      <c r="B13" s="16"/>
      <c r="C13" s="16"/>
      <c r="D13" s="16">
        <v>-24.99</v>
      </c>
      <c r="E13" s="16"/>
      <c r="F13" s="16"/>
      <c r="G13" s="16"/>
      <c r="H13" s="16">
        <v>-24.99</v>
      </c>
    </row>
    <row r="14" spans="1:8" x14ac:dyDescent="0.25">
      <c r="A14" s="15">
        <v>9</v>
      </c>
      <c r="B14" s="16"/>
      <c r="C14" s="16"/>
      <c r="D14" s="16">
        <v>-24.99</v>
      </c>
      <c r="E14" s="16"/>
      <c r="F14" s="16"/>
      <c r="G14" s="16"/>
      <c r="H14" s="16">
        <v>-24.99</v>
      </c>
    </row>
    <row r="15" spans="1:8" x14ac:dyDescent="0.25">
      <c r="A15" s="15">
        <v>10</v>
      </c>
      <c r="B15" s="16"/>
      <c r="C15" s="16"/>
      <c r="D15" s="16">
        <v>-24.99</v>
      </c>
      <c r="E15" s="16"/>
      <c r="F15" s="16"/>
      <c r="G15" s="16"/>
      <c r="H15" s="16">
        <v>-24.99</v>
      </c>
    </row>
    <row r="16" spans="1:8" x14ac:dyDescent="0.25">
      <c r="A16" s="15">
        <v>11</v>
      </c>
      <c r="B16" s="16"/>
      <c r="C16" s="16"/>
      <c r="D16" s="16">
        <v>-24.99</v>
      </c>
      <c r="E16" s="16"/>
      <c r="F16" s="16"/>
      <c r="G16" s="16"/>
      <c r="H16" s="16">
        <v>-24.99</v>
      </c>
    </row>
    <row r="17" spans="1:8" x14ac:dyDescent="0.25">
      <c r="A17" s="15">
        <v>12</v>
      </c>
      <c r="B17" s="16"/>
      <c r="C17" s="16"/>
      <c r="D17" s="16">
        <v>-24.99</v>
      </c>
      <c r="E17" s="16"/>
      <c r="F17" s="16"/>
      <c r="G17" s="16"/>
      <c r="H17" s="16">
        <v>-24.99</v>
      </c>
    </row>
    <row r="18" spans="1:8" x14ac:dyDescent="0.25">
      <c r="A18" s="14" t="s">
        <v>29</v>
      </c>
      <c r="B18" s="16"/>
      <c r="C18" s="16"/>
      <c r="D18" s="16"/>
      <c r="E18" s="16"/>
      <c r="F18" s="16"/>
      <c r="G18" s="16"/>
      <c r="H18" s="16"/>
    </row>
    <row r="19" spans="1:8" x14ac:dyDescent="0.25">
      <c r="A19" s="15" t="s">
        <v>29</v>
      </c>
      <c r="B19" s="16"/>
      <c r="C19" s="16"/>
      <c r="D19" s="16"/>
      <c r="E19" s="16"/>
      <c r="F19" s="16"/>
      <c r="G19" s="16"/>
      <c r="H19" s="16"/>
    </row>
    <row r="20" spans="1:8" x14ac:dyDescent="0.25">
      <c r="A20" s="14" t="s">
        <v>18</v>
      </c>
      <c r="B20" s="16">
        <v>-64</v>
      </c>
      <c r="C20" s="16">
        <v>-700</v>
      </c>
      <c r="D20" s="16">
        <v>-299.88000000000005</v>
      </c>
      <c r="E20" s="16">
        <v>-50</v>
      </c>
      <c r="F20" s="16">
        <v>-59</v>
      </c>
      <c r="G20" s="16">
        <v>16000</v>
      </c>
      <c r="H20" s="16">
        <v>14827.120000000003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zoomScaleNormal="100" workbookViewId="0">
      <pane ySplit="1" topLeftCell="A2" activePane="bottomLeft" state="frozenSplit"/>
      <selection activeCell="A76" sqref="A76"/>
      <selection pane="bottomLeft" activeCell="F5" sqref="F5"/>
    </sheetView>
  </sheetViews>
  <sheetFormatPr baseColWidth="10" defaultColWidth="11.453125" defaultRowHeight="12.5" x14ac:dyDescent="0.25"/>
  <cols>
    <col min="1" max="1" width="27.453125" style="2" customWidth="1"/>
    <col min="2" max="2" width="13.81640625" style="2" bestFit="1" customWidth="1"/>
    <col min="3" max="3" width="11.26953125" style="3" bestFit="1" customWidth="1"/>
    <col min="4" max="4" width="20" style="2" bestFit="1" customWidth="1"/>
    <col min="5" max="5" width="15" style="2" bestFit="1" customWidth="1"/>
    <col min="6" max="6" width="40.54296875" style="2" customWidth="1"/>
    <col min="7" max="7" width="13.1796875" style="4" bestFit="1" customWidth="1"/>
    <col min="8" max="8" width="9.54296875" style="2" customWidth="1"/>
    <col min="9" max="9" width="9.26953125" style="7" bestFit="1" customWidth="1"/>
    <col min="10" max="10" width="7.81640625" style="7" bestFit="1" customWidth="1"/>
    <col min="11" max="11" width="14.54296875" style="7" bestFit="1" customWidth="1"/>
    <col min="12" max="16384" width="11.453125" style="2"/>
  </cols>
  <sheetData>
    <row r="1" spans="1:11" s="8" customFormat="1" ht="39.75" customHeight="1" x14ac:dyDescent="0.25">
      <c r="A1" s="8" t="s">
        <v>5</v>
      </c>
      <c r="B1" s="8" t="s">
        <v>28</v>
      </c>
      <c r="C1" s="9" t="s">
        <v>0</v>
      </c>
      <c r="D1" s="8" t="s">
        <v>1</v>
      </c>
      <c r="E1" s="8" t="s">
        <v>2</v>
      </c>
      <c r="F1" s="8" t="s">
        <v>26</v>
      </c>
      <c r="G1" s="8" t="s">
        <v>3</v>
      </c>
      <c r="H1" s="8" t="s">
        <v>4</v>
      </c>
      <c r="I1" s="10" t="s">
        <v>30</v>
      </c>
      <c r="J1" s="10" t="s">
        <v>27</v>
      </c>
      <c r="K1" s="10" t="s">
        <v>24</v>
      </c>
    </row>
    <row r="2" spans="1:11" x14ac:dyDescent="0.25">
      <c r="A2" s="2" t="s">
        <v>7</v>
      </c>
      <c r="C2" s="3">
        <v>41640</v>
      </c>
      <c r="F2" s="12" t="s">
        <v>32</v>
      </c>
      <c r="G2" s="4">
        <v>9000</v>
      </c>
      <c r="H2" s="2">
        <v>0</v>
      </c>
      <c r="I2" s="7">
        <f>YEAR(Tableau1[[#This Row],[Date]])</f>
        <v>2014</v>
      </c>
      <c r="J2" s="7">
        <f>MONTH(Tableau1[[#This Row],[Date]])</f>
        <v>1</v>
      </c>
      <c r="K2" s="7" t="str">
        <f t="shared" ref="K2:K7" si="0">IF(H2&lt;&gt;"","ok",I2&amp;"-"&amp;(IF(J2&lt;10,"0","")&amp;J2))</f>
        <v>ok</v>
      </c>
    </row>
    <row r="3" spans="1:11" x14ac:dyDescent="0.25">
      <c r="A3" s="2" t="s">
        <v>6</v>
      </c>
      <c r="C3" s="3">
        <v>41640</v>
      </c>
      <c r="F3" s="12" t="s">
        <v>32</v>
      </c>
      <c r="G3" s="4">
        <v>6000</v>
      </c>
      <c r="H3" s="2">
        <v>0</v>
      </c>
      <c r="I3" s="7">
        <f>YEAR(Tableau1[[#This Row],[Date]])</f>
        <v>2014</v>
      </c>
      <c r="J3" s="7">
        <f>MONTH(Tableau1[[#This Row],[Date]])</f>
        <v>1</v>
      </c>
      <c r="K3" s="7" t="str">
        <f t="shared" si="0"/>
        <v>ok</v>
      </c>
    </row>
    <row r="4" spans="1:11" x14ac:dyDescent="0.25">
      <c r="A4" s="2" t="s">
        <v>31</v>
      </c>
      <c r="C4" s="3">
        <v>41640</v>
      </c>
      <c r="F4" s="12" t="s">
        <v>32</v>
      </c>
      <c r="G4" s="4">
        <v>1000</v>
      </c>
      <c r="H4" s="2">
        <v>0</v>
      </c>
      <c r="I4" s="7">
        <f>YEAR(Tableau1[[#This Row],[Date]])</f>
        <v>2014</v>
      </c>
      <c r="J4" s="7">
        <f>MONTH(Tableau1[[#This Row],[Date]])</f>
        <v>1</v>
      </c>
      <c r="K4" s="7" t="str">
        <f t="shared" si="0"/>
        <v>ok</v>
      </c>
    </row>
    <row r="5" spans="1:11" x14ac:dyDescent="0.25">
      <c r="A5" s="2" t="s">
        <v>7</v>
      </c>
      <c r="C5" s="3">
        <v>41651</v>
      </c>
      <c r="D5" s="2" t="s">
        <v>36</v>
      </c>
      <c r="E5" s="2" t="s">
        <v>15</v>
      </c>
      <c r="G5" s="4">
        <v>-50</v>
      </c>
      <c r="H5" s="13"/>
      <c r="I5" s="7">
        <f>YEAR(Tableau1[[#This Row],[Date]])</f>
        <v>2014</v>
      </c>
      <c r="J5" s="7">
        <f>MONTH(Tableau1[[#This Row],[Date]])</f>
        <v>1</v>
      </c>
      <c r="K5" s="7" t="str">
        <f t="shared" si="0"/>
        <v>2014-01</v>
      </c>
    </row>
    <row r="6" spans="1:11" x14ac:dyDescent="0.25">
      <c r="A6" s="2" t="s">
        <v>6</v>
      </c>
      <c r="C6" s="3">
        <v>41652</v>
      </c>
      <c r="D6" s="2" t="s">
        <v>35</v>
      </c>
      <c r="E6" s="2" t="s">
        <v>16</v>
      </c>
      <c r="G6" s="4">
        <v>-59</v>
      </c>
      <c r="I6" s="7">
        <f>YEAR(Tableau1[[#This Row],[Date]])</f>
        <v>2014</v>
      </c>
      <c r="J6" s="7">
        <f>MONTH(Tableau1[[#This Row],[Date]])</f>
        <v>1</v>
      </c>
      <c r="K6" s="7" t="str">
        <f t="shared" si="0"/>
        <v>2014-01</v>
      </c>
    </row>
    <row r="7" spans="1:11" x14ac:dyDescent="0.25">
      <c r="A7" s="2" t="s">
        <v>31</v>
      </c>
      <c r="C7" s="3">
        <v>41653</v>
      </c>
      <c r="D7" s="2" t="s">
        <v>25</v>
      </c>
      <c r="E7" s="2" t="s">
        <v>9</v>
      </c>
      <c r="G7" s="4">
        <v>-19</v>
      </c>
      <c r="I7" s="7">
        <f>YEAR(Tableau1[[#This Row],[Date]])</f>
        <v>2014</v>
      </c>
      <c r="J7" s="7">
        <f>MONTH(Tableau1[[#This Row],[Date]])</f>
        <v>1</v>
      </c>
      <c r="K7" s="7" t="str">
        <f t="shared" si="0"/>
        <v>2014-01</v>
      </c>
    </row>
    <row r="8" spans="1:11" x14ac:dyDescent="0.25">
      <c r="A8" s="2" t="s">
        <v>7</v>
      </c>
      <c r="C8" s="3">
        <v>41657</v>
      </c>
      <c r="D8" s="11" t="s">
        <v>10</v>
      </c>
      <c r="E8" s="11" t="s">
        <v>9</v>
      </c>
      <c r="F8" s="11"/>
      <c r="G8" s="4">
        <v>-45</v>
      </c>
      <c r="I8" s="7">
        <f>YEAR(Tableau1[[#This Row],[Date]])</f>
        <v>2014</v>
      </c>
      <c r="J8" s="7">
        <f>MONTH(Tableau1[[#This Row],[Date]])</f>
        <v>1</v>
      </c>
      <c r="K8" s="7" t="str">
        <f t="shared" ref="K8:K10" si="1">IF(H8&lt;&gt;"","ok",I8&amp;"-"&amp;(IF(J8&lt;10,"0","")&amp;J8))</f>
        <v>2014-01</v>
      </c>
    </row>
    <row r="9" spans="1:11" x14ac:dyDescent="0.25">
      <c r="A9" s="2" t="s">
        <v>6</v>
      </c>
      <c r="C9" s="3">
        <v>41658</v>
      </c>
      <c r="D9" s="11" t="s">
        <v>34</v>
      </c>
      <c r="E9" s="11" t="s">
        <v>11</v>
      </c>
      <c r="F9" s="11"/>
      <c r="G9" s="4">
        <v>-700</v>
      </c>
      <c r="I9" s="7">
        <f>YEAR(Tableau1[[#This Row],[Date]])</f>
        <v>2014</v>
      </c>
      <c r="J9" s="7">
        <f>MONTH(Tableau1[[#This Row],[Date]])</f>
        <v>1</v>
      </c>
      <c r="K9" s="7" t="str">
        <f t="shared" si="1"/>
        <v>2014-01</v>
      </c>
    </row>
    <row r="10" spans="1:11" x14ac:dyDescent="0.25">
      <c r="A10" s="2" t="s">
        <v>31</v>
      </c>
      <c r="C10" s="3">
        <v>41647</v>
      </c>
      <c r="D10" s="11" t="s">
        <v>33</v>
      </c>
      <c r="E10" s="11" t="s">
        <v>13</v>
      </c>
      <c r="F10" s="11"/>
      <c r="G10" s="4">
        <v>-24.99</v>
      </c>
      <c r="I10" s="7">
        <f>YEAR(Tableau1[[#This Row],[Date]])</f>
        <v>2014</v>
      </c>
      <c r="J10" s="7">
        <f>MONTH(Tableau1[[#This Row],[Date]])</f>
        <v>1</v>
      </c>
      <c r="K10" s="7" t="str">
        <f t="shared" si="1"/>
        <v>2014-01</v>
      </c>
    </row>
    <row r="11" spans="1:11" x14ac:dyDescent="0.25">
      <c r="A11" s="2" t="s">
        <v>31</v>
      </c>
      <c r="C11" s="3">
        <v>41678</v>
      </c>
      <c r="D11" s="11" t="s">
        <v>33</v>
      </c>
      <c r="E11" s="11" t="s">
        <v>13</v>
      </c>
      <c r="F11" s="11"/>
      <c r="G11" s="4">
        <v>-24.99</v>
      </c>
      <c r="I11" s="7">
        <f>YEAR(Tableau1[[#This Row],[Date]])</f>
        <v>2014</v>
      </c>
      <c r="J11" s="7">
        <f>MONTH(Tableau1[[#This Row],[Date]])</f>
        <v>2</v>
      </c>
      <c r="K11" s="7" t="str">
        <f t="shared" ref="K11:K21" si="2">IF(H11&lt;&gt;"","ok",I11&amp;"-"&amp;(IF(J11&lt;10,"0","")&amp;J11))</f>
        <v>2014-02</v>
      </c>
    </row>
    <row r="12" spans="1:11" x14ac:dyDescent="0.25">
      <c r="A12" s="2" t="s">
        <v>31</v>
      </c>
      <c r="C12" s="3">
        <v>41706</v>
      </c>
      <c r="D12" s="11" t="s">
        <v>33</v>
      </c>
      <c r="E12" s="11" t="s">
        <v>13</v>
      </c>
      <c r="F12" s="11"/>
      <c r="G12" s="4">
        <v>-24.99</v>
      </c>
      <c r="I12" s="7">
        <f>YEAR(Tableau1[[#This Row],[Date]])</f>
        <v>2014</v>
      </c>
      <c r="J12" s="7">
        <f>MONTH(Tableau1[[#This Row],[Date]])</f>
        <v>3</v>
      </c>
      <c r="K12" s="7" t="str">
        <f t="shared" si="2"/>
        <v>2014-03</v>
      </c>
    </row>
    <row r="13" spans="1:11" x14ac:dyDescent="0.25">
      <c r="A13" s="2" t="s">
        <v>31</v>
      </c>
      <c r="C13" s="3">
        <v>41737</v>
      </c>
      <c r="D13" s="11" t="s">
        <v>33</v>
      </c>
      <c r="E13" s="11" t="s">
        <v>13</v>
      </c>
      <c r="F13" s="11"/>
      <c r="G13" s="4">
        <v>-24.99</v>
      </c>
      <c r="I13" s="7">
        <f>YEAR(Tableau1[[#This Row],[Date]])</f>
        <v>2014</v>
      </c>
      <c r="J13" s="7">
        <f>MONTH(Tableau1[[#This Row],[Date]])</f>
        <v>4</v>
      </c>
      <c r="K13" s="7" t="str">
        <f t="shared" si="2"/>
        <v>2014-04</v>
      </c>
    </row>
    <row r="14" spans="1:11" x14ac:dyDescent="0.25">
      <c r="A14" s="2" t="s">
        <v>31</v>
      </c>
      <c r="C14" s="3">
        <v>41767</v>
      </c>
      <c r="D14" s="11" t="s">
        <v>33</v>
      </c>
      <c r="E14" s="11" t="s">
        <v>13</v>
      </c>
      <c r="F14" s="11"/>
      <c r="G14" s="4">
        <v>-24.99</v>
      </c>
      <c r="I14" s="7">
        <f>YEAR(Tableau1[[#This Row],[Date]])</f>
        <v>2014</v>
      </c>
      <c r="J14" s="7">
        <f>MONTH(Tableau1[[#This Row],[Date]])</f>
        <v>5</v>
      </c>
      <c r="K14" s="7" t="str">
        <f t="shared" si="2"/>
        <v>2014-05</v>
      </c>
    </row>
    <row r="15" spans="1:11" x14ac:dyDescent="0.25">
      <c r="A15" s="2" t="s">
        <v>31</v>
      </c>
      <c r="C15" s="3">
        <v>41798</v>
      </c>
      <c r="D15" s="11" t="s">
        <v>33</v>
      </c>
      <c r="E15" s="11" t="s">
        <v>13</v>
      </c>
      <c r="F15" s="11"/>
      <c r="G15" s="4">
        <v>-24.99</v>
      </c>
      <c r="I15" s="7">
        <f>YEAR(Tableau1[[#This Row],[Date]])</f>
        <v>2014</v>
      </c>
      <c r="J15" s="7">
        <f>MONTH(Tableau1[[#This Row],[Date]])</f>
        <v>6</v>
      </c>
      <c r="K15" s="7" t="str">
        <f t="shared" si="2"/>
        <v>2014-06</v>
      </c>
    </row>
    <row r="16" spans="1:11" x14ac:dyDescent="0.25">
      <c r="A16" s="2" t="s">
        <v>31</v>
      </c>
      <c r="C16" s="3">
        <v>41828</v>
      </c>
      <c r="D16" s="11" t="s">
        <v>33</v>
      </c>
      <c r="E16" s="11" t="s">
        <v>13</v>
      </c>
      <c r="F16" s="11"/>
      <c r="G16" s="4">
        <v>-24.99</v>
      </c>
      <c r="I16" s="7">
        <f>YEAR(Tableau1[[#This Row],[Date]])</f>
        <v>2014</v>
      </c>
      <c r="J16" s="7">
        <f>MONTH(Tableau1[[#This Row],[Date]])</f>
        <v>7</v>
      </c>
      <c r="K16" s="7" t="str">
        <f t="shared" si="2"/>
        <v>2014-07</v>
      </c>
    </row>
    <row r="17" spans="1:11" x14ac:dyDescent="0.25">
      <c r="A17" s="2" t="s">
        <v>31</v>
      </c>
      <c r="C17" s="3">
        <v>41859</v>
      </c>
      <c r="D17" s="11" t="s">
        <v>33</v>
      </c>
      <c r="E17" s="11" t="s">
        <v>13</v>
      </c>
      <c r="F17" s="11"/>
      <c r="G17" s="4">
        <v>-24.99</v>
      </c>
      <c r="I17" s="7">
        <f>YEAR(Tableau1[[#This Row],[Date]])</f>
        <v>2014</v>
      </c>
      <c r="J17" s="7">
        <f>MONTH(Tableau1[[#This Row],[Date]])</f>
        <v>8</v>
      </c>
      <c r="K17" s="7" t="str">
        <f t="shared" si="2"/>
        <v>2014-08</v>
      </c>
    </row>
    <row r="18" spans="1:11" x14ac:dyDescent="0.25">
      <c r="A18" s="2" t="s">
        <v>31</v>
      </c>
      <c r="C18" s="3">
        <v>41890</v>
      </c>
      <c r="D18" s="11" t="s">
        <v>33</v>
      </c>
      <c r="E18" s="11" t="s">
        <v>13</v>
      </c>
      <c r="F18" s="11"/>
      <c r="G18" s="4">
        <v>-24.99</v>
      </c>
      <c r="I18" s="7">
        <f>YEAR(Tableau1[[#This Row],[Date]])</f>
        <v>2014</v>
      </c>
      <c r="J18" s="7">
        <f>MONTH(Tableau1[[#This Row],[Date]])</f>
        <v>9</v>
      </c>
      <c r="K18" s="7" t="str">
        <f t="shared" si="2"/>
        <v>2014-09</v>
      </c>
    </row>
    <row r="19" spans="1:11" x14ac:dyDescent="0.25">
      <c r="A19" s="2" t="s">
        <v>31</v>
      </c>
      <c r="C19" s="3">
        <v>41920</v>
      </c>
      <c r="D19" s="11" t="s">
        <v>33</v>
      </c>
      <c r="E19" s="11" t="s">
        <v>13</v>
      </c>
      <c r="F19" s="11"/>
      <c r="G19" s="4">
        <v>-24.99</v>
      </c>
      <c r="I19" s="7">
        <f>YEAR(Tableau1[[#This Row],[Date]])</f>
        <v>2014</v>
      </c>
      <c r="J19" s="7">
        <f>MONTH(Tableau1[[#This Row],[Date]])</f>
        <v>10</v>
      </c>
      <c r="K19" s="7" t="str">
        <f t="shared" si="2"/>
        <v>2014-10</v>
      </c>
    </row>
    <row r="20" spans="1:11" x14ac:dyDescent="0.25">
      <c r="A20" s="2" t="s">
        <v>31</v>
      </c>
      <c r="C20" s="3">
        <v>41951</v>
      </c>
      <c r="D20" s="11" t="s">
        <v>33</v>
      </c>
      <c r="E20" s="11" t="s">
        <v>13</v>
      </c>
      <c r="F20" s="11"/>
      <c r="G20" s="4">
        <v>-24.99</v>
      </c>
      <c r="I20" s="7">
        <f>YEAR(Tableau1[[#This Row],[Date]])</f>
        <v>2014</v>
      </c>
      <c r="J20" s="7">
        <f>MONTH(Tableau1[[#This Row],[Date]])</f>
        <v>11</v>
      </c>
      <c r="K20" s="7" t="str">
        <f t="shared" si="2"/>
        <v>2014-11</v>
      </c>
    </row>
    <row r="21" spans="1:11" x14ac:dyDescent="0.25">
      <c r="A21" s="2" t="s">
        <v>31</v>
      </c>
      <c r="C21" s="3">
        <v>41981</v>
      </c>
      <c r="D21" s="11" t="s">
        <v>33</v>
      </c>
      <c r="E21" s="11" t="s">
        <v>13</v>
      </c>
      <c r="F21" s="11"/>
      <c r="G21" s="4">
        <v>-24.99</v>
      </c>
      <c r="I21" s="7">
        <f>YEAR(Tableau1[[#This Row],[Date]])</f>
        <v>2014</v>
      </c>
      <c r="J21" s="7">
        <f>MONTH(Tableau1[[#This Row],[Date]])</f>
        <v>12</v>
      </c>
      <c r="K21" s="7" t="str">
        <f t="shared" si="2"/>
        <v>2014-12</v>
      </c>
    </row>
  </sheetData>
  <sortState ref="A2:N771">
    <sortCondition ref="C1"/>
  </sortState>
  <conditionalFormatting sqref="A1:G1048576">
    <cfRule type="expression" dxfId="0" priority="4">
      <formula>AND(MONTH($C1)=MONTH(TODAY()),YEAR($C1)=YEAR(TODAY()))</formula>
    </cfRule>
  </conditionalFormatting>
  <dataValidations count="2">
    <dataValidation type="list" allowBlank="1" showInputMessage="1" showErrorMessage="1" sqref="E1:E1048576">
      <formula1>categ</formula1>
    </dataValidation>
    <dataValidation type="list" allowBlank="1" showInputMessage="1" showErrorMessage="1" sqref="A1:A1048576">
      <formula1>compte</formula1>
    </dataValidation>
  </dataValidations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sqref="A1:A4"/>
    </sheetView>
  </sheetViews>
  <sheetFormatPr baseColWidth="10" defaultRowHeight="12.5" x14ac:dyDescent="0.25"/>
  <cols>
    <col min="1" max="1" width="26.81640625" bestFit="1" customWidth="1"/>
  </cols>
  <sheetData>
    <row r="1" spans="1:1" x14ac:dyDescent="0.25">
      <c r="A1" s="1" t="s">
        <v>5</v>
      </c>
    </row>
    <row r="2" spans="1:1" x14ac:dyDescent="0.25">
      <c r="A2" s="5" t="s">
        <v>6</v>
      </c>
    </row>
    <row r="3" spans="1:1" x14ac:dyDescent="0.25">
      <c r="A3" s="5" t="s">
        <v>7</v>
      </c>
    </row>
    <row r="4" spans="1:1" x14ac:dyDescent="0.25">
      <c r="A4" s="5" t="s">
        <v>31</v>
      </c>
    </row>
    <row r="5" spans="1:1" ht="13" thickBot="1" x14ac:dyDescent="0.3"/>
    <row r="6" spans="1:1" x14ac:dyDescent="0.25">
      <c r="A6" s="1" t="s">
        <v>20</v>
      </c>
    </row>
    <row r="7" spans="1:1" x14ac:dyDescent="0.25">
      <c r="A7" s="5" t="s">
        <v>9</v>
      </c>
    </row>
    <row r="8" spans="1:1" x14ac:dyDescent="0.25">
      <c r="A8" s="5" t="s">
        <v>11</v>
      </c>
    </row>
    <row r="9" spans="1:1" x14ac:dyDescent="0.25">
      <c r="A9" s="5" t="s">
        <v>12</v>
      </c>
    </row>
    <row r="10" spans="1:1" x14ac:dyDescent="0.25">
      <c r="A10" s="5" t="s">
        <v>13</v>
      </c>
    </row>
    <row r="11" spans="1:1" x14ac:dyDescent="0.25">
      <c r="A11" s="5" t="s">
        <v>8</v>
      </c>
    </row>
    <row r="12" spans="1:1" x14ac:dyDescent="0.25">
      <c r="A12" s="5" t="s">
        <v>14</v>
      </c>
    </row>
    <row r="13" spans="1:1" x14ac:dyDescent="0.25">
      <c r="A13" s="5" t="s">
        <v>22</v>
      </c>
    </row>
    <row r="14" spans="1:1" x14ac:dyDescent="0.25">
      <c r="A14" s="5" t="s">
        <v>15</v>
      </c>
    </row>
    <row r="15" spans="1:1" x14ac:dyDescent="0.25">
      <c r="A15" s="5" t="s">
        <v>16</v>
      </c>
    </row>
    <row r="16" spans="1:1" x14ac:dyDescent="0.25">
      <c r="A16" s="5" t="s">
        <v>21</v>
      </c>
    </row>
    <row r="17" spans="1:1" x14ac:dyDescent="0.25">
      <c r="A17" s="5" t="s">
        <v>17</v>
      </c>
    </row>
    <row r="18" spans="1:1" x14ac:dyDescent="0.25">
      <c r="A18" s="5" t="s">
        <v>23</v>
      </c>
    </row>
  </sheetData>
  <sortState ref="A21:A38">
    <sortCondition ref="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 compte</vt:lpstr>
      <vt:lpstr>par catégorie</vt:lpstr>
      <vt:lpstr>revenus et dépenses</vt:lpstr>
      <vt:lpstr>param</vt:lpstr>
      <vt:lpstr>categ</vt:lpstr>
      <vt:lpstr>compte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Michel Staelens</cp:lastModifiedBy>
  <dcterms:created xsi:type="dcterms:W3CDTF">2004-03-07T20:52:29Z</dcterms:created>
  <dcterms:modified xsi:type="dcterms:W3CDTF">2014-11-01T18:37:56Z</dcterms:modified>
</cp:coreProperties>
</file>