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1" r:id="rId1"/>
    <sheet name="Feuil2" sheetId="2" r:id="rId2"/>
    <sheet name="Feuil3" sheetId="3" r:id="rId3"/>
  </sheets>
  <definedNames>
    <definedName name="JF">Feuil3!$D$2:$D$28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D2" i="1"/>
  <c r="D3" i="1"/>
  <c r="D4" i="1"/>
  <c r="D5" i="1"/>
  <c r="D6" i="1"/>
  <c r="D7" i="1"/>
  <c r="D8" i="1"/>
  <c r="D9" i="1"/>
  <c r="D10" i="1"/>
  <c r="D11" i="1"/>
  <c r="F14" i="2" l="1"/>
  <c r="F13" i="2"/>
  <c r="F12" i="2"/>
  <c r="F11" i="2"/>
  <c r="F10" i="2"/>
  <c r="F9" i="2"/>
  <c r="F8" i="2"/>
  <c r="F7" i="2"/>
  <c r="F6" i="2"/>
  <c r="F3" i="2"/>
  <c r="F4" i="2"/>
  <c r="F5" i="2"/>
  <c r="F26" i="1" l="1"/>
  <c r="B32" i="1"/>
  <c r="B31" i="1"/>
  <c r="B30" i="1"/>
  <c r="B29" i="1"/>
  <c r="B26" i="1"/>
  <c r="B27" i="1"/>
  <c r="B28" i="1"/>
  <c r="A15" i="3" l="1"/>
  <c r="B25" i="3" s="1"/>
  <c r="B13" i="3"/>
  <c r="D13" i="3" s="1"/>
  <c r="B12" i="3"/>
  <c r="D12" i="3" s="1"/>
  <c r="B11" i="3"/>
  <c r="D11" i="3" s="1"/>
  <c r="B10" i="3"/>
  <c r="B9" i="3"/>
  <c r="D9" i="3" s="1"/>
  <c r="B6" i="3"/>
  <c r="B5" i="3"/>
  <c r="D5" i="3" s="1"/>
  <c r="B3" i="3"/>
  <c r="B8" i="3" s="1"/>
  <c r="B2" i="3"/>
  <c r="D2" i="3" s="1"/>
  <c r="B20" i="3" l="1"/>
  <c r="B24" i="3"/>
  <c r="D8" i="3"/>
  <c r="D25" i="3"/>
  <c r="B7" i="3"/>
  <c r="B17" i="3"/>
  <c r="B19" i="3"/>
  <c r="D20" i="3"/>
  <c r="B23" i="3"/>
  <c r="D24" i="3"/>
  <c r="B27" i="3"/>
  <c r="D6" i="3"/>
  <c r="D10" i="3"/>
  <c r="B16" i="3"/>
  <c r="B26" i="3"/>
  <c r="B4" i="3"/>
  <c r="D26" i="3" l="1"/>
  <c r="D16" i="3"/>
  <c r="D27" i="3"/>
  <c r="D19" i="3"/>
  <c r="B21" i="3"/>
  <c r="B22" i="3"/>
  <c r="B18" i="3"/>
  <c r="D4" i="3"/>
  <c r="D23" i="3"/>
  <c r="D7" i="3"/>
  <c r="D18" i="3" l="1"/>
  <c r="D22" i="3"/>
  <c r="D21" i="3"/>
</calcChain>
</file>

<file path=xl/sharedStrings.xml><?xml version="1.0" encoding="utf-8"?>
<sst xmlns="http://schemas.openxmlformats.org/spreadsheetml/2006/main" count="62" uniqueCount="32">
  <si>
    <t>vehicule</t>
  </si>
  <si>
    <t>revision</t>
  </si>
  <si>
    <t>temps immo</t>
  </si>
  <si>
    <t>diag</t>
  </si>
  <si>
    <t>disque</t>
  </si>
  <si>
    <t>turbo</t>
  </si>
  <si>
    <t>culasse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</si>
  <si>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</si>
  <si>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</si>
  <si>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</si>
  <si>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</si>
  <si>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</si>
  <si>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</si>
  <si>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</si>
  <si>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</si>
  <si>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</si>
  <si>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</si>
  <si>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</si>
  <si>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</si>
  <si>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</si>
  <si>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</si>
  <si>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</si>
  <si>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 entrée (matin)</t>
  </si>
  <si>
    <t>prévision sortie (soir)</t>
  </si>
  <si>
    <t>coefficient</t>
  </si>
  <si>
    <t>du</t>
  </si>
  <si>
    <t>au</t>
  </si>
  <si>
    <t>coeff</t>
  </si>
  <si>
    <t>exemple</t>
  </si>
  <si>
    <t>CE COEFFICIENT NE S'APPLIQUE QUE SUR LA DATE D'ENTR2E, PAS SUR TOUTE LA PLAGE D4INTERVENTION.</t>
  </si>
  <si>
    <t>temps immobilisation
avec coefficient sur date entrée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</si>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</sst>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4" fillId="3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 applyBorder="1"/>
    <xf numFmtId="14" fontId="0" fillId="4" borderId="0" xfId="0" applyNumberFormat="1" applyFill="1" applyBorder="1"/>
    <xf numFmtId="0" fontId="0" fillId="4" borderId="0" xfId="0" applyNumberFormat="1" applyFill="1" applyBorder="1"/>
    <xf numFmtId="0" fontId="1" fillId="5" borderId="0" xfId="0" applyFont="1" applyFill="1" applyBorder="1"/>
    <xf numFmtId="0" fontId="1" fillId="5" borderId="0" xfId="0" applyFont="1" applyFill="1" applyBorder="1" applyAlignment="1">
      <alignment wrapText="1"/>
    </xf>
  </cellXfs>
  <cellStyles count="1">
    <cellStyle name="Normal" xfId="0" builtinId="0"/>
  </cellStyles>
  <dxfs count="15">
    <dxf>
      <numFmt numFmtId="0" formatCode="General"/>
      <fill>
        <patternFill>
          <bgColor theme="0"/>
        </patternFill>
      </fill>
    </dxf>
    <dxf>
      <numFmt numFmtId="0" formatCode="General"/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numFmt numFmtId="19" formatCode="dd/mm/yyyy"/>
      <fill>
        <patternFill>
          <bgColor theme="0"/>
        </patternFill>
      </fill>
    </dxf>
    <dxf>
      <numFmt numFmtId="19" formatCode="dd/mm/yyyy"/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 outline="0">
        <top style="thin">
          <color theme="4" tint="0.39997558519241921"/>
        </top>
      </border>
    </dxf>
    <dxf>
      <fill>
        <patternFill>
          <bgColor theme="0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rgb="FF0070C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vehicule"/>
    <tableColumn id="2" name="revision"/>
    <tableColumn id="3" name="temps immo"/>
    <tableColumn id="4" name="id" dataDxfId="1">
      <calculatedColumnFormula>Tableau1[[#This Row],[vehicule]]&amp;Tableau1[[#This Row],[revision]]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8:A22" totalsRowShown="0">
  <autoFilter ref="A18:A22"/>
  <tableColumns count="1">
    <tableColumn id="1" name="revi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3:A16" totalsRowShown="0">
  <autoFilter ref="A13:A16"/>
  <tableColumns count="1">
    <tableColumn id="1" name="vehicu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25:C32" totalsRowShown="0">
  <autoFilter ref="A25:C32"/>
  <tableColumns count="3">
    <tableColumn id="1" name="du" dataDxfId="14"/>
    <tableColumn id="2" name="au" dataDxfId="13">
      <calculatedColumnFormula>OFFSET(Tableau5[[#This Row],[du]],1,)</calculatedColumnFormula>
    </tableColumn>
    <tableColumn id="3" name="coef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2:F14" totalsRowShown="0" headerRowDxfId="12" dataDxfId="10" headerRowBorderDxfId="11" tableBorderDxfId="9">
  <autoFilter ref="B2:F14"/>
  <tableColumns count="5">
    <tableColumn id="1" name="vehicule" dataDxfId="8"/>
    <tableColumn id="2" name="revision" dataDxfId="7"/>
    <tableColumn id="3" name="date entrée (matin)" dataDxfId="6"/>
    <tableColumn id="4" name="temps immobilisation_x000a_avec coefficient sur date entrée" dataDxfId="0">
      <calculatedColumnFormula>IFERROR(INDEX(Tableau1[temps immo],MATCH(Tableau4[[#This Row],[vehicule]]&amp;Tableau4[[#This Row],[revision]],Tableau1[id],0))*VLOOKUP(Tableau4[[#This Row],[date entrée (matin)]],Tableau5[],3,TRUE),"")</calculatedColumnFormula>
    </tableColumn>
    <tableColumn id="5" name="prévision sortie (soir)" dataDxfId="5">
      <calculatedColumnFormula>IFERROR(WORKDAY(Tableau4[[#This Row],[date entrée (matin)]],Tableau4[[#This Row],[temps immobilisation
avec coefficient sur date entrée]]-1,JF),"")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2"/>
  <sheetViews>
    <sheetView workbookViewId="0">
      <selection activeCell="D3" sqref="D3"/>
    </sheetView>
  </sheetViews>
  <sheetFormatPr baseColWidth="10" defaultRowHeight="14.5" x14ac:dyDescent="0.35"/>
  <cols>
    <col min="3" max="3" width="14.2695312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31</v>
      </c>
    </row>
    <row r="2" spans="1:4" x14ac:dyDescent="0.35">
      <c r="A2">
        <v>207</v>
      </c>
      <c r="B2" t="s">
        <v>3</v>
      </c>
      <c r="C2">
        <v>1</v>
      </c>
      <c r="D2" t="str">
        <f>Tableau1[[#This Row],[vehicule]]&amp;Tableau1[[#This Row],[revision]]</f>
        <v>207diag</v>
      </c>
    </row>
    <row r="3" spans="1:4" x14ac:dyDescent="0.35">
      <c r="A3">
        <v>208</v>
      </c>
      <c r="B3" t="s">
        <v>4</v>
      </c>
      <c r="C3">
        <v>2</v>
      </c>
      <c r="D3" t="str">
        <f>Tableau1[[#This Row],[vehicule]]&amp;Tableau1[[#This Row],[revision]]</f>
        <v>208disque</v>
      </c>
    </row>
    <row r="4" spans="1:4" x14ac:dyDescent="0.35">
      <c r="A4">
        <v>208</v>
      </c>
      <c r="B4" t="s">
        <v>5</v>
      </c>
      <c r="C4">
        <v>5</v>
      </c>
      <c r="D4" t="str">
        <f>Tableau1[[#This Row],[vehicule]]&amp;Tableau1[[#This Row],[revision]]</f>
        <v>208turbo</v>
      </c>
    </row>
    <row r="5" spans="1:4" x14ac:dyDescent="0.35">
      <c r="A5">
        <v>207</v>
      </c>
      <c r="B5" t="s">
        <v>4</v>
      </c>
      <c r="C5">
        <v>1</v>
      </c>
      <c r="D5" t="str">
        <f>Tableau1[[#This Row],[vehicule]]&amp;Tableau1[[#This Row],[revision]]</f>
        <v>207disque</v>
      </c>
    </row>
    <row r="6" spans="1:4" x14ac:dyDescent="0.35">
      <c r="A6">
        <v>406</v>
      </c>
      <c r="B6" t="s">
        <v>6</v>
      </c>
      <c r="C6">
        <v>7</v>
      </c>
      <c r="D6" t="str">
        <f>Tableau1[[#This Row],[vehicule]]&amp;Tableau1[[#This Row],[revision]]</f>
        <v>406culasse</v>
      </c>
    </row>
    <row r="7" spans="1:4" x14ac:dyDescent="0.35">
      <c r="A7">
        <v>406</v>
      </c>
      <c r="B7" t="s">
        <v>5</v>
      </c>
      <c r="C7">
        <v>4</v>
      </c>
      <c r="D7" t="str">
        <f>Tableau1[[#This Row],[vehicule]]&amp;Tableau1[[#This Row],[revision]]</f>
        <v>406turbo</v>
      </c>
    </row>
    <row r="8" spans="1:4" x14ac:dyDescent="0.35">
      <c r="A8">
        <v>208</v>
      </c>
      <c r="B8" t="s">
        <v>3</v>
      </c>
      <c r="C8">
        <v>1</v>
      </c>
      <c r="D8" t="str">
        <f>Tableau1[[#This Row],[vehicule]]&amp;Tableau1[[#This Row],[revision]]</f>
        <v>208diag</v>
      </c>
    </row>
    <row r="9" spans="1:4" x14ac:dyDescent="0.35">
      <c r="A9">
        <v>208</v>
      </c>
      <c r="B9" t="s">
        <v>3</v>
      </c>
      <c r="C9">
        <v>2</v>
      </c>
      <c r="D9" t="str">
        <f>Tableau1[[#This Row],[vehicule]]&amp;Tableau1[[#This Row],[revision]]</f>
        <v>208diag</v>
      </c>
    </row>
    <row r="10" spans="1:4" x14ac:dyDescent="0.35">
      <c r="A10">
        <v>208</v>
      </c>
      <c r="B10" t="s">
        <v>5</v>
      </c>
      <c r="C10">
        <v>10</v>
      </c>
      <c r="D10" t="str">
        <f>Tableau1[[#This Row],[vehicule]]&amp;Tableau1[[#This Row],[revision]]</f>
        <v>208turbo</v>
      </c>
    </row>
    <row r="11" spans="1:4" x14ac:dyDescent="0.35">
      <c r="A11">
        <v>207</v>
      </c>
      <c r="B11" t="s">
        <v>4</v>
      </c>
      <c r="C11">
        <v>3</v>
      </c>
      <c r="D11" t="str">
        <f>Tableau1[[#This Row],[vehicule]]&amp;Tableau1[[#This Row],[revision]]</f>
        <v>207disque</v>
      </c>
    </row>
    <row r="13" spans="1:4" x14ac:dyDescent="0.35">
      <c r="A13" t="s">
        <v>0</v>
      </c>
    </row>
    <row r="14" spans="1:4" x14ac:dyDescent="0.35">
      <c r="A14">
        <v>207</v>
      </c>
    </row>
    <row r="15" spans="1:4" x14ac:dyDescent="0.35">
      <c r="A15">
        <v>208</v>
      </c>
    </row>
    <row r="16" spans="1:4" x14ac:dyDescent="0.35">
      <c r="A16">
        <v>406</v>
      </c>
    </row>
    <row r="18" spans="1:7" x14ac:dyDescent="0.35">
      <c r="A18" t="s">
        <v>1</v>
      </c>
    </row>
    <row r="19" spans="1:7" x14ac:dyDescent="0.35">
      <c r="A19" t="s">
        <v>3</v>
      </c>
    </row>
    <row r="20" spans="1:7" x14ac:dyDescent="0.35">
      <c r="A20" t="s">
        <v>4</v>
      </c>
    </row>
    <row r="21" spans="1:7" x14ac:dyDescent="0.35">
      <c r="A21" t="s">
        <v>5</v>
      </c>
    </row>
    <row r="22" spans="1:7" x14ac:dyDescent="0.35">
      <c r="A22" t="s">
        <v>6</v>
      </c>
    </row>
    <row r="24" spans="1:7" x14ac:dyDescent="0.35">
      <c r="A24" t="s">
        <v>24</v>
      </c>
    </row>
    <row r="25" spans="1:7" x14ac:dyDescent="0.35">
      <c r="A25" t="s">
        <v>25</v>
      </c>
      <c r="B25" t="s">
        <v>26</v>
      </c>
      <c r="C25" t="s">
        <v>27</v>
      </c>
      <c r="E25" s="10" t="s">
        <v>28</v>
      </c>
      <c r="F25" s="10"/>
    </row>
    <row r="26" spans="1:7" x14ac:dyDescent="0.35">
      <c r="A26" s="9">
        <v>43101</v>
      </c>
      <c r="B26" s="9">
        <f ca="1">OFFSET(Tableau5[[#This Row],[du]],1,)</f>
        <v>43221</v>
      </c>
      <c r="C26">
        <v>1</v>
      </c>
      <c r="E26" s="11">
        <v>43287</v>
      </c>
      <c r="F26" s="10">
        <f>VLOOKUP(E26,Tableau5[],3,TRUE)</f>
        <v>2</v>
      </c>
      <c r="G26" t="s">
        <v>29</v>
      </c>
    </row>
    <row r="27" spans="1:7" x14ac:dyDescent="0.35">
      <c r="A27" s="9">
        <v>43221</v>
      </c>
      <c r="B27" s="9">
        <f ca="1">OFFSET(Tableau5[[#This Row],[du]],1,)</f>
        <v>43252</v>
      </c>
      <c r="C27">
        <v>1.2</v>
      </c>
    </row>
    <row r="28" spans="1:7" x14ac:dyDescent="0.35">
      <c r="A28" s="9">
        <v>43252</v>
      </c>
      <c r="B28" s="9">
        <f ca="1">OFFSET(Tableau5[[#This Row],[du]],1,)</f>
        <v>43282</v>
      </c>
      <c r="C28">
        <v>1</v>
      </c>
    </row>
    <row r="29" spans="1:7" x14ac:dyDescent="0.35">
      <c r="A29" s="9">
        <v>43282</v>
      </c>
      <c r="B29" s="9">
        <f ca="1">OFFSET(Tableau5[[#This Row],[du]],1,)</f>
        <v>43344</v>
      </c>
      <c r="C29">
        <v>2</v>
      </c>
    </row>
    <row r="30" spans="1:7" x14ac:dyDescent="0.35">
      <c r="A30" s="9">
        <v>43344</v>
      </c>
      <c r="B30" s="9">
        <f ca="1">OFFSET(Tableau5[[#This Row],[du]],1,)</f>
        <v>43449</v>
      </c>
      <c r="C30">
        <v>1</v>
      </c>
    </row>
    <row r="31" spans="1:7" x14ac:dyDescent="0.35">
      <c r="A31" s="9">
        <v>43449</v>
      </c>
      <c r="B31" s="9">
        <f ca="1">OFFSET(Tableau5[[#This Row],[du]],1,)</f>
        <v>43465</v>
      </c>
      <c r="C31">
        <v>2</v>
      </c>
    </row>
    <row r="32" spans="1:7" x14ac:dyDescent="0.35">
      <c r="A32" s="9">
        <v>43465</v>
      </c>
      <c r="B32" s="9">
        <f ca="1">OFFSET(Tableau5[[#This Row],[du]],1,)</f>
        <v>0</v>
      </c>
      <c r="C32">
        <v>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showRowColHeaders="0" tabSelected="1" zoomScale="120" zoomScaleNormal="120" workbookViewId="0">
      <selection activeCell="E3" sqref="E3"/>
    </sheetView>
  </sheetViews>
  <sheetFormatPr baseColWidth="10" defaultRowHeight="14.5" x14ac:dyDescent="0.35"/>
  <cols>
    <col min="1" max="1" width="16.54296875" style="12" customWidth="1"/>
    <col min="2" max="3" width="14.7265625" style="12" customWidth="1"/>
    <col min="4" max="4" width="19.26953125" style="12" customWidth="1"/>
    <col min="5" max="5" width="29.453125" style="12" customWidth="1"/>
    <col min="6" max="6" width="20.54296875" style="12" customWidth="1"/>
    <col min="7" max="16384" width="10.90625" style="12"/>
  </cols>
  <sheetData>
    <row r="1" spans="2:6" ht="50.5" customHeight="1" x14ac:dyDescent="0.35"/>
    <row r="2" spans="2:6" ht="29" x14ac:dyDescent="0.35">
      <c r="B2" s="15" t="s">
        <v>0</v>
      </c>
      <c r="C2" s="15" t="s">
        <v>1</v>
      </c>
      <c r="D2" s="15" t="s">
        <v>22</v>
      </c>
      <c r="E2" s="16" t="s">
        <v>30</v>
      </c>
      <c r="F2" s="15" t="s">
        <v>23</v>
      </c>
    </row>
    <row r="3" spans="2:6" x14ac:dyDescent="0.35">
      <c r="B3" s="12">
        <v>207</v>
      </c>
      <c r="C3" s="12" t="s">
        <v>4</v>
      </c>
      <c r="D3" s="13">
        <v>43318</v>
      </c>
      <c r="E3" s="12">
        <f>IFERROR(INDEX(Tableau1[temps immo],MATCH(Tableau4[[#This Row],[vehicule]]&amp;Tableau4[[#This Row],[revision]],Tableau1[id],0))*VLOOKUP(Tableau4[[#This Row],[date entrée (matin)]],Tableau5[],3,TRUE),"")</f>
        <v>2</v>
      </c>
      <c r="F3" s="13">
        <f>IFERROR(WORKDAY(Tableau4[[#This Row],[date entrée (matin)]],Tableau4[[#This Row],[temps immobilisation
avec coefficient sur date entrée]]-1,JF),"")</f>
        <v>43319</v>
      </c>
    </row>
    <row r="4" spans="2:6" x14ac:dyDescent="0.35">
      <c r="B4" s="12">
        <v>208</v>
      </c>
      <c r="C4" s="12" t="s">
        <v>5</v>
      </c>
      <c r="D4" s="13">
        <v>43319</v>
      </c>
      <c r="E4" s="12">
        <f>IFERROR(INDEX(Tableau1[temps immo],MATCH(Tableau4[[#This Row],[vehicule]]&amp;Tableau4[[#This Row],[revision]],Tableau1[id],0))*VLOOKUP(Tableau4[[#This Row],[date entrée (matin)]],Tableau5[],3,TRUE),"")</f>
        <v>10</v>
      </c>
      <c r="F4" s="13">
        <f>IFERROR(WORKDAY(Tableau4[[#This Row],[date entrée (matin)]],Tableau4[[#This Row],[temps immobilisation
avec coefficient sur date entrée]]-1,JF),"")</f>
        <v>43333</v>
      </c>
    </row>
    <row r="5" spans="2:6" x14ac:dyDescent="0.35">
      <c r="D5" s="13"/>
      <c r="E5" s="14" t="str">
        <f>IFERROR(INDEX(Tableau1[temps immo],MATCH(Tableau4[[#This Row],[vehicule]]&amp;Tableau4[[#This Row],[revision]],Tableau1[id],0))*VLOOKUP(Tableau4[[#This Row],[date entrée (matin)]],Tableau5[],3,TRUE),"")</f>
        <v/>
      </c>
      <c r="F5" s="13" t="str">
        <f>IFERROR(WORKDAY(Tableau4[[#This Row],[date entrée (matin)]],Tableau4[[#This Row],[temps immobilisation
avec coefficient sur date entrée]]-1,JF),"")</f>
        <v/>
      </c>
    </row>
    <row r="6" spans="2:6" x14ac:dyDescent="0.35">
      <c r="D6" s="13"/>
      <c r="E6" s="14" t="str">
        <f>IFERROR(INDEX(Tableau1[temps immo],MATCH(Tableau4[[#This Row],[vehicule]]&amp;Tableau4[[#This Row],[revision]],Tableau1[id],0))*VLOOKUP(Tableau4[[#This Row],[date entrée (matin)]],Tableau5[],3,TRUE),"")</f>
        <v/>
      </c>
      <c r="F6" s="13" t="str">
        <f>IFERROR(WORKDAY(Tableau4[[#This Row],[date entrée (matin)]],Tableau4[[#This Row],[temps immobilisation
avec coefficient sur date entrée]]-1,JF),"")</f>
        <v/>
      </c>
    </row>
    <row r="7" spans="2:6" x14ac:dyDescent="0.35">
      <c r="D7" s="13"/>
      <c r="E7" s="14" t="str">
        <f>IFERROR(INDEX(Tableau1[temps immo],MATCH(Tableau4[[#This Row],[vehicule]]&amp;Tableau4[[#This Row],[revision]],Tableau1[id],0))*VLOOKUP(Tableau4[[#This Row],[date entrée (matin)]],Tableau5[],3,TRUE),"")</f>
        <v/>
      </c>
      <c r="F7" s="13" t="str">
        <f>IFERROR(WORKDAY(Tableau4[[#This Row],[date entrée (matin)]],Tableau4[[#This Row],[temps immobilisation
avec coefficient sur date entrée]]-1,JF),"")</f>
        <v/>
      </c>
    </row>
    <row r="8" spans="2:6" x14ac:dyDescent="0.35">
      <c r="D8" s="13"/>
      <c r="E8" s="14" t="str">
        <f>IFERROR(INDEX(Tableau1[temps immo],MATCH(Tableau4[[#This Row],[vehicule]]&amp;Tableau4[[#This Row],[revision]],Tableau1[id],0))*VLOOKUP(Tableau4[[#This Row],[date entrée (matin)]],Tableau5[],3,TRUE),"")</f>
        <v/>
      </c>
      <c r="F8" s="13" t="str">
        <f>IFERROR(WORKDAY(Tableau4[[#This Row],[date entrée (matin)]],Tableau4[[#This Row],[temps immobilisation
avec coefficient sur date entrée]]-1,JF),"")</f>
        <v/>
      </c>
    </row>
    <row r="9" spans="2:6" x14ac:dyDescent="0.35">
      <c r="D9" s="13"/>
      <c r="E9" s="14" t="str">
        <f>IFERROR(INDEX(Tableau1[temps immo],MATCH(Tableau4[[#This Row],[vehicule]]&amp;Tableau4[[#This Row],[revision]],Tableau1[id],0))*VLOOKUP(Tableau4[[#This Row],[date entrée (matin)]],Tableau5[],3,TRUE),"")</f>
        <v/>
      </c>
      <c r="F9" s="13" t="str">
        <f>IFERROR(WORKDAY(Tableau4[[#This Row],[date entrée (matin)]],Tableau4[[#This Row],[temps immobilisation
avec coefficient sur date entrée]]-1,JF),"")</f>
        <v/>
      </c>
    </row>
    <row r="10" spans="2:6" x14ac:dyDescent="0.35">
      <c r="D10" s="13"/>
      <c r="E10" s="14" t="str">
        <f>IFERROR(INDEX(Tableau1[temps immo],MATCH(Tableau4[[#This Row],[vehicule]]&amp;Tableau4[[#This Row],[revision]],Tableau1[id],0))*VLOOKUP(Tableau4[[#This Row],[date entrée (matin)]],Tableau5[],3,TRUE),"")</f>
        <v/>
      </c>
      <c r="F10" s="13" t="str">
        <f>IFERROR(WORKDAY(Tableau4[[#This Row],[date entrée (matin)]],Tableau4[[#This Row],[temps immobilisation
avec coefficient sur date entrée]]-1,JF),"")</f>
        <v/>
      </c>
    </row>
    <row r="11" spans="2:6" x14ac:dyDescent="0.35">
      <c r="D11" s="13"/>
      <c r="E11" s="14" t="str">
        <f>IFERROR(INDEX(Tableau1[temps immo],MATCH(Tableau4[[#This Row],[vehicule]]&amp;Tableau4[[#This Row],[revision]],Tableau1[id],0))*VLOOKUP(Tableau4[[#This Row],[date entrée (matin)]],Tableau5[],3,TRUE),"")</f>
        <v/>
      </c>
      <c r="F11" s="13" t="str">
        <f>IFERROR(WORKDAY(Tableau4[[#This Row],[date entrée (matin)]],Tableau4[[#This Row],[temps immobilisation
avec coefficient sur date entrée]]-1,JF),"")</f>
        <v/>
      </c>
    </row>
    <row r="12" spans="2:6" x14ac:dyDescent="0.35">
      <c r="D12" s="13"/>
      <c r="E12" s="14" t="str">
        <f>IFERROR(INDEX(Tableau1[temps immo],MATCH(Tableau4[[#This Row],[vehicule]]&amp;Tableau4[[#This Row],[revision]],Tableau1[id],0))*VLOOKUP(Tableau4[[#This Row],[date entrée (matin)]],Tableau5[],3,TRUE),"")</f>
        <v/>
      </c>
      <c r="F12" s="13" t="str">
        <f>IFERROR(WORKDAY(Tableau4[[#This Row],[date entrée (matin)]],Tableau4[[#This Row],[temps immobilisation
avec coefficient sur date entrée]]-1,JF),"")</f>
        <v/>
      </c>
    </row>
    <row r="13" spans="2:6" x14ac:dyDescent="0.35">
      <c r="D13" s="13"/>
      <c r="E13" s="14" t="str">
        <f>IFERROR(INDEX(Tableau1[temps immo],MATCH(Tableau4[[#This Row],[vehicule]]&amp;Tableau4[[#This Row],[revision]],Tableau1[id],0))*VLOOKUP(Tableau4[[#This Row],[date entrée (matin)]],Tableau5[],3,TRUE),"")</f>
        <v/>
      </c>
      <c r="F13" s="13" t="str">
        <f>IFERROR(WORKDAY(Tableau4[[#This Row],[date entrée (matin)]],Tableau4[[#This Row],[temps immobilisation
avec coefficient sur date entrée]]-1,JF),"")</f>
        <v/>
      </c>
    </row>
    <row r="14" spans="2:6" x14ac:dyDescent="0.35">
      <c r="D14" s="13"/>
      <c r="E14" s="14" t="str">
        <f>IFERROR(INDEX(Tableau1[temps immo],MATCH(Tableau4[[#This Row],[vehicule]]&amp;Tableau4[[#This Row],[revision]],Tableau1[id],0))*VLOOKUP(Tableau4[[#This Row],[date entrée (matin)]],Tableau5[],3,TRUE),"")</f>
        <v/>
      </c>
      <c r="F14" s="13" t="str">
        <f>IFERROR(WORKDAY(Tableau4[[#This Row],[date entrée (matin)]],Tableau4[[#This Row],[temps immobilisation
avec coefficient sur date entrée]]-1,JF),"")</f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Feuil1!$A$14:$A$16</xm:f>
          </x14:formula1>
          <xm:sqref>B3:B14</xm:sqref>
        </x14:dataValidation>
        <x14:dataValidation type="list" allowBlank="1" showInputMessage="1" showErrorMessage="1">
          <x14:formula1>
            <xm:f>Feuil1!$A$19:$A$22</xm:f>
          </x14:formula1>
          <xm:sqref>C3:C14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2" sqref="A2"/>
    </sheetView>
  </sheetViews>
  <sheetFormatPr baseColWidth="10" defaultColWidth="11.453125" defaultRowHeight="14.5" x14ac:dyDescent="0.35"/>
  <cols>
    <col min="1" max="1" width="11.54296875" style="7" customWidth="1"/>
    <col min="2" max="4" width="17.81640625" style="7" customWidth="1"/>
    <col min="5" max="16384" width="11.453125" style="7"/>
  </cols>
  <sheetData>
    <row r="1" spans="1:4" s="3" customFormat="1" x14ac:dyDescent="0.35">
      <c r="A1" s="1">
        <v>2018</v>
      </c>
      <c r="B1" s="2" t="s">
        <v>7</v>
      </c>
      <c r="C1" s="2" t="s">
        <v>8</v>
      </c>
      <c r="D1" s="2" t="s">
        <v>9</v>
      </c>
    </row>
    <row r="2" spans="1:4" x14ac:dyDescent="0.35">
      <c r="A2" s="4"/>
      <c r="B2" s="5">
        <f>DATE(A1,1,1)</f>
        <v>43101</v>
      </c>
      <c r="C2" s="4" t="s">
        <v>10</v>
      </c>
      <c r="D2" s="6">
        <f t="shared" ref="D2:D13" si="0">IF(OR(WEEKDAY(B2)=1,WEEKDAY(B2)=7),,B2)</f>
        <v>43101</v>
      </c>
    </row>
    <row r="3" spans="1:4" x14ac:dyDescent="0.35">
      <c r="A3" s="4"/>
      <c r="B3" s="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3" s="4" t="s">
        <v>11</v>
      </c>
      <c r="D3" s="6"/>
    </row>
    <row r="4" spans="1:4" x14ac:dyDescent="0.35">
      <c r="A4" s="4"/>
      <c r="B4" s="5">
        <f>B3+1</f>
        <v>43192</v>
      </c>
      <c r="C4" s="4" t="s">
        <v>12</v>
      </c>
      <c r="D4" s="6">
        <f t="shared" si="0"/>
        <v>43192</v>
      </c>
    </row>
    <row r="5" spans="1:4" x14ac:dyDescent="0.35">
      <c r="A5" s="4"/>
      <c r="B5" s="5">
        <f>DATE(A1,5,1)</f>
        <v>43221</v>
      </c>
      <c r="C5" s="4" t="s">
        <v>13</v>
      </c>
      <c r="D5" s="6">
        <f t="shared" si="0"/>
        <v>43221</v>
      </c>
    </row>
    <row r="6" spans="1:4" x14ac:dyDescent="0.35">
      <c r="A6" s="4"/>
      <c r="B6" s="5">
        <f>DATE(A1,5,8)</f>
        <v>43228</v>
      </c>
      <c r="C6" s="4" t="s">
        <v>14</v>
      </c>
      <c r="D6" s="6">
        <f t="shared" si="0"/>
        <v>43228</v>
      </c>
    </row>
    <row r="7" spans="1:4" x14ac:dyDescent="0.35">
      <c r="A7" s="4"/>
      <c r="B7" s="5">
        <f>B3+39</f>
        <v>43230</v>
      </c>
      <c r="C7" s="4" t="s">
        <v>15</v>
      </c>
      <c r="D7" s="6">
        <f t="shared" si="0"/>
        <v>43230</v>
      </c>
    </row>
    <row r="8" spans="1:4" x14ac:dyDescent="0.35">
      <c r="A8" s="4"/>
      <c r="B8" s="5">
        <f>B3+50</f>
        <v>43241</v>
      </c>
      <c r="C8" s="4" t="s">
        <v>16</v>
      </c>
      <c r="D8" s="6">
        <f t="shared" si="0"/>
        <v>43241</v>
      </c>
    </row>
    <row r="9" spans="1:4" x14ac:dyDescent="0.35">
      <c r="A9" s="4"/>
      <c r="B9" s="5">
        <f>DATE(A1,7,14)</f>
        <v>43295</v>
      </c>
      <c r="C9" s="4" t="s">
        <v>17</v>
      </c>
      <c r="D9" s="6">
        <f t="shared" si="0"/>
        <v>0</v>
      </c>
    </row>
    <row r="10" spans="1:4" x14ac:dyDescent="0.35">
      <c r="A10" s="4"/>
      <c r="B10" s="5">
        <f>DATE(A1,8,15)</f>
        <v>43327</v>
      </c>
      <c r="C10" s="4" t="s">
        <v>18</v>
      </c>
      <c r="D10" s="6">
        <f t="shared" si="0"/>
        <v>43327</v>
      </c>
    </row>
    <row r="11" spans="1:4" x14ac:dyDescent="0.35">
      <c r="A11" s="4"/>
      <c r="B11" s="5">
        <f>DATE(A1,11,1)</f>
        <v>43405</v>
      </c>
      <c r="C11" s="4" t="s">
        <v>19</v>
      </c>
      <c r="D11" s="6">
        <f t="shared" si="0"/>
        <v>43405</v>
      </c>
    </row>
    <row r="12" spans="1:4" x14ac:dyDescent="0.35">
      <c r="A12" s="4"/>
      <c r="B12" s="5">
        <f>DATE(A1,11,11)</f>
        <v>43415</v>
      </c>
      <c r="C12" s="4" t="s">
        <v>20</v>
      </c>
      <c r="D12" s="6">
        <f t="shared" si="0"/>
        <v>0</v>
      </c>
    </row>
    <row r="13" spans="1:4" x14ac:dyDescent="0.35">
      <c r="A13" s="4"/>
      <c r="B13" s="5">
        <f>DATE(A1,12,25)</f>
        <v>43459</v>
      </c>
      <c r="C13" s="4" t="s">
        <v>21</v>
      </c>
      <c r="D13" s="6">
        <f t="shared" si="0"/>
        <v>43459</v>
      </c>
    </row>
    <row r="14" spans="1:4" x14ac:dyDescent="0.35">
      <c r="A14" s="4"/>
      <c r="C14" s="4"/>
      <c r="D14" s="8"/>
    </row>
    <row r="15" spans="1:4" x14ac:dyDescent="0.35">
      <c r="A15" s="1">
        <f>A1+1</f>
        <v>2019</v>
      </c>
      <c r="B15" s="2" t="s">
        <v>7</v>
      </c>
      <c r="C15" s="2" t="s">
        <v>8</v>
      </c>
      <c r="D15" s="8"/>
    </row>
    <row r="16" spans="1:4" x14ac:dyDescent="0.35">
      <c r="A16" s="4"/>
      <c r="B16" s="5">
        <f>DATE(A15,1,1)</f>
        <v>43466</v>
      </c>
      <c r="C16" s="4" t="s">
        <v>10</v>
      </c>
      <c r="D16" s="6">
        <f t="shared" ref="D16" si="1">IF(OR(WEEKDAY(B16)=1,WEEKDAY(B16)=7),,B16)</f>
        <v>43466</v>
      </c>
    </row>
    <row r="17" spans="1:4" x14ac:dyDescent="0.35">
      <c r="A17" s="4"/>
      <c r="B17" s="5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43576</v>
      </c>
      <c r="C17" s="4" t="s">
        <v>11</v>
      </c>
      <c r="D17" s="6"/>
    </row>
    <row r="18" spans="1:4" x14ac:dyDescent="0.35">
      <c r="A18" s="4"/>
      <c r="B18" s="5">
        <f>B17+1</f>
        <v>43577</v>
      </c>
      <c r="C18" s="4" t="s">
        <v>12</v>
      </c>
      <c r="D18" s="6">
        <f t="shared" ref="D18:D27" si="2">IF(OR(WEEKDAY(B18)=1,WEEKDAY(B18)=7),,B18)</f>
        <v>43577</v>
      </c>
    </row>
    <row r="19" spans="1:4" x14ac:dyDescent="0.35">
      <c r="A19" s="4"/>
      <c r="B19" s="5">
        <f>DATE(A15,5,1)</f>
        <v>43586</v>
      </c>
      <c r="C19" s="4" t="s">
        <v>13</v>
      </c>
      <c r="D19" s="6">
        <f t="shared" si="2"/>
        <v>43586</v>
      </c>
    </row>
    <row r="20" spans="1:4" x14ac:dyDescent="0.35">
      <c r="A20" s="4"/>
      <c r="B20" s="5">
        <f>DATE(A15,5,8)</f>
        <v>43593</v>
      </c>
      <c r="C20" s="4" t="s">
        <v>14</v>
      </c>
      <c r="D20" s="6">
        <f t="shared" si="2"/>
        <v>43593</v>
      </c>
    </row>
    <row r="21" spans="1:4" x14ac:dyDescent="0.35">
      <c r="A21" s="4"/>
      <c r="B21" s="5">
        <f>B17+39</f>
        <v>43615</v>
      </c>
      <c r="C21" s="4" t="s">
        <v>15</v>
      </c>
      <c r="D21" s="6">
        <f t="shared" si="2"/>
        <v>43615</v>
      </c>
    </row>
    <row r="22" spans="1:4" x14ac:dyDescent="0.35">
      <c r="A22" s="4"/>
      <c r="B22" s="5">
        <f>B17+50</f>
        <v>43626</v>
      </c>
      <c r="C22" s="4" t="s">
        <v>16</v>
      </c>
      <c r="D22" s="6">
        <f t="shared" si="2"/>
        <v>43626</v>
      </c>
    </row>
    <row r="23" spans="1:4" x14ac:dyDescent="0.35">
      <c r="A23" s="4"/>
      <c r="B23" s="5">
        <f>DATE(A15,7,14)</f>
        <v>43660</v>
      </c>
      <c r="C23" s="4" t="s">
        <v>17</v>
      </c>
      <c r="D23" s="6">
        <f t="shared" si="2"/>
        <v>0</v>
      </c>
    </row>
    <row r="24" spans="1:4" x14ac:dyDescent="0.35">
      <c r="A24" s="4"/>
      <c r="B24" s="5">
        <f>DATE(A15,8,15)</f>
        <v>43692</v>
      </c>
      <c r="C24" s="4" t="s">
        <v>18</v>
      </c>
      <c r="D24" s="6">
        <f t="shared" si="2"/>
        <v>43692</v>
      </c>
    </row>
    <row r="25" spans="1:4" x14ac:dyDescent="0.35">
      <c r="A25" s="4"/>
      <c r="B25" s="5">
        <f>DATE(A15,11,1)</f>
        <v>43770</v>
      </c>
      <c r="C25" s="4" t="s">
        <v>19</v>
      </c>
      <c r="D25" s="6">
        <f t="shared" si="2"/>
        <v>43770</v>
      </c>
    </row>
    <row r="26" spans="1:4" x14ac:dyDescent="0.35">
      <c r="A26" s="4"/>
      <c r="B26" s="5">
        <f>DATE(A15,11,11)</f>
        <v>43780</v>
      </c>
      <c r="C26" s="4" t="s">
        <v>20</v>
      </c>
      <c r="D26" s="6">
        <f t="shared" si="2"/>
        <v>43780</v>
      </c>
    </row>
    <row r="27" spans="1:4" x14ac:dyDescent="0.35">
      <c r="A27" s="4"/>
      <c r="B27" s="5">
        <f>DATE(A15,12,25)</f>
        <v>43824</v>
      </c>
      <c r="C27" s="4" t="s">
        <v>21</v>
      </c>
      <c r="D27" s="6">
        <f t="shared" si="2"/>
        <v>43824</v>
      </c>
    </row>
    <row r="28" spans="1:4" x14ac:dyDescent="0.35">
      <c r="A28" s="4"/>
      <c r="C28" s="4"/>
      <c r="D28" s="8"/>
    </row>
  </sheetData>
  <conditionalFormatting sqref="D1:D14">
    <cfRule type="cellIs" dxfId="4" priority="5" operator="equal">
      <formula>0</formula>
    </cfRule>
  </conditionalFormatting>
  <conditionalFormatting sqref="D15 D17:D28">
    <cfRule type="cellIs" dxfId="3" priority="4" operator="equal">
      <formula>0</formula>
    </cfRule>
  </conditionalFormatting>
  <conditionalFormatting sqref="D16">
    <cfRule type="cellIs" dxfId="2" priority="3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ipsa</dc:creator>
  <cp:lastModifiedBy>Michel</cp:lastModifiedBy>
  <dcterms:created xsi:type="dcterms:W3CDTF">2018-08-06T06:15:11Z</dcterms:created>
  <dcterms:modified xsi:type="dcterms:W3CDTF">2018-08-06T09:38:26Z</dcterms:modified>
</cp:coreProperties>
</file>