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gestion BdD\"/>
    </mc:Choice>
  </mc:AlternateContent>
  <bookViews>
    <workbookView xWindow="0" yWindow="0" windowWidth="19200" windowHeight="8320" activeTab="3"/>
  </bookViews>
  <sheets>
    <sheet name="personnel" sheetId="6" r:id="rId1"/>
    <sheet name="activités" sheetId="3" r:id="rId2"/>
    <sheet name="données" sheetId="4" r:id="rId3"/>
    <sheet name="saisie" sheetId="5" r:id="rId4"/>
    <sheet name="synthèse" sheetId="7" r:id="rId5"/>
  </sheets>
  <definedNames>
    <definedName name="Segment_Activité">#N/A</definedName>
    <definedName name="Segment_Nom">#N/A</definedName>
    <definedName name="Segment_Prénom">#N/A</definedName>
    <definedName name="Segment_Service">#N/A</definedName>
  </definedNames>
  <calcPr calcId="152511" iterate="1"/>
  <pivotCaches>
    <pivotCache cacheId="7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5" l="1"/>
  <c r="A5" i="4"/>
  <c r="B6" i="5"/>
  <c r="A2" i="4"/>
  <c r="B8" i="5" s="1"/>
  <c r="A3" i="4"/>
  <c r="A4" i="4"/>
  <c r="B7" i="5" l="1"/>
  <c r="H11" i="5"/>
  <c r="B11" i="5"/>
  <c r="G6" i="5"/>
  <c r="E7" i="5"/>
  <c r="B10" i="5"/>
  <c r="E9" i="5"/>
  <c r="C10" i="5"/>
  <c r="C8" i="5"/>
  <c r="G10" i="5"/>
  <c r="C6" i="5"/>
  <c r="G8" i="5"/>
  <c r="E11" i="5"/>
  <c r="B9" i="5"/>
  <c r="D6" i="5"/>
  <c r="H6" i="5"/>
  <c r="F7" i="5"/>
  <c r="D8" i="5"/>
  <c r="H8" i="5"/>
  <c r="F9" i="5"/>
  <c r="D10" i="5"/>
  <c r="H10" i="5"/>
  <c r="F11" i="5"/>
  <c r="E6" i="5"/>
  <c r="C7" i="5"/>
  <c r="G7" i="5"/>
  <c r="E8" i="5"/>
  <c r="G9" i="5"/>
  <c r="E10" i="5"/>
  <c r="C11" i="5"/>
  <c r="G11" i="5"/>
  <c r="F6" i="5"/>
  <c r="D7" i="5"/>
  <c r="H7" i="5"/>
  <c r="F8" i="5"/>
  <c r="D9" i="5"/>
  <c r="H9" i="5"/>
  <c r="F10" i="5"/>
  <c r="D11" i="5"/>
  <c r="B5" i="5"/>
  <c r="C5" i="5" s="1"/>
  <c r="D5" i="5" s="1"/>
  <c r="E5" i="5" s="1"/>
  <c r="F5" i="5" s="1"/>
  <c r="G5" i="5" s="1"/>
  <c r="H5" i="5" s="1"/>
  <c r="A7" i="5" l="1"/>
  <c r="A8" i="5"/>
  <c r="A9" i="5"/>
  <c r="A10" i="5"/>
  <c r="A11" i="5"/>
  <c r="A6" i="5"/>
</calcChain>
</file>

<file path=xl/sharedStrings.xml><?xml version="1.0" encoding="utf-8"?>
<sst xmlns="http://schemas.openxmlformats.org/spreadsheetml/2006/main" count="67" uniqueCount="42">
  <si>
    <t>Informatique</t>
  </si>
  <si>
    <t>Marketing</t>
  </si>
  <si>
    <t>Recherche</t>
  </si>
  <si>
    <t>Développement</t>
  </si>
  <si>
    <t>Pause du midi</t>
  </si>
  <si>
    <t>Rendez-vous</t>
  </si>
  <si>
    <t>Stratégie</t>
  </si>
  <si>
    <t>Maintenance</t>
  </si>
  <si>
    <t>Absent</t>
  </si>
  <si>
    <t>Date</t>
  </si>
  <si>
    <t>Prénom</t>
  </si>
  <si>
    <t>LUN</t>
  </si>
  <si>
    <t>MAR</t>
  </si>
  <si>
    <t>MER</t>
  </si>
  <si>
    <t>JEU</t>
  </si>
  <si>
    <t>VEN</t>
  </si>
  <si>
    <t>SAM</t>
  </si>
  <si>
    <t>DIM</t>
  </si>
  <si>
    <t>Nom</t>
  </si>
  <si>
    <t>nom</t>
  </si>
  <si>
    <t>prénom</t>
  </si>
  <si>
    <t>service</t>
  </si>
  <si>
    <t>Jules</t>
  </si>
  <si>
    <t>Julie</t>
  </si>
  <si>
    <t>Jorge</t>
  </si>
  <si>
    <t>Activités</t>
  </si>
  <si>
    <t>Sevice</t>
  </si>
  <si>
    <t>Année</t>
  </si>
  <si>
    <t>Semaine</t>
  </si>
  <si>
    <t>Étiquettes de colonnes</t>
  </si>
  <si>
    <t>Total général</t>
  </si>
  <si>
    <t>Étiquettes de lignes</t>
  </si>
  <si>
    <t>2018</t>
  </si>
  <si>
    <t>janv</t>
  </si>
  <si>
    <t>Service</t>
  </si>
  <si>
    <t>Activité</t>
  </si>
  <si>
    <t>Heures</t>
  </si>
  <si>
    <t>Cle</t>
  </si>
  <si>
    <t>Somme de Heures</t>
  </si>
  <si>
    <t xml:space="preserve">Vannieuwenhuyse </t>
  </si>
  <si>
    <t xml:space="preserve">Vandemeulebroucke </t>
  </si>
  <si>
    <t xml:space="preserve">Van Der Meulen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</si>
</sst>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14" fontId="0" fillId="0" borderId="0" xfId="0" applyNumberFormat="1"/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</cellXfs>
  <cellStyles count="3">
    <cellStyle name="Normal" xfId="0" builtinId="0"/>
    <cellStyle name="Normal 2" xfId="2"/>
    <cellStyle name="Normal 5" xfId="1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</xdr:row>
      <xdr:rowOff>0</xdr:rowOff>
    </xdr:from>
    <xdr:ext cx="1574342" cy="405367"/>
    <xdr:sp macro="" textlink="">
      <xdr:nvSpPr>
        <xdr:cNvPr id="2" name="Rectangle 1"/>
        <xdr:cNvSpPr/>
      </xdr:nvSpPr>
      <xdr:spPr>
        <a:xfrm>
          <a:off x="9436100" y="184150"/>
          <a:ext cx="1574342" cy="405367"/>
        </a:xfrm>
        <a:prstGeom prst="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000"/>
            <a:t>Ne pas tout effacer, laisser</a:t>
          </a:r>
        </a:p>
        <a:p>
          <a:pPr algn="l"/>
          <a:r>
            <a:rPr lang="fr-FR" sz="1000"/>
            <a:t>au moins une ligne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640645</xdr:colOff>
      <xdr:row>0</xdr:row>
      <xdr:rowOff>95956</xdr:rowOff>
    </xdr:from>
    <xdr:ext cx="1624676" cy="405367"/>
    <xdr:sp macro="" textlink="">
      <xdr:nvSpPr>
        <xdr:cNvPr id="2" name="Rectangle 1"/>
        <xdr:cNvSpPr/>
      </xdr:nvSpPr>
      <xdr:spPr>
        <a:xfrm>
          <a:off x="6814256" y="95956"/>
          <a:ext cx="1624676" cy="405367"/>
        </a:xfrm>
        <a:prstGeom prst="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000"/>
            <a:t>Mettre heures ou heures et</a:t>
          </a:r>
        </a:p>
        <a:p>
          <a:pPr algn="l"/>
          <a:r>
            <a:rPr lang="fr-FR" sz="1000"/>
            <a:t> centièmes, pas de h:mm !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323850</xdr:colOff>
      <xdr:row>0</xdr:row>
      <xdr:rowOff>63501</xdr:rowOff>
    </xdr:from>
    <xdr:to>
      <xdr:col>5</xdr:col>
      <xdr:colOff>571499</xdr:colOff>
      <xdr:row>8</xdr:row>
      <xdr:rowOff>107245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ctiv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76183" y="63501"/>
              <a:ext cx="1828094" cy="1511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673100</xdr:colOff>
      <xdr:row>0</xdr:row>
      <xdr:rowOff>69851</xdr:rowOff>
    </xdr:from>
    <xdr:to>
      <xdr:col>8</xdr:col>
      <xdr:colOff>215900</xdr:colOff>
      <xdr:row>8</xdr:row>
      <xdr:rowOff>113595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05878" y="69851"/>
              <a:ext cx="1828800" cy="1511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412750</xdr:colOff>
      <xdr:row>0</xdr:row>
      <xdr:rowOff>76201</xdr:rowOff>
    </xdr:from>
    <xdr:to>
      <xdr:col>10</xdr:col>
      <xdr:colOff>717550</xdr:colOff>
      <xdr:row>8</xdr:row>
      <xdr:rowOff>119945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ré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31528" y="76201"/>
              <a:ext cx="1828800" cy="1511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146050</xdr:colOff>
      <xdr:row>0</xdr:row>
      <xdr:rowOff>95251</xdr:rowOff>
    </xdr:from>
    <xdr:to>
      <xdr:col>13</xdr:col>
      <xdr:colOff>450850</xdr:colOff>
      <xdr:row>8</xdr:row>
      <xdr:rowOff>138995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ervi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50828" y="95251"/>
              <a:ext cx="1828800" cy="1511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449.07188599537" missingItemsLimit="0" createdVersion="5" refreshedVersion="5" minRefreshableVersion="3" recordCount="3">
  <cacheSource type="worksheet">
    <worksheetSource name="Tdata"/>
  </cacheSource>
  <cacheFields count="8">
    <cacheField name="Cle" numFmtId="14">
      <sharedItems/>
    </cacheField>
    <cacheField name="Date" numFmtId="14">
      <sharedItems containsSemiMixedTypes="0" containsNonDate="0" containsDate="1" containsString="0" minDate="2018-01-01T00:00:00" maxDate="2018-01-02T00:00:00" count="1">
        <d v="2018-01-01T00:00:00"/>
      </sharedItems>
      <fieldGroup par="7" base="1">
        <rangePr groupBy="months" startDate="2018-01-01T00:00:00" endDate="2018-01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8"/>
        </groupItems>
      </fieldGroup>
    </cacheField>
    <cacheField name="Nom" numFmtId="0">
      <sharedItems count="1">
        <s v="Vandemeulebroucke "/>
      </sharedItems>
    </cacheField>
    <cacheField name="Prénom" numFmtId="0">
      <sharedItems count="1">
        <s v="Julie"/>
      </sharedItems>
    </cacheField>
    <cacheField name="Service" numFmtId="0">
      <sharedItems count="1">
        <s v="Marketing"/>
      </sharedItems>
    </cacheField>
    <cacheField name="Activité" numFmtId="0">
      <sharedItems count="3">
        <s v="Développement"/>
        <s v="Pause du midi"/>
        <s v="Rendez-vous"/>
      </sharedItems>
    </cacheField>
    <cacheField name="Heures" numFmtId="0">
      <sharedItems containsSemiMixedTypes="0" containsString="0" containsNumber="1" minValue="1" maxValue="5"/>
    </cacheField>
    <cacheField name="Années" numFmtId="0" databaseField="0">
      <fieldGroup base="1">
        <rangePr groupBy="years" startDate="2018-01-01T00:00:00" endDate="2018-01-02T00:00:00"/>
        <groupItems count="3">
          <s v="&lt;01/01/2018"/>
          <s v="2018"/>
          <s v="&gt;02/01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s v="43101|Vandemeulebroucke |Julie|Développement"/>
    <x v="0"/>
    <x v="0"/>
    <x v="0"/>
    <x v="0"/>
    <x v="0"/>
    <n v="5"/>
  </r>
  <r>
    <s v="43101|Vandemeulebroucke |Julie|Pause du midi"/>
    <x v="0"/>
    <x v="0"/>
    <x v="0"/>
    <x v="0"/>
    <x v="1"/>
    <n v="1"/>
  </r>
  <r>
    <s v="43101|Vandemeulebroucke |Julie|Rendez-vous"/>
    <x v="0"/>
    <x v="0"/>
    <x v="0"/>
    <x v="0"/>
    <x v="2"/>
    <n v="1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9:C15" firstHeaderRow="1" firstDataRow="3" firstDataCol="1"/>
  <pivotFields count="8">
    <pivotField showAll="0" defaultSubtota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 defaultSubtotal="0">
      <items count="1">
        <item x="0"/>
      </items>
    </pivotField>
    <pivotField axis="axisRow" showAll="0" defaultSubtotal="0">
      <items count="3">
        <item x="0"/>
        <item x="1"/>
        <item x="2"/>
      </items>
    </pivotField>
    <pivotField dataField="1" showAll="0" defaultSubtotal="0"/>
    <pivotField axis="axisCol" showAll="0" defaultSubtotal="0">
      <items count="3">
        <item x="1"/>
        <item x="2"/>
        <item x="0"/>
      </items>
    </pivotField>
  </pivotFields>
  <rowFields count="1">
    <field x="5"/>
  </rowFields>
  <rowItems count="4">
    <i>
      <x/>
    </i>
    <i>
      <x v="1"/>
    </i>
    <i>
      <x v="2"/>
    </i>
    <i t="grand">
      <x/>
    </i>
  </rowItems>
  <colFields count="2">
    <field x="7"/>
    <field x="1"/>
  </colFields>
  <colItems count="2">
    <i>
      <x/>
      <x v="1"/>
    </i>
    <i t="grand">
      <x/>
    </i>
  </colItems>
  <dataFields count="1">
    <dataField name="Somme de Heure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tivité" sourceName="Activité">
  <pivotTables>
    <pivotTable tabId="7" name="Tableau croisé dynamique1"/>
  </pivotTables>
  <data>
    <tabular pivotCacheId="1">
      <items count="3"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7" name="Tableau croisé dynamique1"/>
  </pivotTables>
  <data>
    <tabular pivotCacheId="1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nom" sourceName="Prénom">
  <pivotTables>
    <pivotTable tabId="7" name="Tableau croisé dynamique1"/>
  </pivotTables>
  <data>
    <tabular pivotCacheId="1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rvice" sourceName="Service">
  <pivotTables>
    <pivotTable tabId="7" name="Tableau croisé dynamique1"/>
  </pivotTables>
  <data>
    <tabular pivotCacheId="1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ctivité" cache="Segment_Activité" caption="Activité" rowHeight="241300"/>
  <slicer name="Nom" cache="Segment_Nom" caption="Nom" rowHeight="241300"/>
  <slicer name="Prénom" cache="Segment_Prénom" caption="Prénom" rowHeight="241300"/>
  <slicer name="Service" cache="Segment_Service" caption="Service" rowHeight="241300"/>
</slicers>
</file>

<file path=xl/tables/table1.xml><?xml version="1.0" encoding="utf-8"?>
<table xmlns="http://schemas.openxmlformats.org/spreadsheetml/2006/main" id="2" name="Tpersonnel" displayName="Tpersonnel" ref="A1:C4" totalsRowShown="0">
  <autoFilter ref="A1:C4"/>
  <tableColumns count="3">
    <tableColumn id="2" name="nom"/>
    <tableColumn id="3" name="prénom"/>
    <tableColumn id="4" name="servic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ctivites" displayName="Tactivites" ref="A1:A7" totalsRowShown="0">
  <autoFilter ref="A1:A7"/>
  <tableColumns count="1">
    <tableColumn id="1" name="Activités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1" name="Tdata" displayName="Tdata" ref="A1:G5" totalsRowShown="0">
  <autoFilter ref="A1:G5"/>
  <sortState ref="A2:J6">
    <sortCondition ref="A2"/>
  </sortState>
  <tableColumns count="7">
    <tableColumn id="10" name="Cle" dataDxfId="0">
      <calculatedColumnFormula>Tdata[[#This Row],[Date]]&amp;"|"&amp;Tdata[[#This Row],[Nom]]&amp;"|"&amp;Tdata[[#This Row],[Prénom]]&amp;"|"&amp;Tdata[[#This Row],[Activité]]</calculatedColumnFormula>
    </tableColumn>
    <tableColumn id="1" name="Date" dataDxfId="5"/>
    <tableColumn id="2" name="Nom" dataDxfId="2"/>
    <tableColumn id="3" name="Prénom" dataDxfId="1"/>
    <tableColumn id="7" name="Service"/>
    <tableColumn id="5" name="Activité" dataDxfId="4"/>
    <tableColumn id="4" name="Heur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A2" sqref="A2:C4"/>
    </sheetView>
  </sheetViews>
  <sheetFormatPr baseColWidth="10" defaultRowHeight="14.5" x14ac:dyDescent="0.35"/>
  <cols>
    <col min="1" max="1" width="21" bestFit="1" customWidth="1"/>
    <col min="2" max="2" width="9.453125" customWidth="1"/>
    <col min="3" max="3" width="13.36328125" customWidth="1"/>
  </cols>
  <sheetData>
    <row r="1" spans="1:3" x14ac:dyDescent="0.35">
      <c r="A1" t="s">
        <v>19</v>
      </c>
      <c r="B1" t="s">
        <v>20</v>
      </c>
      <c r="C1" t="s">
        <v>21</v>
      </c>
    </row>
    <row r="2" spans="1:3" x14ac:dyDescent="0.35">
      <c r="A2" t="s">
        <v>39</v>
      </c>
      <c r="B2" t="s">
        <v>22</v>
      </c>
      <c r="C2" t="s">
        <v>0</v>
      </c>
    </row>
    <row r="3" spans="1:3" x14ac:dyDescent="0.35">
      <c r="A3" t="s">
        <v>40</v>
      </c>
      <c r="B3" t="s">
        <v>23</v>
      </c>
      <c r="C3" t="s">
        <v>1</v>
      </c>
    </row>
    <row r="4" spans="1:3" x14ac:dyDescent="0.35">
      <c r="A4" t="s">
        <v>41</v>
      </c>
      <c r="B4" t="s">
        <v>24</v>
      </c>
      <c r="C4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/>
  </sheetViews>
  <sheetFormatPr baseColWidth="10" defaultRowHeight="14.5" x14ac:dyDescent="0.35"/>
  <cols>
    <col min="1" max="1" width="16.54296875" customWidth="1"/>
  </cols>
  <sheetData>
    <row r="1" spans="1:1" x14ac:dyDescent="0.35">
      <c r="A1" t="s">
        <v>25</v>
      </c>
    </row>
    <row r="2" spans="1:1" x14ac:dyDescent="0.35">
      <c r="A2" t="s">
        <v>3</v>
      </c>
    </row>
    <row r="3" spans="1:1" x14ac:dyDescent="0.35">
      <c r="A3" t="s">
        <v>4</v>
      </c>
    </row>
    <row r="4" spans="1:1" x14ac:dyDescent="0.35">
      <c r="A4" t="s">
        <v>5</v>
      </c>
    </row>
    <row r="5" spans="1:1" x14ac:dyDescent="0.35">
      <c r="A5" t="s">
        <v>6</v>
      </c>
    </row>
    <row r="6" spans="1:1" x14ac:dyDescent="0.35">
      <c r="A6" t="s">
        <v>7</v>
      </c>
    </row>
    <row r="7" spans="1:1" x14ac:dyDescent="0.35">
      <c r="A7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A2" sqref="A2"/>
    </sheetView>
  </sheetViews>
  <sheetFormatPr baseColWidth="10" defaultRowHeight="14.5" x14ac:dyDescent="0.35"/>
  <cols>
    <col min="1" max="1" width="43.6328125" style="1" bestFit="1" customWidth="1"/>
    <col min="2" max="2" width="10.453125" style="1" bestFit="1" customWidth="1"/>
    <col min="3" max="3" width="21" bestFit="1" customWidth="1"/>
    <col min="4" max="4" width="9.7265625" style="1" bestFit="1" customWidth="1"/>
    <col min="6" max="6" width="14.08984375" bestFit="1" customWidth="1"/>
    <col min="7" max="7" width="9" style="8" bestFit="1" customWidth="1"/>
    <col min="8" max="8" width="11.81640625" bestFit="1" customWidth="1"/>
    <col min="9" max="9" width="8.453125" bestFit="1" customWidth="1"/>
    <col min="10" max="10" width="7.1796875" bestFit="1" customWidth="1"/>
    <col min="12" max="12" width="8.453125" bestFit="1" customWidth="1"/>
    <col min="13" max="13" width="7.1796875" bestFit="1" customWidth="1"/>
  </cols>
  <sheetData>
    <row r="1" spans="1:7" x14ac:dyDescent="0.35">
      <c r="A1" s="1" t="s">
        <v>37</v>
      </c>
      <c r="B1" s="1" t="s">
        <v>9</v>
      </c>
      <c r="C1" t="s">
        <v>18</v>
      </c>
      <c r="D1" t="s">
        <v>10</v>
      </c>
      <c r="E1" t="s">
        <v>34</v>
      </c>
      <c r="F1" t="s">
        <v>35</v>
      </c>
      <c r="G1" s="8" t="s">
        <v>36</v>
      </c>
    </row>
    <row r="2" spans="1:7" x14ac:dyDescent="0.35">
      <c r="A2" s="1" t="str">
        <f>Tdata[[#This Row],[Date]]&amp;"|"&amp;Tdata[[#This Row],[Nom]]&amp;"|"&amp;Tdata[[#This Row],[Prénom]]&amp;"|"&amp;Tdata[[#This Row],[Activité]]</f>
        <v>43101|Vandemeulebroucke |Julie|Développement</v>
      </c>
      <c r="B2" s="1">
        <v>43101</v>
      </c>
      <c r="C2" t="s">
        <v>40</v>
      </c>
      <c r="D2" t="s">
        <v>23</v>
      </c>
      <c r="E2" t="s">
        <v>1</v>
      </c>
      <c r="F2" t="s">
        <v>3</v>
      </c>
      <c r="G2" s="8">
        <v>5</v>
      </c>
    </row>
    <row r="3" spans="1:7" x14ac:dyDescent="0.35">
      <c r="A3" s="1" t="str">
        <f>Tdata[[#This Row],[Date]]&amp;"|"&amp;Tdata[[#This Row],[Nom]]&amp;"|"&amp;Tdata[[#This Row],[Prénom]]&amp;"|"&amp;Tdata[[#This Row],[Activité]]</f>
        <v>43101|Vandemeulebroucke |Julie|Pause du midi</v>
      </c>
      <c r="B3" s="1">
        <v>43101</v>
      </c>
      <c r="C3" t="s">
        <v>40</v>
      </c>
      <c r="D3" t="s">
        <v>23</v>
      </c>
      <c r="E3" t="s">
        <v>1</v>
      </c>
      <c r="F3" s="1" t="s">
        <v>4</v>
      </c>
      <c r="G3" s="8">
        <v>2</v>
      </c>
    </row>
    <row r="4" spans="1:7" x14ac:dyDescent="0.35">
      <c r="A4" s="1" t="str">
        <f>Tdata[[#This Row],[Date]]&amp;"|"&amp;Tdata[[#This Row],[Nom]]&amp;"|"&amp;Tdata[[#This Row],[Prénom]]&amp;"|"&amp;Tdata[[#This Row],[Activité]]</f>
        <v>43101|Vandemeulebroucke |Julie|Rendez-vous</v>
      </c>
      <c r="B4" s="1">
        <v>43101</v>
      </c>
      <c r="C4" t="s">
        <v>40</v>
      </c>
      <c r="D4" t="s">
        <v>23</v>
      </c>
      <c r="E4" t="s">
        <v>1</v>
      </c>
      <c r="F4" s="1" t="s">
        <v>5</v>
      </c>
      <c r="G4" s="8">
        <v>2.5</v>
      </c>
    </row>
    <row r="5" spans="1:7" x14ac:dyDescent="0.35">
      <c r="A5" s="1" t="str">
        <f>Tdata[[#This Row],[Date]]&amp;"|"&amp;Tdata[[#This Row],[Nom]]&amp;"|"&amp;Tdata[[#This Row],[Prénom]]&amp;"|"&amp;Tdata[[#This Row],[Activité]]</f>
        <v>43102|Vandemeulebroucke |Julie|Stratégie</v>
      </c>
      <c r="B5" s="1">
        <v>43102</v>
      </c>
      <c r="C5" s="1" t="s">
        <v>40</v>
      </c>
      <c r="D5" s="1" t="s">
        <v>23</v>
      </c>
      <c r="E5" t="s">
        <v>1</v>
      </c>
      <c r="F5" s="1" t="s">
        <v>6</v>
      </c>
      <c r="G5" s="8">
        <v>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1"/>
  <sheetViews>
    <sheetView tabSelected="1" zoomScale="90" zoomScaleNormal="90" workbookViewId="0"/>
  </sheetViews>
  <sheetFormatPr baseColWidth="10" defaultColWidth="11.453125" defaultRowHeight="14.5" x14ac:dyDescent="0.35"/>
  <cols>
    <col min="1" max="1" width="17.453125" style="9" customWidth="1"/>
    <col min="2" max="6" width="23.6328125" style="9" customWidth="1"/>
    <col min="7" max="8" width="23.6328125" style="14" customWidth="1"/>
    <col min="9" max="16384" width="11.453125" style="9"/>
  </cols>
  <sheetData>
    <row r="1" spans="1:8" x14ac:dyDescent="0.35">
      <c r="B1" s="4" t="s">
        <v>18</v>
      </c>
      <c r="C1" s="4" t="s">
        <v>10</v>
      </c>
      <c r="D1" s="4" t="s">
        <v>26</v>
      </c>
      <c r="G1" s="15" t="s">
        <v>27</v>
      </c>
      <c r="H1" s="15" t="s">
        <v>28</v>
      </c>
    </row>
    <row r="2" spans="1:8" s="5" customFormat="1" ht="18.5" x14ac:dyDescent="0.35">
      <c r="B2" s="18" t="s">
        <v>40</v>
      </c>
      <c r="C2" s="18" t="s">
        <v>23</v>
      </c>
      <c r="D2" s="18" t="s">
        <v>1</v>
      </c>
      <c r="G2" s="17">
        <v>2018</v>
      </c>
      <c r="H2" s="17">
        <v>1</v>
      </c>
    </row>
    <row r="3" spans="1:8" x14ac:dyDescent="0.35">
      <c r="A3" s="10"/>
      <c r="G3" s="16"/>
      <c r="H3" s="16"/>
    </row>
    <row r="4" spans="1:8" s="5" customFormat="1" ht="18.5" x14ac:dyDescent="0.35">
      <c r="A4" s="3"/>
      <c r="B4" s="12" t="s">
        <v>11</v>
      </c>
      <c r="C4" s="12" t="s">
        <v>12</v>
      </c>
      <c r="D4" s="12" t="s">
        <v>13</v>
      </c>
      <c r="E4" s="12" t="s">
        <v>14</v>
      </c>
      <c r="F4" s="12" t="s">
        <v>15</v>
      </c>
      <c r="G4" s="12" t="s">
        <v>16</v>
      </c>
      <c r="H4" s="12" t="s">
        <v>17</v>
      </c>
    </row>
    <row r="5" spans="1:8" s="5" customFormat="1" ht="18.5" x14ac:dyDescent="0.35">
      <c r="A5" s="3"/>
      <c r="B5" s="2">
        <f>DATE(G2,1,1)-WEEKDAY(DATE(G2,1,1),2)+1+IF(WEEKDAY(DATE(G2,1,1),2)&gt;4,7,0)+(H2-1)*7</f>
        <v>43101</v>
      </c>
      <c r="C5" s="2">
        <f>B5+1</f>
        <v>43102</v>
      </c>
      <c r="D5" s="2">
        <f t="shared" ref="D5:H5" si="0">C5+1</f>
        <v>43103</v>
      </c>
      <c r="E5" s="2">
        <f t="shared" si="0"/>
        <v>43104</v>
      </c>
      <c r="F5" s="2">
        <f t="shared" si="0"/>
        <v>43105</v>
      </c>
      <c r="G5" s="2">
        <f t="shared" si="0"/>
        <v>43106</v>
      </c>
      <c r="H5" s="2">
        <f t="shared" si="0"/>
        <v>43107</v>
      </c>
    </row>
    <row r="6" spans="1:8" x14ac:dyDescent="0.35">
      <c r="A6" s="9" t="str">
        <f>activités!A2</f>
        <v>Développement</v>
      </c>
      <c r="B6" s="11">
        <f>IFERROR(INDEX(Tdata[Heures],MATCH(B$5&amp;"|"&amp;$B$2&amp;"|"&amp;$C$2&amp;"|"&amp;$A6,Tdata[Cle],0)),"")</f>
        <v>5</v>
      </c>
      <c r="C6" s="11" t="str">
        <f>IFERROR(INDEX(Tdata[Heures],MATCH(C$5&amp;"|"&amp;$B$2&amp;"|"&amp;$C$2&amp;"|"&amp;$A6,Tdata[Cle],0)),"")</f>
        <v/>
      </c>
      <c r="D6" s="11" t="str">
        <f>IFERROR(INDEX(Tdata[Heures],MATCH(D$5&amp;"|"&amp;$B$2&amp;"|"&amp;$C$2&amp;"|"&amp;$A6,Tdata[Cle],0)),"")</f>
        <v/>
      </c>
      <c r="E6" s="11" t="str">
        <f>IFERROR(INDEX(Tdata[Heures],MATCH(E$5&amp;"|"&amp;$B$2&amp;"|"&amp;$C$2&amp;"|"&amp;$A6,Tdata[Cle],0)),"")</f>
        <v/>
      </c>
      <c r="F6" s="11" t="str">
        <f>IFERROR(INDEX(Tdata[Heures],MATCH(F$5&amp;"|"&amp;$B$2&amp;"|"&amp;$C$2&amp;"|"&amp;$A6,Tdata[Cle],0)),"")</f>
        <v/>
      </c>
      <c r="G6" s="13" t="str">
        <f>IFERROR(INDEX(Tdata[Heures],MATCH(G$5&amp;"|"&amp;$B$2&amp;"|"&amp;$C$2&amp;"|"&amp;$A6,Tdata[Cle],0)),"")</f>
        <v/>
      </c>
      <c r="H6" s="13" t="str">
        <f>IFERROR(INDEX(Tdata[Heures],MATCH(H$5&amp;"|"&amp;$B$2&amp;"|"&amp;$C$2&amp;"|"&amp;$A6,Tdata[Cle],0)),"")</f>
        <v/>
      </c>
    </row>
    <row r="7" spans="1:8" x14ac:dyDescent="0.35">
      <c r="A7" s="9" t="str">
        <f>activités!A3</f>
        <v>Pause du midi</v>
      </c>
      <c r="B7" s="11">
        <f>IFERROR(INDEX(Tdata[Heures],MATCH(B$5&amp;"|"&amp;$B$2&amp;"|"&amp;$C$2&amp;"|"&amp;$A7,Tdata[Cle],0)),"")</f>
        <v>2</v>
      </c>
      <c r="C7" s="11" t="str">
        <f>IFERROR(INDEX(Tdata[Heures],MATCH(C$5&amp;"|"&amp;$B$2&amp;"|"&amp;$C$2&amp;"|"&amp;$A7,Tdata[Cle],0)),"")</f>
        <v/>
      </c>
      <c r="D7" s="11" t="str">
        <f>IFERROR(INDEX(Tdata[Heures],MATCH(D$5&amp;"|"&amp;$B$2&amp;"|"&amp;$C$2&amp;"|"&amp;$A7,Tdata[Cle],0)),"")</f>
        <v/>
      </c>
      <c r="E7" s="11" t="str">
        <f>IFERROR(INDEX(Tdata[Heures],MATCH(E$5&amp;"|"&amp;$B$2&amp;"|"&amp;$C$2&amp;"|"&amp;$A7,Tdata[Cle],0)),"")</f>
        <v/>
      </c>
      <c r="F7" s="11" t="str">
        <f>IFERROR(INDEX(Tdata[Heures],MATCH(F$5&amp;"|"&amp;$B$2&amp;"|"&amp;$C$2&amp;"|"&amp;$A7,Tdata[Cle],0)),"")</f>
        <v/>
      </c>
      <c r="G7" s="13" t="str">
        <f>IFERROR(INDEX(Tdata[Heures],MATCH(G$5&amp;"|"&amp;$B$2&amp;"|"&amp;$C$2&amp;"|"&amp;$A7,Tdata[Cle],0)),"")</f>
        <v/>
      </c>
      <c r="H7" s="13" t="str">
        <f>IFERROR(INDEX(Tdata[Heures],MATCH(H$5&amp;"|"&amp;$B$2&amp;"|"&amp;$C$2&amp;"|"&amp;$A7,Tdata[Cle],0)),"")</f>
        <v/>
      </c>
    </row>
    <row r="8" spans="1:8" x14ac:dyDescent="0.35">
      <c r="A8" s="9" t="str">
        <f>activités!A4</f>
        <v>Rendez-vous</v>
      </c>
      <c r="B8" s="11">
        <f>IFERROR(INDEX(Tdata[Heures],MATCH(B$5&amp;"|"&amp;$B$2&amp;"|"&amp;$C$2&amp;"|"&amp;$A8,Tdata[Cle],0)),"")</f>
        <v>2.5</v>
      </c>
      <c r="C8" s="11" t="str">
        <f>IFERROR(INDEX(Tdata[Heures],MATCH(C$5&amp;"|"&amp;$B$2&amp;"|"&amp;$C$2&amp;"|"&amp;$A8,Tdata[Cle],0)),"")</f>
        <v/>
      </c>
      <c r="D8" s="11" t="str">
        <f>IFERROR(INDEX(Tdata[Heures],MATCH(D$5&amp;"|"&amp;$B$2&amp;"|"&amp;$C$2&amp;"|"&amp;$A8,Tdata[Cle],0)),"")</f>
        <v/>
      </c>
      <c r="E8" s="11" t="str">
        <f>IFERROR(INDEX(Tdata[Heures],MATCH(E$5&amp;"|"&amp;$B$2&amp;"|"&amp;$C$2&amp;"|"&amp;$A8,Tdata[Cle],0)),"")</f>
        <v/>
      </c>
      <c r="F8" s="11" t="str">
        <f>IFERROR(INDEX(Tdata[Heures],MATCH(F$5&amp;"|"&amp;$B$2&amp;"|"&amp;$C$2&amp;"|"&amp;$A8,Tdata[Cle],0)),"")</f>
        <v/>
      </c>
      <c r="G8" s="13" t="str">
        <f>IFERROR(INDEX(Tdata[Heures],MATCH(G$5&amp;"|"&amp;$B$2&amp;"|"&amp;$C$2&amp;"|"&amp;$A8,Tdata[Cle],0)),"")</f>
        <v/>
      </c>
      <c r="H8" s="13" t="str">
        <f>IFERROR(INDEX(Tdata[Heures],MATCH(H$5&amp;"|"&amp;$B$2&amp;"|"&amp;$C$2&amp;"|"&amp;$A8,Tdata[Cle],0)),"")</f>
        <v/>
      </c>
    </row>
    <row r="9" spans="1:8" x14ac:dyDescent="0.35">
      <c r="A9" s="9" t="str">
        <f>activités!A5</f>
        <v>Stratégie</v>
      </c>
      <c r="B9" s="11" t="str">
        <f>IFERROR(INDEX(Tdata[Heures],MATCH(B$5&amp;"|"&amp;$B$2&amp;"|"&amp;$C$2&amp;"|"&amp;$A9,Tdata[Cle],0)),"")</f>
        <v/>
      </c>
      <c r="C9" s="11">
        <f>IFERROR(INDEX(Tdata[Heures],MATCH(C$5&amp;"|"&amp;$B$2&amp;"|"&amp;$C$2&amp;"|"&amp;$A9,Tdata[Cle],0)),"")</f>
        <v>4</v>
      </c>
      <c r="D9" s="11" t="str">
        <f>IFERROR(INDEX(Tdata[Heures],MATCH(D$5&amp;"|"&amp;$B$2&amp;"|"&amp;$C$2&amp;"|"&amp;$A9,Tdata[Cle],0)),"")</f>
        <v/>
      </c>
      <c r="E9" s="11" t="str">
        <f>IFERROR(INDEX(Tdata[Heures],MATCH(E$5&amp;"|"&amp;$B$2&amp;"|"&amp;$C$2&amp;"|"&amp;$A9,Tdata[Cle],0)),"")</f>
        <v/>
      </c>
      <c r="F9" s="11" t="str">
        <f>IFERROR(INDEX(Tdata[Heures],MATCH(F$5&amp;"|"&amp;$B$2&amp;"|"&amp;$C$2&amp;"|"&amp;$A9,Tdata[Cle],0)),"")</f>
        <v/>
      </c>
      <c r="G9" s="13" t="str">
        <f>IFERROR(INDEX(Tdata[Heures],MATCH(G$5&amp;"|"&amp;$B$2&amp;"|"&amp;$C$2&amp;"|"&amp;$A9,Tdata[Cle],0)),"")</f>
        <v/>
      </c>
      <c r="H9" s="13" t="str">
        <f>IFERROR(INDEX(Tdata[Heures],MATCH(H$5&amp;"|"&amp;$B$2&amp;"|"&amp;$C$2&amp;"|"&amp;$A9,Tdata[Cle],0)),"")</f>
        <v/>
      </c>
    </row>
    <row r="10" spans="1:8" x14ac:dyDescent="0.35">
      <c r="A10" s="9" t="str">
        <f>activités!A6</f>
        <v>Maintenance</v>
      </c>
      <c r="B10" s="11" t="str">
        <f>IFERROR(INDEX(Tdata[Heures],MATCH(B$5&amp;"|"&amp;$B$2&amp;"|"&amp;$C$2&amp;"|"&amp;$A10,Tdata[Cle],0)),"")</f>
        <v/>
      </c>
      <c r="C10" s="11" t="str">
        <f>IFERROR(INDEX(Tdata[Heures],MATCH(C$5&amp;"|"&amp;$B$2&amp;"|"&amp;$C$2&amp;"|"&amp;$A10,Tdata[Cle],0)),"")</f>
        <v/>
      </c>
      <c r="D10" s="11" t="str">
        <f>IFERROR(INDEX(Tdata[Heures],MATCH(D$5&amp;"|"&amp;$B$2&amp;"|"&amp;$C$2&amp;"|"&amp;$A10,Tdata[Cle],0)),"")</f>
        <v/>
      </c>
      <c r="E10" s="11" t="str">
        <f>IFERROR(INDEX(Tdata[Heures],MATCH(E$5&amp;"|"&amp;$B$2&amp;"|"&amp;$C$2&amp;"|"&amp;$A10,Tdata[Cle],0)),"")</f>
        <v/>
      </c>
      <c r="F10" s="11" t="str">
        <f>IFERROR(INDEX(Tdata[Heures],MATCH(F$5&amp;"|"&amp;$B$2&amp;"|"&amp;$C$2&amp;"|"&amp;$A10,Tdata[Cle],0)),"")</f>
        <v/>
      </c>
      <c r="G10" s="13" t="str">
        <f>IFERROR(INDEX(Tdata[Heures],MATCH(G$5&amp;"|"&amp;$B$2&amp;"|"&amp;$C$2&amp;"|"&amp;$A10,Tdata[Cle],0)),"")</f>
        <v/>
      </c>
      <c r="H10" s="13" t="str">
        <f>IFERROR(INDEX(Tdata[Heures],MATCH(H$5&amp;"|"&amp;$B$2&amp;"|"&amp;$C$2&amp;"|"&amp;$A10,Tdata[Cle],0)),"")</f>
        <v/>
      </c>
    </row>
    <row r="11" spans="1:8" x14ac:dyDescent="0.35">
      <c r="A11" s="9" t="str">
        <f>activités!A7</f>
        <v>Absent</v>
      </c>
      <c r="B11" s="11" t="str">
        <f>IFERROR(INDEX(Tdata[Heures],MATCH(B$5&amp;"|"&amp;$B$2&amp;"|"&amp;$C$2&amp;"|"&amp;$A11,Tdata[Cle],0)),"")</f>
        <v/>
      </c>
      <c r="C11" s="11" t="str">
        <f>IFERROR(INDEX(Tdata[Heures],MATCH(C$5&amp;"|"&amp;$B$2&amp;"|"&amp;$C$2&amp;"|"&amp;$A11,Tdata[Cle],0)),"")</f>
        <v/>
      </c>
      <c r="D11" s="11" t="str">
        <f>IFERROR(INDEX(Tdata[Heures],MATCH(D$5&amp;"|"&amp;$B$2&amp;"|"&amp;$C$2&amp;"|"&amp;$A11,Tdata[Cle],0)),"")</f>
        <v/>
      </c>
      <c r="E11" s="11" t="str">
        <f>IFERROR(INDEX(Tdata[Heures],MATCH(E$5&amp;"|"&amp;$B$2&amp;"|"&amp;$C$2&amp;"|"&amp;$A11,Tdata[Cle],0)),"")</f>
        <v/>
      </c>
      <c r="F11" s="11" t="str">
        <f>IFERROR(INDEX(Tdata[Heures],MATCH(F$5&amp;"|"&amp;$B$2&amp;"|"&amp;$C$2&amp;"|"&amp;$A11,Tdata[Cle],0)),"")</f>
        <v/>
      </c>
      <c r="G11" s="13" t="str">
        <f>IFERROR(INDEX(Tdata[Heures],MATCH(G$5&amp;"|"&amp;$B$2&amp;"|"&amp;$C$2&amp;"|"&amp;$A11,Tdata[Cle],0)),"")</f>
        <v/>
      </c>
      <c r="H11" s="13" t="str">
        <f>IFERROR(INDEX(Tdata[Heures],MATCH(H$5&amp;"|"&amp;$B$2&amp;"|"&amp;$C$2&amp;"|"&amp;$A11,Tdata[Cle],0)),"")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9:C15"/>
  <sheetViews>
    <sheetView zoomScale="90" zoomScaleNormal="90" workbookViewId="0"/>
  </sheetViews>
  <sheetFormatPr baseColWidth="10" defaultRowHeight="14.5" x14ac:dyDescent="0.35"/>
  <cols>
    <col min="1" max="1" width="20.1796875" customWidth="1"/>
    <col min="2" max="2" width="22.90625" customWidth="1"/>
    <col min="3" max="3" width="12" customWidth="1"/>
    <col min="4" max="4" width="11.7265625" bestFit="1" customWidth="1"/>
  </cols>
  <sheetData>
    <row r="9" spans="1:3" x14ac:dyDescent="0.35">
      <c r="A9" s="6" t="s">
        <v>38</v>
      </c>
      <c r="B9" s="6" t="s">
        <v>29</v>
      </c>
    </row>
    <row r="10" spans="1:3" x14ac:dyDescent="0.35">
      <c r="B10" t="s">
        <v>32</v>
      </c>
      <c r="C10" t="s">
        <v>30</v>
      </c>
    </row>
    <row r="11" spans="1:3" x14ac:dyDescent="0.35">
      <c r="A11" s="6" t="s">
        <v>31</v>
      </c>
      <c r="B11" s="1" t="s">
        <v>33</v>
      </c>
    </row>
    <row r="12" spans="1:3" x14ac:dyDescent="0.35">
      <c r="A12" s="7" t="s">
        <v>3</v>
      </c>
      <c r="B12" s="8">
        <v>5</v>
      </c>
      <c r="C12" s="8">
        <v>5</v>
      </c>
    </row>
    <row r="13" spans="1:3" x14ac:dyDescent="0.35">
      <c r="A13" s="7" t="s">
        <v>4</v>
      </c>
      <c r="B13" s="8">
        <v>1</v>
      </c>
      <c r="C13" s="8">
        <v>1</v>
      </c>
    </row>
    <row r="14" spans="1:3" x14ac:dyDescent="0.35">
      <c r="A14" s="7" t="s">
        <v>5</v>
      </c>
      <c r="B14" s="8">
        <v>1.5</v>
      </c>
      <c r="C14" s="8">
        <v>1.5</v>
      </c>
    </row>
    <row r="15" spans="1:3" x14ac:dyDescent="0.35">
      <c r="A15" s="7" t="s">
        <v>30</v>
      </c>
      <c r="B15" s="8">
        <v>7.5</v>
      </c>
      <c r="C15" s="8">
        <v>7.5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personnel</vt:lpstr>
      <vt:lpstr>activités</vt:lpstr>
      <vt:lpstr>données</vt:lpstr>
      <vt:lpstr>saisie</vt:lpstr>
      <vt:lpstr>synthèse</vt:lpstr>
    </vt:vector>
  </TitlesOfParts>
  <Company>EGLG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hfahy</dc:creator>
  <cp:lastModifiedBy>Michel</cp:lastModifiedBy>
  <dcterms:created xsi:type="dcterms:W3CDTF">2018-12-13T13:34:54Z</dcterms:created>
  <dcterms:modified xsi:type="dcterms:W3CDTF">2018-12-15T01:05:13Z</dcterms:modified>
</cp:coreProperties>
</file>