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edailles" sheetId="28" r:id="rId1"/>
  </sheets>
  <definedNames>
    <definedName name="années">medailles!$E$2:$E$25</definedName>
    <definedName name="medaille" localSheetId="0">medailles!$L:$L</definedName>
    <definedName name="medaille">medailles!$L$2:$L$25</definedName>
    <definedName name="medailler">medailles!$L:$L</definedName>
    <definedName name="medaillers">medailles!$L$2:$L$25</definedName>
  </definedNames>
  <calcPr calcId="152511"/>
</workbook>
</file>

<file path=xl/calcChain.xml><?xml version="1.0" encoding="utf-8"?>
<calcChain xmlns="http://schemas.openxmlformats.org/spreadsheetml/2006/main">
  <c r="D2" i="28" l="1"/>
  <c r="D3" i="28"/>
  <c r="G3" i="28" s="1"/>
  <c r="D4" i="28"/>
  <c r="G4" i="28" s="1"/>
  <c r="D5" i="28"/>
  <c r="G5" i="28" s="1"/>
  <c r="D6" i="28"/>
  <c r="F6" i="28" s="1"/>
  <c r="D7" i="28"/>
  <c r="G7" i="28" s="1"/>
  <c r="D8" i="28"/>
  <c r="E8" i="28" s="1"/>
  <c r="D9" i="28"/>
  <c r="F9" i="28" s="1"/>
  <c r="D10" i="28"/>
  <c r="F10" i="28" s="1"/>
  <c r="D11" i="28"/>
  <c r="G11" i="28" s="1"/>
  <c r="D12" i="28"/>
  <c r="F12" i="28" s="1"/>
  <c r="D13" i="28"/>
  <c r="E13" i="28" s="1"/>
  <c r="J13" i="28" s="1"/>
  <c r="D14" i="28"/>
  <c r="G14" i="28" s="1"/>
  <c r="D15" i="28"/>
  <c r="D16" i="28"/>
  <c r="F16" i="28" s="1"/>
  <c r="D17" i="28"/>
  <c r="E17" i="28" s="1"/>
  <c r="I17" i="28" s="1"/>
  <c r="D18" i="28"/>
  <c r="D19" i="28"/>
  <c r="G19" i="28" s="1"/>
  <c r="D20" i="28"/>
  <c r="E20" i="28" s="1"/>
  <c r="D21" i="28"/>
  <c r="E21" i="28" s="1"/>
  <c r="L21" i="28" s="1"/>
  <c r="D22" i="28"/>
  <c r="E22" i="28" s="1"/>
  <c r="D23" i="28"/>
  <c r="E23" i="28" s="1"/>
  <c r="D24" i="28"/>
  <c r="D25" i="28"/>
  <c r="G25" i="28" s="1"/>
  <c r="F4" i="28"/>
  <c r="F8" i="28"/>
  <c r="F24" i="28"/>
  <c r="G20" i="28"/>
  <c r="G6" i="28"/>
  <c r="F17" i="28" l="1"/>
  <c r="F5" i="28"/>
  <c r="G21" i="28"/>
  <c r="E12" i="28"/>
  <c r="J12" i="28" s="1"/>
  <c r="E16" i="28"/>
  <c r="K16" i="28" s="1"/>
  <c r="G12" i="28"/>
  <c r="G16" i="28"/>
  <c r="G8" i="28"/>
  <c r="H8" i="28" s="1"/>
  <c r="G17" i="28"/>
  <c r="E25" i="28"/>
  <c r="I25" i="28" s="1"/>
  <c r="F13" i="28"/>
  <c r="F25" i="28"/>
  <c r="H25" i="28" s="1"/>
  <c r="F21" i="28"/>
  <c r="G13" i="28"/>
  <c r="E7" i="28"/>
  <c r="L7" i="28" s="1"/>
  <c r="E6" i="28"/>
  <c r="H5" i="28"/>
  <c r="G22" i="28"/>
  <c r="E10" i="28"/>
  <c r="J10" i="28" s="1"/>
  <c r="L22" i="28"/>
  <c r="I22" i="28"/>
  <c r="J22" i="28"/>
  <c r="G10" i="28"/>
  <c r="F22" i="28"/>
  <c r="J16" i="28"/>
  <c r="E14" i="28"/>
  <c r="K14" i="28" s="1"/>
  <c r="F14" i="28"/>
  <c r="E19" i="28"/>
  <c r="K19" i="28" s="1"/>
  <c r="F23" i="28"/>
  <c r="J21" i="28"/>
  <c r="F19" i="28"/>
  <c r="H6" i="28"/>
  <c r="K22" i="28"/>
  <c r="I21" i="28"/>
  <c r="K21" i="28"/>
  <c r="K25" i="28"/>
  <c r="J17" i="28"/>
  <c r="L17" i="28"/>
  <c r="H21" i="28"/>
  <c r="I16" i="28"/>
  <c r="H17" i="28"/>
  <c r="L16" i="28"/>
  <c r="F11" i="28"/>
  <c r="I23" i="28"/>
  <c r="L23" i="28"/>
  <c r="J23" i="28"/>
  <c r="K8" i="28"/>
  <c r="J8" i="28"/>
  <c r="G23" i="28"/>
  <c r="E11" i="28"/>
  <c r="E3" i="28"/>
  <c r="J3" i="28" s="1"/>
  <c r="F7" i="28"/>
  <c r="F20" i="28"/>
  <c r="H20" i="28" s="1"/>
  <c r="F3" i="28"/>
  <c r="E4" i="28"/>
  <c r="J25" i="28"/>
  <c r="K20" i="28"/>
  <c r="L20" i="28"/>
  <c r="J20" i="28"/>
  <c r="I20" i="28"/>
  <c r="G18" i="28"/>
  <c r="E18" i="28"/>
  <c r="F18" i="28"/>
  <c r="E2" i="28"/>
  <c r="G2" i="28"/>
  <c r="F2" i="28"/>
  <c r="I7" i="28"/>
  <c r="L8" i="28"/>
  <c r="I8" i="28"/>
  <c r="E15" i="28"/>
  <c r="F15" i="28"/>
  <c r="G15" i="28"/>
  <c r="E24" i="28"/>
  <c r="G24" i="28"/>
  <c r="E9" i="28"/>
  <c r="G9" i="28"/>
  <c r="H16" i="28"/>
  <c r="K13" i="28"/>
  <c r="I13" i="28"/>
  <c r="L13" i="28"/>
  <c r="L25" i="28"/>
  <c r="K23" i="28"/>
  <c r="K17" i="28"/>
  <c r="I12" i="28" l="1"/>
  <c r="L12" i="28"/>
  <c r="K12" i="28"/>
  <c r="H12" i="28"/>
  <c r="H13" i="28"/>
  <c r="L10" i="28"/>
  <c r="H7" i="28"/>
  <c r="H10" i="28"/>
  <c r="I10" i="28"/>
  <c r="K10" i="28"/>
  <c r="L6" i="28"/>
  <c r="J6" i="28"/>
  <c r="K6" i="28"/>
  <c r="I6" i="28"/>
  <c r="J5" i="28"/>
  <c r="I5" i="28"/>
  <c r="L5" i="28"/>
  <c r="K5" i="28"/>
  <c r="H14" i="28"/>
  <c r="H22" i="28"/>
  <c r="I14" i="28"/>
  <c r="L14" i="28"/>
  <c r="J14" i="28"/>
  <c r="K3" i="28"/>
  <c r="J19" i="28"/>
  <c r="L19" i="28"/>
  <c r="I19" i="28"/>
  <c r="L3" i="28"/>
  <c r="H19" i="28"/>
  <c r="H23" i="28"/>
  <c r="K7" i="28"/>
  <c r="J7" i="28"/>
  <c r="I3" i="28"/>
  <c r="H3" i="28"/>
  <c r="I4" i="28"/>
  <c r="J4" i="28"/>
  <c r="K4" i="28"/>
  <c r="H4" i="28"/>
  <c r="L4" i="28"/>
  <c r="L11" i="28"/>
  <c r="H11" i="28"/>
  <c r="J11" i="28"/>
  <c r="I11" i="28"/>
  <c r="K11" i="28"/>
  <c r="I15" i="28"/>
  <c r="J15" i="28"/>
  <c r="L15" i="28"/>
  <c r="K15" i="28"/>
  <c r="H15" i="28"/>
  <c r="J2" i="28"/>
  <c r="L2" i="28"/>
  <c r="I2" i="28"/>
  <c r="H2" i="28"/>
  <c r="K2" i="28"/>
  <c r="J24" i="28"/>
  <c r="L24" i="28"/>
  <c r="K24" i="28"/>
  <c r="I24" i="28"/>
  <c r="H24" i="28"/>
  <c r="L9" i="28"/>
  <c r="I9" i="28"/>
  <c r="K9" i="28"/>
  <c r="J9" i="28"/>
  <c r="H9" i="28"/>
  <c r="H18" i="28"/>
  <c r="I18" i="28"/>
  <c r="K18" i="28"/>
  <c r="L18" i="28"/>
  <c r="J18" i="28"/>
</calcChain>
</file>

<file path=xl/sharedStrings.xml><?xml version="1.0" encoding="utf-8"?>
<sst xmlns="http://schemas.openxmlformats.org/spreadsheetml/2006/main" count="71" uniqueCount="33">
  <si>
    <t>Nom</t>
  </si>
  <si>
    <t>date depart</t>
  </si>
  <si>
    <t>année</t>
  </si>
  <si>
    <t>mois</t>
  </si>
  <si>
    <t>jours</t>
  </si>
  <si>
    <t>date fin</t>
  </si>
  <si>
    <t>ARGENT</t>
  </si>
  <si>
    <t>vermeil</t>
  </si>
  <si>
    <t>or</t>
  </si>
  <si>
    <t xml:space="preserve"> </t>
  </si>
  <si>
    <t>Ancienneté</t>
  </si>
  <si>
    <t>ENGELBACH</t>
  </si>
  <si>
    <t>Jessica</t>
  </si>
  <si>
    <t>GATOUX</t>
  </si>
  <si>
    <t>MEKELLECHE</t>
  </si>
  <si>
    <t>Nadia</t>
  </si>
  <si>
    <t>PIGUET</t>
  </si>
  <si>
    <t>Isabelle</t>
  </si>
  <si>
    <t>REDZIC</t>
  </si>
  <si>
    <t>SENAD</t>
  </si>
  <si>
    <t>BERNARD</t>
  </si>
  <si>
    <t>Laurent</t>
  </si>
  <si>
    <t>01/07/2001</t>
  </si>
  <si>
    <t>Patrick</t>
  </si>
  <si>
    <t>DESIRLISTE</t>
  </si>
  <si>
    <t>Lucien</t>
  </si>
  <si>
    <t>02/05/1984</t>
  </si>
  <si>
    <t>BOREL</t>
  </si>
  <si>
    <t>01/04/1981</t>
  </si>
  <si>
    <t>Magalie</t>
  </si>
  <si>
    <t>medaille</t>
  </si>
  <si>
    <t>Prénom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</si>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</sst>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i/>
      <sz val="12"/>
      <color indexed="14"/>
      <name val="Arial"/>
      <family val="2"/>
    </font>
    <font>
      <b/>
      <sz val="12"/>
      <color indexed="61"/>
      <name val="Calibri"/>
      <family val="2"/>
    </font>
    <font>
      <b/>
      <sz val="11"/>
      <color indexed="61"/>
      <name val="Calibri"/>
      <family val="2"/>
    </font>
    <font>
      <b/>
      <sz val="8"/>
      <name val="Verdana"/>
    </font>
    <font>
      <b/>
      <sz val="14"/>
      <color indexed="8"/>
      <name val="Calibri"/>
      <family val="2"/>
    </font>
    <font>
      <b/>
      <sz val="8"/>
      <name val="Verdana"/>
      <family val="2"/>
    </font>
    <font>
      <sz val="8.9"/>
      <color indexed="63"/>
      <name val="Arial"/>
      <family val="2"/>
    </font>
    <font>
      <b/>
      <i/>
      <sz val="8.9"/>
      <color indexed="63"/>
      <name val="Arial"/>
      <family val="2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/>
    </xf>
    <xf numFmtId="14" fontId="0" fillId="0" borderId="1" xfId="0" applyNumberFormat="1" applyBorder="1"/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2" borderId="1" xfId="0" applyFont="1" applyFill="1" applyBorder="1"/>
    <xf numFmtId="0" fontId="8" fillId="0" borderId="1" xfId="0" applyFont="1" applyFill="1" applyBorder="1"/>
    <xf numFmtId="0" fontId="6" fillId="0" borderId="1" xfId="0" applyFont="1" applyBorder="1"/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10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3">
    <dxf>
      <font>
        <condense val="0"/>
        <extend val="0"/>
        <color indexed="60"/>
      </font>
      <fill>
        <patternFill>
          <bgColor indexed="43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"/>
  <sheetViews>
    <sheetView tabSelected="1" workbookViewId="0">
      <selection activeCell="L25" sqref="L25"/>
    </sheetView>
  </sheetViews>
  <sheetFormatPr baseColWidth="10" defaultColWidth="11.453125" defaultRowHeight="14.5" x14ac:dyDescent="0.35"/>
  <cols>
    <col min="1" max="1" width="11.6328125" style="5" bestFit="1" customWidth="1"/>
    <col min="2" max="2" width="8.08984375" style="5" bestFit="1" customWidth="1"/>
    <col min="3" max="3" width="11.453125" style="5" bestFit="1" customWidth="1"/>
    <col min="4" max="4" width="10.453125" style="6" bestFit="1" customWidth="1"/>
    <col min="5" max="5" width="6.453125" style="5" bestFit="1" customWidth="1"/>
    <col min="6" max="6" width="5.26953125" style="5" bestFit="1" customWidth="1"/>
    <col min="7" max="7" width="5.453125" style="5" bestFit="1" customWidth="1"/>
    <col min="8" max="8" width="24.1796875" style="5" bestFit="1" customWidth="1"/>
    <col min="9" max="10" width="8.453125" style="5" bestFit="1" customWidth="1"/>
    <col min="11" max="11" width="4.08984375" style="5" bestFit="1" customWidth="1"/>
    <col min="12" max="12" width="9" style="5" bestFit="1" customWidth="1"/>
    <col min="13" max="13" width="7.08984375" style="5" bestFit="1" customWidth="1"/>
    <col min="14" max="14" width="1.26953125" style="5" bestFit="1" customWidth="1"/>
    <col min="15" max="16384" width="11.453125" style="5"/>
  </cols>
  <sheetData>
    <row r="1" spans="1:13" ht="15.5" x14ac:dyDescent="0.35">
      <c r="A1" s="1" t="s">
        <v>0</v>
      </c>
      <c r="B1" s="1" t="s">
        <v>31</v>
      </c>
      <c r="C1" s="1" t="s">
        <v>1</v>
      </c>
      <c r="D1" s="12" t="s">
        <v>5</v>
      </c>
      <c r="E1" s="1" t="s">
        <v>2</v>
      </c>
      <c r="F1" s="1" t="s">
        <v>3</v>
      </c>
      <c r="G1" s="1" t="s">
        <v>4</v>
      </c>
      <c r="H1" s="1" t="s">
        <v>10</v>
      </c>
      <c r="I1" s="1" t="s">
        <v>6</v>
      </c>
      <c r="J1" s="1" t="s">
        <v>7</v>
      </c>
      <c r="K1" s="1" t="s">
        <v>8</v>
      </c>
      <c r="L1" s="5" t="s">
        <v>30</v>
      </c>
      <c r="M1" s="5" t="s">
        <v>32</v>
      </c>
    </row>
    <row r="2" spans="1:13" ht="18.5" x14ac:dyDescent="0.45">
      <c r="A2" s="8" t="s">
        <v>11</v>
      </c>
      <c r="B2" s="13" t="s">
        <v>12</v>
      </c>
      <c r="C2" s="7">
        <v>38139</v>
      </c>
      <c r="D2" s="2">
        <f t="shared" ref="D2:D25" ca="1" si="0">TODAY()</f>
        <v>43119</v>
      </c>
      <c r="E2" s="8">
        <f t="shared" ref="E2:E19" ca="1" si="1">DATEDIF(C2,D2,"y")</f>
        <v>13</v>
      </c>
      <c r="F2" s="8">
        <f t="shared" ref="F2:F19" ca="1" si="2">DATEDIF(C2,D2,"ym")</f>
        <v>7</v>
      </c>
      <c r="G2" s="8">
        <f t="shared" ref="G2:G19" ca="1" si="3">DATEDIF(C2,D2,"md")</f>
        <v>18</v>
      </c>
      <c r="H2" s="3" t="str">
        <f t="shared" ref="H2:H19" ca="1" si="4">(E2&amp;"ans "&amp;F2&amp;"mois "&amp;G2&amp;"jours")</f>
        <v>13ans 7mois 18jours</v>
      </c>
      <c r="I2" s="9" t="str">
        <f t="shared" ref="I2:I19" ca="1" si="5">IF(E2&gt;=20,"argent","non")</f>
        <v>non</v>
      </c>
      <c r="J2" s="8" t="str">
        <f t="shared" ref="J2:J19" ca="1" si="6">IF(E2&gt;=30,"vermeille","non")</f>
        <v>non</v>
      </c>
      <c r="K2" s="8" t="str">
        <f t="shared" ref="K2:K19" ca="1" si="7">IF(E2&gt;=35,"OR","non")</f>
        <v>non</v>
      </c>
      <c r="L2" s="9" t="str">
        <f ca="1">""&amp;IF(M2&gt;2000,"REMISE",IF(E2&gt;=20,"1","NON"))</f>
        <v>NON</v>
      </c>
      <c r="M2" s="19">
        <v>0</v>
      </c>
    </row>
    <row r="3" spans="1:13" ht="18.5" x14ac:dyDescent="0.45">
      <c r="A3" s="8" t="s">
        <v>11</v>
      </c>
      <c r="B3" s="13" t="s">
        <v>12</v>
      </c>
      <c r="C3" s="7">
        <v>38139</v>
      </c>
      <c r="D3" s="2">
        <f t="shared" ca="1" si="0"/>
        <v>43119</v>
      </c>
      <c r="E3" s="8">
        <f t="shared" ca="1" si="1"/>
        <v>13</v>
      </c>
      <c r="F3" s="8">
        <f t="shared" ca="1" si="2"/>
        <v>7</v>
      </c>
      <c r="G3" s="8">
        <f t="shared" ca="1" si="3"/>
        <v>18</v>
      </c>
      <c r="H3" s="3" t="str">
        <f t="shared" ca="1" si="4"/>
        <v>13ans 7mois 18jours</v>
      </c>
      <c r="I3" s="9" t="str">
        <f t="shared" ca="1" si="5"/>
        <v>non</v>
      </c>
      <c r="J3" s="8" t="str">
        <f t="shared" ca="1" si="6"/>
        <v>non</v>
      </c>
      <c r="K3" s="8" t="str">
        <f t="shared" ca="1" si="7"/>
        <v>non</v>
      </c>
      <c r="L3" s="9" t="str">
        <f ca="1">""&amp;IF(M3&gt;2000,"REMISE",IF(E3&gt;=30,"2","NON"))</f>
        <v>NON</v>
      </c>
      <c r="M3" s="20">
        <v>0</v>
      </c>
    </row>
    <row r="4" spans="1:13" ht="18.5" x14ac:dyDescent="0.45">
      <c r="A4" s="8" t="s">
        <v>11</v>
      </c>
      <c r="B4" s="13" t="s">
        <v>12</v>
      </c>
      <c r="C4" s="7">
        <v>38139</v>
      </c>
      <c r="D4" s="2">
        <f t="shared" ca="1" si="0"/>
        <v>43119</v>
      </c>
      <c r="E4" s="8">
        <f t="shared" ca="1" si="1"/>
        <v>13</v>
      </c>
      <c r="F4" s="8">
        <f t="shared" ca="1" si="2"/>
        <v>7</v>
      </c>
      <c r="G4" s="8">
        <f t="shared" ca="1" si="3"/>
        <v>18</v>
      </c>
      <c r="H4" s="3" t="str">
        <f t="shared" ca="1" si="4"/>
        <v>13ans 7mois 18jours</v>
      </c>
      <c r="I4" s="9" t="str">
        <f t="shared" ca="1" si="5"/>
        <v>non</v>
      </c>
      <c r="J4" s="8" t="str">
        <f t="shared" ca="1" si="6"/>
        <v>non</v>
      </c>
      <c r="K4" s="8" t="str">
        <f t="shared" ca="1" si="7"/>
        <v>non</v>
      </c>
      <c r="L4" s="9" t="str">
        <f ca="1">""&amp;IF(M4&gt;2000,"REMISE",IF(E4&gt;=35,"3","NON"))</f>
        <v>NON</v>
      </c>
      <c r="M4" s="20">
        <v>0</v>
      </c>
    </row>
    <row r="5" spans="1:13" ht="18.5" x14ac:dyDescent="0.45">
      <c r="A5" s="5" t="s">
        <v>13</v>
      </c>
      <c r="B5" s="5" t="s">
        <v>29</v>
      </c>
      <c r="C5" s="10">
        <v>32678</v>
      </c>
      <c r="D5" s="2">
        <f t="shared" ca="1" si="0"/>
        <v>43119</v>
      </c>
      <c r="E5" s="8"/>
      <c r="F5" s="16">
        <f ca="1">DATEDIF(C5,D5,"ym")</f>
        <v>7</v>
      </c>
      <c r="G5" s="16">
        <f ca="1">DATEDIF(C5,D5,"md")</f>
        <v>0</v>
      </c>
      <c r="H5" s="17" t="str">
        <f ca="1">(E5&amp;"ans "&amp;F5&amp;"mois "&amp;G5&amp;"jours")</f>
        <v>ans 7mois 0jours</v>
      </c>
      <c r="I5" s="18" t="str">
        <f>IF(E5&gt;=20,"argent","non")</f>
        <v>non</v>
      </c>
      <c r="J5" s="16" t="str">
        <f>IF(E5&gt;=30,"vermeille","non")</f>
        <v>non</v>
      </c>
      <c r="K5" s="8" t="str">
        <f t="shared" si="7"/>
        <v>non</v>
      </c>
      <c r="L5" s="9" t="str">
        <f>""&amp;IF(M5&gt;2000,"REMISE",IF(E5&gt;=20,"1","NON"))</f>
        <v>REMISE</v>
      </c>
      <c r="M5" s="20">
        <v>2004</v>
      </c>
    </row>
    <row r="6" spans="1:13" ht="18.5" x14ac:dyDescent="0.45">
      <c r="A6" s="5" t="s">
        <v>13</v>
      </c>
      <c r="B6" s="5" t="s">
        <v>29</v>
      </c>
      <c r="C6" s="10">
        <v>32678</v>
      </c>
      <c r="D6" s="2">
        <f t="shared" ca="1" si="0"/>
        <v>43119</v>
      </c>
      <c r="E6" s="8">
        <f t="shared" ca="1" si="1"/>
        <v>28</v>
      </c>
      <c r="F6" s="5">
        <f t="shared" ca="1" si="2"/>
        <v>7</v>
      </c>
      <c r="G6" s="5">
        <f t="shared" ca="1" si="3"/>
        <v>0</v>
      </c>
      <c r="H6" s="4" t="str">
        <f t="shared" ca="1" si="4"/>
        <v>28ans 7mois 0jours</v>
      </c>
      <c r="I6" s="11" t="str">
        <f t="shared" ca="1" si="5"/>
        <v>argent</v>
      </c>
      <c r="J6" s="5" t="str">
        <f t="shared" ca="1" si="6"/>
        <v>non</v>
      </c>
      <c r="K6" s="5" t="str">
        <f t="shared" ca="1" si="7"/>
        <v>non</v>
      </c>
      <c r="L6" s="9" t="str">
        <f ca="1">""&amp;IF(M6&gt;2000,"REMISE",IF(E6&gt;=30,"2","NON"))</f>
        <v>NON</v>
      </c>
      <c r="M6" s="19">
        <v>0</v>
      </c>
    </row>
    <row r="7" spans="1:13" ht="18.5" x14ac:dyDescent="0.45">
      <c r="A7" s="5" t="s">
        <v>13</v>
      </c>
      <c r="B7" s="5" t="s">
        <v>29</v>
      </c>
      <c r="C7" s="10">
        <v>32678</v>
      </c>
      <c r="D7" s="2">
        <f t="shared" ca="1" si="0"/>
        <v>43119</v>
      </c>
      <c r="E7" s="8">
        <f t="shared" ca="1" si="1"/>
        <v>28</v>
      </c>
      <c r="F7" s="5">
        <f t="shared" ca="1" si="2"/>
        <v>7</v>
      </c>
      <c r="G7" s="5">
        <f t="shared" ca="1" si="3"/>
        <v>0</v>
      </c>
      <c r="H7" s="4" t="str">
        <f t="shared" ca="1" si="4"/>
        <v>28ans 7mois 0jours</v>
      </c>
      <c r="I7" s="11" t="str">
        <f t="shared" ca="1" si="5"/>
        <v>argent</v>
      </c>
      <c r="J7" s="5" t="str">
        <f t="shared" ca="1" si="6"/>
        <v>non</v>
      </c>
      <c r="K7" s="5" t="str">
        <f t="shared" ca="1" si="7"/>
        <v>non</v>
      </c>
      <c r="L7" s="9" t="str">
        <f ca="1">""&amp;IF(M7&gt;2000,"REMISE",IF(E7&gt;=35,"3","NON"))</f>
        <v>NON</v>
      </c>
      <c r="M7" s="20">
        <v>0</v>
      </c>
    </row>
    <row r="8" spans="1:13" ht="18.5" x14ac:dyDescent="0.45">
      <c r="A8" s="8" t="s">
        <v>14</v>
      </c>
      <c r="B8" s="13" t="s">
        <v>15</v>
      </c>
      <c r="C8" s="7">
        <v>38384</v>
      </c>
      <c r="D8" s="2">
        <f t="shared" ca="1" si="0"/>
        <v>43119</v>
      </c>
      <c r="E8" s="8">
        <f t="shared" ca="1" si="1"/>
        <v>12</v>
      </c>
      <c r="F8" s="8">
        <f t="shared" ca="1" si="2"/>
        <v>11</v>
      </c>
      <c r="G8" s="8">
        <f t="shared" ca="1" si="3"/>
        <v>18</v>
      </c>
      <c r="H8" s="3" t="str">
        <f t="shared" ca="1" si="4"/>
        <v>12ans 11mois 18jours</v>
      </c>
      <c r="I8" s="9" t="str">
        <f t="shared" ca="1" si="5"/>
        <v>non</v>
      </c>
      <c r="J8" s="8" t="str">
        <f t="shared" ca="1" si="6"/>
        <v>non</v>
      </c>
      <c r="K8" s="8" t="str">
        <f t="shared" ca="1" si="7"/>
        <v>non</v>
      </c>
      <c r="L8" s="9" t="str">
        <f ca="1">""&amp;IF(M8&gt;2000,"REMISE",IF(E8&gt;=20,"1","NON"))</f>
        <v>NON</v>
      </c>
      <c r="M8" s="20">
        <v>0</v>
      </c>
    </row>
    <row r="9" spans="1:13" ht="18.5" x14ac:dyDescent="0.45">
      <c r="A9" s="8" t="s">
        <v>14</v>
      </c>
      <c r="B9" s="13" t="s">
        <v>15</v>
      </c>
      <c r="C9" s="7">
        <v>38384</v>
      </c>
      <c r="D9" s="2">
        <f t="shared" ca="1" si="0"/>
        <v>43119</v>
      </c>
      <c r="E9" s="8">
        <f t="shared" ca="1" si="1"/>
        <v>12</v>
      </c>
      <c r="F9" s="8">
        <f t="shared" ca="1" si="2"/>
        <v>11</v>
      </c>
      <c r="G9" s="8">
        <f t="shared" ca="1" si="3"/>
        <v>18</v>
      </c>
      <c r="H9" s="3" t="str">
        <f t="shared" ca="1" si="4"/>
        <v>12ans 11mois 18jours</v>
      </c>
      <c r="I9" s="9" t="str">
        <f t="shared" ca="1" si="5"/>
        <v>non</v>
      </c>
      <c r="J9" s="8" t="str">
        <f t="shared" ca="1" si="6"/>
        <v>non</v>
      </c>
      <c r="K9" s="8" t="str">
        <f t="shared" ca="1" si="7"/>
        <v>non</v>
      </c>
      <c r="L9" s="9" t="str">
        <f ca="1">""&amp;IF(M9&gt;2000,"REMISE",IF(E9&gt;=30,"2","NON"))</f>
        <v>NON</v>
      </c>
      <c r="M9" s="19">
        <v>0</v>
      </c>
    </row>
    <row r="10" spans="1:13" ht="18.5" x14ac:dyDescent="0.45">
      <c r="A10" s="8" t="s">
        <v>14</v>
      </c>
      <c r="B10" s="13" t="s">
        <v>15</v>
      </c>
      <c r="C10" s="7">
        <v>38384</v>
      </c>
      <c r="D10" s="2">
        <f t="shared" ca="1" si="0"/>
        <v>43119</v>
      </c>
      <c r="E10" s="8">
        <f t="shared" ca="1" si="1"/>
        <v>12</v>
      </c>
      <c r="F10" s="8">
        <f t="shared" ca="1" si="2"/>
        <v>11</v>
      </c>
      <c r="G10" s="8">
        <f t="shared" ca="1" si="3"/>
        <v>18</v>
      </c>
      <c r="H10" s="3" t="str">
        <f t="shared" ca="1" si="4"/>
        <v>12ans 11mois 18jours</v>
      </c>
      <c r="I10" s="9" t="str">
        <f t="shared" ca="1" si="5"/>
        <v>non</v>
      </c>
      <c r="J10" s="8" t="str">
        <f t="shared" ca="1" si="6"/>
        <v>non</v>
      </c>
      <c r="K10" s="8" t="str">
        <f t="shared" ca="1" si="7"/>
        <v>non</v>
      </c>
      <c r="L10" s="9" t="str">
        <f ca="1">""&amp;IF(M10&gt;2000,"REMISE",IF(E10&gt;=35,"3","NON"))</f>
        <v>NON</v>
      </c>
      <c r="M10" s="20">
        <v>0</v>
      </c>
    </row>
    <row r="11" spans="1:13" ht="18.5" x14ac:dyDescent="0.45">
      <c r="A11" s="14" t="s">
        <v>16</v>
      </c>
      <c r="B11" s="14" t="s">
        <v>17</v>
      </c>
      <c r="C11" s="10">
        <v>37937</v>
      </c>
      <c r="D11" s="2">
        <f t="shared" ca="1" si="0"/>
        <v>43119</v>
      </c>
      <c r="E11" s="5">
        <f t="shared" ca="1" si="1"/>
        <v>14</v>
      </c>
      <c r="F11" s="5">
        <f t="shared" ca="1" si="2"/>
        <v>2</v>
      </c>
      <c r="G11" s="5">
        <f t="shared" ca="1" si="3"/>
        <v>7</v>
      </c>
      <c r="H11" s="4" t="str">
        <f t="shared" ca="1" si="4"/>
        <v>14ans 2mois 7jours</v>
      </c>
      <c r="I11" s="11" t="str">
        <f t="shared" ca="1" si="5"/>
        <v>non</v>
      </c>
      <c r="J11" s="5" t="str">
        <f t="shared" ca="1" si="6"/>
        <v>non</v>
      </c>
      <c r="K11" s="5" t="str">
        <f t="shared" ca="1" si="7"/>
        <v>non</v>
      </c>
      <c r="L11" s="9" t="str">
        <f ca="1">""&amp;IF(M11&gt;2000,"REMISE",IF(E11&gt;=20,"1","NON"))</f>
        <v>NON</v>
      </c>
      <c r="M11" s="20">
        <v>0</v>
      </c>
    </row>
    <row r="12" spans="1:13" ht="18.5" x14ac:dyDescent="0.45">
      <c r="A12" s="14" t="s">
        <v>16</v>
      </c>
      <c r="B12" s="14" t="s">
        <v>17</v>
      </c>
      <c r="C12" s="10">
        <v>37937</v>
      </c>
      <c r="D12" s="2">
        <f t="shared" ca="1" si="0"/>
        <v>43119</v>
      </c>
      <c r="E12" s="5">
        <f t="shared" ca="1" si="1"/>
        <v>14</v>
      </c>
      <c r="F12" s="5">
        <f t="shared" ca="1" si="2"/>
        <v>2</v>
      </c>
      <c r="G12" s="5">
        <f t="shared" ca="1" si="3"/>
        <v>7</v>
      </c>
      <c r="H12" s="4" t="str">
        <f t="shared" ca="1" si="4"/>
        <v>14ans 2mois 7jours</v>
      </c>
      <c r="I12" s="11" t="str">
        <f t="shared" ca="1" si="5"/>
        <v>non</v>
      </c>
      <c r="J12" s="5" t="str">
        <f t="shared" ca="1" si="6"/>
        <v>non</v>
      </c>
      <c r="K12" s="5" t="str">
        <f t="shared" ca="1" si="7"/>
        <v>non</v>
      </c>
      <c r="L12" s="9" t="str">
        <f ca="1">""&amp;IF(M12&gt;2000,"REMISE",IF(E12&gt;=30,"2","NON"))</f>
        <v>NON</v>
      </c>
      <c r="M12" s="19">
        <v>0</v>
      </c>
    </row>
    <row r="13" spans="1:13" ht="18.5" x14ac:dyDescent="0.45">
      <c r="A13" s="14" t="s">
        <v>16</v>
      </c>
      <c r="B13" s="14" t="s">
        <v>17</v>
      </c>
      <c r="C13" s="10">
        <v>37937</v>
      </c>
      <c r="D13" s="2">
        <f t="shared" ca="1" si="0"/>
        <v>43119</v>
      </c>
      <c r="E13" s="5">
        <f t="shared" ca="1" si="1"/>
        <v>14</v>
      </c>
      <c r="F13" s="5">
        <f t="shared" ca="1" si="2"/>
        <v>2</v>
      </c>
      <c r="G13" s="5">
        <f t="shared" ca="1" si="3"/>
        <v>7</v>
      </c>
      <c r="H13" s="4" t="str">
        <f t="shared" ca="1" si="4"/>
        <v>14ans 2mois 7jours</v>
      </c>
      <c r="I13" s="11" t="str">
        <f t="shared" ca="1" si="5"/>
        <v>non</v>
      </c>
      <c r="J13" s="5" t="str">
        <f t="shared" ca="1" si="6"/>
        <v>non</v>
      </c>
      <c r="K13" s="5" t="str">
        <f t="shared" ca="1" si="7"/>
        <v>non</v>
      </c>
      <c r="L13" s="9" t="str">
        <f ca="1">""&amp;IF(M13&gt;2000,"REMISE",IF(E13&gt;=35,"3","NON"))</f>
        <v>NON</v>
      </c>
      <c r="M13" s="20">
        <v>0</v>
      </c>
    </row>
    <row r="14" spans="1:13" ht="18.5" x14ac:dyDescent="0.45">
      <c r="A14" s="8" t="s">
        <v>18</v>
      </c>
      <c r="B14" s="8" t="s">
        <v>19</v>
      </c>
      <c r="C14" s="7">
        <v>31229</v>
      </c>
      <c r="D14" s="2">
        <f t="shared" ca="1" si="0"/>
        <v>43119</v>
      </c>
      <c r="E14" s="8">
        <f t="shared" ca="1" si="1"/>
        <v>32</v>
      </c>
      <c r="F14" s="8">
        <f t="shared" ca="1" si="2"/>
        <v>6</v>
      </c>
      <c r="G14" s="8">
        <f t="shared" ca="1" si="3"/>
        <v>18</v>
      </c>
      <c r="H14" s="3" t="str">
        <f t="shared" ca="1" si="4"/>
        <v>32ans 6mois 18jours</v>
      </c>
      <c r="I14" s="9" t="str">
        <f t="shared" ca="1" si="5"/>
        <v>argent</v>
      </c>
      <c r="J14" s="8" t="str">
        <f t="shared" ca="1" si="6"/>
        <v>vermeille</v>
      </c>
      <c r="K14" s="8" t="str">
        <f t="shared" ca="1" si="7"/>
        <v>non</v>
      </c>
      <c r="L14" s="9" t="str">
        <f ca="1">""&amp;IF(M14&gt;2000,"REMISE",IF(E14&gt;=20,"1","NON"))</f>
        <v>1</v>
      </c>
      <c r="M14" s="20">
        <v>0</v>
      </c>
    </row>
    <row r="15" spans="1:13" ht="18.5" x14ac:dyDescent="0.45">
      <c r="A15" s="8" t="s">
        <v>18</v>
      </c>
      <c r="B15" s="8" t="s">
        <v>19</v>
      </c>
      <c r="C15" s="7">
        <v>31229</v>
      </c>
      <c r="D15" s="2">
        <f t="shared" ca="1" si="0"/>
        <v>43119</v>
      </c>
      <c r="E15" s="8">
        <f t="shared" ca="1" si="1"/>
        <v>32</v>
      </c>
      <c r="F15" s="8">
        <f t="shared" ca="1" si="2"/>
        <v>6</v>
      </c>
      <c r="G15" s="8">
        <f t="shared" ca="1" si="3"/>
        <v>18</v>
      </c>
      <c r="H15" s="3" t="str">
        <f t="shared" ca="1" si="4"/>
        <v>32ans 6mois 18jours</v>
      </c>
      <c r="I15" s="9" t="str">
        <f t="shared" ca="1" si="5"/>
        <v>argent</v>
      </c>
      <c r="J15" s="8" t="str">
        <f t="shared" ca="1" si="6"/>
        <v>vermeille</v>
      </c>
      <c r="K15" s="8" t="str">
        <f t="shared" ca="1" si="7"/>
        <v>non</v>
      </c>
      <c r="L15" s="9" t="str">
        <f ca="1">""&amp;IF(M15&gt;2000,"REMISE",IF(E15&gt;=30,"2","NON"))</f>
        <v>2</v>
      </c>
      <c r="M15" s="19">
        <v>0</v>
      </c>
    </row>
    <row r="16" spans="1:13" ht="18.5" x14ac:dyDescent="0.45">
      <c r="A16" s="8" t="s">
        <v>18</v>
      </c>
      <c r="B16" s="8" t="s">
        <v>19</v>
      </c>
      <c r="C16" s="7">
        <v>31229</v>
      </c>
      <c r="D16" s="2">
        <f t="shared" ca="1" si="0"/>
        <v>43119</v>
      </c>
      <c r="E16" s="8">
        <f t="shared" ca="1" si="1"/>
        <v>32</v>
      </c>
      <c r="F16" s="8">
        <f t="shared" ca="1" si="2"/>
        <v>6</v>
      </c>
      <c r="G16" s="8">
        <f t="shared" ca="1" si="3"/>
        <v>18</v>
      </c>
      <c r="H16" s="3" t="str">
        <f t="shared" ca="1" si="4"/>
        <v>32ans 6mois 18jours</v>
      </c>
      <c r="I16" s="9" t="str">
        <f t="shared" ca="1" si="5"/>
        <v>argent</v>
      </c>
      <c r="J16" s="8" t="str">
        <f t="shared" ca="1" si="6"/>
        <v>vermeille</v>
      </c>
      <c r="K16" s="8" t="str">
        <f t="shared" ca="1" si="7"/>
        <v>non</v>
      </c>
      <c r="L16" s="9" t="str">
        <f ca="1">""&amp;IF(M16&gt;2000,"REMISE",IF(E16&gt;=35,"3","NON"))</f>
        <v>NON</v>
      </c>
      <c r="M16" s="20">
        <v>0</v>
      </c>
    </row>
    <row r="17" spans="1:14" ht="18.5" x14ac:dyDescent="0.45">
      <c r="A17" s="15" t="s">
        <v>20</v>
      </c>
      <c r="B17" s="15" t="s">
        <v>21</v>
      </c>
      <c r="C17" s="15" t="s">
        <v>22</v>
      </c>
      <c r="D17" s="2">
        <f t="shared" ca="1" si="0"/>
        <v>43119</v>
      </c>
      <c r="E17" s="5">
        <f t="shared" ca="1" si="1"/>
        <v>16</v>
      </c>
      <c r="F17" s="5">
        <f t="shared" ca="1" si="2"/>
        <v>6</v>
      </c>
      <c r="G17" s="5">
        <f t="shared" ca="1" si="3"/>
        <v>18</v>
      </c>
      <c r="H17" s="4" t="str">
        <f t="shared" ca="1" si="4"/>
        <v>16ans 6mois 18jours</v>
      </c>
      <c r="I17" s="11" t="str">
        <f t="shared" ca="1" si="5"/>
        <v>non</v>
      </c>
      <c r="J17" s="5" t="str">
        <f t="shared" ca="1" si="6"/>
        <v>non</v>
      </c>
      <c r="K17" s="5" t="str">
        <f t="shared" ca="1" si="7"/>
        <v>non</v>
      </c>
      <c r="L17" s="9" t="str">
        <f ca="1">""&amp;IF(M17&gt;2000,"REMISE",IF(E17&gt;=20,"1","NON"))</f>
        <v>NON</v>
      </c>
      <c r="M17" s="20">
        <v>0</v>
      </c>
    </row>
    <row r="18" spans="1:14" ht="18.5" x14ac:dyDescent="0.45">
      <c r="A18" s="15" t="s">
        <v>20</v>
      </c>
      <c r="B18" s="15" t="s">
        <v>21</v>
      </c>
      <c r="C18" s="15" t="s">
        <v>22</v>
      </c>
      <c r="D18" s="2">
        <f t="shared" ca="1" si="0"/>
        <v>43119</v>
      </c>
      <c r="E18" s="5">
        <f t="shared" ca="1" si="1"/>
        <v>16</v>
      </c>
      <c r="F18" s="5">
        <f t="shared" ca="1" si="2"/>
        <v>6</v>
      </c>
      <c r="G18" s="5">
        <f t="shared" ca="1" si="3"/>
        <v>18</v>
      </c>
      <c r="H18" s="4" t="str">
        <f t="shared" ca="1" si="4"/>
        <v>16ans 6mois 18jours</v>
      </c>
      <c r="I18" s="11" t="str">
        <f t="shared" ca="1" si="5"/>
        <v>non</v>
      </c>
      <c r="J18" s="5" t="str">
        <f t="shared" ca="1" si="6"/>
        <v>non</v>
      </c>
      <c r="K18" s="5" t="str">
        <f t="shared" ca="1" si="7"/>
        <v>non</v>
      </c>
      <c r="L18" s="9" t="str">
        <f ca="1">""&amp;IF(M18&gt;2000,"REMISE",IF(E18&gt;=30,"2","NON"))</f>
        <v>NON</v>
      </c>
      <c r="M18" s="19">
        <v>0</v>
      </c>
    </row>
    <row r="19" spans="1:14" ht="18.5" x14ac:dyDescent="0.45">
      <c r="A19" s="15" t="s">
        <v>20</v>
      </c>
      <c r="B19" s="15" t="s">
        <v>21</v>
      </c>
      <c r="C19" s="15" t="s">
        <v>22</v>
      </c>
      <c r="D19" s="2">
        <f t="shared" ca="1" si="0"/>
        <v>43119</v>
      </c>
      <c r="E19" s="5">
        <f t="shared" ca="1" si="1"/>
        <v>16</v>
      </c>
      <c r="F19" s="5">
        <f t="shared" ca="1" si="2"/>
        <v>6</v>
      </c>
      <c r="G19" s="5">
        <f t="shared" ca="1" si="3"/>
        <v>18</v>
      </c>
      <c r="H19" s="4" t="str">
        <f t="shared" ca="1" si="4"/>
        <v>16ans 6mois 18jours</v>
      </c>
      <c r="I19" s="11" t="str">
        <f t="shared" ca="1" si="5"/>
        <v>non</v>
      </c>
      <c r="J19" s="5" t="str">
        <f t="shared" ca="1" si="6"/>
        <v>non</v>
      </c>
      <c r="K19" s="5" t="str">
        <f t="shared" ca="1" si="7"/>
        <v>non</v>
      </c>
      <c r="L19" s="9" t="str">
        <f ca="1">""&amp;IF(M19&gt;2000,"REMISE",IF(E19&gt;=35,"3","NON"))</f>
        <v>NON</v>
      </c>
      <c r="M19" s="19">
        <v>0</v>
      </c>
    </row>
    <row r="20" spans="1:14" ht="18.5" x14ac:dyDescent="0.45">
      <c r="A20" s="13" t="s">
        <v>24</v>
      </c>
      <c r="B20" s="13" t="s">
        <v>25</v>
      </c>
      <c r="C20" s="13" t="s">
        <v>26</v>
      </c>
      <c r="D20" s="2">
        <f t="shared" ca="1" si="0"/>
        <v>43119</v>
      </c>
      <c r="E20" s="8">
        <f t="shared" ref="E20:E25" ca="1" si="8">DATEDIF(C20,D20,"y")</f>
        <v>33</v>
      </c>
      <c r="F20" s="8">
        <f t="shared" ref="F20:F25" ca="1" si="9">DATEDIF(C20,D20,"ym")</f>
        <v>8</v>
      </c>
      <c r="G20" s="8">
        <f t="shared" ref="G20:G25" ca="1" si="10">DATEDIF(C20,D20,"md")</f>
        <v>17</v>
      </c>
      <c r="H20" s="3" t="str">
        <f t="shared" ref="H20:H25" ca="1" si="11">(E20&amp;"ans "&amp;F20&amp;"mois "&amp;G20&amp;"jours")</f>
        <v>33ans 8mois 17jours</v>
      </c>
      <c r="I20" s="9" t="str">
        <f t="shared" ref="I20:I25" ca="1" si="12">IF(E20&gt;=20,"argent","non")</f>
        <v>argent</v>
      </c>
      <c r="J20" s="8" t="str">
        <f t="shared" ref="J20:J25" ca="1" si="13">IF(E20&gt;=30,"vermeille","non")</f>
        <v>vermeille</v>
      </c>
      <c r="K20" s="8" t="str">
        <f t="shared" ref="K20:K25" ca="1" si="14">IF(E20&gt;=35,"OR","non")</f>
        <v>non</v>
      </c>
      <c r="L20" s="9" t="str">
        <f ca="1">""&amp;IF(M20&gt;2000,"REMISE",IF(E20&gt;=20,"1","NON"))</f>
        <v>1</v>
      </c>
      <c r="M20" s="20">
        <v>0</v>
      </c>
      <c r="N20" s="5" t="s">
        <v>9</v>
      </c>
    </row>
    <row r="21" spans="1:14" ht="18.5" x14ac:dyDescent="0.45">
      <c r="A21" s="13" t="s">
        <v>24</v>
      </c>
      <c r="B21" s="13" t="s">
        <v>25</v>
      </c>
      <c r="C21" s="13" t="s">
        <v>26</v>
      </c>
      <c r="D21" s="2">
        <f t="shared" ca="1" si="0"/>
        <v>43119</v>
      </c>
      <c r="E21" s="8">
        <f t="shared" ca="1" si="8"/>
        <v>33</v>
      </c>
      <c r="F21" s="8">
        <f t="shared" ca="1" si="9"/>
        <v>8</v>
      </c>
      <c r="G21" s="8">
        <f t="shared" ca="1" si="10"/>
        <v>17</v>
      </c>
      <c r="H21" s="3" t="str">
        <f t="shared" ca="1" si="11"/>
        <v>33ans 8mois 17jours</v>
      </c>
      <c r="I21" s="9" t="str">
        <f t="shared" ca="1" si="12"/>
        <v>argent</v>
      </c>
      <c r="J21" s="8" t="str">
        <f t="shared" ca="1" si="13"/>
        <v>vermeille</v>
      </c>
      <c r="K21" s="8" t="str">
        <f t="shared" ca="1" si="14"/>
        <v>non</v>
      </c>
      <c r="L21" s="9" t="str">
        <f ca="1">""&amp;IF(M21&gt;2000,"REMISE",IF(E21&gt;=30,"2","NON"))</f>
        <v>2</v>
      </c>
      <c r="M21" s="20">
        <v>0</v>
      </c>
    </row>
    <row r="22" spans="1:14" ht="18.5" x14ac:dyDescent="0.45">
      <c r="A22" s="13" t="s">
        <v>24</v>
      </c>
      <c r="B22" s="13" t="s">
        <v>25</v>
      </c>
      <c r="C22" s="13" t="s">
        <v>26</v>
      </c>
      <c r="D22" s="2">
        <f t="shared" ca="1" si="0"/>
        <v>43119</v>
      </c>
      <c r="E22" s="8">
        <f t="shared" ca="1" si="8"/>
        <v>33</v>
      </c>
      <c r="F22" s="8">
        <f t="shared" ca="1" si="9"/>
        <v>8</v>
      </c>
      <c r="G22" s="8">
        <f t="shared" ca="1" si="10"/>
        <v>17</v>
      </c>
      <c r="H22" s="3" t="str">
        <f t="shared" ca="1" si="11"/>
        <v>33ans 8mois 17jours</v>
      </c>
      <c r="I22" s="9" t="str">
        <f t="shared" ca="1" si="12"/>
        <v>argent</v>
      </c>
      <c r="J22" s="8" t="str">
        <f t="shared" ca="1" si="13"/>
        <v>vermeille</v>
      </c>
      <c r="K22" s="8" t="str">
        <f t="shared" ca="1" si="14"/>
        <v>non</v>
      </c>
      <c r="L22" s="9" t="str">
        <f ca="1">""&amp;IF(M22&gt;2000,"REMISE",IF(E22&gt;=35,"3","NON"))</f>
        <v>NON</v>
      </c>
      <c r="M22" s="19">
        <v>0</v>
      </c>
    </row>
    <row r="23" spans="1:14" ht="18.5" x14ac:dyDescent="0.45">
      <c r="A23" s="15" t="s">
        <v>27</v>
      </c>
      <c r="B23" s="15" t="s">
        <v>23</v>
      </c>
      <c r="C23" s="15" t="s">
        <v>28</v>
      </c>
      <c r="D23" s="2">
        <f t="shared" ca="1" si="0"/>
        <v>43119</v>
      </c>
      <c r="E23" s="5">
        <f t="shared" ca="1" si="8"/>
        <v>36</v>
      </c>
      <c r="F23" s="5">
        <f t="shared" ca="1" si="9"/>
        <v>9</v>
      </c>
      <c r="G23" s="5">
        <f t="shared" ca="1" si="10"/>
        <v>18</v>
      </c>
      <c r="H23" s="4" t="str">
        <f t="shared" ca="1" si="11"/>
        <v>36ans 9mois 18jours</v>
      </c>
      <c r="I23" s="11" t="str">
        <f t="shared" ca="1" si="12"/>
        <v>argent</v>
      </c>
      <c r="J23" s="5" t="str">
        <f t="shared" ca="1" si="13"/>
        <v>vermeille</v>
      </c>
      <c r="K23" s="5" t="str">
        <f t="shared" ca="1" si="14"/>
        <v>OR</v>
      </c>
      <c r="L23" s="9" t="str">
        <f ca="1">""&amp;IF(M23&gt;2000,"REMISE",IF(E23&gt;=20,"1","NON"))</f>
        <v>1</v>
      </c>
      <c r="M23" s="20">
        <v>0</v>
      </c>
    </row>
    <row r="24" spans="1:14" ht="18.5" x14ac:dyDescent="0.45">
      <c r="A24" s="15" t="s">
        <v>27</v>
      </c>
      <c r="B24" s="15" t="s">
        <v>23</v>
      </c>
      <c r="C24" s="15" t="s">
        <v>28</v>
      </c>
      <c r="D24" s="2">
        <f t="shared" ca="1" si="0"/>
        <v>43119</v>
      </c>
      <c r="E24" s="5">
        <f t="shared" ca="1" si="8"/>
        <v>36</v>
      </c>
      <c r="F24" s="5">
        <f t="shared" ca="1" si="9"/>
        <v>9</v>
      </c>
      <c r="G24" s="5">
        <f t="shared" ca="1" si="10"/>
        <v>18</v>
      </c>
      <c r="H24" s="4" t="str">
        <f t="shared" ca="1" si="11"/>
        <v>36ans 9mois 18jours</v>
      </c>
      <c r="I24" s="11" t="str">
        <f t="shared" ca="1" si="12"/>
        <v>argent</v>
      </c>
      <c r="J24" s="5" t="str">
        <f t="shared" ca="1" si="13"/>
        <v>vermeille</v>
      </c>
      <c r="K24" s="5" t="str">
        <f t="shared" ca="1" si="14"/>
        <v>OR</v>
      </c>
      <c r="L24" s="9" t="str">
        <f ca="1">""&amp;IF(M24&gt;2000,"REMISE",IF(E24&gt;=30,"2","NON"))</f>
        <v>2</v>
      </c>
      <c r="M24" s="20">
        <v>0</v>
      </c>
    </row>
    <row r="25" spans="1:14" ht="18.5" x14ac:dyDescent="0.45">
      <c r="A25" s="15" t="s">
        <v>27</v>
      </c>
      <c r="B25" s="15" t="s">
        <v>23</v>
      </c>
      <c r="C25" s="15" t="s">
        <v>28</v>
      </c>
      <c r="D25" s="2">
        <f t="shared" ca="1" si="0"/>
        <v>43119</v>
      </c>
      <c r="E25" s="5">
        <f t="shared" ca="1" si="8"/>
        <v>36</v>
      </c>
      <c r="F25" s="5">
        <f t="shared" ca="1" si="9"/>
        <v>9</v>
      </c>
      <c r="G25" s="5">
        <f t="shared" ca="1" si="10"/>
        <v>18</v>
      </c>
      <c r="H25" s="4" t="str">
        <f t="shared" ca="1" si="11"/>
        <v>36ans 9mois 18jours</v>
      </c>
      <c r="I25" s="11" t="str">
        <f t="shared" ca="1" si="12"/>
        <v>argent</v>
      </c>
      <c r="J25" s="5" t="str">
        <f t="shared" ca="1" si="13"/>
        <v>vermeille</v>
      </c>
      <c r="K25" s="5" t="str">
        <f t="shared" ca="1" si="14"/>
        <v>OR</v>
      </c>
      <c r="L25" s="9" t="str">
        <f ca="1">""&amp;IF(M25&gt;2000,"REMISE",IF(E25&gt;=35,"3","NON"))</f>
        <v>3</v>
      </c>
      <c r="M25" s="19">
        <v>0</v>
      </c>
    </row>
  </sheetData>
  <phoneticPr fontId="0" type="noConversion"/>
  <conditionalFormatting sqref="I2:I25 L2:L25">
    <cfRule type="expression" dxfId="2" priority="1" stopIfTrue="1">
      <formula>NOT(ISERROR(SEARCH("argent",I2)))</formula>
    </cfRule>
  </conditionalFormatting>
  <conditionalFormatting sqref="J2:J25">
    <cfRule type="expression" dxfId="1" priority="2" stopIfTrue="1">
      <formula>NOT(ISERROR(SEARCH("vermeille",J2)))</formula>
    </cfRule>
  </conditionalFormatting>
  <conditionalFormatting sqref="K2:K25">
    <cfRule type="expression" dxfId="0" priority="3" stopIfTrue="1">
      <formula>NOT(ISERROR(SEARCH("or",K2)))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medailles</vt:lpstr>
      <vt:lpstr>années</vt:lpstr>
      <vt:lpstr>medailles!medaille</vt:lpstr>
      <vt:lpstr>medaille</vt:lpstr>
      <vt:lpstr>medailler</vt:lpstr>
      <vt:lpstr>medaillers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FLORIAN-C</dc:creator>
  <cp:lastModifiedBy>Michel</cp:lastModifiedBy>
  <cp:lastPrinted>2017-10-24T09:22:23Z</cp:lastPrinted>
  <dcterms:created xsi:type="dcterms:W3CDTF">2017-08-28T11:36:50Z</dcterms:created>
  <dcterms:modified xsi:type="dcterms:W3CDTF">2018-01-19T05:02:09Z</dcterms:modified>
</cp:coreProperties>
</file>