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60" windowWidth="12120" windowHeight="8850" activeTab="1"/>
  </bookViews>
  <sheets>
    <sheet name="Liste" sheetId="1" r:id="rId1"/>
    <sheet name="Liste réduite" sheetId="4" r:id="rId2"/>
    <sheet name="Répertoire" sheetId="3" r:id="rId3"/>
    <sheet name="Catégories" sheetId="2" r:id="rId4"/>
  </sheets>
  <definedNames>
    <definedName name="_xlnm._FilterDatabase" localSheetId="0" hidden="1">Liste!$A$2:$N$6</definedName>
    <definedName name="Adresse">Liste!$F$3:$F$2342</definedName>
    <definedName name="Adresse1">Liste!$F$3:$F$2342</definedName>
    <definedName name="Adresse2">Liste!$G$3:$G$2342</definedName>
    <definedName name="BDAdresse">Liste!$A$2:$M$2342</definedName>
    <definedName name="BDAdresse2">Liste!$G:$G</definedName>
    <definedName name="Catégorie">Liste!$A$3:$A$2342</definedName>
    <definedName name="Catégories">Catégories!$B$2:$B$28</definedName>
    <definedName name="Commentaires">Liste!$M$3:$M$2342</definedName>
    <definedName name="ContactSel">Répertoire!$E$2</definedName>
    <definedName name="Cp">Liste!$H$3:$H$2342</definedName>
    <definedName name="_xlnm.Criteria" localSheetId="1">'Liste réduite'!$D$1:$D$2</definedName>
    <definedName name="E.Mail">Liste!$L$3:$L$2342</definedName>
    <definedName name="_xlnm.Extract" localSheetId="1">'Liste réduite'!$A$4:$N$4</definedName>
    <definedName name="Nom">Liste!$D$3:$D$2342</definedName>
    <definedName name="Portable">Liste!$K$3:$K$2342</definedName>
    <definedName name="Prénom">Liste!$E$3:$E$2342</definedName>
    <definedName name="Sociétéfonction">Liste!$B$3:$B$2342</definedName>
    <definedName name="Téléphone">Liste!$J$3:$J$2342</definedName>
    <definedName name="Titre">Liste!$C$3:$C$2342</definedName>
    <definedName name="Ville">Liste!$I$3:$I$2342</definedName>
  </definedNames>
  <calcPr calcId="152511"/>
</workbook>
</file>

<file path=xl/calcChain.xml><?xml version="1.0" encoding="utf-8"?>
<calcChain xmlns="http://schemas.openxmlformats.org/spreadsheetml/2006/main">
  <c r="Q3" i="3" l="1"/>
  <c r="P3" i="3"/>
  <c r="K20" i="3" l="1"/>
  <c r="K18" i="3"/>
  <c r="K16" i="3"/>
  <c r="K6" i="3"/>
  <c r="K8" i="3"/>
  <c r="K14" i="3"/>
  <c r="K12" i="3"/>
  <c r="K10" i="3"/>
  <c r="K4" i="3"/>
  <c r="K2" i="3"/>
  <c r="P1" i="3"/>
  <c r="B1" i="1" l="1"/>
</calcChain>
</file>

<file path=xl/sharedStrings.xml><?xml version="1.0" encoding="utf-8"?>
<sst xmlns="http://schemas.openxmlformats.org/spreadsheetml/2006/main" count="106" uniqueCount="57">
  <si>
    <t>Catégorie</t>
  </si>
  <si>
    <t>Catégories</t>
  </si>
  <si>
    <t>Titre</t>
  </si>
  <si>
    <t>Nom</t>
  </si>
  <si>
    <t>Prénom</t>
  </si>
  <si>
    <t>Ville</t>
  </si>
  <si>
    <t>Téléphone</t>
  </si>
  <si>
    <t>Cp</t>
  </si>
  <si>
    <t>Code postal</t>
  </si>
  <si>
    <t>E-mail</t>
  </si>
  <si>
    <t>E.Mail</t>
  </si>
  <si>
    <t>Commentaires</t>
  </si>
  <si>
    <t>Adresse1</t>
  </si>
  <si>
    <t>Adresse2</t>
  </si>
  <si>
    <t>Cliquer sur le bouton pour ajouter une catégorie</t>
  </si>
  <si>
    <t>à la liste.</t>
  </si>
  <si>
    <t>Monsieur</t>
  </si>
  <si>
    <t>BTP</t>
  </si>
  <si>
    <t>METROPOLE</t>
  </si>
  <si>
    <t>RESEAUX EU</t>
  </si>
  <si>
    <t>RESEAUX EP</t>
  </si>
  <si>
    <t>ECLAIRAGE</t>
  </si>
  <si>
    <t>ADMINISTRES</t>
  </si>
  <si>
    <t>ELUS</t>
  </si>
  <si>
    <t>ARCHITECTE</t>
  </si>
  <si>
    <t>AMO</t>
  </si>
  <si>
    <t>ELECTRICITE</t>
  </si>
  <si>
    <t>TELEPHONE</t>
  </si>
  <si>
    <t xml:space="preserve">Portable </t>
  </si>
  <si>
    <t>INTERNE</t>
  </si>
  <si>
    <t>VILLE DE ROGNAC</t>
  </si>
  <si>
    <t>ASTREINTE</t>
  </si>
  <si>
    <t>Société-fonction</t>
  </si>
  <si>
    <t>Portable</t>
  </si>
  <si>
    <t>RESEAU EAU</t>
  </si>
  <si>
    <t>1</t>
  </si>
  <si>
    <t>RESEAU EP FUITE</t>
  </si>
  <si>
    <t>BAT</t>
  </si>
  <si>
    <t>RESEAU</t>
  </si>
  <si>
    <t>Peintre</t>
  </si>
  <si>
    <t>maçon</t>
  </si>
  <si>
    <t>electricien</t>
  </si>
  <si>
    <t>plombier</t>
  </si>
  <si>
    <t>Elu</t>
  </si>
  <si>
    <t>Germain</t>
  </si>
  <si>
    <t>cousin</t>
  </si>
  <si>
    <t>Riberi</t>
  </si>
  <si>
    <t>Cousin</t>
  </si>
  <si>
    <t>Zidane</t>
  </si>
  <si>
    <t>zinedine</t>
  </si>
  <si>
    <t>Gilbert</t>
  </si>
  <si>
    <t>Eric</t>
  </si>
  <si>
    <t>Paris</t>
  </si>
  <si>
    <t>Lyon</t>
  </si>
  <si>
    <t>SALON</t>
  </si>
  <si>
    <t>NANTES</t>
  </si>
  <si>
    <t>*i*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</si>
</sst>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0&quot; &quot;00&quot; &quot;00&quot; &quot;00"/>
    <numFmt numFmtId="166" formatCode="00&quot; &quot;00&quot; &quot;00&quot; &quot;00&quot; &quot;00"/>
    <numFmt numFmtId="167" formatCode="&quot;Nb Contact: &quot;General"/>
    <numFmt numFmtId="168" formatCode="0#&quot; &quot;##&quot; &quot;##&quot; &quot;##&quot; &quot;##"/>
  </numFmts>
  <fonts count="17" x14ac:knownFonts="1">
    <font>
      <sz val="11"/>
      <name val="Times New Roman"/>
    </font>
    <font>
      <sz val="1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1"/>
      <color rgb="FF800000"/>
      <name val="Times New Roman"/>
      <family val="1"/>
    </font>
    <font>
      <sz val="11"/>
      <name val="Times New Roman"/>
      <family val="1"/>
    </font>
    <font>
      <sz val="16"/>
      <color rgb="FF0000FF"/>
      <name val="Arial"/>
      <family val="2"/>
    </font>
    <font>
      <i/>
      <sz val="16"/>
      <color rgb="FF0000FF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i/>
      <sz val="16"/>
      <color theme="1"/>
      <name val="Arial"/>
      <family val="2"/>
    </font>
    <font>
      <b/>
      <i/>
      <sz val="11"/>
      <color rgb="FF0000FF"/>
      <name val="Times New Roman"/>
      <family val="1"/>
    </font>
    <font>
      <sz val="12"/>
      <name val="Tahoma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42"/>
      </top>
      <bottom/>
      <diagonal/>
    </border>
    <border>
      <left/>
      <right style="thick">
        <color indexed="42"/>
      </right>
      <top style="thick">
        <color indexed="42"/>
      </top>
      <bottom/>
      <diagonal/>
    </border>
    <border>
      <left/>
      <right style="thick">
        <color indexed="42"/>
      </right>
      <top/>
      <bottom style="thick">
        <color indexed="42"/>
      </bottom>
      <diagonal/>
    </border>
    <border>
      <left/>
      <right/>
      <top/>
      <bottom style="thick">
        <color indexed="42"/>
      </bottom>
      <diagonal/>
    </border>
  </borders>
  <cellStyleXfs count="4">
    <xf numFmtId="0" fontId="0" fillId="0" borderId="0"/>
    <xf numFmtId="0" fontId="2" fillId="2" borderId="0">
      <alignment horizontal="center" vertical="center"/>
    </xf>
    <xf numFmtId="165" fontId="3" fillId="0" borderId="0">
      <alignment horizontal="center"/>
    </xf>
    <xf numFmtId="0" fontId="3" fillId="0" borderId="0"/>
  </cellStyleXfs>
  <cellXfs count="49">
    <xf numFmtId="0" fontId="0" fillId="0" borderId="0" xfId="0"/>
    <xf numFmtId="0" fontId="1" fillId="0" borderId="0" xfId="0" applyFont="1"/>
    <xf numFmtId="0" fontId="5" fillId="0" borderId="0" xfId="0" applyFont="1"/>
    <xf numFmtId="0" fontId="6" fillId="3" borderId="0" xfId="3" applyFont="1" applyFill="1"/>
    <xf numFmtId="0" fontId="7" fillId="3" borderId="0" xfId="3" applyFont="1" applyFill="1" applyAlignment="1">
      <alignment horizontal="center"/>
    </xf>
    <xf numFmtId="0" fontId="6" fillId="2" borderId="0" xfId="3" applyFont="1" applyFill="1"/>
    <xf numFmtId="0" fontId="8" fillId="0" borderId="0" xfId="3" applyFont="1"/>
    <xf numFmtId="0" fontId="9" fillId="3" borderId="0" xfId="3" applyFont="1" applyFill="1" applyAlignment="1">
      <alignment horizontal="right"/>
    </xf>
    <xf numFmtId="0" fontId="9" fillId="3" borderId="0" xfId="3" applyFont="1" applyFill="1" applyAlignment="1">
      <alignment horizontal="right" vertical="center"/>
    </xf>
    <xf numFmtId="0" fontId="7" fillId="3" borderId="0" xfId="3" applyFont="1" applyFill="1" applyAlignment="1">
      <alignment horizontal="right" vertical="top"/>
    </xf>
    <xf numFmtId="0" fontId="6" fillId="2" borderId="0" xfId="3" applyFont="1" applyFill="1" applyAlignment="1">
      <alignment horizontal="left"/>
    </xf>
    <xf numFmtId="0" fontId="8" fillId="0" borderId="0" xfId="3" applyFont="1" applyFill="1"/>
    <xf numFmtId="0" fontId="8" fillId="0" borderId="0" xfId="3" applyFont="1" applyAlignment="1">
      <alignment horizontal="left"/>
    </xf>
    <xf numFmtId="0" fontId="7" fillId="0" borderId="0" xfId="3" applyFont="1" applyFill="1" applyAlignment="1">
      <alignment horizontal="center"/>
    </xf>
    <xf numFmtId="0" fontId="7" fillId="2" borderId="0" xfId="3" applyFont="1" applyFill="1" applyAlignment="1">
      <alignment horizontal="center"/>
    </xf>
    <xf numFmtId="0" fontId="10" fillId="0" borderId="0" xfId="3" applyFont="1" applyFill="1" applyAlignment="1">
      <alignment horizontal="center"/>
    </xf>
    <xf numFmtId="0" fontId="10" fillId="2" borderId="0" xfId="3" applyFont="1" applyFill="1" applyAlignment="1">
      <alignment horizontal="center"/>
    </xf>
    <xf numFmtId="0" fontId="10" fillId="0" borderId="0" xfId="3" applyFont="1" applyFill="1" applyAlignment="1">
      <alignment horizontal="center" vertical="top"/>
    </xf>
    <xf numFmtId="0" fontId="10" fillId="2" borderId="0" xfId="3" applyFont="1" applyFill="1" applyAlignment="1">
      <alignment horizontal="center" vertical="top"/>
    </xf>
    <xf numFmtId="0" fontId="7" fillId="0" borderId="0" xfId="3" applyFont="1" applyFill="1" applyAlignment="1">
      <alignment horizontal="center" vertical="top"/>
    </xf>
    <xf numFmtId="0" fontId="7" fillId="2" borderId="0" xfId="3" applyFont="1" applyFill="1" applyAlignment="1">
      <alignment horizontal="center" vertical="top"/>
    </xf>
    <xf numFmtId="0" fontId="12" fillId="2" borderId="0" xfId="0" applyFont="1" applyFill="1"/>
    <xf numFmtId="0" fontId="13" fillId="0" borderId="0" xfId="0" applyFont="1" applyFill="1" applyAlignment="1">
      <alignment horizontal="center"/>
    </xf>
    <xf numFmtId="0" fontId="15" fillId="0" borderId="2" xfId="0" applyFont="1" applyFill="1" applyBorder="1" applyAlignment="1">
      <alignment horizontal="center" vertical="center"/>
    </xf>
    <xf numFmtId="168" fontId="15" fillId="0" borderId="2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/>
    </xf>
    <xf numFmtId="168" fontId="13" fillId="0" borderId="0" xfId="0" applyNumberFormat="1" applyFont="1" applyFill="1" applyAlignment="1">
      <alignment horizontal="center"/>
    </xf>
    <xf numFmtId="0" fontId="15" fillId="0" borderId="2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left"/>
    </xf>
    <xf numFmtId="167" fontId="14" fillId="0" borderId="0" xfId="0" applyNumberFormat="1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/>
    </xf>
    <xf numFmtId="168" fontId="13" fillId="0" borderId="1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9" fillId="0" borderId="3" xfId="3" applyNumberFormat="1" applyFont="1" applyBorder="1" applyAlignment="1" applyProtection="1">
      <alignment horizontal="left" vertical="center"/>
    </xf>
    <xf numFmtId="0" fontId="9" fillId="0" borderId="6" xfId="3" applyNumberFormat="1" applyFont="1" applyBorder="1" applyAlignment="1" applyProtection="1">
      <alignment horizontal="left" vertical="center"/>
    </xf>
    <xf numFmtId="0" fontId="9" fillId="0" borderId="0" xfId="3" applyNumberFormat="1" applyFont="1" applyBorder="1" applyAlignment="1" applyProtection="1">
      <alignment horizontal="left" vertical="center"/>
    </xf>
    <xf numFmtId="166" fontId="9" fillId="0" borderId="3" xfId="3" applyNumberFormat="1" applyFont="1" applyBorder="1" applyAlignment="1" applyProtection="1">
      <alignment horizontal="left" vertical="center"/>
    </xf>
    <xf numFmtId="166" fontId="9" fillId="0" borderId="6" xfId="3" applyNumberFormat="1" applyFont="1" applyBorder="1" applyAlignment="1" applyProtection="1">
      <alignment horizontal="left" vertical="center"/>
    </xf>
    <xf numFmtId="0" fontId="6" fillId="3" borderId="0" xfId="3" applyFont="1" applyFill="1" applyAlignment="1">
      <alignment horizontal="center"/>
    </xf>
    <xf numFmtId="0" fontId="9" fillId="0" borderId="4" xfId="3" applyFont="1" applyBorder="1" applyAlignment="1" applyProtection="1">
      <alignment horizontal="left" vertical="center"/>
    </xf>
    <xf numFmtId="0" fontId="9" fillId="0" borderId="5" xfId="3" applyFont="1" applyBorder="1" applyAlignment="1" applyProtection="1">
      <alignment horizontal="left" vertical="center"/>
    </xf>
    <xf numFmtId="0" fontId="9" fillId="0" borderId="3" xfId="3" applyFont="1" applyBorder="1" applyAlignment="1" applyProtection="1">
      <alignment horizontal="left" vertical="center"/>
    </xf>
    <xf numFmtId="0" fontId="9" fillId="0" borderId="6" xfId="3" applyFont="1" applyBorder="1" applyAlignment="1" applyProtection="1">
      <alignment horizontal="left" vertical="center"/>
    </xf>
    <xf numFmtId="164" fontId="9" fillId="0" borderId="3" xfId="3" applyNumberFormat="1" applyFont="1" applyBorder="1" applyAlignment="1" applyProtection="1">
      <alignment horizontal="left" vertical="center"/>
    </xf>
    <xf numFmtId="164" fontId="9" fillId="0" borderId="6" xfId="3" applyNumberFormat="1" applyFont="1" applyBorder="1" applyAlignment="1" applyProtection="1">
      <alignment horizontal="left" vertical="center"/>
    </xf>
  </cellXfs>
  <cellStyles count="4">
    <cellStyle name="Entête" xfId="1"/>
    <cellStyle name="N° téléphone" xfId="2"/>
    <cellStyle name="Normal" xfId="0" builtinId="0"/>
    <cellStyle name="Normal_ADRESSE" xfId="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222250</xdr:colOff>
          <xdr:row>0</xdr:row>
          <xdr:rowOff>260350</xdr:rowOff>
        </xdr:from>
        <xdr:to>
          <xdr:col>4</xdr:col>
          <xdr:colOff>95250</xdr:colOff>
          <xdr:row>0</xdr:row>
          <xdr:rowOff>603250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Nouveau contact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0</xdr:row>
          <xdr:rowOff>247650</xdr:rowOff>
        </xdr:from>
        <xdr:to>
          <xdr:col>6</xdr:col>
          <xdr:colOff>285750</xdr:colOff>
          <xdr:row>0</xdr:row>
          <xdr:rowOff>609600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Recherche d'un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107950</xdr:colOff>
          <xdr:row>0</xdr:row>
          <xdr:rowOff>266700</xdr:rowOff>
        </xdr:from>
        <xdr:to>
          <xdr:col>1</xdr:col>
          <xdr:colOff>1136650</xdr:colOff>
          <xdr:row>0</xdr:row>
          <xdr:rowOff>571500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0</xdr:row>
          <xdr:rowOff>285750</xdr:rowOff>
        </xdr:from>
        <xdr:to>
          <xdr:col>0</xdr:col>
          <xdr:colOff>819150</xdr:colOff>
          <xdr:row>0</xdr:row>
          <xdr:rowOff>552450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0</xdr:row>
          <xdr:rowOff>260350</xdr:rowOff>
        </xdr:from>
        <xdr:to>
          <xdr:col>8</xdr:col>
          <xdr:colOff>476250</xdr:colOff>
          <xdr:row>0</xdr:row>
          <xdr:rowOff>622300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Voir la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260350</xdr:colOff>
      <xdr:row>0</xdr:row>
      <xdr:rowOff>31750</xdr:rowOff>
    </xdr:from>
    <xdr:to>
      <xdr:col>4</xdr:col>
      <xdr:colOff>425450</xdr:colOff>
      <xdr:row>2</xdr:row>
      <xdr:rowOff>107950</xdr:rowOff>
    </xdr:to>
    <xdr:sp macro="[0]!RechercheNom" textlink="">
      <xdr:nvSpPr>
        <xdr:cNvPr id="2" name="Rectangle à coins arrondis 1"/>
        <xdr:cNvSpPr/>
      </xdr:nvSpPr>
      <xdr:spPr bwMode="auto">
        <a:xfrm>
          <a:off x="2171700" y="31750"/>
          <a:ext cx="1689100" cy="431800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/>
            <a:t>Rechercher</a:t>
          </a:r>
          <a:r>
            <a:rPr lang="fr-FR" sz="1600" baseline="0"/>
            <a:t> Noms</a:t>
          </a:r>
          <a:endParaRPr lang="fr-FR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324971</xdr:colOff>
      <xdr:row>3</xdr:row>
      <xdr:rowOff>22412</xdr:rowOff>
    </xdr:from>
    <xdr:to>
      <xdr:col>6</xdr:col>
      <xdr:colOff>238103</xdr:colOff>
      <xdr:row>5</xdr:row>
      <xdr:rowOff>123265</xdr:rowOff>
    </xdr:to>
    <xdr:sp macro="[0]!VBCategorie.ficheprec" textlink="">
      <xdr:nvSpPr>
        <xdr:cNvPr id="4" name="Flèche : hau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 bwMode="auto">
        <a:xfrm>
          <a:off x="3910853" y="963706"/>
          <a:ext cx="484632" cy="638735"/>
        </a:xfrm>
        <a:prstGeom prst="up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324970</xdr:colOff>
      <xdr:row>5</xdr:row>
      <xdr:rowOff>168089</xdr:rowOff>
    </xdr:from>
    <xdr:to>
      <xdr:col>6</xdr:col>
      <xdr:colOff>238102</xdr:colOff>
      <xdr:row>7</xdr:row>
      <xdr:rowOff>261230</xdr:rowOff>
    </xdr:to>
    <xdr:sp macro="[0]!VBCategorie.fichesuiv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 bwMode="auto">
        <a:xfrm>
          <a:off x="3910852" y="1647265"/>
          <a:ext cx="484632" cy="631024"/>
        </a:xfrm>
        <a:prstGeom prst="down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1</xdr:row>
          <xdr:rowOff>76200</xdr:rowOff>
        </xdr:from>
        <xdr:to>
          <xdr:col>5</xdr:col>
          <xdr:colOff>0</xdr:colOff>
          <xdr:row>2</xdr:row>
          <xdr:rowOff>184150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Recherche d'un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241300</xdr:colOff>
          <xdr:row>3</xdr:row>
          <xdr:rowOff>76200</xdr:rowOff>
        </xdr:from>
        <xdr:to>
          <xdr:col>5</xdr:col>
          <xdr:colOff>0</xdr:colOff>
          <xdr:row>4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17</xdr:row>
          <xdr:rowOff>76200</xdr:rowOff>
        </xdr:from>
        <xdr:to>
          <xdr:col>4</xdr:col>
          <xdr:colOff>127000</xdr:colOff>
          <xdr:row>18</xdr:row>
          <xdr:rowOff>146050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2</xdr:row>
          <xdr:rowOff>12700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Ajouter une catégorie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6" totalsRowShown="0" headerRowDxfId="17" dataDxfId="15" headerRowBorderDxfId="16" tableBorderDxfId="14">
  <sortState ref="A3:M239">
    <sortCondition ref="A3:A239"/>
    <sortCondition ref="B3:B239"/>
    <sortCondition ref="D3:D239"/>
  </sortState>
  <tableColumns count="14">
    <tableColumn id="1" name="Catégorie" dataDxfId="13"/>
    <tableColumn id="2" name="Société-fonction" dataDxfId="12"/>
    <tableColumn id="3" name="Titre" dataDxfId="11"/>
    <tableColumn id="4" name="Nom" dataDxfId="10"/>
    <tableColumn id="5" name="Prénom" dataDxfId="9"/>
    <tableColumn id="6" name="Adresse1" dataDxfId="8"/>
    <tableColumn id="7" name="Adresse2" dataDxfId="7"/>
    <tableColumn id="8" name="Cp" dataDxfId="6"/>
    <tableColumn id="9" name="Ville" dataDxfId="5"/>
    <tableColumn id="10" name="Téléphone" dataDxfId="4"/>
    <tableColumn id="11" name="Portable " dataDxfId="3"/>
    <tableColumn id="12" name="E.Mail" dataDxfId="2"/>
    <tableColumn id="13" name="Commentaires" dataDxfId="1"/>
    <tableColumn id="15" name="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6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ColWidth="22.1796875" defaultRowHeight="12.5" x14ac:dyDescent="0.25"/>
  <cols>
    <col min="1" max="1" width="29.81640625" style="26" customWidth="1"/>
    <col min="2" max="2" width="40.1796875" style="26" customWidth="1"/>
    <col min="3" max="3" width="11.1796875" style="22" bestFit="1" customWidth="1"/>
    <col min="4" max="4" width="12.81640625" style="22" bestFit="1" customWidth="1"/>
    <col min="5" max="5" width="14.54296875" style="22" bestFit="1" customWidth="1"/>
    <col min="6" max="7" width="13.7265625" style="22" bestFit="1" customWidth="1"/>
    <col min="8" max="8" width="8" style="22" bestFit="1" customWidth="1"/>
    <col min="9" max="9" width="9.7265625" style="22" bestFit="1" customWidth="1"/>
    <col min="10" max="10" width="15.26953125" style="27" bestFit="1" customWidth="1"/>
    <col min="11" max="11" width="13.81640625" style="27" bestFit="1" customWidth="1"/>
    <col min="12" max="12" width="13" style="26" customWidth="1"/>
    <col min="13" max="13" width="17.54296875" style="22" customWidth="1"/>
    <col min="14" max="14" width="6.54296875" style="22" bestFit="1" customWidth="1"/>
    <col min="15" max="16384" width="22.1796875" style="22"/>
  </cols>
  <sheetData>
    <row r="1" spans="1:14" ht="70.5" customHeight="1" x14ac:dyDescent="0.3">
      <c r="A1" s="29"/>
      <c r="B1" s="31">
        <f>COUNTA(Catégorie)</f>
        <v>4</v>
      </c>
      <c r="C1" s="35"/>
      <c r="D1" s="35"/>
      <c r="E1" s="35"/>
      <c r="F1" s="35"/>
      <c r="G1" s="35"/>
      <c r="H1" s="35"/>
      <c r="I1" s="36"/>
      <c r="J1" s="36"/>
      <c r="K1" s="36"/>
      <c r="L1" s="29"/>
      <c r="M1" s="35"/>
      <c r="N1" s="22">
        <v>1</v>
      </c>
    </row>
    <row r="2" spans="1:14" s="25" customFormat="1" ht="30" customHeight="1" x14ac:dyDescent="0.3">
      <c r="A2" s="23" t="s">
        <v>0</v>
      </c>
      <c r="B2" s="28" t="s">
        <v>32</v>
      </c>
      <c r="C2" s="23" t="s">
        <v>2</v>
      </c>
      <c r="D2" s="23" t="s">
        <v>3</v>
      </c>
      <c r="E2" s="23" t="s">
        <v>4</v>
      </c>
      <c r="F2" s="23" t="s">
        <v>12</v>
      </c>
      <c r="G2" s="23" t="s">
        <v>13</v>
      </c>
      <c r="H2" s="23" t="s">
        <v>7</v>
      </c>
      <c r="I2" s="23" t="s">
        <v>5</v>
      </c>
      <c r="J2" s="24" t="s">
        <v>6</v>
      </c>
      <c r="K2" s="24" t="s">
        <v>28</v>
      </c>
      <c r="L2" s="28" t="s">
        <v>10</v>
      </c>
      <c r="M2" s="23" t="s">
        <v>11</v>
      </c>
      <c r="N2" s="23" t="s">
        <v>35</v>
      </c>
    </row>
    <row r="3" spans="1:14" x14ac:dyDescent="0.25">
      <c r="A3" s="30" t="s">
        <v>37</v>
      </c>
      <c r="B3" s="33" t="s">
        <v>39</v>
      </c>
      <c r="C3" s="32" t="s">
        <v>16</v>
      </c>
      <c r="D3" s="32" t="s">
        <v>44</v>
      </c>
      <c r="E3" s="32" t="s">
        <v>45</v>
      </c>
      <c r="F3" s="32"/>
      <c r="G3" s="32"/>
      <c r="H3" s="32">
        <v>19001</v>
      </c>
      <c r="I3" s="32" t="s">
        <v>54</v>
      </c>
      <c r="J3" s="34"/>
      <c r="K3" s="34"/>
      <c r="L3" s="33"/>
      <c r="M3" s="32"/>
      <c r="N3" s="22">
        <v>1</v>
      </c>
    </row>
    <row r="4" spans="1:14" x14ac:dyDescent="0.25">
      <c r="A4" s="33" t="s">
        <v>38</v>
      </c>
      <c r="B4" s="33" t="s">
        <v>40</v>
      </c>
      <c r="C4" s="32" t="s">
        <v>16</v>
      </c>
      <c r="D4" s="32" t="s">
        <v>46</v>
      </c>
      <c r="E4" s="32" t="s">
        <v>47</v>
      </c>
      <c r="F4" s="32"/>
      <c r="G4" s="32"/>
      <c r="H4" s="32">
        <v>19001</v>
      </c>
      <c r="I4" s="32" t="s">
        <v>52</v>
      </c>
      <c r="J4" s="34"/>
      <c r="K4" s="34"/>
      <c r="L4" s="33"/>
      <c r="M4" s="32"/>
      <c r="N4" s="22">
        <v>1</v>
      </c>
    </row>
    <row r="5" spans="1:14" x14ac:dyDescent="0.25">
      <c r="A5" s="33" t="s">
        <v>5</v>
      </c>
      <c r="B5" s="33" t="s">
        <v>41</v>
      </c>
      <c r="C5" s="32" t="s">
        <v>16</v>
      </c>
      <c r="D5" s="32" t="s">
        <v>48</v>
      </c>
      <c r="E5" s="32" t="s">
        <v>49</v>
      </c>
      <c r="F5" s="32"/>
      <c r="G5" s="32"/>
      <c r="H5" s="32">
        <v>19001</v>
      </c>
      <c r="I5" s="32" t="s">
        <v>53</v>
      </c>
      <c r="J5" s="34"/>
      <c r="K5" s="34"/>
      <c r="L5" s="33"/>
      <c r="M5" s="32"/>
      <c r="N5" s="22">
        <v>1</v>
      </c>
    </row>
    <row r="6" spans="1:14" x14ac:dyDescent="0.25">
      <c r="A6" s="33" t="s">
        <v>43</v>
      </c>
      <c r="B6" s="33" t="s">
        <v>42</v>
      </c>
      <c r="C6" s="32" t="s">
        <v>31</v>
      </c>
      <c r="D6" s="32" t="s">
        <v>50</v>
      </c>
      <c r="E6" s="32" t="s">
        <v>51</v>
      </c>
      <c r="F6" s="32"/>
      <c r="G6" s="32"/>
      <c r="H6" s="32">
        <v>19001</v>
      </c>
      <c r="I6" s="32" t="s">
        <v>55</v>
      </c>
      <c r="J6" s="34"/>
      <c r="K6" s="34"/>
      <c r="L6" s="33"/>
      <c r="M6" s="32"/>
      <c r="N6" s="22">
        <v>1</v>
      </c>
    </row>
  </sheetData>
  <sortState ref="A3:M232">
    <sortCondition ref="B3:B232"/>
  </sortState>
  <mergeCells count="1">
    <mergeCell ref="I1:K1"/>
  </mergeCells>
  <phoneticPr fontId="0" type="noConversion"/>
  <printOptions horizontalCentered="1"/>
  <pageMargins left="0.23622047244094491" right="0.23622047244094491" top="0.35433070866141736" bottom="0.35433070866141736" header="0" footer="0"/>
  <pageSetup paperSize="8" scale="78" fitToHeight="0" orientation="landscape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fficheForm">
                <anchor moveWithCells="1" sizeWithCells="1">
                  <from>
                    <xdr:col>2</xdr:col>
                    <xdr:colOff>222250</xdr:colOff>
                    <xdr:row>0</xdr:row>
                    <xdr:rowOff>260350</xdr:rowOff>
                  </from>
                  <to>
                    <xdr:col>4</xdr:col>
                    <xdr:colOff>95250</xdr:colOff>
                    <xdr:row>0</xdr:row>
                    <xdr:rowOff>603250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archNom">
                <anchor moveWithCells="1" sizeWithCells="1">
                  <from>
                    <xdr:col>4</xdr:col>
                    <xdr:colOff>222250</xdr:colOff>
                    <xdr:row>0</xdr:row>
                    <xdr:rowOff>247650</xdr:rowOff>
                  </from>
                  <to>
                    <xdr:col>6</xdr:col>
                    <xdr:colOff>285750</xdr:colOff>
                    <xdr:row>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autoFill="0" autoPict="0" macro="[0]!LastCell">
                <anchor moveWithCells="1" sizeWithCells="1">
                  <from>
                    <xdr:col>1</xdr:col>
                    <xdr:colOff>107950</xdr:colOff>
                    <xdr:row>0</xdr:row>
                    <xdr:rowOff>266700</xdr:rowOff>
                  </from>
                  <to>
                    <xdr:col>1</xdr:col>
                    <xdr:colOff>1136650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OneCell">
                <anchor moveWithCells="1" sizeWithCells="1">
                  <from>
                    <xdr:col>0</xdr:col>
                    <xdr:colOff>69850</xdr:colOff>
                    <xdr:row>0</xdr:row>
                    <xdr:rowOff>285750</xdr:rowOff>
                  </from>
                  <to>
                    <xdr:col>0</xdr:col>
                    <xdr:colOff>819150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VoirFiche">
                <anchor moveWithCells="1" sizeWithCells="1">
                  <from>
                    <xdr:col>6</xdr:col>
                    <xdr:colOff>533400</xdr:colOff>
                    <xdr:row>0</xdr:row>
                    <xdr:rowOff>260350</xdr:rowOff>
                  </from>
                  <to>
                    <xdr:col>8</xdr:col>
                    <xdr:colOff>476250</xdr:colOff>
                    <xdr:row>0</xdr:row>
                    <xdr:rowOff>622300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8"/>
  <sheetViews>
    <sheetView tabSelected="1" workbookViewId="0"/>
  </sheetViews>
  <sheetFormatPr baseColWidth="10" defaultRowHeight="14" x14ac:dyDescent="0.3"/>
  <cols>
    <col min="2" max="2" width="16.453125" customWidth="1"/>
    <col min="13" max="13" width="15.453125" customWidth="1"/>
  </cols>
  <sheetData>
    <row r="1" spans="1:14" x14ac:dyDescent="0.3">
      <c r="D1" s="23" t="s">
        <v>3</v>
      </c>
    </row>
    <row r="2" spans="1:14" x14ac:dyDescent="0.3">
      <c r="D2" s="2" t="s">
        <v>56</v>
      </c>
    </row>
    <row r="4" spans="1:14" s="25" customFormat="1" ht="30" customHeight="1" x14ac:dyDescent="0.3">
      <c r="A4" s="23" t="s">
        <v>0</v>
      </c>
      <c r="B4" s="28" t="s">
        <v>32</v>
      </c>
      <c r="C4" s="23" t="s">
        <v>2</v>
      </c>
      <c r="D4" s="23" t="s">
        <v>3</v>
      </c>
      <c r="E4" s="23" t="s">
        <v>4</v>
      </c>
      <c r="F4" s="23" t="s">
        <v>12</v>
      </c>
      <c r="G4" s="23" t="s">
        <v>13</v>
      </c>
      <c r="H4" s="23" t="s">
        <v>7</v>
      </c>
      <c r="I4" s="23" t="s">
        <v>5</v>
      </c>
      <c r="J4" s="24" t="s">
        <v>6</v>
      </c>
      <c r="K4" s="24" t="s">
        <v>28</v>
      </c>
      <c r="L4" s="28" t="s">
        <v>10</v>
      </c>
      <c r="M4" s="23" t="s">
        <v>11</v>
      </c>
      <c r="N4" s="23" t="s">
        <v>35</v>
      </c>
    </row>
    <row r="5" spans="1:14" x14ac:dyDescent="0.3">
      <c r="A5" s="30" t="s">
        <v>37</v>
      </c>
      <c r="B5" s="33" t="s">
        <v>39</v>
      </c>
      <c r="C5" s="32" t="s">
        <v>16</v>
      </c>
      <c r="D5" s="32" t="s">
        <v>44</v>
      </c>
      <c r="E5" s="32" t="s">
        <v>45</v>
      </c>
      <c r="F5" s="32"/>
      <c r="G5" s="32"/>
      <c r="H5" s="32">
        <v>19001</v>
      </c>
      <c r="I5" s="32" t="s">
        <v>54</v>
      </c>
      <c r="J5" s="34"/>
      <c r="K5" s="34"/>
      <c r="L5" s="33"/>
      <c r="M5" s="32"/>
      <c r="N5" s="22">
        <v>1</v>
      </c>
    </row>
    <row r="6" spans="1:14" x14ac:dyDescent="0.3">
      <c r="A6" s="33" t="s">
        <v>38</v>
      </c>
      <c r="B6" s="33" t="s">
        <v>40</v>
      </c>
      <c r="C6" s="32" t="s">
        <v>16</v>
      </c>
      <c r="D6" s="32" t="s">
        <v>46</v>
      </c>
      <c r="E6" s="32" t="s">
        <v>47</v>
      </c>
      <c r="F6" s="32"/>
      <c r="G6" s="32"/>
      <c r="H6" s="32">
        <v>19001</v>
      </c>
      <c r="I6" s="32" t="s">
        <v>52</v>
      </c>
      <c r="J6" s="34"/>
      <c r="K6" s="34"/>
      <c r="L6" s="33"/>
      <c r="M6" s="32"/>
      <c r="N6" s="22">
        <v>1</v>
      </c>
    </row>
    <row r="7" spans="1:14" x14ac:dyDescent="0.3">
      <c r="A7" s="33" t="s">
        <v>5</v>
      </c>
      <c r="B7" s="33" t="s">
        <v>41</v>
      </c>
      <c r="C7" s="32" t="s">
        <v>16</v>
      </c>
      <c r="D7" s="32" t="s">
        <v>48</v>
      </c>
      <c r="E7" s="32" t="s">
        <v>49</v>
      </c>
      <c r="F7" s="32"/>
      <c r="G7" s="32"/>
      <c r="H7" s="32">
        <v>19001</v>
      </c>
      <c r="I7" s="32" t="s">
        <v>53</v>
      </c>
      <c r="J7" s="34"/>
      <c r="K7" s="34"/>
      <c r="L7" s="33"/>
      <c r="M7" s="32"/>
      <c r="N7" s="22">
        <v>1</v>
      </c>
    </row>
    <row r="8" spans="1:14" x14ac:dyDescent="0.3">
      <c r="A8" s="33" t="s">
        <v>43</v>
      </c>
      <c r="B8" s="33" t="s">
        <v>42</v>
      </c>
      <c r="C8" s="32" t="s">
        <v>31</v>
      </c>
      <c r="D8" s="32" t="s">
        <v>50</v>
      </c>
      <c r="E8" s="32" t="s">
        <v>51</v>
      </c>
      <c r="F8" s="32"/>
      <c r="G8" s="32"/>
      <c r="H8" s="32">
        <v>19001</v>
      </c>
      <c r="I8" s="32" t="s">
        <v>55</v>
      </c>
      <c r="J8" s="34"/>
      <c r="K8" s="34"/>
      <c r="L8" s="33"/>
      <c r="M8" s="32"/>
      <c r="N8" s="22">
        <v>1</v>
      </c>
    </row>
  </sheetData>
  <pageMargins left="0.7" right="0.7" top="0.75" bottom="0.75" header="0.3" footer="0.3"/>
  <ignoredErrors>
    <ignoredError sqref="N4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Q24"/>
  <sheetViews>
    <sheetView showGridLines="0" zoomScale="85" workbookViewId="0">
      <selection activeCell="S7" sqref="S7"/>
    </sheetView>
  </sheetViews>
  <sheetFormatPr baseColWidth="10" defaultColWidth="10.26953125" defaultRowHeight="20" x14ac:dyDescent="0.4"/>
  <cols>
    <col min="1" max="1" width="5.81640625" style="6" customWidth="1"/>
    <col min="2" max="3" width="10.26953125" style="6" customWidth="1"/>
    <col min="4" max="4" width="6.453125" style="6" customWidth="1"/>
    <col min="5" max="5" width="2" style="6" customWidth="1"/>
    <col min="6" max="6" width="8.54296875" style="6" customWidth="1"/>
    <col min="7" max="7" width="6.1796875" style="6" customWidth="1"/>
    <col min="8" max="8" width="19.7265625" style="6" customWidth="1"/>
    <col min="9" max="9" width="2" style="11" customWidth="1"/>
    <col min="10" max="10" width="6.81640625" style="6" customWidth="1"/>
    <col min="11" max="11" width="71.7265625" style="12" customWidth="1"/>
    <col min="12" max="12" width="7.81640625" style="6" customWidth="1"/>
    <col min="13" max="13" width="10.26953125" style="6"/>
    <col min="14" max="14" width="2.54296875" style="6" customWidth="1"/>
    <col min="15" max="15" width="6.453125" style="6" customWidth="1"/>
    <col min="16" max="16" width="12.81640625" style="6" customWidth="1"/>
    <col min="17" max="16384" width="10.26953125" style="6"/>
  </cols>
  <sheetData>
    <row r="1" spans="1:17" ht="31.5" customHeight="1" thickBot="1" x14ac:dyDescent="0.5">
      <c r="A1" s="3"/>
      <c r="B1" s="3"/>
      <c r="C1" s="3"/>
      <c r="D1" s="3"/>
      <c r="E1" s="3"/>
      <c r="F1" s="3"/>
      <c r="G1" s="3"/>
      <c r="H1" s="4"/>
      <c r="I1" s="13"/>
      <c r="J1" s="14"/>
      <c r="K1" s="10"/>
      <c r="L1" s="5"/>
      <c r="O1" s="6">
        <v>0</v>
      </c>
      <c r="P1" s="6" t="str">
        <f>IF(O1&gt;1,"Résultats","Résultat")</f>
        <v>Résultat</v>
      </c>
    </row>
    <row r="2" spans="1:17" ht="21" thickTop="1" x14ac:dyDescent="0.45">
      <c r="A2" s="3"/>
      <c r="B2" s="3"/>
      <c r="C2" s="3"/>
      <c r="D2" s="3"/>
      <c r="E2" s="3"/>
      <c r="F2" s="3"/>
      <c r="G2" s="3"/>
      <c r="H2" s="7" t="s">
        <v>3</v>
      </c>
      <c r="I2" s="15"/>
      <c r="J2" s="16"/>
      <c r="K2" s="43" t="str">
        <f>IF(O1=0,"",IF(INDEX(Titre,E2)=0,"",INDEX(Titre,E2))&amp;" "&amp;IF(INDEX(Nom,E2)=0,"",INDEX(Nom,E2))&amp;" "&amp;IF(INDEX(Prénom,E2)=0,"",INDEX(Prénom,E2)))</f>
        <v/>
      </c>
      <c r="L2" s="5"/>
    </row>
    <row r="3" spans="1:17" ht="21" thickBot="1" x14ac:dyDescent="0.5">
      <c r="A3" s="3"/>
      <c r="B3" s="3"/>
      <c r="C3" s="3"/>
      <c r="D3" s="3"/>
      <c r="E3" s="3"/>
      <c r="F3" s="3"/>
      <c r="G3" s="3"/>
      <c r="H3" s="7"/>
      <c r="I3" s="15"/>
      <c r="J3" s="16"/>
      <c r="K3" s="44"/>
      <c r="L3" s="5"/>
      <c r="P3" s="6" t="str">
        <f>IF(O1=0,"","/"&amp;O1)</f>
        <v/>
      </c>
      <c r="Q3" s="6" t="str">
        <f>IF(O1=0,"","(ligne :")</f>
        <v/>
      </c>
    </row>
    <row r="4" spans="1:17" ht="21" thickTop="1" x14ac:dyDescent="0.45">
      <c r="A4" s="3"/>
      <c r="B4" s="3"/>
      <c r="C4" s="3"/>
      <c r="D4" s="3"/>
      <c r="E4" s="3"/>
      <c r="F4" s="3"/>
      <c r="G4" s="3"/>
      <c r="H4" s="7" t="s">
        <v>12</v>
      </c>
      <c r="I4" s="15"/>
      <c r="J4" s="16"/>
      <c r="K4" s="45" t="str">
        <f>IF(O1=0,"",IF(INDEX(Adresse1,E2)=0,"",INDEX(Adresse1,E2)))</f>
        <v/>
      </c>
      <c r="L4" s="5"/>
    </row>
    <row r="5" spans="1:17" ht="21" thickBot="1" x14ac:dyDescent="0.5">
      <c r="A5" s="3"/>
      <c r="B5" s="3"/>
      <c r="C5" s="3"/>
      <c r="D5" s="3"/>
      <c r="E5" s="3"/>
      <c r="F5" s="3"/>
      <c r="G5" s="3"/>
      <c r="H5" s="7"/>
      <c r="I5" s="15"/>
      <c r="J5" s="16"/>
      <c r="K5" s="46"/>
      <c r="L5" s="5"/>
    </row>
    <row r="6" spans="1:17" ht="21" thickTop="1" x14ac:dyDescent="0.45">
      <c r="A6" s="3"/>
      <c r="B6" s="3"/>
      <c r="C6" s="3"/>
      <c r="D6" s="3"/>
      <c r="E6" s="3"/>
      <c r="F6" s="3"/>
      <c r="G6" s="3"/>
      <c r="H6" s="7" t="s">
        <v>13</v>
      </c>
      <c r="I6" s="15"/>
      <c r="J6" s="16"/>
      <c r="K6" s="45" t="str">
        <f>IF(O1=0,"",IF(INDEX(Adresse2,E2)=0,"",INDEX(Adresse2,E2)))</f>
        <v/>
      </c>
      <c r="L6" s="5"/>
    </row>
    <row r="7" spans="1:17" ht="21" thickBot="1" x14ac:dyDescent="0.5">
      <c r="A7" s="3"/>
      <c r="B7" s="3"/>
      <c r="C7" s="3"/>
      <c r="D7" s="3"/>
      <c r="E7" s="3"/>
      <c r="F7" s="3"/>
      <c r="G7" s="3"/>
      <c r="H7" s="7"/>
      <c r="I7" s="15"/>
      <c r="J7" s="16"/>
      <c r="K7" s="46"/>
      <c r="L7" s="5"/>
    </row>
    <row r="8" spans="1:17" ht="21" thickTop="1" x14ac:dyDescent="0.45">
      <c r="A8" s="3"/>
      <c r="B8" s="3"/>
      <c r="C8" s="3"/>
      <c r="D8" s="3"/>
      <c r="E8" s="3"/>
      <c r="F8" s="3"/>
      <c r="G8" s="3"/>
      <c r="H8" s="7" t="s">
        <v>8</v>
      </c>
      <c r="I8" s="15"/>
      <c r="J8" s="16"/>
      <c r="K8" s="47" t="str">
        <f>IF(O1=0,"",IF(INDEX(Cp,E2)=0,"",INDEX(Cp,E2)))</f>
        <v/>
      </c>
      <c r="L8" s="5"/>
    </row>
    <row r="9" spans="1:17" ht="21" thickBot="1" x14ac:dyDescent="0.5">
      <c r="A9" s="3"/>
      <c r="B9" s="3"/>
      <c r="C9" s="3"/>
      <c r="D9" s="3"/>
      <c r="E9" s="3"/>
      <c r="F9" s="3"/>
      <c r="G9" s="3"/>
      <c r="H9" s="7"/>
      <c r="I9" s="15"/>
      <c r="J9" s="16"/>
      <c r="K9" s="48"/>
      <c r="L9" s="5"/>
    </row>
    <row r="10" spans="1:17" ht="21" thickTop="1" x14ac:dyDescent="0.45">
      <c r="A10" s="42"/>
      <c r="B10" s="42"/>
      <c r="C10" s="42"/>
      <c r="D10" s="42"/>
      <c r="E10" s="42"/>
      <c r="F10" s="42"/>
      <c r="G10" s="42"/>
      <c r="H10" s="7" t="s">
        <v>5</v>
      </c>
      <c r="I10" s="15"/>
      <c r="J10" s="16"/>
      <c r="K10" s="45" t="str">
        <f>IF(O1=0,"",IF(INDEX(Ville,E2)=0,"",INDEX(Ville,E2)))</f>
        <v/>
      </c>
      <c r="L10" s="5"/>
    </row>
    <row r="11" spans="1:17" ht="21" thickBot="1" x14ac:dyDescent="0.5">
      <c r="A11" s="42"/>
      <c r="B11" s="42"/>
      <c r="C11" s="42"/>
      <c r="D11" s="42"/>
      <c r="E11" s="42"/>
      <c r="F11" s="42"/>
      <c r="G11" s="42"/>
      <c r="H11" s="7"/>
      <c r="I11" s="15"/>
      <c r="J11" s="16"/>
      <c r="K11" s="46"/>
      <c r="L11" s="5"/>
    </row>
    <row r="12" spans="1:17" ht="21" thickTop="1" x14ac:dyDescent="0.45">
      <c r="A12" s="42"/>
      <c r="B12" s="42"/>
      <c r="C12" s="42"/>
      <c r="D12" s="42"/>
      <c r="E12" s="42"/>
      <c r="F12" s="42"/>
      <c r="G12" s="42"/>
      <c r="H12" s="7" t="s">
        <v>6</v>
      </c>
      <c r="I12" s="15"/>
      <c r="J12" s="16"/>
      <c r="K12" s="40" t="str">
        <f>IF(O1=0,"",IF(INDEX(Téléphone,E2)=0,"",INDEX(Téléphone,E2)))</f>
        <v/>
      </c>
      <c r="L12" s="5"/>
    </row>
    <row r="13" spans="1:17" ht="21" thickBot="1" x14ac:dyDescent="0.5">
      <c r="A13" s="42"/>
      <c r="B13" s="42"/>
      <c r="C13" s="42"/>
      <c r="D13" s="42"/>
      <c r="E13" s="42"/>
      <c r="F13" s="42"/>
      <c r="G13" s="42"/>
      <c r="H13" s="7"/>
      <c r="I13" s="15"/>
      <c r="J13" s="16"/>
      <c r="K13" s="41"/>
      <c r="L13" s="5"/>
    </row>
    <row r="14" spans="1:17" ht="21" thickTop="1" x14ac:dyDescent="0.45">
      <c r="A14" s="42"/>
      <c r="B14" s="42"/>
      <c r="C14" s="42"/>
      <c r="D14" s="42"/>
      <c r="E14" s="42"/>
      <c r="F14" s="42"/>
      <c r="G14" s="42"/>
      <c r="H14" s="7" t="s">
        <v>33</v>
      </c>
      <c r="I14" s="15"/>
      <c r="J14" s="16"/>
      <c r="K14" s="40" t="str">
        <f>IF(O1=0,"",IF(INDEX(Portable,E2)=0,"",INDEX(Portable,E2)))</f>
        <v/>
      </c>
      <c r="L14" s="5"/>
    </row>
    <row r="15" spans="1:17" ht="21" thickBot="1" x14ac:dyDescent="0.5">
      <c r="A15" s="3"/>
      <c r="B15" s="3"/>
      <c r="C15" s="3"/>
      <c r="D15" s="3"/>
      <c r="E15" s="3"/>
      <c r="F15" s="3"/>
      <c r="G15" s="3"/>
      <c r="H15" s="7"/>
      <c r="I15" s="15"/>
      <c r="J15" s="16"/>
      <c r="K15" s="41"/>
      <c r="L15" s="5"/>
    </row>
    <row r="16" spans="1:17" ht="21" thickTop="1" x14ac:dyDescent="0.45">
      <c r="A16" s="3"/>
      <c r="B16" s="3"/>
      <c r="C16" s="3"/>
      <c r="D16" s="3"/>
      <c r="E16" s="3"/>
      <c r="F16" s="3"/>
      <c r="G16" s="3"/>
      <c r="H16" s="7" t="s">
        <v>9</v>
      </c>
      <c r="I16" s="15"/>
      <c r="J16" s="16"/>
      <c r="K16" s="37" t="str">
        <f>IF(O1=0,"",IF(INDEX(E.Mail,E2)=0,"",INDEX(E.Mail,E2)))</f>
        <v/>
      </c>
      <c r="L16" s="5"/>
    </row>
    <row r="17" spans="1:12" ht="21" thickBot="1" x14ac:dyDescent="0.5">
      <c r="A17" s="3"/>
      <c r="B17" s="3"/>
      <c r="C17" s="3"/>
      <c r="D17" s="3"/>
      <c r="E17" s="3"/>
      <c r="F17" s="3"/>
      <c r="G17" s="3"/>
      <c r="H17" s="7"/>
      <c r="I17" s="15"/>
      <c r="J17" s="16"/>
      <c r="K17" s="38"/>
      <c r="L17" s="5"/>
    </row>
    <row r="18" spans="1:12" ht="23.25" customHeight="1" thickTop="1" x14ac:dyDescent="0.45">
      <c r="A18" s="3"/>
      <c r="B18" s="3"/>
      <c r="C18" s="3"/>
      <c r="D18" s="3"/>
      <c r="E18" s="3"/>
      <c r="F18" s="3"/>
      <c r="G18" s="3"/>
      <c r="H18" s="7" t="s">
        <v>32</v>
      </c>
      <c r="I18" s="15"/>
      <c r="J18" s="16"/>
      <c r="K18" s="37" t="str">
        <f>IF(O1=0,"",IF(INDEX(Sociétéfonction,E2)=0,"",INDEX(Sociétéfonction,E2)))</f>
        <v/>
      </c>
      <c r="L18" s="5"/>
    </row>
    <row r="19" spans="1:12" ht="23.25" customHeight="1" thickBot="1" x14ac:dyDescent="0.5">
      <c r="A19" s="3"/>
      <c r="B19" s="3"/>
      <c r="C19" s="3"/>
      <c r="D19" s="3"/>
      <c r="E19" s="3"/>
      <c r="F19" s="3"/>
      <c r="G19" s="3"/>
      <c r="H19" s="7"/>
      <c r="I19" s="15"/>
      <c r="J19" s="16"/>
      <c r="K19" s="39"/>
      <c r="L19" s="5"/>
    </row>
    <row r="20" spans="1:12" ht="23.25" customHeight="1" thickTop="1" x14ac:dyDescent="0.4">
      <c r="A20" s="3"/>
      <c r="B20" s="3"/>
      <c r="C20" s="3"/>
      <c r="D20" s="3"/>
      <c r="E20" s="3"/>
      <c r="F20" s="3"/>
      <c r="G20" s="3"/>
      <c r="H20" s="8" t="s">
        <v>11</v>
      </c>
      <c r="I20" s="17"/>
      <c r="J20" s="18"/>
      <c r="K20" s="40" t="str">
        <f>IF(O1=0,"",IF(INDEX(Commentaires,E2)=0,"",INDEX(Commentaires,E2)))</f>
        <v/>
      </c>
      <c r="L20" s="5"/>
    </row>
    <row r="21" spans="1:12" ht="21" thickBot="1" x14ac:dyDescent="0.5">
      <c r="A21" s="3"/>
      <c r="B21" s="3"/>
      <c r="C21" s="3"/>
      <c r="D21" s="3"/>
      <c r="E21" s="3"/>
      <c r="F21" s="3"/>
      <c r="G21" s="3"/>
      <c r="H21" s="7"/>
      <c r="I21" s="15"/>
      <c r="J21" s="16"/>
      <c r="K21" s="41"/>
      <c r="L21" s="5"/>
    </row>
    <row r="22" spans="1:12" ht="21" thickTop="1" x14ac:dyDescent="0.4">
      <c r="A22" s="3"/>
      <c r="B22" s="3"/>
      <c r="C22" s="3"/>
      <c r="D22" s="3"/>
      <c r="E22" s="3"/>
      <c r="F22" s="3"/>
      <c r="G22" s="3"/>
      <c r="H22" s="9"/>
      <c r="I22" s="19"/>
      <c r="J22" s="20"/>
      <c r="K22" s="20"/>
      <c r="L22" s="5"/>
    </row>
    <row r="23" spans="1:12" ht="20.5" x14ac:dyDescent="0.45">
      <c r="A23" s="3"/>
      <c r="B23" s="3"/>
      <c r="C23" s="3"/>
      <c r="D23" s="3"/>
      <c r="E23" s="3"/>
      <c r="F23" s="3"/>
      <c r="G23" s="3"/>
      <c r="H23" s="4"/>
      <c r="I23" s="13"/>
      <c r="J23" s="14"/>
      <c r="K23" s="10"/>
      <c r="L23" s="5"/>
    </row>
    <row r="24" spans="1:12" ht="20.5" x14ac:dyDescent="0.45">
      <c r="A24" s="3"/>
      <c r="B24" s="3"/>
      <c r="C24" s="3"/>
      <c r="D24" s="3"/>
      <c r="E24" s="3"/>
      <c r="F24" s="3"/>
      <c r="G24" s="3"/>
      <c r="H24" s="4"/>
      <c r="I24" s="13"/>
      <c r="J24" s="14"/>
      <c r="K24" s="10"/>
      <c r="L24" s="5"/>
    </row>
  </sheetData>
  <mergeCells count="11">
    <mergeCell ref="K16:K17"/>
    <mergeCell ref="K18:K19"/>
    <mergeCell ref="K20:K21"/>
    <mergeCell ref="A10:G14"/>
    <mergeCell ref="K2:K3"/>
    <mergeCell ref="K4:K5"/>
    <mergeCell ref="K6:K7"/>
    <mergeCell ref="K8:K9"/>
    <mergeCell ref="K10:K11"/>
    <mergeCell ref="K12:K13"/>
    <mergeCell ref="K14:K1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archNom">
                <anchor moveWithCells="1" sizeWithCells="1">
                  <from>
                    <xdr:col>0</xdr:col>
                    <xdr:colOff>241300</xdr:colOff>
                    <xdr:row>1</xdr:row>
                    <xdr:rowOff>76200</xdr:rowOff>
                  </from>
                  <to>
                    <xdr:col>5</xdr:col>
                    <xdr:colOff>0</xdr:colOff>
                    <xdr:row>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voirliste">
                <anchor moveWithCells="1" sizeWithCells="1">
                  <from>
                    <xdr:col>0</xdr:col>
                    <xdr:colOff>241300</xdr:colOff>
                    <xdr:row>3</xdr:row>
                    <xdr:rowOff>76200</xdr:rowOff>
                  </from>
                  <to>
                    <xdr:col>5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upressionsup">
                <anchor moveWithCells="1" sizeWithCells="1">
                  <from>
                    <xdr:col>0</xdr:col>
                    <xdr:colOff>228600</xdr:colOff>
                    <xdr:row>17</xdr:row>
                    <xdr:rowOff>76200</xdr:rowOff>
                  </from>
                  <to>
                    <xdr:col>4</xdr:col>
                    <xdr:colOff>127000</xdr:colOff>
                    <xdr:row>18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9"/>
  <sheetViews>
    <sheetView showGridLines="0" workbookViewId="0">
      <selection activeCell="B17" sqref="B17"/>
    </sheetView>
  </sheetViews>
  <sheetFormatPr baseColWidth="10" defaultColWidth="0" defaultRowHeight="14" zeroHeight="1" x14ac:dyDescent="0.3"/>
  <cols>
    <col min="1" max="1" width="14.453125" style="1" customWidth="1"/>
    <col min="2" max="2" width="20.81640625" style="1" customWidth="1"/>
    <col min="3" max="7" width="11.453125" style="1" customWidth="1"/>
    <col min="8" max="16384" width="11.453125" style="1" hidden="1"/>
  </cols>
  <sheetData>
    <row r="1" spans="2:3" ht="15" x14ac:dyDescent="0.3">
      <c r="B1" s="21" t="s">
        <v>1</v>
      </c>
    </row>
    <row r="2" spans="2:3" x14ac:dyDescent="0.3">
      <c r="B2" s="2" t="s">
        <v>22</v>
      </c>
    </row>
    <row r="3" spans="2:3" x14ac:dyDescent="0.3">
      <c r="B3" s="2" t="s">
        <v>25</v>
      </c>
    </row>
    <row r="4" spans="2:3" x14ac:dyDescent="0.3">
      <c r="B4" s="2" t="s">
        <v>24</v>
      </c>
    </row>
    <row r="5" spans="2:3" x14ac:dyDescent="0.3">
      <c r="B5" s="2" t="s">
        <v>17</v>
      </c>
    </row>
    <row r="6" spans="2:3" x14ac:dyDescent="0.3">
      <c r="B6" s="2" t="s">
        <v>21</v>
      </c>
      <c r="C6" s="1" t="s">
        <v>14</v>
      </c>
    </row>
    <row r="7" spans="2:3" x14ac:dyDescent="0.3">
      <c r="B7" s="2" t="s">
        <v>26</v>
      </c>
      <c r="C7" s="1" t="s">
        <v>15</v>
      </c>
    </row>
    <row r="8" spans="2:3" x14ac:dyDescent="0.3">
      <c r="B8" s="2" t="s">
        <v>23</v>
      </c>
    </row>
    <row r="9" spans="2:3" x14ac:dyDescent="0.3">
      <c r="B9" s="2" t="s">
        <v>29</v>
      </c>
    </row>
    <row r="10" spans="2:3" x14ac:dyDescent="0.3">
      <c r="B10" s="2" t="s">
        <v>18</v>
      </c>
    </row>
    <row r="11" spans="2:3" x14ac:dyDescent="0.3">
      <c r="B11" s="2" t="s">
        <v>34</v>
      </c>
    </row>
    <row r="12" spans="2:3" x14ac:dyDescent="0.3">
      <c r="B12" s="2" t="s">
        <v>36</v>
      </c>
    </row>
    <row r="13" spans="2:3" x14ac:dyDescent="0.3">
      <c r="B13" s="2" t="s">
        <v>20</v>
      </c>
    </row>
    <row r="14" spans="2:3" x14ac:dyDescent="0.3">
      <c r="B14" s="2" t="s">
        <v>19</v>
      </c>
    </row>
    <row r="15" spans="2:3" x14ac:dyDescent="0.3">
      <c r="B15" s="2" t="s">
        <v>27</v>
      </c>
    </row>
    <row r="16" spans="2:3" x14ac:dyDescent="0.3">
      <c r="B16" s="2" t="s">
        <v>30</v>
      </c>
    </row>
    <row r="17" spans="2:2" x14ac:dyDescent="0.3">
      <c r="B17" s="2"/>
    </row>
    <row r="18" spans="2:2" x14ac:dyDescent="0.3">
      <c r="B18" s="2"/>
    </row>
    <row r="19" spans="2:2" x14ac:dyDescent="0.3">
      <c r="B19" s="2"/>
    </row>
    <row r="20" spans="2:2" hidden="1" x14ac:dyDescent="0.3">
      <c r="B20" s="2"/>
    </row>
    <row r="21" spans="2:2" hidden="1" x14ac:dyDescent="0.3">
      <c r="B21" s="2"/>
    </row>
    <row r="22" spans="2:2" hidden="1" x14ac:dyDescent="0.3">
      <c r="B22" s="2"/>
    </row>
    <row r="23" spans="2:2" hidden="1" x14ac:dyDescent="0.3">
      <c r="B23" s="2"/>
    </row>
    <row r="24" spans="2:2" hidden="1" x14ac:dyDescent="0.3">
      <c r="B24" s="2"/>
    </row>
    <row r="25" spans="2:2" hidden="1" x14ac:dyDescent="0.3">
      <c r="B25" s="2"/>
    </row>
    <row r="26" spans="2:2" hidden="1" x14ac:dyDescent="0.3">
      <c r="B26" s="2"/>
    </row>
    <row r="27" spans="2:2" hidden="1" x14ac:dyDescent="0.3">
      <c r="B27" s="2"/>
    </row>
    <row r="28" spans="2:2" hidden="1" x14ac:dyDescent="0.3">
      <c r="B28" s="2"/>
    </row>
    <row r="29" spans="2:2" hidden="1" x14ac:dyDescent="0.3">
      <c r="B29" s="2"/>
    </row>
  </sheetData>
  <sortState ref="B2:B19">
    <sortCondition ref="B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isteCatégories">
                <anchor moveWithCells="1" sizeWithCells="1">
                  <from>
                    <xdr:col>2</xdr:col>
                    <xdr:colOff>12700</xdr:colOff>
                    <xdr:row>2</xdr:row>
                    <xdr:rowOff>12700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Liste</vt:lpstr>
      <vt:lpstr>Liste réduite</vt:lpstr>
      <vt:lpstr>Répertoire</vt:lpstr>
      <vt:lpstr>Catégories</vt:lpstr>
      <vt:lpstr>Adresse</vt:lpstr>
      <vt:lpstr>Adresse1</vt:lpstr>
      <vt:lpstr>Adresse2</vt:lpstr>
      <vt:lpstr>BDAdresse</vt:lpstr>
      <vt:lpstr>BDAdresse2</vt:lpstr>
      <vt:lpstr>Catégorie</vt:lpstr>
      <vt:lpstr>Catégories</vt:lpstr>
      <vt:lpstr>Commentaires</vt:lpstr>
      <vt:lpstr>ContactSel</vt:lpstr>
      <vt:lpstr>Cp</vt:lpstr>
      <vt:lpstr>'Liste réduite'!Criteres</vt:lpstr>
      <vt:lpstr>E.Mail</vt:lpstr>
      <vt:lpstr>'Liste réduite'!Extraire</vt:lpstr>
      <vt:lpstr>Nom</vt:lpstr>
      <vt:lpstr>Portable</vt:lpstr>
      <vt:lpstr>Prénom</vt:lpstr>
      <vt:lpstr>Sociétéfonction</vt:lpstr>
      <vt:lpstr>Téléphone</vt:lpstr>
      <vt:lpstr>Titre</vt:lpstr>
      <vt:lpstr>Ville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Michel</cp:lastModifiedBy>
  <cp:lastPrinted>2018-07-13T12:13:41Z</cp:lastPrinted>
  <dcterms:created xsi:type="dcterms:W3CDTF">1998-04-29T18:00:37Z</dcterms:created>
  <dcterms:modified xsi:type="dcterms:W3CDTF">2018-07-19T13:50:19Z</dcterms:modified>
</cp:coreProperties>
</file>