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8160"/>
  </bookViews>
  <sheets>
    <sheet name="Feuil1" sheetId="1" r:id="rId1"/>
  </sheets>
  <definedNames>
    <definedName name="_xlnm._FilterDatabase" localSheetId="0" hidden="1">Feuil1!$A$1:$G$21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 a="1"/>
  <c r="P2" i="1" s="1"/>
  <c r="P3" i="1" a="1"/>
  <c r="P3" i="1"/>
  <c r="P4" i="1" a="1"/>
  <c r="P4" i="1" s="1"/>
  <c r="P5" i="1" a="1"/>
  <c r="P5" i="1"/>
  <c r="P6" i="1" a="1"/>
  <c r="P6" i="1" s="1"/>
  <c r="P7" i="1" a="1"/>
  <c r="P7" i="1"/>
  <c r="P8" i="1" a="1"/>
  <c r="P8" i="1" s="1"/>
  <c r="P9" i="1" a="1"/>
  <c r="P9" i="1" s="1"/>
  <c r="N2" i="1" l="1"/>
  <c r="N3" i="1"/>
  <c r="N4" i="1"/>
  <c r="N5" i="1"/>
  <c r="N6" i="1"/>
  <c r="N7" i="1"/>
  <c r="N8" i="1"/>
  <c r="N9" i="1"/>
  <c r="M2" i="1"/>
  <c r="M3" i="1"/>
  <c r="M4" i="1"/>
  <c r="M5" i="1"/>
  <c r="M6" i="1"/>
  <c r="M7" i="1"/>
  <c r="M8" i="1"/>
  <c r="M9" i="1"/>
  <c r="O2" i="1" a="1"/>
  <c r="O2" i="1" s="1"/>
  <c r="O3" i="1" a="1"/>
  <c r="O3" i="1" s="1"/>
  <c r="O4" i="1" a="1"/>
  <c r="O4" i="1" s="1"/>
  <c r="O5" i="1" a="1"/>
  <c r="O5" i="1" s="1"/>
  <c r="O6" i="1" a="1"/>
  <c r="O6" i="1" s="1"/>
  <c r="O7" i="1" a="1"/>
  <c r="O7" i="1" s="1"/>
  <c r="O8" i="1" a="1"/>
  <c r="O8" i="1" s="1"/>
  <c r="O9" i="1" a="1"/>
  <c r="O9" i="1" s="1"/>
  <c r="K2" i="1"/>
  <c r="K3" i="1"/>
  <c r="K4" i="1"/>
  <c r="K5" i="1"/>
  <c r="K6" i="1"/>
  <c r="K7" i="1"/>
  <c r="K8" i="1"/>
  <c r="K9" i="1"/>
  <c r="J2" i="1"/>
  <c r="J3" i="1"/>
  <c r="J4" i="1"/>
  <c r="J5" i="1"/>
  <c r="J6" i="1"/>
  <c r="J7" i="1"/>
  <c r="J8" i="1"/>
  <c r="J9" i="1"/>
  <c r="L3" i="1" l="1"/>
  <c r="L9" i="1"/>
  <c r="L8" i="1"/>
  <c r="L5" i="1"/>
  <c r="L4" i="1"/>
  <c r="L7" i="1"/>
  <c r="L6" i="1"/>
  <c r="L2" i="1"/>
</calcChain>
</file>

<file path=xl/sharedStrings.xml><?xml version="1.0" encoding="utf-8"?>
<sst xmlns="http://schemas.openxmlformats.org/spreadsheetml/2006/main" count="75" uniqueCount="36">
  <si>
    <t>Groupe 1</t>
  </si>
  <si>
    <t>Jean</t>
  </si>
  <si>
    <t>AA</t>
  </si>
  <si>
    <t>Groupe 2</t>
  </si>
  <si>
    <t>BB</t>
  </si>
  <si>
    <t>Paul</t>
  </si>
  <si>
    <t>CC</t>
  </si>
  <si>
    <t>DD</t>
  </si>
  <si>
    <t>Jacques</t>
  </si>
  <si>
    <t>EE</t>
  </si>
  <si>
    <t>FF</t>
  </si>
  <si>
    <t>Sylvain</t>
  </si>
  <si>
    <t>GG</t>
  </si>
  <si>
    <t>Pierre</t>
  </si>
  <si>
    <t>HH</t>
  </si>
  <si>
    <t>Patrick</t>
  </si>
  <si>
    <t>II</t>
  </si>
  <si>
    <t>Luc</t>
  </si>
  <si>
    <t>Groupe</t>
  </si>
  <si>
    <t>Numéro Ticket</t>
  </si>
  <si>
    <t>Nom</t>
  </si>
  <si>
    <t>Parrain</t>
  </si>
  <si>
    <t>ID</t>
  </si>
  <si>
    <t>Date adhesion</t>
  </si>
  <si>
    <t>Date départ</t>
  </si>
  <si>
    <t>Lucas</t>
  </si>
  <si>
    <t>ZZ</t>
  </si>
  <si>
    <t>Didier</t>
  </si>
  <si>
    <t>OO</t>
  </si>
  <si>
    <t>date max départ groupe 1</t>
  </si>
  <si>
    <t>date adhésion groupe 2</t>
  </si>
  <si>
    <t>écart</t>
  </si>
  <si>
    <t>Parrain1 groupe1</t>
  </si>
  <si>
    <t>Parrain2 groupe1</t>
  </si>
  <si>
    <t>Parrain groupe2</t>
  </si>
  <si>
    <t>NB parrains différents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</si>
</sst>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/>
    <xf numFmtId="14" fontId="0" fillId="0" borderId="0" xfId="0" applyNumberFormat="1" applyFont="1"/>
    <xf numFmtId="0" fontId="1" fillId="0" borderId="0" xfId="0" applyFont="1" applyFill="1"/>
    <xf numFmtId="0" fontId="2" fillId="0" borderId="0" xfId="0" applyFont="1" applyFill="1"/>
    <xf numFmtId="14" fontId="1" fillId="0" borderId="0" xfId="0" applyNumberFormat="1" applyFont="1" applyFill="1"/>
    <xf numFmtId="0" fontId="3" fillId="0" borderId="0" xfId="0" applyNumberFormat="1" applyFont="1"/>
    <xf numFmtId="0" fontId="4" fillId="0" borderId="0" xfId="0" applyFont="1" applyFill="1"/>
  </cellXfs>
  <cellStyles count="1"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G21" totalsRowShown="0" headerRowDxfId="18" dataDxfId="17">
  <autoFilter ref="A1:G21"/>
  <sortState ref="A2:G21">
    <sortCondition descending="1" ref="F4"/>
  </sortState>
  <tableColumns count="7">
    <tableColumn id="1" name="Groupe" dataDxfId="16"/>
    <tableColumn id="2" name="Numéro Ticket" dataDxfId="15"/>
    <tableColumn id="3" name="Nom" dataDxfId="14"/>
    <tableColumn id="4" name="Parrain" dataDxfId="13"/>
    <tableColumn id="5" name="ID" dataDxfId="12"/>
    <tableColumn id="6" name="Date adhesion" dataDxfId="11"/>
    <tableColumn id="7" name="Date départ" dataDxfId="10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I1:P9" totalsRowShown="0" headerRowDxfId="9" dataDxfId="8">
  <autoFilter ref="I1:P9"/>
  <sortState ref="I2:I9">
    <sortCondition ref="I3"/>
  </sortState>
  <tableColumns count="8">
    <tableColumn id="1" name="ID" dataDxfId="7"/>
    <tableColumn id="2" name="date max départ groupe 1" dataDxfId="6">
      <calculatedColumnFormula>SUMPRODUCT(MAX((Tableau1[Groupe]="Groupe 1")*(Tableau1[ID]=Tableau2[[#This Row],[ID]])*(Tableau1[Date départ])))</calculatedColumnFormula>
    </tableColumn>
    <tableColumn id="3" name="date adhésion groupe 2" dataDxfId="5">
      <calculatedColumnFormula>SUMPRODUCT(MAX((Tableau1[Groupe]="Groupe 2")*(Tableau1[ID]=Tableau2[[#This Row],[ID]])*(Tableau1[Date adhesion])))</calculatedColumnFormula>
    </tableColumn>
    <tableColumn id="4" name="écart" dataDxfId="4">
      <calculatedColumnFormula>Tableau2[[#This Row],[date adhésion groupe 2]]-Tableau2[[#This Row],[date max départ groupe 1]]</calculatedColumnFormula>
    </tableColumn>
    <tableColumn id="5" name="Parrain1 groupe1" dataDxfId="3">
      <calculatedColumnFormula>INDEX(Tableau1[Parrain],SUMPRODUCT(LARGE((Tableau1[Groupe]="Groupe 1")*(Tableau1[ID]=Tableau2[[#This Row],[ID]])*(ROW(Tableau1[ID])),1))-1)</calculatedColumnFormula>
    </tableColumn>
    <tableColumn id="6" name="Parrain2 groupe1" dataDxfId="2">
      <calculatedColumnFormula>IFERROR(INDEX(Tableau1[Parrain],SUMPRODUCT(LARGE((Tableau1[Groupe]="Groupe 1")*(Tableau1[ID]=Tableau2[[#This Row],[ID]])*(ROW(Tableau1[ID])),2))-1),"")</calculatedColumnFormula>
    </tableColumn>
    <tableColumn id="7" name="Parrain groupe2" dataDxfId="1">
      <calculatedColumnFormula array="1">INDEX(Tableau1[Parrain],MATCH(Tableau2[[#This Row],[ID]]&amp;"Groupe 2",Tableau1[ID]&amp;Tableau1[Groupe],0))</calculatedColumnFormula>
    </tableColumn>
    <tableColumn id="8" name="NB parrains différents" dataDxfId="0">
      <calculatedColumnFormula array="1">SUM(IF(Tableau2[[#This Row],[Parrain1 groupe1]:[Parrain groupe2]]&lt;&gt;"",1/COUNTIF(Tableau2[[#This Row],[Parrain1 groupe1]:[Parrain groupe2]],Tableau2[[#This Row],[Parrain1 groupe1]:[Parrain groupe2]])))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abSelected="1" topLeftCell="G1" zoomScaleNormal="100" workbookViewId="0">
      <selection activeCell="P2" sqref="P2"/>
    </sheetView>
  </sheetViews>
  <sheetFormatPr baseColWidth="10" defaultColWidth="9.1796875" defaultRowHeight="14.5" x14ac:dyDescent="0.35"/>
  <cols>
    <col min="1" max="1" width="9.08984375" style="1" customWidth="1"/>
    <col min="2" max="2" width="15.08984375" style="1" customWidth="1"/>
    <col min="3" max="3" width="7.1796875" style="1" bestFit="1" customWidth="1"/>
    <col min="4" max="4" width="8.90625" style="1" customWidth="1"/>
    <col min="5" max="5" width="4.6328125" style="1" customWidth="1"/>
    <col min="6" max="6" width="14.90625" style="1" customWidth="1"/>
    <col min="7" max="7" width="12.90625" style="1" customWidth="1"/>
    <col min="8" max="8" width="9.1796875" style="1"/>
    <col min="9" max="9" width="4.6328125" style="1" customWidth="1"/>
    <col min="10" max="10" width="25.6328125" style="2" bestFit="1" customWidth="1"/>
    <col min="11" max="11" width="22.90625" style="2" bestFit="1" customWidth="1"/>
    <col min="12" max="12" width="9.1796875" style="1"/>
    <col min="13" max="14" width="17.54296875" style="1" bestFit="1" customWidth="1"/>
    <col min="15" max="15" width="16.54296875" style="1" bestFit="1" customWidth="1"/>
    <col min="16" max="16" width="21.54296875" style="1" bestFit="1" customWidth="1"/>
    <col min="17" max="16384" width="9.1796875" style="1"/>
  </cols>
  <sheetData>
    <row r="1" spans="1:16" s="4" customFormat="1" x14ac:dyDescent="0.35">
      <c r="A1" s="3" t="s">
        <v>18</v>
      </c>
      <c r="B1" s="3" t="s">
        <v>19</v>
      </c>
      <c r="C1" s="3" t="s">
        <v>20</v>
      </c>
      <c r="D1" s="3" t="s">
        <v>21</v>
      </c>
      <c r="E1" s="3" t="s">
        <v>22</v>
      </c>
      <c r="F1" s="3" t="s">
        <v>23</v>
      </c>
      <c r="G1" s="3" t="s">
        <v>24</v>
      </c>
      <c r="I1" s="3" t="s">
        <v>22</v>
      </c>
      <c r="J1" s="5" t="s">
        <v>29</v>
      </c>
      <c r="K1" s="5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7" t="s">
        <v>35</v>
      </c>
    </row>
    <row r="2" spans="1:16" x14ac:dyDescent="0.35">
      <c r="A2" s="1" t="s">
        <v>3</v>
      </c>
      <c r="B2" s="1">
        <v>78</v>
      </c>
      <c r="C2" s="1" t="s">
        <v>15</v>
      </c>
      <c r="D2" s="1" t="s">
        <v>16</v>
      </c>
      <c r="E2" s="1">
        <v>17</v>
      </c>
      <c r="F2" s="2">
        <v>43831</v>
      </c>
      <c r="G2" s="2"/>
      <c r="I2" s="1">
        <v>17</v>
      </c>
      <c r="J2" s="2">
        <f>SUMPRODUCT(MAX((Tableau1[Groupe]="Groupe 1")*(Tableau1[ID]=Tableau2[[#This Row],[ID]])*(Tableau1[Date départ])))</f>
        <v>43101</v>
      </c>
      <c r="K2" s="2">
        <f>SUMPRODUCT(MAX((Tableau1[Groupe]="Groupe 2")*(Tableau1[ID]=Tableau2[[#This Row],[ID]])*(Tableau1[Date adhesion])))</f>
        <v>43831</v>
      </c>
      <c r="L2" s="1">
        <f>Tableau2[[#This Row],[date adhésion groupe 2]]-Tableau2[[#This Row],[date max départ groupe 1]]</f>
        <v>730</v>
      </c>
      <c r="M2" s="1" t="str">
        <f>INDEX(Tableau1[Parrain],SUMPRODUCT(LARGE((Tableau1[Groupe]="Groupe 1")*(Tableau1[ID]=Tableau2[[#This Row],[ID]])*(ROW(Tableau1[ID])),1))-1)</f>
        <v>II</v>
      </c>
      <c r="N2" s="1" t="str">
        <f>IFERROR(INDEX(Tableau1[Parrain],SUMPRODUCT(LARGE((Tableau1[Groupe]="Groupe 1")*(Tableau1[ID]=Tableau2[[#This Row],[ID]])*(ROW(Tableau1[ID])),2))-1),"")</f>
        <v/>
      </c>
      <c r="O2" s="1" t="str">
        <f t="array" ref="O2">INDEX(Tableau1[Parrain],MATCH(Tableau2[[#This Row],[ID]]&amp;"Groupe 2",Tableau1[ID]&amp;Tableau1[Groupe],0))</f>
        <v>II</v>
      </c>
      <c r="P2" s="6">
        <f t="array" ref="P2">SUM(IF(Tableau2[[#This Row],[Parrain1 groupe1]:[Parrain groupe2]]&lt;&gt;"",1/COUNTIF(Tableau2[[#This Row],[Parrain1 groupe1]:[Parrain groupe2]],Tableau2[[#This Row],[Parrain1 groupe1]:[Parrain groupe2]])))</f>
        <v>1</v>
      </c>
    </row>
    <row r="3" spans="1:16" x14ac:dyDescent="0.35">
      <c r="A3" s="1" t="s">
        <v>3</v>
      </c>
      <c r="B3" s="1">
        <v>23</v>
      </c>
      <c r="C3" s="1" t="s">
        <v>1</v>
      </c>
      <c r="D3" s="1" t="s">
        <v>4</v>
      </c>
      <c r="E3" s="1">
        <v>39</v>
      </c>
      <c r="F3" s="2">
        <v>43831</v>
      </c>
      <c r="G3" s="2"/>
      <c r="I3" s="1">
        <v>31</v>
      </c>
      <c r="J3" s="2">
        <f>SUMPRODUCT(MAX((Tableau1[Groupe]="Groupe 1")*(Tableau1[ID]=Tableau2[[#This Row],[ID]])*(Tableau1[Date départ])))</f>
        <v>42552</v>
      </c>
      <c r="K3" s="2">
        <f>SUMPRODUCT(MAX((Tableau1[Groupe]="Groupe 2")*(Tableau1[ID]=Tableau2[[#This Row],[ID]])*(Tableau1[Date adhesion])))</f>
        <v>43466</v>
      </c>
      <c r="L3" s="1">
        <f>Tableau2[[#This Row],[date adhésion groupe 2]]-Tableau2[[#This Row],[date max départ groupe 1]]</f>
        <v>914</v>
      </c>
      <c r="M3" s="1" t="str">
        <f>INDEX(Tableau1[Parrain],SUMPRODUCT(LARGE((Tableau1[Groupe]="Groupe 1")*(Tableau1[ID]=Tableau2[[#This Row],[ID]])*(ROW(Tableau1[ID])),1))-1)</f>
        <v>GG</v>
      </c>
      <c r="N3" s="1" t="str">
        <f>IFERROR(INDEX(Tableau1[Parrain],SUMPRODUCT(LARGE((Tableau1[Groupe]="Groupe 1")*(Tableau1[ID]=Tableau2[[#This Row],[ID]])*(ROW(Tableau1[ID])),2))-1),"")</f>
        <v/>
      </c>
      <c r="O3" s="1" t="str">
        <f t="array" ref="O3">INDEX(Tableau1[Parrain],MATCH(Tableau2[[#This Row],[ID]]&amp;"Groupe 2",Tableau1[ID]&amp;Tableau1[Groupe],0))</f>
        <v>GG</v>
      </c>
      <c r="P3" s="6">
        <f t="array" ref="P3">SUM(IF(Tableau2[[#This Row],[Parrain1 groupe1]:[Parrain groupe2]]&lt;&gt;"",1/COUNTIF(Tableau2[[#This Row],[Parrain1 groupe1]:[Parrain groupe2]],Tableau2[[#This Row],[Parrain1 groupe1]:[Parrain groupe2]])))</f>
        <v>1</v>
      </c>
    </row>
    <row r="4" spans="1:16" x14ac:dyDescent="0.35">
      <c r="A4" s="1" t="s">
        <v>3</v>
      </c>
      <c r="B4" s="1">
        <v>112</v>
      </c>
      <c r="C4" s="1" t="s">
        <v>27</v>
      </c>
      <c r="D4" s="1" t="s">
        <v>28</v>
      </c>
      <c r="E4" s="1">
        <v>45</v>
      </c>
      <c r="F4" s="2">
        <v>43831</v>
      </c>
      <c r="G4" s="2"/>
      <c r="I4" s="1">
        <v>36</v>
      </c>
      <c r="J4" s="2">
        <f>SUMPRODUCT(MAX((Tableau1[Groupe]="Groupe 1")*(Tableau1[ID]=Tableau2[[#This Row],[ID]])*(Tableau1[Date départ])))</f>
        <v>42752</v>
      </c>
      <c r="K4" s="2">
        <f>SUMPRODUCT(MAX((Tableau1[Groupe]="Groupe 2")*(Tableau1[ID]=Tableau2[[#This Row],[ID]])*(Tableau1[Date adhesion])))</f>
        <v>43466</v>
      </c>
      <c r="L4" s="1">
        <f>Tableau2[[#This Row],[date adhésion groupe 2]]-Tableau2[[#This Row],[date max départ groupe 1]]</f>
        <v>714</v>
      </c>
      <c r="M4" s="1" t="str">
        <f>INDEX(Tableau1[Parrain],SUMPRODUCT(LARGE((Tableau1[Groupe]="Groupe 1")*(Tableau1[ID]=Tableau2[[#This Row],[ID]])*(ROW(Tableau1[ID])),1))-1)</f>
        <v>EE</v>
      </c>
      <c r="N4" s="1" t="str">
        <f>IFERROR(INDEX(Tableau1[Parrain],SUMPRODUCT(LARGE((Tableau1[Groupe]="Groupe 1")*(Tableau1[ID]=Tableau2[[#This Row],[ID]])*(ROW(Tableau1[ID])),2))-1),"")</f>
        <v/>
      </c>
      <c r="O4" s="1" t="str">
        <f t="array" ref="O4">INDEX(Tableau1[Parrain],MATCH(Tableau2[[#This Row],[ID]]&amp;"Groupe 2",Tableau1[ID]&amp;Tableau1[Groupe],0))</f>
        <v>FF</v>
      </c>
      <c r="P4" s="6">
        <f t="array" ref="P4">SUM(IF(Tableau2[[#This Row],[Parrain1 groupe1]:[Parrain groupe2]]&lt;&gt;"",1/COUNTIF(Tableau2[[#This Row],[Parrain1 groupe1]:[Parrain groupe2]],Tableau2[[#This Row],[Parrain1 groupe1]:[Parrain groupe2]])))</f>
        <v>2</v>
      </c>
    </row>
    <row r="5" spans="1:16" x14ac:dyDescent="0.35">
      <c r="A5" s="1" t="s">
        <v>3</v>
      </c>
      <c r="B5" s="1">
        <v>89</v>
      </c>
      <c r="C5" s="1" t="s">
        <v>17</v>
      </c>
      <c r="D5" s="1" t="s">
        <v>16</v>
      </c>
      <c r="E5" s="1">
        <v>46</v>
      </c>
      <c r="F5" s="2">
        <v>43831</v>
      </c>
      <c r="G5" s="2"/>
      <c r="I5" s="1">
        <v>39</v>
      </c>
      <c r="J5" s="2">
        <f>SUMPRODUCT(MAX((Tableau1[Groupe]="Groupe 1")*(Tableau1[ID]=Tableau2[[#This Row],[ID]])*(Tableau1[Date départ])))</f>
        <v>43466</v>
      </c>
      <c r="K5" s="2">
        <f>SUMPRODUCT(MAX((Tableau1[Groupe]="Groupe 2")*(Tableau1[ID]=Tableau2[[#This Row],[ID]])*(Tableau1[Date adhesion])))</f>
        <v>43831</v>
      </c>
      <c r="L5" s="1">
        <f>Tableau2[[#This Row],[date adhésion groupe 2]]-Tableau2[[#This Row],[date max départ groupe 1]]</f>
        <v>365</v>
      </c>
      <c r="M5" s="1" t="str">
        <f>INDEX(Tableau1[Parrain],SUMPRODUCT(LARGE((Tableau1[Groupe]="Groupe 1")*(Tableau1[ID]=Tableau2[[#This Row],[ID]])*(ROW(Tableau1[ID])),1))-1)</f>
        <v>HH</v>
      </c>
      <c r="N5" s="1" t="str">
        <f>IFERROR(INDEX(Tableau1[Parrain],SUMPRODUCT(LARGE((Tableau1[Groupe]="Groupe 1")*(Tableau1[ID]=Tableau2[[#This Row],[ID]])*(ROW(Tableau1[ID])),2))-1),"")</f>
        <v>AA</v>
      </c>
      <c r="O5" s="1" t="str">
        <f t="array" ref="O5">INDEX(Tableau1[Parrain],MATCH(Tableau2[[#This Row],[ID]]&amp;"Groupe 2",Tableau1[ID]&amp;Tableau1[Groupe],0))</f>
        <v>BB</v>
      </c>
      <c r="P5" s="6">
        <f t="array" ref="P5">SUM(IF(Tableau2[[#This Row],[Parrain1 groupe1]:[Parrain groupe2]]&lt;&gt;"",1/COUNTIF(Tableau2[[#This Row],[Parrain1 groupe1]:[Parrain groupe2]],Tableau2[[#This Row],[Parrain1 groupe1]:[Parrain groupe2]])))</f>
        <v>3</v>
      </c>
    </row>
    <row r="6" spans="1:16" x14ac:dyDescent="0.35">
      <c r="A6" s="1" t="s">
        <v>3</v>
      </c>
      <c r="B6" s="1">
        <v>92</v>
      </c>
      <c r="C6" s="1" t="s">
        <v>25</v>
      </c>
      <c r="D6" s="1" t="s">
        <v>26</v>
      </c>
      <c r="E6" s="1">
        <v>78</v>
      </c>
      <c r="F6" s="2">
        <v>43831</v>
      </c>
      <c r="G6" s="2">
        <v>44197</v>
      </c>
      <c r="I6" s="1">
        <v>45</v>
      </c>
      <c r="J6" s="2">
        <f>SUMPRODUCT(MAX((Tableau1[Groupe]="Groupe 1")*(Tableau1[ID]=Tableau2[[#This Row],[ID]])*(Tableau1[Date départ])))</f>
        <v>43831</v>
      </c>
      <c r="K6" s="2">
        <f>SUMPRODUCT(MAX((Tableau1[Groupe]="Groupe 2")*(Tableau1[ID]=Tableau2[[#This Row],[ID]])*(Tableau1[Date adhesion])))</f>
        <v>43831</v>
      </c>
      <c r="L6" s="1">
        <f>Tableau2[[#This Row],[date adhésion groupe 2]]-Tableau2[[#This Row],[date max départ groupe 1]]</f>
        <v>0</v>
      </c>
      <c r="M6" s="1" t="str">
        <f>INDEX(Tableau1[Parrain],SUMPRODUCT(LARGE((Tableau1[Groupe]="Groupe 1")*(Tableau1[ID]=Tableau2[[#This Row],[ID]])*(ROW(Tableau1[ID])),1))-1)</f>
        <v>OO</v>
      </c>
      <c r="N6" s="1" t="str">
        <f>IFERROR(INDEX(Tableau1[Parrain],SUMPRODUCT(LARGE((Tableau1[Groupe]="Groupe 1")*(Tableau1[ID]=Tableau2[[#This Row],[ID]])*(ROW(Tableau1[ID])),2))-1),"")</f>
        <v>OO</v>
      </c>
      <c r="O6" s="1" t="str">
        <f t="array" ref="O6">INDEX(Tableau1[Parrain],MATCH(Tableau2[[#This Row],[ID]]&amp;"Groupe 2",Tableau1[ID]&amp;Tableau1[Groupe],0))</f>
        <v>OO</v>
      </c>
      <c r="P6" s="6">
        <f t="array" ref="P6">SUM(IF(Tableau2[[#This Row],[Parrain1 groupe1]:[Parrain groupe2]]&lt;&gt;"",1/COUNTIF(Tableau2[[#This Row],[Parrain1 groupe1]:[Parrain groupe2]],Tableau2[[#This Row],[Parrain1 groupe1]:[Parrain groupe2]])))</f>
        <v>1</v>
      </c>
    </row>
    <row r="7" spans="1:16" x14ac:dyDescent="0.35">
      <c r="A7" s="1" t="s">
        <v>3</v>
      </c>
      <c r="B7" s="1">
        <v>56</v>
      </c>
      <c r="C7" s="1" t="s">
        <v>11</v>
      </c>
      <c r="D7" s="1" t="s">
        <v>12</v>
      </c>
      <c r="E7" s="1">
        <v>31</v>
      </c>
      <c r="F7" s="2">
        <v>43466</v>
      </c>
      <c r="G7" s="2"/>
      <c r="I7" s="1">
        <v>46</v>
      </c>
      <c r="J7" s="2">
        <f>SUMPRODUCT(MAX((Tableau1[Groupe]="Groupe 1")*(Tableau1[ID]=Tableau2[[#This Row],[ID]])*(Tableau1[Date départ])))</f>
        <v>43101</v>
      </c>
      <c r="K7" s="2">
        <f>SUMPRODUCT(MAX((Tableau1[Groupe]="Groupe 2")*(Tableau1[ID]=Tableau2[[#This Row],[ID]])*(Tableau1[Date adhesion])))</f>
        <v>43831</v>
      </c>
      <c r="L7" s="1">
        <f>Tableau2[[#This Row],[date adhésion groupe 2]]-Tableau2[[#This Row],[date max départ groupe 1]]</f>
        <v>730</v>
      </c>
      <c r="M7" s="1" t="str">
        <f>INDEX(Tableau1[Parrain],SUMPRODUCT(LARGE((Tableau1[Groupe]="Groupe 1")*(Tableau1[ID]=Tableau2[[#This Row],[ID]])*(ROW(Tableau1[ID])),1))-1)</f>
        <v>GG</v>
      </c>
      <c r="N7" s="1" t="str">
        <f>IFERROR(INDEX(Tableau1[Parrain],SUMPRODUCT(LARGE((Tableau1[Groupe]="Groupe 1")*(Tableau1[ID]=Tableau2[[#This Row],[ID]])*(ROW(Tableau1[ID])),2))-1),"")</f>
        <v/>
      </c>
      <c r="O7" s="1" t="str">
        <f t="array" ref="O7">INDEX(Tableau1[Parrain],MATCH(Tableau2[[#This Row],[ID]]&amp;"Groupe 2",Tableau1[ID]&amp;Tableau1[Groupe],0))</f>
        <v>II</v>
      </c>
      <c r="P7" s="6">
        <f t="array" ref="P7">SUM(IF(Tableau2[[#This Row],[Parrain1 groupe1]:[Parrain groupe2]]&lt;&gt;"",1/COUNTIF(Tableau2[[#This Row],[Parrain1 groupe1]:[Parrain groupe2]],Tableau2[[#This Row],[Parrain1 groupe1]:[Parrain groupe2]])))</f>
        <v>2</v>
      </c>
    </row>
    <row r="8" spans="1:16" x14ac:dyDescent="0.35">
      <c r="A8" s="1" t="s">
        <v>3</v>
      </c>
      <c r="B8" s="1">
        <v>45</v>
      </c>
      <c r="C8" s="1" t="s">
        <v>8</v>
      </c>
      <c r="D8" s="1" t="s">
        <v>10</v>
      </c>
      <c r="E8" s="1">
        <v>36</v>
      </c>
      <c r="F8" s="2">
        <v>43466</v>
      </c>
      <c r="G8" s="2"/>
      <c r="I8" s="1">
        <v>78</v>
      </c>
      <c r="J8" s="2">
        <f>SUMPRODUCT(MAX((Tableau1[Groupe]="Groupe 1")*(Tableau1[ID]=Tableau2[[#This Row],[ID]])*(Tableau1[Date départ])))</f>
        <v>43831</v>
      </c>
      <c r="K8" s="2">
        <f>SUMPRODUCT(MAX((Tableau1[Groupe]="Groupe 2")*(Tableau1[ID]=Tableau2[[#This Row],[ID]])*(Tableau1[Date adhesion])))</f>
        <v>43831</v>
      </c>
      <c r="L8" s="1">
        <f>Tableau2[[#This Row],[date adhésion groupe 2]]-Tableau2[[#This Row],[date max départ groupe 1]]</f>
        <v>0</v>
      </c>
      <c r="M8" s="1" t="str">
        <f>INDEX(Tableau1[Parrain],SUMPRODUCT(LARGE((Tableau1[Groupe]="Groupe 1")*(Tableau1[ID]=Tableau2[[#This Row],[ID]])*(ROW(Tableau1[ID])),1))-1)</f>
        <v>ZZ</v>
      </c>
      <c r="N8" s="1" t="str">
        <f>IFERROR(INDEX(Tableau1[Parrain],SUMPRODUCT(LARGE((Tableau1[Groupe]="Groupe 1")*(Tableau1[ID]=Tableau2[[#This Row],[ID]])*(ROW(Tableau1[ID])),2))-1),"")</f>
        <v>ZZ</v>
      </c>
      <c r="O8" s="1" t="str">
        <f t="array" ref="O8">INDEX(Tableau1[Parrain],MATCH(Tableau2[[#This Row],[ID]]&amp;"Groupe 2",Tableau1[ID]&amp;Tableau1[Groupe],0))</f>
        <v>ZZ</v>
      </c>
      <c r="P8" s="6">
        <f t="array" ref="P8">SUM(IF(Tableau2[[#This Row],[Parrain1 groupe1]:[Parrain groupe2]]&lt;&gt;"",1/COUNTIF(Tableau2[[#This Row],[Parrain1 groupe1]:[Parrain groupe2]],Tableau2[[#This Row],[Parrain1 groupe1]:[Parrain groupe2]])))</f>
        <v>1</v>
      </c>
    </row>
    <row r="9" spans="1:16" x14ac:dyDescent="0.35">
      <c r="A9" s="1" t="s">
        <v>3</v>
      </c>
      <c r="B9" s="1">
        <v>67</v>
      </c>
      <c r="C9" s="1" t="s">
        <v>13</v>
      </c>
      <c r="D9" s="1" t="s">
        <v>14</v>
      </c>
      <c r="E9" s="1">
        <v>39</v>
      </c>
      <c r="F9" s="2">
        <v>43466</v>
      </c>
      <c r="G9" s="2"/>
      <c r="I9" s="1">
        <v>87</v>
      </c>
      <c r="J9" s="2">
        <f>SUMPRODUCT(MAX((Tableau1[Groupe]="Groupe 1")*(Tableau1[ID]=Tableau2[[#This Row],[ID]])*(Tableau1[Date départ])))</f>
        <v>43578</v>
      </c>
      <c r="K9" s="2">
        <f>SUMPRODUCT(MAX((Tableau1[Groupe]="Groupe 2")*(Tableau1[ID]=Tableau2[[#This Row],[ID]])*(Tableau1[Date adhesion])))</f>
        <v>43466</v>
      </c>
      <c r="L9" s="1">
        <f>Tableau2[[#This Row],[date adhésion groupe 2]]-Tableau2[[#This Row],[date max départ groupe 1]]</f>
        <v>-112</v>
      </c>
      <c r="M9" s="1" t="str">
        <f>INDEX(Tableau1[Parrain],SUMPRODUCT(LARGE((Tableau1[Groupe]="Groupe 1")*(Tableau1[ID]=Tableau2[[#This Row],[ID]])*(ROW(Tableau1[ID])),1))-1)</f>
        <v>CC</v>
      </c>
      <c r="N9" s="1" t="str">
        <f>IFERROR(INDEX(Tableau1[Parrain],SUMPRODUCT(LARGE((Tableau1[Groupe]="Groupe 1")*(Tableau1[ID]=Tableau2[[#This Row],[ID]])*(ROW(Tableau1[ID])),2))-1),"")</f>
        <v/>
      </c>
      <c r="O9" s="1" t="str">
        <f t="array" ref="O9">INDEX(Tableau1[Parrain],MATCH(Tableau2[[#This Row],[ID]]&amp;"Groupe 2",Tableau1[ID]&amp;Tableau1[Groupe],0))</f>
        <v>DD</v>
      </c>
      <c r="P9" s="6">
        <f t="array" ref="P9">SUM(IF(Tableau2[[#This Row],[Parrain1 groupe1]:[Parrain groupe2]]&lt;&gt;"",1/COUNTIF(Tableau2[[#This Row],[Parrain1 groupe1]:[Parrain groupe2]],Tableau2[[#This Row],[Parrain1 groupe1]:[Parrain groupe2]])))</f>
        <v>2</v>
      </c>
    </row>
    <row r="10" spans="1:16" x14ac:dyDescent="0.35">
      <c r="A10" s="1" t="s">
        <v>0</v>
      </c>
      <c r="B10" s="1">
        <v>111</v>
      </c>
      <c r="C10" s="1" t="s">
        <v>27</v>
      </c>
      <c r="D10" s="1" t="s">
        <v>28</v>
      </c>
      <c r="E10" s="1">
        <v>45</v>
      </c>
      <c r="F10" s="2">
        <v>43466</v>
      </c>
      <c r="G10" s="2">
        <v>43831</v>
      </c>
      <c r="I10"/>
    </row>
    <row r="11" spans="1:16" x14ac:dyDescent="0.35">
      <c r="A11" s="1" t="s">
        <v>0</v>
      </c>
      <c r="B11" s="1">
        <v>91</v>
      </c>
      <c r="C11" s="1" t="s">
        <v>25</v>
      </c>
      <c r="D11" s="1" t="s">
        <v>26</v>
      </c>
      <c r="E11" s="1">
        <v>78</v>
      </c>
      <c r="F11" s="2">
        <v>43466</v>
      </c>
      <c r="G11" s="2">
        <v>43831</v>
      </c>
      <c r="I11"/>
    </row>
    <row r="12" spans="1:16" x14ac:dyDescent="0.35">
      <c r="A12" s="1" t="s">
        <v>0</v>
      </c>
      <c r="B12" s="1">
        <v>33</v>
      </c>
      <c r="C12" s="1" t="s">
        <v>5</v>
      </c>
      <c r="D12" s="1" t="s">
        <v>6</v>
      </c>
      <c r="E12" s="1">
        <v>87</v>
      </c>
      <c r="F12" s="2">
        <v>43466</v>
      </c>
      <c r="G12" s="2">
        <v>43578</v>
      </c>
      <c r="I12"/>
    </row>
    <row r="13" spans="1:16" x14ac:dyDescent="0.35">
      <c r="A13" s="1" t="s">
        <v>3</v>
      </c>
      <c r="B13" s="1">
        <v>34</v>
      </c>
      <c r="C13" s="1" t="s">
        <v>5</v>
      </c>
      <c r="D13" s="1" t="s">
        <v>7</v>
      </c>
      <c r="E13" s="1">
        <v>87</v>
      </c>
      <c r="F13" s="2">
        <v>43466</v>
      </c>
      <c r="G13" s="2">
        <v>43591</v>
      </c>
      <c r="I13"/>
    </row>
    <row r="14" spans="1:16" x14ac:dyDescent="0.35">
      <c r="A14" s="1" t="s">
        <v>0</v>
      </c>
      <c r="B14" s="1">
        <v>22</v>
      </c>
      <c r="C14" s="1" t="s">
        <v>1</v>
      </c>
      <c r="D14" s="1" t="s">
        <v>2</v>
      </c>
      <c r="E14" s="1">
        <v>39</v>
      </c>
      <c r="F14" s="2">
        <v>43101</v>
      </c>
      <c r="G14" s="2">
        <v>43466</v>
      </c>
      <c r="I14"/>
    </row>
    <row r="15" spans="1:16" x14ac:dyDescent="0.35">
      <c r="A15" s="1" t="s">
        <v>0</v>
      </c>
      <c r="B15" s="1">
        <v>90</v>
      </c>
      <c r="C15" s="1" t="s">
        <v>25</v>
      </c>
      <c r="D15" s="1" t="s">
        <v>26</v>
      </c>
      <c r="E15" s="1">
        <v>78</v>
      </c>
      <c r="F15" s="2">
        <v>42736</v>
      </c>
      <c r="G15" s="2">
        <v>43101</v>
      </c>
      <c r="I15"/>
    </row>
    <row r="16" spans="1:16" x14ac:dyDescent="0.35">
      <c r="A16" s="1" t="s">
        <v>0</v>
      </c>
      <c r="B16" s="1">
        <v>77</v>
      </c>
      <c r="C16" s="1" t="s">
        <v>15</v>
      </c>
      <c r="D16" s="1" t="s">
        <v>16</v>
      </c>
      <c r="E16" s="1">
        <v>17</v>
      </c>
      <c r="F16" s="2">
        <v>42370</v>
      </c>
      <c r="G16" s="2">
        <v>43101</v>
      </c>
      <c r="I16"/>
    </row>
    <row r="17" spans="1:9" x14ac:dyDescent="0.35">
      <c r="A17" s="1" t="s">
        <v>0</v>
      </c>
      <c r="B17" s="1">
        <v>55</v>
      </c>
      <c r="C17" s="1" t="s">
        <v>11</v>
      </c>
      <c r="D17" s="1" t="s">
        <v>12</v>
      </c>
      <c r="E17" s="1">
        <v>31</v>
      </c>
      <c r="F17" s="2">
        <v>42370</v>
      </c>
      <c r="G17" s="2">
        <v>42552</v>
      </c>
      <c r="I17"/>
    </row>
    <row r="18" spans="1:9" x14ac:dyDescent="0.35">
      <c r="A18" s="1" t="s">
        <v>0</v>
      </c>
      <c r="B18" s="1">
        <v>44</v>
      </c>
      <c r="C18" s="1" t="s">
        <v>8</v>
      </c>
      <c r="D18" s="1" t="s">
        <v>9</v>
      </c>
      <c r="E18" s="1">
        <v>36</v>
      </c>
      <c r="F18" s="2">
        <v>42370</v>
      </c>
      <c r="G18" s="2">
        <v>42752</v>
      </c>
      <c r="I18"/>
    </row>
    <row r="19" spans="1:9" x14ac:dyDescent="0.35">
      <c r="A19" s="1" t="s">
        <v>0</v>
      </c>
      <c r="B19" s="1">
        <v>66</v>
      </c>
      <c r="C19" s="1" t="s">
        <v>13</v>
      </c>
      <c r="D19" s="1" t="s">
        <v>14</v>
      </c>
      <c r="E19" s="1">
        <v>39</v>
      </c>
      <c r="F19" s="2">
        <v>42370</v>
      </c>
      <c r="G19" s="2">
        <v>42736</v>
      </c>
      <c r="I19"/>
    </row>
    <row r="20" spans="1:9" x14ac:dyDescent="0.35">
      <c r="A20" s="1" t="s">
        <v>0</v>
      </c>
      <c r="B20" s="1">
        <v>110</v>
      </c>
      <c r="C20" s="1" t="s">
        <v>27</v>
      </c>
      <c r="D20" s="1" t="s">
        <v>28</v>
      </c>
      <c r="E20" s="1">
        <v>45</v>
      </c>
      <c r="F20" s="2">
        <v>42370</v>
      </c>
      <c r="G20" s="2">
        <v>43101</v>
      </c>
      <c r="I20"/>
    </row>
    <row r="21" spans="1:9" x14ac:dyDescent="0.35">
      <c r="A21" s="1" t="s">
        <v>0</v>
      </c>
      <c r="B21" s="1">
        <v>88</v>
      </c>
      <c r="C21" s="1" t="s">
        <v>17</v>
      </c>
      <c r="D21" s="1" t="s">
        <v>12</v>
      </c>
      <c r="E21" s="1">
        <v>46</v>
      </c>
      <c r="F21" s="2">
        <v>42370</v>
      </c>
      <c r="G21" s="2">
        <v>43101</v>
      </c>
      <c r="I21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2020-03-05T20:15:09Z</dcterms:modified>
</cp:coreProperties>
</file>