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160"/>
  </bookViews>
  <sheets>
    <sheet name="tableau de bord" sheetId="2" r:id="rId1"/>
    <sheet name="Feuil1" sheetId="1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15" i="2" l="1"/>
  <c r="F15" i="2"/>
  <c r="G15" i="2"/>
  <c r="H15" i="2"/>
  <c r="I15" i="2"/>
  <c r="E16" i="2"/>
  <c r="F16" i="2"/>
  <c r="G16" i="2"/>
  <c r="H16" i="2"/>
  <c r="I16" i="2"/>
  <c r="E17" i="2"/>
  <c r="F17" i="2"/>
  <c r="G17" i="2"/>
  <c r="H17" i="2"/>
  <c r="I17" i="2"/>
  <c r="E18" i="2"/>
  <c r="F18" i="2"/>
  <c r="G18" i="2"/>
  <c r="H18" i="2"/>
  <c r="I18" i="2"/>
  <c r="E19" i="2"/>
  <c r="F19" i="2"/>
  <c r="G19" i="2"/>
  <c r="H19" i="2"/>
  <c r="I19" i="2"/>
  <c r="E20" i="2"/>
  <c r="F20" i="2"/>
  <c r="G20" i="2"/>
  <c r="H20" i="2"/>
  <c r="I20" i="2"/>
  <c r="E21" i="2"/>
  <c r="F21" i="2"/>
  <c r="G21" i="2"/>
  <c r="H21" i="2"/>
  <c r="I21" i="2"/>
  <c r="C15" i="2"/>
  <c r="C16" i="2"/>
  <c r="C17" i="2"/>
  <c r="C18" i="2"/>
  <c r="C19" i="2"/>
  <c r="C20" i="2"/>
  <c r="C21" i="2"/>
  <c r="E14" i="2"/>
  <c r="F14" i="2"/>
  <c r="G14" i="2"/>
  <c r="H14" i="2"/>
  <c r="I14" i="2" s="1"/>
  <c r="D14" i="2"/>
  <c r="D16" i="2"/>
  <c r="D17" i="2"/>
  <c r="D18" i="2"/>
  <c r="D19" i="2"/>
  <c r="D20" i="2"/>
  <c r="D21" i="2"/>
  <c r="D15" i="2"/>
  <c r="E7" i="1" l="1"/>
  <c r="F7" i="1"/>
  <c r="NI7" i="1"/>
  <c r="NJ7" i="1"/>
  <c r="NK7" i="1"/>
  <c r="NL7" i="1"/>
  <c r="NM7" i="1"/>
  <c r="NN7" i="1"/>
  <c r="NO7" i="1"/>
  <c r="E6" i="1"/>
  <c r="F6" i="1"/>
  <c r="NI6" i="1"/>
  <c r="NJ6" i="1"/>
  <c r="NK6" i="1"/>
  <c r="NL6" i="1"/>
  <c r="NM6" i="1"/>
  <c r="NN6" i="1"/>
  <c r="NO6" i="1"/>
  <c r="E5" i="1"/>
  <c r="F5" i="1"/>
  <c r="NI5" i="1"/>
  <c r="NJ5" i="1"/>
  <c r="NK5" i="1"/>
  <c r="NL5" i="1"/>
  <c r="NM5" i="1"/>
  <c r="NN5" i="1"/>
  <c r="NO5" i="1"/>
  <c r="H4" i="2" l="1"/>
  <c r="I4" i="2" s="1"/>
  <c r="C5" i="2" l="1"/>
  <c r="C4" i="2"/>
  <c r="C8" i="2"/>
  <c r="C7" i="2"/>
  <c r="C6" i="2"/>
  <c r="C3" i="2"/>
  <c r="C2" i="2"/>
  <c r="D2" i="2"/>
  <c r="D6" i="2"/>
  <c r="E6" i="2" s="1"/>
  <c r="D5" i="2"/>
  <c r="E5" i="2" s="1"/>
  <c r="D3" i="2"/>
  <c r="E3" i="2" s="1"/>
  <c r="D4" i="2"/>
  <c r="E4" i="2" s="1"/>
  <c r="D8" i="2"/>
  <c r="E8" i="2" s="1"/>
  <c r="D7" i="2"/>
  <c r="E7" i="2" s="1"/>
  <c r="C9" i="2" l="1"/>
  <c r="D9" i="2"/>
  <c r="E2" i="2"/>
  <c r="E9" i="2" s="1"/>
</calcChain>
</file>

<file path=xl/sharedStrings.xml><?xml version="1.0" encoding="utf-8"?>
<sst xmlns="http://schemas.openxmlformats.org/spreadsheetml/2006/main" count="886" uniqueCount="473">
  <si>
    <t>Janvier</t>
  </si>
  <si>
    <t>fevrier</t>
  </si>
  <si>
    <t>mars</t>
  </si>
  <si>
    <t>avril</t>
  </si>
  <si>
    <t>mai</t>
  </si>
  <si>
    <t>Remplacement</t>
  </si>
  <si>
    <t>Panne</t>
  </si>
  <si>
    <t>Maintenance</t>
  </si>
  <si>
    <t>Contrôle Technique</t>
  </si>
  <si>
    <t>Stage Reunion Formation</t>
  </si>
  <si>
    <t>Panne avec Remplacement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</si>
  <si>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</si>
  <si>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</si>
  <si>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</si>
  <si>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</si>
  <si>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</si>
  <si>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</si>
  <si>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</si>
  <si>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</si>
  <si>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</si>
  <si>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</si>
  <si>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</si>
  <si>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</si>
  <si>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</si>
  <si>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</si>
  <si>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</si>
  <si>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</si>
  <si>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</si>
  <si>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</si>
  <si>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</si>
  <si>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</si>
  <si>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</si>
  <si>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</si>
  <si>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</si>
  <si>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</si>
  <si>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</si>
  <si>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</si>
  <si>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</si>
  <si>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</si>
  <si>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</si>
  <si>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</si>
  <si>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</si>
  <si>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</si>
  <si>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</si>
  <si>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</si>
  <si>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</si>
  <si>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</si>
  <si>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</si>
  <si>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</si>
  <si>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</si>
  <si>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</si>
  <si>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</si>
  <si>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</si>
  <si>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</si>
  <si>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</si>
  <si>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</si>
  <si>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</si>
  <si>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</si>
  <si>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</si>
  <si>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</si>
  <si>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</si>
  <si>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</si>
  <si>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</si>
  <si>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</si>
  <si>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01/01/2020</t>
  </si>
  <si>
    <t>02/01/2020</t>
  </si>
  <si>
    <t>03/01/2020</t>
  </si>
  <si>
    <t>04/01/2020</t>
  </si>
  <si>
    <t>05/01/2020</t>
  </si>
  <si>
    <t>06/01/2020</t>
  </si>
  <si>
    <t>07/01/2020</t>
  </si>
  <si>
    <t>08/01/2020</t>
  </si>
  <si>
    <t>09/01/2020</t>
  </si>
  <si>
    <t>10/01/2020</t>
  </si>
  <si>
    <t>11/01/2020</t>
  </si>
  <si>
    <t>12/01/2020</t>
  </si>
  <si>
    <t>13/01/2020</t>
  </si>
  <si>
    <t>14/01/2020</t>
  </si>
  <si>
    <t>15/01/2020</t>
  </si>
  <si>
    <t>16/01/2020</t>
  </si>
  <si>
    <t>17/01/2020</t>
  </si>
  <si>
    <t>18/01/2020</t>
  </si>
  <si>
    <t>19/01/2020</t>
  </si>
  <si>
    <t>20/01/2020</t>
  </si>
  <si>
    <t>21/01/2020</t>
  </si>
  <si>
    <t>22/01/2020</t>
  </si>
  <si>
    <t>23/01/2020</t>
  </si>
  <si>
    <t>24/01/2020</t>
  </si>
  <si>
    <t>25/01/2020</t>
  </si>
  <si>
    <t>26/01/2020</t>
  </si>
  <si>
    <t>27/01/2020</t>
  </si>
  <si>
    <t>28/01/2020</t>
  </si>
  <si>
    <t>29/01/2020</t>
  </si>
  <si>
    <t>30/01/2020</t>
  </si>
  <si>
    <t>31/01/2020</t>
  </si>
  <si>
    <t>01/02/2020</t>
  </si>
  <si>
    <t>02/02/2020</t>
  </si>
  <si>
    <t>03/02/2020</t>
  </si>
  <si>
    <t>04/02/2020</t>
  </si>
  <si>
    <t>05/02/2020</t>
  </si>
  <si>
    <t>06/02/2020</t>
  </si>
  <si>
    <t>07/02/2020</t>
  </si>
  <si>
    <t>08/02/2020</t>
  </si>
  <si>
    <t>09/02/2020</t>
  </si>
  <si>
    <t>10/02/2020</t>
  </si>
  <si>
    <t>11/02/2020</t>
  </si>
  <si>
    <t>12/02/2020</t>
  </si>
  <si>
    <t>13/02/2020</t>
  </si>
  <si>
    <t>14/02/2020</t>
  </si>
  <si>
    <t>15/02/2020</t>
  </si>
  <si>
    <t>16/02/2020</t>
  </si>
  <si>
    <t>17/02/2020</t>
  </si>
  <si>
    <t>18/02/2020</t>
  </si>
  <si>
    <t>19/02/2020</t>
  </si>
  <si>
    <t>20/02/2020</t>
  </si>
  <si>
    <t>21/02/2020</t>
  </si>
  <si>
    <t>22/02/2020</t>
  </si>
  <si>
    <t>23/02/2020</t>
  </si>
  <si>
    <t>24/02/2020</t>
  </si>
  <si>
    <t>25/02/2020</t>
  </si>
  <si>
    <t>26/02/2020</t>
  </si>
  <si>
    <t>27/02/2020</t>
  </si>
  <si>
    <t>28/02/2020</t>
  </si>
  <si>
    <t>29/02/2020</t>
  </si>
  <si>
    <t>01/03/2020</t>
  </si>
  <si>
    <t>02/03/2020</t>
  </si>
  <si>
    <t>03/03/2020</t>
  </si>
  <si>
    <t>04/03/2020</t>
  </si>
  <si>
    <t>05/03/2020</t>
  </si>
  <si>
    <t>06/03/2020</t>
  </si>
  <si>
    <t>07/03/2020</t>
  </si>
  <si>
    <t>08/03/2020</t>
  </si>
  <si>
    <t>09/03/2020</t>
  </si>
  <si>
    <t>10/03/2020</t>
  </si>
  <si>
    <t>11/03/2020</t>
  </si>
  <si>
    <t>12/03/2020</t>
  </si>
  <si>
    <t>13/03/2020</t>
  </si>
  <si>
    <t>14/03/2020</t>
  </si>
  <si>
    <t>15/03/2020</t>
  </si>
  <si>
    <t>16/03/2020</t>
  </si>
  <si>
    <t>17/03/2020</t>
  </si>
  <si>
    <t>18/03/2020</t>
  </si>
  <si>
    <t>19/03/2020</t>
  </si>
  <si>
    <t>20/03/2020</t>
  </si>
  <si>
    <t>21/03/2020</t>
  </si>
  <si>
    <t>22/03/2020</t>
  </si>
  <si>
    <t>23/03/2020</t>
  </si>
  <si>
    <t>24/03/2020</t>
  </si>
  <si>
    <t>25/03/2020</t>
  </si>
  <si>
    <t>26/03/2020</t>
  </si>
  <si>
    <t>27/03/2020</t>
  </si>
  <si>
    <t>28/03/2020</t>
  </si>
  <si>
    <t>29/03/2020</t>
  </si>
  <si>
    <t>30/03/2020</t>
  </si>
  <si>
    <t>31/03/2020</t>
  </si>
  <si>
    <t>01/04/2020</t>
  </si>
  <si>
    <t>02/04/2020</t>
  </si>
  <si>
    <t>03/04/2020</t>
  </si>
  <si>
    <t>04/04/2020</t>
  </si>
  <si>
    <t>05/04/2020</t>
  </si>
  <si>
    <t>06/04/2020</t>
  </si>
  <si>
    <t>07/04/2020</t>
  </si>
  <si>
    <t>08/04/2020</t>
  </si>
  <si>
    <t>09/04/2020</t>
  </si>
  <si>
    <t>10/04/2020</t>
  </si>
  <si>
    <t>11/04/2020</t>
  </si>
  <si>
    <t>12/04/2020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</si>
  <si>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</si>
  <si>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</si>
  <si>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</si>
  <si>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</si>
  <si>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</si>
  <si>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</si>
  <si>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</si>
  <si>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</si>
  <si>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</si>
  <si>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</si>
  <si>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</si>
  <si>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</si>
  <si>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</si>
  <si>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</si>
  <si>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</si>
  <si>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</si>
  <si>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</si>
  <si>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</si>
  <si>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01/05/2020</t>
  </si>
  <si>
    <t>02/05/2020</t>
  </si>
  <si>
    <t>03/05/2020</t>
  </si>
  <si>
    <t>04/05/2020</t>
  </si>
  <si>
    <t>05/05/2020</t>
  </si>
  <si>
    <t>06/05/2020</t>
  </si>
  <si>
    <t>07/05/2020</t>
  </si>
  <si>
    <t>08/05/2020</t>
  </si>
  <si>
    <t>09/05/2020</t>
  </si>
  <si>
    <t>10/05/2020</t>
  </si>
  <si>
    <t>11/05/2020</t>
  </si>
  <si>
    <t>12/05/2020</t>
  </si>
  <si>
    <t>13/05/2020</t>
  </si>
  <si>
    <t>14/05/2020</t>
  </si>
  <si>
    <t>15/05/2020</t>
  </si>
  <si>
    <t>16/05/2020</t>
  </si>
  <si>
    <t>17/05/2020</t>
  </si>
  <si>
    <t>18/05/2020</t>
  </si>
  <si>
    <t>19/05/2020</t>
  </si>
  <si>
    <t>20/05/2020</t>
  </si>
  <si>
    <t>21/05/2020</t>
  </si>
  <si>
    <t>22/05/2020</t>
  </si>
  <si>
    <t>23/05/2020</t>
  </si>
  <si>
    <t>24/05/2020</t>
  </si>
  <si>
    <t>25/05/2020</t>
  </si>
  <si>
    <t>26/05/2020</t>
  </si>
  <si>
    <t>27/05/2020</t>
  </si>
  <si>
    <t>28/05/2020</t>
  </si>
  <si>
    <t>29/05/2020</t>
  </si>
  <si>
    <t>30/05/2020</t>
  </si>
  <si>
    <t>31/05/2020</t>
  </si>
  <si>
    <t>01/06/2020</t>
  </si>
  <si>
    <t>02/06/2020</t>
  </si>
  <si>
    <t>03/06/2020</t>
  </si>
  <si>
    <t>04/06/2020</t>
  </si>
  <si>
    <t>05/06/2020</t>
  </si>
  <si>
    <t>06/06/2020</t>
  </si>
  <si>
    <t>07/06/2020</t>
  </si>
  <si>
    <t>08/06/2020</t>
  </si>
  <si>
    <t>09/06/2020</t>
  </si>
  <si>
    <t>10/06/2020</t>
  </si>
  <si>
    <t>11/06/2020</t>
  </si>
  <si>
    <t>12/06/2020</t>
  </si>
  <si>
    <t>13/06/2020</t>
  </si>
  <si>
    <t>14/06/2020</t>
  </si>
  <si>
    <t>15/06/2020</t>
  </si>
  <si>
    <t>16/06/2020</t>
  </si>
  <si>
    <t>17/06/2020</t>
  </si>
  <si>
    <t>18/06/2020</t>
  </si>
  <si>
    <t>19/06/2020</t>
  </si>
  <si>
    <t>20/06/2020</t>
  </si>
  <si>
    <t>21/06/2020</t>
  </si>
  <si>
    <t>22/06/2020</t>
  </si>
  <si>
    <t>23/06/2020</t>
  </si>
  <si>
    <t>24/06/2020</t>
  </si>
  <si>
    <t>25/06/2020</t>
  </si>
  <si>
    <t>26/06/2020</t>
  </si>
  <si>
    <t>27/06/2020</t>
  </si>
  <si>
    <t>28/06/2020</t>
  </si>
  <si>
    <t>29/06/2020</t>
  </si>
  <si>
    <t>30/06/2020</t>
  </si>
  <si>
    <t>01/07/2020</t>
  </si>
  <si>
    <t>02/07/2020</t>
  </si>
  <si>
    <t>03/07/2020</t>
  </si>
  <si>
    <t>04/07/2020</t>
  </si>
  <si>
    <t>05/07/2020</t>
  </si>
  <si>
    <t>06/07/2020</t>
  </si>
  <si>
    <t>07/07/2020</t>
  </si>
  <si>
    <t>08/07/2020</t>
  </si>
  <si>
    <t>09/07/2020</t>
  </si>
  <si>
    <t>10/07/2020</t>
  </si>
  <si>
    <t>11/07/2020</t>
  </si>
  <si>
    <t>12/07/2020</t>
  </si>
  <si>
    <t>13/07/2020</t>
  </si>
  <si>
    <t>14/07/2020</t>
  </si>
  <si>
    <t>15/07/2020</t>
  </si>
  <si>
    <t>16/07/2020</t>
  </si>
  <si>
    <t>17/07/2020</t>
  </si>
  <si>
    <t>18/07/2020</t>
  </si>
  <si>
    <t>19/07/2020</t>
  </si>
  <si>
    <t>20/07/2020</t>
  </si>
  <si>
    <t>21/07/2020</t>
  </si>
  <si>
    <t>22/07/2020</t>
  </si>
  <si>
    <t>23/07/2020</t>
  </si>
  <si>
    <t>24/07/2020</t>
  </si>
  <si>
    <t>25/07/2020</t>
  </si>
  <si>
    <t>26/07/2020</t>
  </si>
  <si>
    <t>27/07/2020</t>
  </si>
  <si>
    <t>28/07/2020</t>
  </si>
  <si>
    <t>29/07/2020</t>
  </si>
  <si>
    <t>30/07/2020</t>
  </si>
  <si>
    <t>31/07/2020</t>
  </si>
  <si>
    <t>01/08/2020</t>
  </si>
  <si>
    <t>02/08/2020</t>
  </si>
  <si>
    <t>03/08/2020</t>
  </si>
  <si>
    <t>04/08/2020</t>
  </si>
  <si>
    <t>05/08/2020</t>
  </si>
  <si>
    <t>06/08/2020</t>
  </si>
  <si>
    <t>07/08/2020</t>
  </si>
  <si>
    <t>08/08/2020</t>
  </si>
  <si>
    <t>09/08/2020</t>
  </si>
  <si>
    <t>10/08/2020</t>
  </si>
  <si>
    <t>11/08/2020</t>
  </si>
  <si>
    <t>12/08/2020</t>
  </si>
  <si>
    <t>13/08/2020</t>
  </si>
  <si>
    <t>14/08/2020</t>
  </si>
  <si>
    <t>15/08/2020</t>
  </si>
  <si>
    <t>16/08/2020</t>
  </si>
  <si>
    <t>17/08/2020</t>
  </si>
  <si>
    <t>18/08/2020</t>
  </si>
  <si>
    <t>19/08/2020</t>
  </si>
  <si>
    <t>20/08/2020</t>
  </si>
  <si>
    <t>21/08/2020</t>
  </si>
  <si>
    <t>22/08/2020</t>
  </si>
  <si>
    <t>23/08/2020</t>
  </si>
  <si>
    <t>24/08/2020</t>
  </si>
  <si>
    <t>25/08/2020</t>
  </si>
  <si>
    <t>26/08/2020</t>
  </si>
  <si>
    <t>27/08/2020</t>
  </si>
  <si>
    <t>28/08/2020</t>
  </si>
  <si>
    <t>29/08/2020</t>
  </si>
  <si>
    <t>30/08/2020</t>
  </si>
  <si>
    <t>31/08/2020</t>
  </si>
  <si>
    <t>01/09/2020</t>
  </si>
  <si>
    <t>02/09/2020</t>
  </si>
  <si>
    <t>03/09/2020</t>
  </si>
  <si>
    <t>04/09/2020</t>
  </si>
  <si>
    <t>05/09/2020</t>
  </si>
  <si>
    <t>06/09/2020</t>
  </si>
  <si>
    <t>07/09/2020</t>
  </si>
  <si>
    <t>08/09/2020</t>
  </si>
  <si>
    <t>09/09/2020</t>
  </si>
  <si>
    <t>10/09/2020</t>
  </si>
  <si>
    <t>11/09/2020</t>
  </si>
  <si>
    <t>12/09/2020</t>
  </si>
  <si>
    <t>13/09/2020</t>
  </si>
  <si>
    <t>14/09/2020</t>
  </si>
  <si>
    <t>15/09/2020</t>
  </si>
  <si>
    <t>16/09/2020</t>
  </si>
  <si>
    <t>17/09/2020</t>
  </si>
  <si>
    <t>18/09/2020</t>
  </si>
  <si>
    <t>19/09/2020</t>
  </si>
  <si>
    <t>20/09/2020</t>
  </si>
  <si>
    <t>21/09/2020</t>
  </si>
  <si>
    <t>22/09/2020</t>
  </si>
  <si>
    <t>23/09/2020</t>
  </si>
  <si>
    <t>24/09/2020</t>
  </si>
  <si>
    <t>25/09/2020</t>
  </si>
  <si>
    <t>26/09/2020</t>
  </si>
  <si>
    <t>27/09/2020</t>
  </si>
  <si>
    <t>28/09/2020</t>
  </si>
  <si>
    <t>29/09/2020</t>
  </si>
  <si>
    <t>30/09/2020</t>
  </si>
  <si>
    <t>01/10/2020</t>
  </si>
  <si>
    <t>02/10/2020</t>
  </si>
  <si>
    <t>03/10/2020</t>
  </si>
  <si>
    <t>04/10/2020</t>
  </si>
  <si>
    <t>05/10/2020</t>
  </si>
  <si>
    <t>06/10/2020</t>
  </si>
  <si>
    <t>07/10/2020</t>
  </si>
  <si>
    <t>08/10/2020</t>
  </si>
  <si>
    <t>09/10/2020</t>
  </si>
  <si>
    <t>10/10/2020</t>
  </si>
  <si>
    <t>11/10/2020</t>
  </si>
  <si>
    <t>12/10/2020</t>
  </si>
  <si>
    <t>13/10/2020</t>
  </si>
  <si>
    <t>14/10/2020</t>
  </si>
  <si>
    <t>15/10/2020</t>
  </si>
  <si>
    <t>16/10/2020</t>
  </si>
  <si>
    <t>17/10/2020</t>
  </si>
  <si>
    <t>18/10/2020</t>
  </si>
  <si>
    <t>19/10/2020</t>
  </si>
  <si>
    <t>20/10/2020</t>
  </si>
  <si>
    <t>21/10/2020</t>
  </si>
  <si>
    <t>22/10/2020</t>
  </si>
  <si>
    <t>23/10/2020</t>
  </si>
  <si>
    <t>24/10/2020</t>
  </si>
  <si>
    <t>25/10/2020</t>
  </si>
  <si>
    <t>26/10/2020</t>
  </si>
  <si>
    <t>27/10/2020</t>
  </si>
  <si>
    <t>28/10/2020</t>
  </si>
  <si>
    <t>29/10/2020</t>
  </si>
  <si>
    <t>30/10/2020</t>
  </si>
  <si>
    <t>31/10/2020</t>
  </si>
  <si>
    <t>01/11/2020</t>
  </si>
  <si>
    <t>02/11/2020</t>
  </si>
  <si>
    <t>03/11/2020</t>
  </si>
  <si>
    <t>04/11/2020</t>
  </si>
  <si>
    <t>05/11/2020</t>
  </si>
  <si>
    <t>06/11/2020</t>
  </si>
  <si>
    <t>07/11/2020</t>
  </si>
  <si>
    <t>08/11/2020</t>
  </si>
  <si>
    <t>09/11/2020</t>
  </si>
  <si>
    <t>10/11/2020</t>
  </si>
  <si>
    <t>11/11/2020</t>
  </si>
  <si>
    <t>12/11/2020</t>
  </si>
  <si>
    <t>13/11/2020</t>
  </si>
  <si>
    <t>14/11/2020</t>
  </si>
  <si>
    <t>15/11/2020</t>
  </si>
  <si>
    <t>16/11/2020</t>
  </si>
  <si>
    <t>17/11/2020</t>
  </si>
  <si>
    <t>18/11/2020</t>
  </si>
  <si>
    <t>19/11/2020</t>
  </si>
  <si>
    <t>20/11/2020</t>
  </si>
  <si>
    <t>21/11/2020</t>
  </si>
  <si>
    <t>22/11/2020</t>
  </si>
  <si>
    <t>23/11/2020</t>
  </si>
  <si>
    <t>24/11/2020</t>
  </si>
  <si>
    <t>25/11/2020</t>
  </si>
  <si>
    <t>26/11/2020</t>
  </si>
  <si>
    <t>27/11/2020</t>
  </si>
  <si>
    <t>28/11/2020</t>
  </si>
  <si>
    <t>29/11/2020</t>
  </si>
  <si>
    <t>30/11/2020</t>
  </si>
  <si>
    <t>01/12/2020</t>
  </si>
  <si>
    <t>02/12/2020</t>
  </si>
  <si>
    <t>03/12/2020</t>
  </si>
  <si>
    <t>04/12/2020</t>
  </si>
  <si>
    <t>05/12/2020</t>
  </si>
  <si>
    <t>06/12/2020</t>
  </si>
  <si>
    <t>07/12/2020</t>
  </si>
  <si>
    <t>08/12/2020</t>
  </si>
  <si>
    <t>09/12/2020</t>
  </si>
  <si>
    <t>10/12/2020</t>
  </si>
  <si>
    <t>11/12/2020</t>
  </si>
  <si>
    <t>12/12/2020</t>
  </si>
  <si>
    <t>13/12/2020</t>
  </si>
  <si>
    <t>14/12/2020</t>
  </si>
  <si>
    <t>15/12/2020</t>
  </si>
  <si>
    <t>16/12/2020</t>
  </si>
  <si>
    <t>17/12/2020</t>
  </si>
  <si>
    <t>18/12/2020</t>
  </si>
  <si>
    <t>19/12/2020</t>
  </si>
  <si>
    <t>20/12/2020</t>
  </si>
  <si>
    <t>21/12/2020</t>
  </si>
  <si>
    <t>22/12/2020</t>
  </si>
  <si>
    <t>23/12/2020</t>
  </si>
  <si>
    <t>24/12/2020</t>
  </si>
  <si>
    <t>25/12/2020</t>
  </si>
  <si>
    <t>26/12/2020</t>
  </si>
  <si>
    <t>27/12/2020</t>
  </si>
  <si>
    <t>28/12/2020</t>
  </si>
  <si>
    <t>29/12/2020</t>
  </si>
  <si>
    <t>30/12/2020</t>
  </si>
  <si>
    <t>31/12/2020</t>
  </si>
  <si>
    <t>juin</t>
  </si>
  <si>
    <t>juillet</t>
  </si>
  <si>
    <t>aout</t>
  </si>
  <si>
    <t>septembre</t>
  </si>
  <si>
    <t>octobre</t>
  </si>
  <si>
    <t>novembre</t>
  </si>
  <si>
    <t>decembre</t>
  </si>
  <si>
    <t>immatriculation</t>
  </si>
  <si>
    <t>type</t>
  </si>
  <si>
    <t>modele</t>
  </si>
  <si>
    <t>centre</t>
  </si>
  <si>
    <t>pole</t>
  </si>
  <si>
    <t>secteur</t>
  </si>
  <si>
    <t>carrosserie</t>
  </si>
  <si>
    <t>M</t>
  </si>
  <si>
    <t>CT</t>
  </si>
  <si>
    <t>contrôle technique</t>
  </si>
  <si>
    <t>S</t>
  </si>
  <si>
    <t>Stage formation Reunion</t>
  </si>
  <si>
    <t>PR</t>
  </si>
  <si>
    <t>R</t>
  </si>
  <si>
    <t>P</t>
  </si>
  <si>
    <t>Panne avec remplacement de véhicule</t>
  </si>
  <si>
    <t>En remplacement de véhicule</t>
  </si>
  <si>
    <t>C</t>
  </si>
  <si>
    <t>Carrosserie</t>
  </si>
  <si>
    <t>nb de véhicules impactés</t>
  </si>
  <si>
    <t>jour d'immobilisation</t>
  </si>
  <si>
    <t>moyenne véhicule /jour (jusqu’à aujourd'hui)</t>
  </si>
  <si>
    <t>nombre de véhicules impactés sur 7 jours</t>
  </si>
  <si>
    <t xml:space="preserve">date recherchée : </t>
  </si>
  <si>
    <t>s</t>
  </si>
  <si>
    <t>véhicule</t>
  </si>
  <si>
    <t>CIS</t>
  </si>
  <si>
    <t>POLE</t>
  </si>
  <si>
    <t>SECTEUR</t>
  </si>
  <si>
    <t>aa 111 aa</t>
  </si>
  <si>
    <t>bb 111 bb</t>
  </si>
  <si>
    <t>cc 111 cc</t>
  </si>
  <si>
    <t>c</t>
  </si>
  <si>
    <t>p</t>
  </si>
  <si>
    <t>ct</t>
  </si>
  <si>
    <t>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</si>
</sst>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400D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14" fontId="0" fillId="0" borderId="0" xfId="0" applyNumberFormat="1"/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</xf>
    <xf numFmtId="0" fontId="0" fillId="0" borderId="1" xfId="0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0" fillId="7" borderId="4" xfId="0" applyFill="1" applyBorder="1" applyAlignment="1" applyProtection="1">
      <alignment horizontal="center" vertical="center" wrapText="1"/>
    </xf>
    <xf numFmtId="14" fontId="0" fillId="0" borderId="5" xfId="0" applyNumberFormat="1" applyBorder="1"/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 applyProtection="1">
      <alignment horizontal="center" vertical="center" wrapText="1"/>
      <protection locked="0"/>
    </xf>
    <xf numFmtId="14" fontId="1" fillId="0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6" borderId="3" xfId="0" applyFill="1" applyBorder="1" applyAlignment="1" applyProtection="1">
      <alignment horizontal="center" vertical="center" wrapText="1"/>
    </xf>
    <xf numFmtId="0" fontId="0" fillId="7" borderId="7" xfId="0" applyFill="1" applyBorder="1" applyAlignment="1" applyProtection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8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0" fillId="0" borderId="1" xfId="0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14" fontId="0" fillId="0" borderId="1" xfId="0" applyNumberFormat="1" applyBorder="1"/>
    <xf numFmtId="164" fontId="0" fillId="0" borderId="1" xfId="0" applyNumberFormat="1" applyBorder="1"/>
    <xf numFmtId="14" fontId="2" fillId="0" borderId="0" xfId="0" applyNumberFormat="1" applyFont="1"/>
    <xf numFmtId="0" fontId="2" fillId="0" borderId="0" xfId="0" applyFont="1"/>
    <xf numFmtId="1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392"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gradientFill>
          <stop position="0">
            <color rgb="FFFF0000"/>
          </stop>
          <stop position="0.5">
            <color rgb="FF7030A0"/>
          </stop>
          <stop position="1">
            <color rgb="FFFF0000"/>
          </stop>
        </gradient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NO7" totalsRowShown="0" headerRowDxfId="383" dataDxfId="381" headerRowBorderDxfId="382" tableBorderDxfId="380" totalsRowBorderDxfId="379">
  <autoFilter ref="A4:NO7"/>
  <tableColumns count="379">
    <tableColumn id="1" name="immatriculation" dataDxfId="378"/>
    <tableColumn id="2" name="type" dataDxfId="377"/>
    <tableColumn id="3" name="modele" dataDxfId="376"/>
    <tableColumn id="4" name="centre" dataDxfId="375"/>
    <tableColumn id="5" name="pole" dataDxfId="374">
      <calculatedColumnFormula>VLOOKUP(Tableau1[[#This Row],[centre]],Feuil3!$A$2:$C$47,2,FALSE)</calculatedColumnFormula>
    </tableColumn>
    <tableColumn id="6" name="secteur" dataDxfId="373">
      <calculatedColumnFormula>VLOOKUP(Tableau1[[#This Row],[centre]],Feuil3!$A$2:$C$47,3,FALSE)</calculatedColumnFormula>
    </tableColumn>
    <tableColumn id="7" name="01/01/2020" dataDxfId="372"/>
    <tableColumn id="8" name="02/01/2020" dataDxfId="371"/>
    <tableColumn id="9" name="03/01/2020" dataDxfId="370"/>
    <tableColumn id="10" name="04/01/2020" dataDxfId="369"/>
    <tableColumn id="11" name="05/01/2020" dataDxfId="368"/>
    <tableColumn id="12" name="06/01/2020" dataDxfId="367"/>
    <tableColumn id="13" name="07/01/2020" dataDxfId="366"/>
    <tableColumn id="14" name="08/01/2020" dataDxfId="365"/>
    <tableColumn id="15" name="09/01/2020" dataDxfId="364"/>
    <tableColumn id="16" name="10/01/2020" dataDxfId="363"/>
    <tableColumn id="17" name="11/01/2020" dataDxfId="362"/>
    <tableColumn id="18" name="12/01/2020" dataDxfId="361"/>
    <tableColumn id="19" name="13/01/2020" dataDxfId="360"/>
    <tableColumn id="20" name="14/01/2020" dataDxfId="359"/>
    <tableColumn id="21" name="15/01/2020" dataDxfId="358"/>
    <tableColumn id="22" name="16/01/2020" dataDxfId="357"/>
    <tableColumn id="23" name="17/01/2020" dataDxfId="356"/>
    <tableColumn id="24" name="18/01/2020" dataDxfId="355"/>
    <tableColumn id="25" name="19/01/2020" dataDxfId="354"/>
    <tableColumn id="26" name="20/01/2020" dataDxfId="353"/>
    <tableColumn id="27" name="21/01/2020" dataDxfId="352"/>
    <tableColumn id="28" name="22/01/2020" dataDxfId="351"/>
    <tableColumn id="29" name="23/01/2020" dataDxfId="350"/>
    <tableColumn id="30" name="24/01/2020" dataDxfId="349"/>
    <tableColumn id="31" name="25/01/2020" dataDxfId="348"/>
    <tableColumn id="32" name="26/01/2020" dataDxfId="347"/>
    <tableColumn id="33" name="27/01/2020" dataDxfId="346"/>
    <tableColumn id="34" name="28/01/2020" dataDxfId="345"/>
    <tableColumn id="35" name="29/01/2020" dataDxfId="344"/>
    <tableColumn id="36" name="30/01/2020" dataDxfId="343"/>
    <tableColumn id="37" name="31/01/2020" dataDxfId="342"/>
    <tableColumn id="38" name="01/02/2020" dataDxfId="341"/>
    <tableColumn id="39" name="02/02/2020" dataDxfId="340"/>
    <tableColumn id="40" name="03/02/2020" dataDxfId="339"/>
    <tableColumn id="41" name="04/02/2020" dataDxfId="338"/>
    <tableColumn id="42" name="05/02/2020" dataDxfId="337"/>
    <tableColumn id="43" name="06/02/2020" dataDxfId="336"/>
    <tableColumn id="44" name="07/02/2020" dataDxfId="335"/>
    <tableColumn id="45" name="08/02/2020" dataDxfId="334"/>
    <tableColumn id="46" name="09/02/2020" dataDxfId="333"/>
    <tableColumn id="47" name="10/02/2020" dataDxfId="332"/>
    <tableColumn id="48" name="11/02/2020" dataDxfId="331"/>
    <tableColumn id="49" name="12/02/2020" dataDxfId="330"/>
    <tableColumn id="50" name="13/02/2020" dataDxfId="329"/>
    <tableColumn id="51" name="14/02/2020" dataDxfId="328"/>
    <tableColumn id="52" name="15/02/2020" dataDxfId="327"/>
    <tableColumn id="53" name="16/02/2020" dataDxfId="326"/>
    <tableColumn id="54" name="17/02/2020" dataDxfId="325"/>
    <tableColumn id="55" name="18/02/2020" dataDxfId="324"/>
    <tableColumn id="56" name="19/02/2020" dataDxfId="323"/>
    <tableColumn id="57" name="20/02/2020" dataDxfId="322"/>
    <tableColumn id="58" name="21/02/2020" dataDxfId="321"/>
    <tableColumn id="59" name="22/02/2020" dataDxfId="320"/>
    <tableColumn id="60" name="23/02/2020" dataDxfId="319"/>
    <tableColumn id="61" name="24/02/2020" dataDxfId="318"/>
    <tableColumn id="62" name="25/02/2020" dataDxfId="317"/>
    <tableColumn id="63" name="26/02/2020" dataDxfId="316"/>
    <tableColumn id="64" name="27/02/2020" dataDxfId="315"/>
    <tableColumn id="65" name="28/02/2020" dataDxfId="314"/>
    <tableColumn id="66" name="29/02/2020" dataDxfId="313"/>
    <tableColumn id="67" name="01/03/2020" dataDxfId="312"/>
    <tableColumn id="68" name="02/03/2020" dataDxfId="311"/>
    <tableColumn id="69" name="03/03/2020" dataDxfId="310"/>
    <tableColumn id="70" name="04/03/2020" dataDxfId="309"/>
    <tableColumn id="71" name="05/03/2020" dataDxfId="308"/>
    <tableColumn id="72" name="06/03/2020" dataDxfId="307"/>
    <tableColumn id="73" name="07/03/2020" dataDxfId="306"/>
    <tableColumn id="74" name="08/03/2020" dataDxfId="305"/>
    <tableColumn id="75" name="09/03/2020" dataDxfId="304"/>
    <tableColumn id="76" name="10/03/2020" dataDxfId="303"/>
    <tableColumn id="77" name="11/03/2020" dataDxfId="302"/>
    <tableColumn id="78" name="12/03/2020" dataDxfId="301"/>
    <tableColumn id="79" name="13/03/2020" dataDxfId="300"/>
    <tableColumn id="80" name="14/03/2020" dataDxfId="299"/>
    <tableColumn id="81" name="15/03/2020" dataDxfId="298"/>
    <tableColumn id="82" name="16/03/2020" dataDxfId="297"/>
    <tableColumn id="83" name="17/03/2020" dataDxfId="296"/>
    <tableColumn id="84" name="18/03/2020" dataDxfId="295"/>
    <tableColumn id="85" name="19/03/2020" dataDxfId="294"/>
    <tableColumn id="86" name="20/03/2020" dataDxfId="293"/>
    <tableColumn id="87" name="21/03/2020" dataDxfId="292"/>
    <tableColumn id="88" name="22/03/2020" dataDxfId="291"/>
    <tableColumn id="89" name="23/03/2020" dataDxfId="290"/>
    <tableColumn id="90" name="24/03/2020" dataDxfId="289"/>
    <tableColumn id="91" name="25/03/2020" dataDxfId="288"/>
    <tableColumn id="92" name="26/03/2020" dataDxfId="287"/>
    <tableColumn id="93" name="27/03/2020" dataDxfId="286"/>
    <tableColumn id="94" name="28/03/2020" dataDxfId="285"/>
    <tableColumn id="95" name="29/03/2020" dataDxfId="284"/>
    <tableColumn id="96" name="30/03/2020" dataDxfId="283"/>
    <tableColumn id="97" name="31/03/2020" dataDxfId="282"/>
    <tableColumn id="98" name="01/04/2020" dataDxfId="281"/>
    <tableColumn id="99" name="02/04/2020" dataDxfId="280"/>
    <tableColumn id="100" name="03/04/2020" dataDxfId="279"/>
    <tableColumn id="101" name="04/04/2020" dataDxfId="278"/>
    <tableColumn id="102" name="05/04/2020" dataDxfId="277"/>
    <tableColumn id="103" name="06/04/2020" dataDxfId="276"/>
    <tableColumn id="104" name="07/04/2020" dataDxfId="275"/>
    <tableColumn id="105" name="08/04/2020" dataDxfId="274"/>
    <tableColumn id="106" name="09/04/2020" dataDxfId="273"/>
    <tableColumn id="107" name="10/04/2020" dataDxfId="272"/>
    <tableColumn id="108" name="11/04/2020" dataDxfId="271"/>
    <tableColumn id="109" name="12/04/2020" dataDxfId="270"/>
    <tableColumn id="110" name="13/04/2020" dataDxfId="269"/>
    <tableColumn id="111" name="14/04/2020" dataDxfId="268"/>
    <tableColumn id="112" name="15/04/2020" dataDxfId="267"/>
    <tableColumn id="113" name="16/04/2020" dataDxfId="266"/>
    <tableColumn id="114" name="17/04/2020" dataDxfId="265"/>
    <tableColumn id="115" name="18/04/2020" dataDxfId="264"/>
    <tableColumn id="116" name="19/04/2020" dataDxfId="263"/>
    <tableColumn id="117" name="20/04/2020" dataDxfId="262"/>
    <tableColumn id="118" name="21/04/2020" dataDxfId="261"/>
    <tableColumn id="119" name="22/04/2020" dataDxfId="260"/>
    <tableColumn id="120" name="23/04/2020" dataDxfId="259"/>
    <tableColumn id="121" name="24/04/2020" dataDxfId="258"/>
    <tableColumn id="122" name="25/04/2020" dataDxfId="257"/>
    <tableColumn id="123" name="26/04/2020" dataDxfId="256"/>
    <tableColumn id="124" name="27/04/2020" dataDxfId="255"/>
    <tableColumn id="125" name="28/04/2020" dataDxfId="254"/>
    <tableColumn id="126" name="29/04/2020" dataDxfId="253"/>
    <tableColumn id="127" name="30/04/2020" dataDxfId="252"/>
    <tableColumn id="128" name="01/05/2020" dataDxfId="251"/>
    <tableColumn id="129" name="02/05/2020" dataDxfId="250"/>
    <tableColumn id="130" name="03/05/2020" dataDxfId="249"/>
    <tableColumn id="131" name="04/05/2020" dataDxfId="248"/>
    <tableColumn id="132" name="05/05/2020" dataDxfId="247"/>
    <tableColumn id="133" name="06/05/2020" dataDxfId="246"/>
    <tableColumn id="134" name="07/05/2020" dataDxfId="245"/>
    <tableColumn id="135" name="08/05/2020" dataDxfId="244"/>
    <tableColumn id="136" name="09/05/2020" dataDxfId="243"/>
    <tableColumn id="137" name="10/05/2020" dataDxfId="242"/>
    <tableColumn id="138" name="11/05/2020" dataDxfId="241"/>
    <tableColumn id="139" name="12/05/2020" dataDxfId="240"/>
    <tableColumn id="140" name="13/05/2020" dataDxfId="239"/>
    <tableColumn id="141" name="14/05/2020" dataDxfId="238"/>
    <tableColumn id="142" name="15/05/2020" dataDxfId="237"/>
    <tableColumn id="143" name="16/05/2020" dataDxfId="236"/>
    <tableColumn id="144" name="17/05/2020" dataDxfId="235"/>
    <tableColumn id="145" name="18/05/2020" dataDxfId="234"/>
    <tableColumn id="146" name="19/05/2020" dataDxfId="233"/>
    <tableColumn id="147" name="20/05/2020" dataDxfId="232"/>
    <tableColumn id="148" name="21/05/2020" dataDxfId="231"/>
    <tableColumn id="149" name="22/05/2020" dataDxfId="230"/>
    <tableColumn id="150" name="23/05/2020" dataDxfId="229"/>
    <tableColumn id="151" name="24/05/2020" dataDxfId="228"/>
    <tableColumn id="152" name="25/05/2020" dataDxfId="227"/>
    <tableColumn id="153" name="26/05/2020" dataDxfId="226"/>
    <tableColumn id="154" name="27/05/2020" dataDxfId="225"/>
    <tableColumn id="155" name="28/05/2020" dataDxfId="224"/>
    <tableColumn id="156" name="29/05/2020" dataDxfId="223"/>
    <tableColumn id="157" name="30/05/2020" dataDxfId="222"/>
    <tableColumn id="158" name="31/05/2020" dataDxfId="221"/>
    <tableColumn id="159" name="01/06/2020" dataDxfId="220"/>
    <tableColumn id="160" name="02/06/2020" dataDxfId="219"/>
    <tableColumn id="161" name="03/06/2020" dataDxfId="218"/>
    <tableColumn id="162" name="04/06/2020" dataDxfId="217"/>
    <tableColumn id="163" name="05/06/2020" dataDxfId="216"/>
    <tableColumn id="164" name="06/06/2020" dataDxfId="215"/>
    <tableColumn id="165" name="07/06/2020" dataDxfId="214"/>
    <tableColumn id="166" name="08/06/2020" dataDxfId="213"/>
    <tableColumn id="167" name="09/06/2020" dataDxfId="212"/>
    <tableColumn id="168" name="10/06/2020" dataDxfId="211"/>
    <tableColumn id="169" name="11/06/2020" dataDxfId="210"/>
    <tableColumn id="170" name="12/06/2020" dataDxfId="209"/>
    <tableColumn id="171" name="13/06/2020" dataDxfId="208"/>
    <tableColumn id="172" name="14/06/2020" dataDxfId="207"/>
    <tableColumn id="173" name="15/06/2020" dataDxfId="206"/>
    <tableColumn id="174" name="16/06/2020" dataDxfId="205"/>
    <tableColumn id="175" name="17/06/2020" dataDxfId="204"/>
    <tableColumn id="176" name="18/06/2020" dataDxfId="203"/>
    <tableColumn id="177" name="19/06/2020" dataDxfId="202"/>
    <tableColumn id="178" name="20/06/2020" dataDxfId="201"/>
    <tableColumn id="179" name="21/06/2020" dataDxfId="200"/>
    <tableColumn id="180" name="22/06/2020" dataDxfId="199"/>
    <tableColumn id="181" name="23/06/2020" dataDxfId="198"/>
    <tableColumn id="182" name="24/06/2020" dataDxfId="197"/>
    <tableColumn id="183" name="25/06/2020" dataDxfId="196"/>
    <tableColumn id="184" name="26/06/2020" dataDxfId="195"/>
    <tableColumn id="185" name="27/06/2020" dataDxfId="194"/>
    <tableColumn id="186" name="28/06/2020" dataDxfId="193"/>
    <tableColumn id="187" name="29/06/2020" dataDxfId="192"/>
    <tableColumn id="188" name="30/06/2020" dataDxfId="191"/>
    <tableColumn id="189" name="01/07/2020" dataDxfId="190"/>
    <tableColumn id="190" name="02/07/2020" dataDxfId="189"/>
    <tableColumn id="191" name="03/07/2020" dataDxfId="188"/>
    <tableColumn id="192" name="04/07/2020" dataDxfId="187"/>
    <tableColumn id="193" name="05/07/2020" dataDxfId="186"/>
    <tableColumn id="194" name="06/07/2020" dataDxfId="185"/>
    <tableColumn id="195" name="07/07/2020" dataDxfId="184"/>
    <tableColumn id="196" name="08/07/2020" dataDxfId="183"/>
    <tableColumn id="197" name="09/07/2020" dataDxfId="182"/>
    <tableColumn id="198" name="10/07/2020" dataDxfId="181"/>
    <tableColumn id="199" name="11/07/2020" dataDxfId="180"/>
    <tableColumn id="200" name="12/07/2020" dataDxfId="179"/>
    <tableColumn id="201" name="13/07/2020" dataDxfId="178"/>
    <tableColumn id="202" name="14/07/2020" dataDxfId="177"/>
    <tableColumn id="203" name="15/07/2020" dataDxfId="176"/>
    <tableColumn id="204" name="16/07/2020" dataDxfId="175"/>
    <tableColumn id="205" name="17/07/2020" dataDxfId="174"/>
    <tableColumn id="206" name="18/07/2020" dataDxfId="173"/>
    <tableColumn id="207" name="19/07/2020" dataDxfId="172"/>
    <tableColumn id="208" name="20/07/2020" dataDxfId="171"/>
    <tableColumn id="209" name="21/07/2020" dataDxfId="170"/>
    <tableColumn id="210" name="22/07/2020" dataDxfId="169"/>
    <tableColumn id="211" name="23/07/2020" dataDxfId="168"/>
    <tableColumn id="212" name="24/07/2020" dataDxfId="167"/>
    <tableColumn id="213" name="25/07/2020" dataDxfId="166"/>
    <tableColumn id="214" name="26/07/2020" dataDxfId="165"/>
    <tableColumn id="215" name="27/07/2020" dataDxfId="164"/>
    <tableColumn id="216" name="28/07/2020" dataDxfId="163"/>
    <tableColumn id="217" name="29/07/2020" dataDxfId="162"/>
    <tableColumn id="218" name="30/07/2020" dataDxfId="161"/>
    <tableColumn id="219" name="31/07/2020" dataDxfId="160"/>
    <tableColumn id="220" name="01/08/2020" dataDxfId="159"/>
    <tableColumn id="221" name="02/08/2020" dataDxfId="158"/>
    <tableColumn id="222" name="03/08/2020" dataDxfId="157"/>
    <tableColumn id="223" name="04/08/2020" dataDxfId="156"/>
    <tableColumn id="224" name="05/08/2020" dataDxfId="155"/>
    <tableColumn id="225" name="06/08/2020" dataDxfId="154"/>
    <tableColumn id="226" name="07/08/2020" dataDxfId="153"/>
    <tableColumn id="227" name="08/08/2020" dataDxfId="152"/>
    <tableColumn id="228" name="09/08/2020" dataDxfId="151"/>
    <tableColumn id="229" name="10/08/2020" dataDxfId="150"/>
    <tableColumn id="230" name="11/08/2020" dataDxfId="149"/>
    <tableColumn id="231" name="12/08/2020" dataDxfId="148"/>
    <tableColumn id="232" name="13/08/2020" dataDxfId="147"/>
    <tableColumn id="233" name="14/08/2020" dataDxfId="146"/>
    <tableColumn id="234" name="15/08/2020" dataDxfId="145"/>
    <tableColumn id="235" name="16/08/2020" dataDxfId="144"/>
    <tableColumn id="236" name="17/08/2020" dataDxfId="143"/>
    <tableColumn id="237" name="18/08/2020" dataDxfId="142"/>
    <tableColumn id="238" name="19/08/2020" dataDxfId="141"/>
    <tableColumn id="239" name="20/08/2020" dataDxfId="140"/>
    <tableColumn id="240" name="21/08/2020" dataDxfId="139"/>
    <tableColumn id="241" name="22/08/2020" dataDxfId="138"/>
    <tableColumn id="242" name="23/08/2020" dataDxfId="137"/>
    <tableColumn id="243" name="24/08/2020" dataDxfId="136"/>
    <tableColumn id="244" name="25/08/2020" dataDxfId="135"/>
    <tableColumn id="245" name="26/08/2020" dataDxfId="134"/>
    <tableColumn id="246" name="27/08/2020" dataDxfId="133"/>
    <tableColumn id="247" name="28/08/2020" dataDxfId="132"/>
    <tableColumn id="248" name="29/08/2020" dataDxfId="131"/>
    <tableColumn id="249" name="30/08/2020" dataDxfId="130"/>
    <tableColumn id="250" name="31/08/2020" dataDxfId="129"/>
    <tableColumn id="251" name="01/09/2020" dataDxfId="128"/>
    <tableColumn id="252" name="02/09/2020" dataDxfId="127"/>
    <tableColumn id="253" name="03/09/2020" dataDxfId="126"/>
    <tableColumn id="254" name="04/09/2020" dataDxfId="125"/>
    <tableColumn id="255" name="05/09/2020" dataDxfId="124"/>
    <tableColumn id="256" name="06/09/2020" dataDxfId="123"/>
    <tableColumn id="257" name="07/09/2020" dataDxfId="122"/>
    <tableColumn id="258" name="08/09/2020" dataDxfId="121"/>
    <tableColumn id="259" name="09/09/2020" dataDxfId="120"/>
    <tableColumn id="260" name="10/09/2020" dataDxfId="119"/>
    <tableColumn id="261" name="11/09/2020" dataDxfId="118"/>
    <tableColumn id="262" name="12/09/2020" dataDxfId="117"/>
    <tableColumn id="263" name="13/09/2020" dataDxfId="116"/>
    <tableColumn id="264" name="14/09/2020" dataDxfId="115"/>
    <tableColumn id="265" name="15/09/2020" dataDxfId="114"/>
    <tableColumn id="266" name="16/09/2020" dataDxfId="113"/>
    <tableColumn id="267" name="17/09/2020" dataDxfId="112"/>
    <tableColumn id="268" name="18/09/2020" dataDxfId="111"/>
    <tableColumn id="269" name="19/09/2020" dataDxfId="110"/>
    <tableColumn id="270" name="20/09/2020" dataDxfId="109"/>
    <tableColumn id="271" name="21/09/2020" dataDxfId="108"/>
    <tableColumn id="272" name="22/09/2020" dataDxfId="107"/>
    <tableColumn id="273" name="23/09/2020" dataDxfId="106"/>
    <tableColumn id="274" name="24/09/2020" dataDxfId="105"/>
    <tableColumn id="275" name="25/09/2020" dataDxfId="104"/>
    <tableColumn id="276" name="26/09/2020" dataDxfId="103"/>
    <tableColumn id="277" name="27/09/2020" dataDxfId="102"/>
    <tableColumn id="278" name="28/09/2020" dataDxfId="101"/>
    <tableColumn id="279" name="29/09/2020" dataDxfId="100"/>
    <tableColumn id="280" name="30/09/2020" dataDxfId="99"/>
    <tableColumn id="281" name="01/10/2020" dataDxfId="98"/>
    <tableColumn id="282" name="02/10/2020" dataDxfId="97"/>
    <tableColumn id="283" name="03/10/2020" dataDxfId="96"/>
    <tableColumn id="284" name="04/10/2020" dataDxfId="95"/>
    <tableColumn id="285" name="05/10/2020" dataDxfId="94"/>
    <tableColumn id="286" name="06/10/2020" dataDxfId="93"/>
    <tableColumn id="287" name="07/10/2020" dataDxfId="92"/>
    <tableColumn id="288" name="08/10/2020" dataDxfId="91"/>
    <tableColumn id="289" name="09/10/2020" dataDxfId="90"/>
    <tableColumn id="290" name="10/10/2020" dataDxfId="89"/>
    <tableColumn id="291" name="11/10/2020" dataDxfId="88"/>
    <tableColumn id="292" name="12/10/2020" dataDxfId="87"/>
    <tableColumn id="293" name="13/10/2020" dataDxfId="86"/>
    <tableColumn id="294" name="14/10/2020" dataDxfId="85"/>
    <tableColumn id="295" name="15/10/2020" dataDxfId="84"/>
    <tableColumn id="296" name="16/10/2020" dataDxfId="83"/>
    <tableColumn id="297" name="17/10/2020" dataDxfId="82"/>
    <tableColumn id="298" name="18/10/2020" dataDxfId="81"/>
    <tableColumn id="299" name="19/10/2020" dataDxfId="80"/>
    <tableColumn id="300" name="20/10/2020" dataDxfId="79"/>
    <tableColumn id="301" name="21/10/2020" dataDxfId="78"/>
    <tableColumn id="302" name="22/10/2020" dataDxfId="77"/>
    <tableColumn id="303" name="23/10/2020" dataDxfId="76"/>
    <tableColumn id="304" name="24/10/2020" dataDxfId="75"/>
    <tableColumn id="305" name="25/10/2020" dataDxfId="74"/>
    <tableColumn id="306" name="26/10/2020" dataDxfId="73"/>
    <tableColumn id="307" name="27/10/2020" dataDxfId="72"/>
    <tableColumn id="308" name="28/10/2020" dataDxfId="71"/>
    <tableColumn id="309" name="29/10/2020" dataDxfId="70"/>
    <tableColumn id="310" name="30/10/2020" dataDxfId="69"/>
    <tableColumn id="311" name="31/10/2020" dataDxfId="68"/>
    <tableColumn id="312" name="01/11/2020" dataDxfId="67"/>
    <tableColumn id="313" name="02/11/2020" dataDxfId="66"/>
    <tableColumn id="314" name="03/11/2020" dataDxfId="65"/>
    <tableColumn id="315" name="04/11/2020" dataDxfId="64"/>
    <tableColumn id="316" name="05/11/2020" dataDxfId="63"/>
    <tableColumn id="317" name="06/11/2020" dataDxfId="62"/>
    <tableColumn id="318" name="07/11/2020" dataDxfId="61"/>
    <tableColumn id="319" name="08/11/2020" dataDxfId="60"/>
    <tableColumn id="320" name="09/11/2020" dataDxfId="59"/>
    <tableColumn id="321" name="10/11/2020" dataDxfId="58"/>
    <tableColumn id="322" name="11/11/2020" dataDxfId="57"/>
    <tableColumn id="323" name="12/11/2020" dataDxfId="56"/>
    <tableColumn id="324" name="13/11/2020" dataDxfId="55"/>
    <tableColumn id="325" name="14/11/2020" dataDxfId="54"/>
    <tableColumn id="326" name="15/11/2020" dataDxfId="53"/>
    <tableColumn id="327" name="16/11/2020" dataDxfId="52"/>
    <tableColumn id="328" name="17/11/2020" dataDxfId="51"/>
    <tableColumn id="329" name="18/11/2020" dataDxfId="50"/>
    <tableColumn id="330" name="19/11/2020" dataDxfId="49"/>
    <tableColumn id="331" name="20/11/2020" dataDxfId="48"/>
    <tableColumn id="332" name="21/11/2020" dataDxfId="47"/>
    <tableColumn id="333" name="22/11/2020" dataDxfId="46"/>
    <tableColumn id="334" name="23/11/2020" dataDxfId="45"/>
    <tableColumn id="335" name="24/11/2020" dataDxfId="44"/>
    <tableColumn id="336" name="25/11/2020" dataDxfId="43"/>
    <tableColumn id="337" name="26/11/2020" dataDxfId="42"/>
    <tableColumn id="338" name="27/11/2020" dataDxfId="41"/>
    <tableColumn id="339" name="28/11/2020" dataDxfId="40"/>
    <tableColumn id="340" name="29/11/2020" dataDxfId="39"/>
    <tableColumn id="341" name="30/11/2020" dataDxfId="38"/>
    <tableColumn id="342" name="01/12/2020" dataDxfId="37"/>
    <tableColumn id="343" name="02/12/2020" dataDxfId="36"/>
    <tableColumn id="344" name="03/12/2020" dataDxfId="35"/>
    <tableColumn id="345" name="04/12/2020" dataDxfId="34"/>
    <tableColumn id="346" name="05/12/2020" dataDxfId="33"/>
    <tableColumn id="347" name="06/12/2020" dataDxfId="32"/>
    <tableColumn id="348" name="07/12/2020" dataDxfId="31"/>
    <tableColumn id="349" name="08/12/2020" dataDxfId="30"/>
    <tableColumn id="350" name="09/12/2020" dataDxfId="29"/>
    <tableColumn id="351" name="10/12/2020" dataDxfId="28"/>
    <tableColumn id="352" name="11/12/2020" dataDxfId="27"/>
    <tableColumn id="353" name="12/12/2020" dataDxfId="26"/>
    <tableColumn id="354" name="13/12/2020" dataDxfId="25"/>
    <tableColumn id="355" name="14/12/2020" dataDxfId="24"/>
    <tableColumn id="356" name="15/12/2020" dataDxfId="23"/>
    <tableColumn id="357" name="16/12/2020" dataDxfId="22"/>
    <tableColumn id="358" name="17/12/2020" dataDxfId="21"/>
    <tableColumn id="359" name="18/12/2020" dataDxfId="20"/>
    <tableColumn id="360" name="19/12/2020" dataDxfId="19"/>
    <tableColumn id="361" name="20/12/2020" dataDxfId="18"/>
    <tableColumn id="362" name="21/12/2020" dataDxfId="17"/>
    <tableColumn id="363" name="22/12/2020" dataDxfId="16"/>
    <tableColumn id="364" name="23/12/2020" dataDxfId="15"/>
    <tableColumn id="365" name="24/12/2020" dataDxfId="14"/>
    <tableColumn id="366" name="25/12/2020" dataDxfId="13"/>
    <tableColumn id="367" name="26/12/2020" dataDxfId="12"/>
    <tableColumn id="368" name="27/12/2020" dataDxfId="11"/>
    <tableColumn id="369" name="28/12/2020" dataDxfId="10"/>
    <tableColumn id="370" name="29/12/2020" dataDxfId="9"/>
    <tableColumn id="371" name="30/12/2020" dataDxfId="8"/>
    <tableColumn id="372" name="31/12/2020" dataDxfId="7"/>
    <tableColumn id="373" name="Remplacement" dataDxfId="6">
      <calculatedColumnFormula>COUNTIF(Tableau1[[#This Row],[01/01/2020]:[31/12/2020]],NI$3)</calculatedColumnFormula>
    </tableColumn>
    <tableColumn id="374" name="Panne" dataDxfId="5">
      <calculatedColumnFormula>COUNTIF(Tableau1[[#This Row],[01/01/2020]:[31/12/2020]],NJ$3)</calculatedColumnFormula>
    </tableColumn>
    <tableColumn id="375" name="Maintenance" dataDxfId="4">
      <calculatedColumnFormula>COUNTIF(Tableau1[[#This Row],[01/01/2020]:[31/12/2020]],NK$3)</calculatedColumnFormula>
    </tableColumn>
    <tableColumn id="376" name="Contrôle Technique" dataDxfId="3">
      <calculatedColumnFormula>COUNTIF(Tableau1[[#This Row],[01/01/2020]:[31/12/2020]],NL$3)</calculatedColumnFormula>
    </tableColumn>
    <tableColumn id="377" name="Stage Reunion Formation" dataDxfId="2">
      <calculatedColumnFormula>COUNTIF(Tableau1[[#This Row],[01/01/2020]:[31/12/2020]],NM$3)</calculatedColumnFormula>
    </tableColumn>
    <tableColumn id="378" name="Panne avec Remplacement" dataDxfId="1">
      <calculatedColumnFormula>COUNTIF(Tableau1[[#This Row],[01/01/2020]:[31/12/2020]],NN$3)</calculatedColumnFormula>
    </tableColumn>
    <tableColumn id="379" name="carrosserie" dataDxfId="0">
      <calculatedColumnFormula>COUNTIF(Tableau1[[#This Row],[01/01/2020]:[31/12/2020]],NO$3)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7"/>
  <sheetViews>
    <sheetView tabSelected="1" workbookViewId="0">
      <selection activeCell="C15" sqref="C15"/>
    </sheetView>
  </sheetViews>
  <sheetFormatPr baseColWidth="10" defaultColWidth="9.1796875" defaultRowHeight="14.5" x14ac:dyDescent="0.35"/>
  <cols>
    <col min="1" max="1" width="3.26953125" bestFit="1" customWidth="1"/>
    <col min="2" max="2" width="25.1796875" bestFit="1" customWidth="1"/>
    <col min="3" max="9" width="16.26953125" customWidth="1"/>
    <col min="10" max="10" width="10.7265625" bestFit="1" customWidth="1"/>
    <col min="11" max="11" width="17" bestFit="1" customWidth="1"/>
    <col min="12" max="12" width="16.26953125" customWidth="1"/>
    <col min="13" max="367" width="10.7265625" bestFit="1" customWidth="1"/>
  </cols>
  <sheetData>
    <row r="1" spans="1:12" ht="43.5" x14ac:dyDescent="0.35">
      <c r="B1" s="41">
        <v>43832</v>
      </c>
      <c r="C1" s="30" t="s">
        <v>456</v>
      </c>
      <c r="D1" s="30" t="s">
        <v>457</v>
      </c>
      <c r="E1" s="30" t="s">
        <v>458</v>
      </c>
    </row>
    <row r="2" spans="1:12" x14ac:dyDescent="0.35">
      <c r="A2" s="6" t="s">
        <v>450</v>
      </c>
      <c r="B2" s="23" t="s">
        <v>5</v>
      </c>
      <c r="C2" s="15">
        <f>COUNTIF(Tableau1[Remplacement],"&gt;0")</f>
        <v>0</v>
      </c>
      <c r="D2" s="7">
        <f>SUM(Tableau1[Remplacement])</f>
        <v>0</v>
      </c>
      <c r="E2" s="38">
        <f ca="1">D2/$I$4</f>
        <v>0</v>
      </c>
    </row>
    <row r="3" spans="1:12" x14ac:dyDescent="0.35">
      <c r="A3" s="9" t="s">
        <v>451</v>
      </c>
      <c r="B3" s="24" t="s">
        <v>6</v>
      </c>
      <c r="C3" s="15">
        <f>COUNTIF(Tableau1[Panne],"&gt;0")</f>
        <v>1</v>
      </c>
      <c r="D3" s="7">
        <f>SUM(Tableau1[Panne])</f>
        <v>3</v>
      </c>
      <c r="E3" s="38">
        <f t="shared" ref="E3:E8" ca="1" si="0">D3/$I$4</f>
        <v>-0.27272727272727271</v>
      </c>
    </row>
    <row r="4" spans="1:12" x14ac:dyDescent="0.35">
      <c r="A4" s="2" t="s">
        <v>444</v>
      </c>
      <c r="B4" s="25" t="s">
        <v>7</v>
      </c>
      <c r="C4" s="15">
        <f>COUNTIF(Tableau1[Maintenance],"&gt;0")</f>
        <v>0</v>
      </c>
      <c r="D4" s="7">
        <f>SUM(Tableau1[Maintenance])</f>
        <v>0</v>
      </c>
      <c r="E4" s="38">
        <f t="shared" ca="1" si="0"/>
        <v>0</v>
      </c>
      <c r="G4" s="39">
        <v>43831</v>
      </c>
      <c r="H4" s="39">
        <f ca="1">TODAY()</f>
        <v>43820</v>
      </c>
      <c r="I4" s="40">
        <f ca="1">H4-G4</f>
        <v>-11</v>
      </c>
    </row>
    <row r="5" spans="1:12" x14ac:dyDescent="0.35">
      <c r="A5" s="3" t="s">
        <v>445</v>
      </c>
      <c r="B5" s="26" t="s">
        <v>8</v>
      </c>
      <c r="C5" s="15">
        <f>COUNTIF(Tableau1[Contrôle Technique],"&gt;0")</f>
        <v>1</v>
      </c>
      <c r="D5" s="7">
        <f>SUM(Tableau1[Contrôle Technique])</f>
        <v>1</v>
      </c>
      <c r="E5" s="38">
        <f t="shared" ca="1" si="0"/>
        <v>-9.0909090909090912E-2</v>
      </c>
    </row>
    <row r="6" spans="1:12" x14ac:dyDescent="0.35">
      <c r="A6" s="8" t="s">
        <v>447</v>
      </c>
      <c r="B6" s="27" t="s">
        <v>9</v>
      </c>
      <c r="C6" s="15">
        <f>COUNTIF(Tableau1[Stage Reunion Formation],"&gt;0")</f>
        <v>1</v>
      </c>
      <c r="D6" s="7">
        <f>SUM(Tableau1[Stage Reunion Formation])</f>
        <v>4</v>
      </c>
      <c r="E6" s="38">
        <f t="shared" ca="1" si="0"/>
        <v>-0.36363636363636365</v>
      </c>
    </row>
    <row r="7" spans="1:12" x14ac:dyDescent="0.35">
      <c r="A7" s="5" t="s">
        <v>449</v>
      </c>
      <c r="B7" s="28" t="s">
        <v>10</v>
      </c>
      <c r="C7" s="15">
        <f>COUNTIF(Tableau1[Panne avec Remplacement],"&gt;0")</f>
        <v>1</v>
      </c>
      <c r="D7" s="7">
        <f>SUM(Tableau1[Panne avec Remplacement])</f>
        <v>1</v>
      </c>
      <c r="E7" s="38">
        <f t="shared" ca="1" si="0"/>
        <v>-9.0909090909090912E-2</v>
      </c>
    </row>
    <row r="8" spans="1:12" x14ac:dyDescent="0.35">
      <c r="A8" s="11" t="s">
        <v>454</v>
      </c>
      <c r="B8" s="29" t="s">
        <v>443</v>
      </c>
      <c r="C8" s="15">
        <f>COUNTIF(Tableau1[carrosserie],"&gt;0")</f>
        <v>1</v>
      </c>
      <c r="D8" s="7">
        <f>SUM(Tableau1[carrosserie])</f>
        <v>4</v>
      </c>
      <c r="E8" s="38">
        <f t="shared" ca="1" si="0"/>
        <v>-0.36363636363636365</v>
      </c>
    </row>
    <row r="9" spans="1:12" x14ac:dyDescent="0.35">
      <c r="A9" s="1"/>
      <c r="C9" s="7">
        <f>SUM(C2:C8)</f>
        <v>5</v>
      </c>
      <c r="D9" s="7">
        <f>SUM(D2:D8)</f>
        <v>13</v>
      </c>
      <c r="E9" s="38">
        <f ca="1">SUM(E2:E8)</f>
        <v>-1.1818181818181819</v>
      </c>
    </row>
    <row r="10" spans="1:12" x14ac:dyDescent="0.35">
      <c r="A10" s="1"/>
    </row>
    <row r="11" spans="1:12" x14ac:dyDescent="0.35">
      <c r="B11" s="31"/>
      <c r="C11" s="31"/>
      <c r="D11" s="31"/>
      <c r="E11" s="31"/>
      <c r="F11" s="31"/>
      <c r="G11" s="31"/>
      <c r="H11" s="31"/>
      <c r="I11" s="31"/>
    </row>
    <row r="12" spans="1:12" x14ac:dyDescent="0.35">
      <c r="A12" s="45" t="s">
        <v>459</v>
      </c>
      <c r="B12" s="45"/>
      <c r="C12" s="45"/>
      <c r="D12" s="45"/>
      <c r="E12" s="45"/>
      <c r="F12" s="45"/>
      <c r="G12" s="45"/>
      <c r="H12" s="45"/>
      <c r="I12" s="45"/>
    </row>
    <row r="13" spans="1:12" x14ac:dyDescent="0.35">
      <c r="A13" s="45"/>
      <c r="B13" s="45"/>
      <c r="C13" s="45"/>
      <c r="D13" s="45"/>
      <c r="E13" s="45"/>
      <c r="F13" s="45"/>
      <c r="G13" s="45"/>
      <c r="H13" s="45"/>
      <c r="I13" s="45"/>
    </row>
    <row r="14" spans="1:12" x14ac:dyDescent="0.35">
      <c r="A14" s="1"/>
      <c r="C14" s="10">
        <v>43831</v>
      </c>
      <c r="D14" s="10">
        <f>C14+1</f>
        <v>43832</v>
      </c>
      <c r="E14" s="10">
        <f t="shared" ref="E14:I14" si="1">D14+1</f>
        <v>43833</v>
      </c>
      <c r="F14" s="10">
        <f t="shared" si="1"/>
        <v>43834</v>
      </c>
      <c r="G14" s="10">
        <f t="shared" si="1"/>
        <v>43835</v>
      </c>
      <c r="H14" s="10">
        <f t="shared" si="1"/>
        <v>43836</v>
      </c>
      <c r="I14" s="10">
        <f t="shared" si="1"/>
        <v>43837</v>
      </c>
      <c r="K14" t="s">
        <v>460</v>
      </c>
      <c r="L14" s="37"/>
    </row>
    <row r="15" spans="1:12" x14ac:dyDescent="0.35">
      <c r="A15" s="6" t="s">
        <v>450</v>
      </c>
      <c r="B15" s="23" t="s">
        <v>5</v>
      </c>
      <c r="C15" s="7">
        <f ca="1">COUNTIF(OFFSET(Tableau1[carrosserie],,MATCH(TEXT(C$14,"jj/mm/aaaa"),Feuil1!$4:$4,0)-1),$A15)</f>
        <v>0</v>
      </c>
      <c r="D15" s="7">
        <f ca="1">COUNTIF(OFFSET(Tableau1[immatriculation],,MATCH(TEXT(D$14,"jj/mm/aaaa"),Feuil1!$4:$4,0)-1),$A15)</f>
        <v>0</v>
      </c>
      <c r="E15" s="7">
        <f ca="1">COUNTIF(OFFSET(Tableau1[immatriculation],,MATCH(TEXT(E$14,"jj/mm/aaaa"),Feuil1!$4:$4,0)-1),$A15)</f>
        <v>0</v>
      </c>
      <c r="F15" s="7">
        <f ca="1">COUNTIF(OFFSET(Tableau1[type],,MATCH(TEXT(F$14,"jj/mm/aaaa"),Feuil1!$4:$4,0)-1),$A15)</f>
        <v>0</v>
      </c>
      <c r="G15" s="7">
        <f ca="1">COUNTIF(OFFSET(Tableau1[type],,MATCH(TEXT(G$14,"jj/mm/aaaa"),Feuil1!$4:$4,0)-1),$A15)</f>
        <v>0</v>
      </c>
      <c r="H15" s="7">
        <f ca="1">COUNTIF(OFFSET(Tableau1[modele],,MATCH(TEXT(H$14,"jj/mm/aaaa"),Feuil1!$4:$4,0)-1),$A15)</f>
        <v>0</v>
      </c>
      <c r="I15" s="7">
        <f ca="1">COUNTIF(OFFSET(Tableau1[modele],,MATCH(TEXT(I$14,"jj/mm/aaaa"),Feuil1!$4:$4,0)-1),$A15)</f>
        <v>0</v>
      </c>
      <c r="L15" s="7"/>
    </row>
    <row r="16" spans="1:12" x14ac:dyDescent="0.35">
      <c r="A16" s="9" t="s">
        <v>451</v>
      </c>
      <c r="B16" s="24" t="s">
        <v>6</v>
      </c>
      <c r="C16" s="7">
        <f ca="1">COUNTIF(OFFSET(Tableau1[carrosserie],,MATCH(TEXT(C$14,"jj/mm/aaaa"),Feuil1!$4:$4,0)-1),$A16)</f>
        <v>0</v>
      </c>
      <c r="D16" s="7">
        <f ca="1">COUNTIF(OFFSET(Tableau1[immatriculation],,MATCH(TEXT(D$14,"jj/mm/aaaa"),Feuil1!$4:$4,0)-1),$A16)</f>
        <v>1</v>
      </c>
      <c r="E16" s="7">
        <f ca="1">COUNTIF(OFFSET(Tableau1[immatriculation],,MATCH(TEXT(E$14,"jj/mm/aaaa"),Feuil1!$4:$4,0)-1),$A16)</f>
        <v>1</v>
      </c>
      <c r="F16" s="7">
        <f ca="1">COUNTIF(OFFSET(Tableau1[type],,MATCH(TEXT(F$14,"jj/mm/aaaa"),Feuil1!$4:$4,0)-1),$A16)</f>
        <v>0</v>
      </c>
      <c r="G16" s="7">
        <f ca="1">COUNTIF(OFFSET(Tableau1[type],,MATCH(TEXT(G$14,"jj/mm/aaaa"),Feuil1!$4:$4,0)-1),$A16)</f>
        <v>0</v>
      </c>
      <c r="H16" s="7">
        <f ca="1">COUNTIF(OFFSET(Tableau1[modele],,MATCH(TEXT(H$14,"jj/mm/aaaa"),Feuil1!$4:$4,0)-1),$A16)</f>
        <v>0</v>
      </c>
      <c r="I16" s="7">
        <f ca="1">COUNTIF(OFFSET(Tableau1[modele],,MATCH(TEXT(I$14,"jj/mm/aaaa"),Feuil1!$4:$4,0)-1),$A16)</f>
        <v>0</v>
      </c>
      <c r="L16" s="7"/>
    </row>
    <row r="17" spans="1:12" x14ac:dyDescent="0.35">
      <c r="A17" s="2" t="s">
        <v>444</v>
      </c>
      <c r="B17" s="25" t="s">
        <v>7</v>
      </c>
      <c r="C17" s="7">
        <f ca="1">COUNTIF(OFFSET(Tableau1[carrosserie],,MATCH(TEXT(C$14,"jj/mm/aaaa"),Feuil1!$4:$4,0)-1),$A17)</f>
        <v>0</v>
      </c>
      <c r="D17" s="7">
        <f ca="1">COUNTIF(OFFSET(Tableau1[immatriculation],,MATCH(TEXT(D$14,"jj/mm/aaaa"),Feuil1!$4:$4,0)-1),$A17)</f>
        <v>0</v>
      </c>
      <c r="E17" s="7">
        <f ca="1">COUNTIF(OFFSET(Tableau1[immatriculation],,MATCH(TEXT(E$14,"jj/mm/aaaa"),Feuil1!$4:$4,0)-1),$A17)</f>
        <v>0</v>
      </c>
      <c r="F17" s="7">
        <f ca="1">COUNTIF(OFFSET(Tableau1[type],,MATCH(TEXT(F$14,"jj/mm/aaaa"),Feuil1!$4:$4,0)-1),$A17)</f>
        <v>0</v>
      </c>
      <c r="G17" s="7">
        <f ca="1">COUNTIF(OFFSET(Tableau1[type],,MATCH(TEXT(G$14,"jj/mm/aaaa"),Feuil1!$4:$4,0)-1),$A17)</f>
        <v>0</v>
      </c>
      <c r="H17" s="7">
        <f ca="1">COUNTIF(OFFSET(Tableau1[modele],,MATCH(TEXT(H$14,"jj/mm/aaaa"),Feuil1!$4:$4,0)-1),$A17)</f>
        <v>0</v>
      </c>
      <c r="I17" s="7">
        <f ca="1">COUNTIF(OFFSET(Tableau1[modele],,MATCH(TEXT(I$14,"jj/mm/aaaa"),Feuil1!$4:$4,0)-1),$A17)</f>
        <v>0</v>
      </c>
      <c r="L17" s="7"/>
    </row>
    <row r="18" spans="1:12" x14ac:dyDescent="0.35">
      <c r="A18" s="3" t="s">
        <v>445</v>
      </c>
      <c r="B18" s="26" t="s">
        <v>8</v>
      </c>
      <c r="C18" s="7">
        <f ca="1">COUNTIF(OFFSET(Tableau1[carrosserie],,MATCH(TEXT(C$14,"jj/mm/aaaa"),Feuil1!$4:$4,0)-1),$A18)</f>
        <v>0</v>
      </c>
      <c r="D18" s="7">
        <f ca="1">COUNTIF(OFFSET(Tableau1[immatriculation],,MATCH(TEXT(D$14,"jj/mm/aaaa"),Feuil1!$4:$4,0)-1),$A18)</f>
        <v>0</v>
      </c>
      <c r="E18" s="7">
        <f ca="1">COUNTIF(OFFSET(Tableau1[immatriculation],,MATCH(TEXT(E$14,"jj/mm/aaaa"),Feuil1!$4:$4,0)-1),$A18)</f>
        <v>0</v>
      </c>
      <c r="F18" s="7">
        <f ca="1">COUNTIF(OFFSET(Tableau1[type],,MATCH(TEXT(F$14,"jj/mm/aaaa"),Feuil1!$4:$4,0)-1),$A18)</f>
        <v>0</v>
      </c>
      <c r="G18" s="7">
        <f ca="1">COUNTIF(OFFSET(Tableau1[type],,MATCH(TEXT(G$14,"jj/mm/aaaa"),Feuil1!$4:$4,0)-1),$A18)</f>
        <v>0</v>
      </c>
      <c r="H18" s="7">
        <f ca="1">COUNTIF(OFFSET(Tableau1[modele],,MATCH(TEXT(H$14,"jj/mm/aaaa"),Feuil1!$4:$4,0)-1),$A18)</f>
        <v>0</v>
      </c>
      <c r="I18" s="7">
        <f ca="1">COUNTIF(OFFSET(Tableau1[modele],,MATCH(TEXT(I$14,"jj/mm/aaaa"),Feuil1!$4:$4,0)-1),$A18)</f>
        <v>0</v>
      </c>
      <c r="L18" s="7"/>
    </row>
    <row r="19" spans="1:12" x14ac:dyDescent="0.35">
      <c r="A19" s="8" t="s">
        <v>447</v>
      </c>
      <c r="B19" s="27" t="s">
        <v>9</v>
      </c>
      <c r="C19" s="7">
        <f ca="1">COUNTIF(OFFSET(Tableau1[carrosserie],,MATCH(TEXT(C$14,"jj/mm/aaaa"),Feuil1!$4:$4,0)-1),$A19)</f>
        <v>0</v>
      </c>
      <c r="D19" s="7">
        <f ca="1">COUNTIF(OFFSET(Tableau1[immatriculation],,MATCH(TEXT(D$14,"jj/mm/aaaa"),Feuil1!$4:$4,0)-1),$A19)</f>
        <v>0</v>
      </c>
      <c r="E19" s="7">
        <f ca="1">COUNTIF(OFFSET(Tableau1[immatriculation],,MATCH(TEXT(E$14,"jj/mm/aaaa"),Feuil1!$4:$4,0)-1),$A19)</f>
        <v>0</v>
      </c>
      <c r="F19" s="7">
        <f ca="1">COUNTIF(OFFSET(Tableau1[type],,MATCH(TEXT(F$14,"jj/mm/aaaa"),Feuil1!$4:$4,0)-1),$A19)</f>
        <v>0</v>
      </c>
      <c r="G19" s="7">
        <f ca="1">COUNTIF(OFFSET(Tableau1[type],,MATCH(TEXT(G$14,"jj/mm/aaaa"),Feuil1!$4:$4,0)-1),$A19)</f>
        <v>0</v>
      </c>
      <c r="H19" s="7">
        <f ca="1">COUNTIF(OFFSET(Tableau1[modele],,MATCH(TEXT(H$14,"jj/mm/aaaa"),Feuil1!$4:$4,0)-1),$A19)</f>
        <v>0</v>
      </c>
      <c r="I19" s="7">
        <f ca="1">COUNTIF(OFFSET(Tableau1[modele],,MATCH(TEXT(I$14,"jj/mm/aaaa"),Feuil1!$4:$4,0)-1),$A19)</f>
        <v>0</v>
      </c>
      <c r="L19" s="7"/>
    </row>
    <row r="20" spans="1:12" x14ac:dyDescent="0.35">
      <c r="A20" s="5" t="s">
        <v>449</v>
      </c>
      <c r="B20" s="28" t="s">
        <v>10</v>
      </c>
      <c r="C20" s="7">
        <f ca="1">COUNTIF(OFFSET(Tableau1[carrosserie],,MATCH(TEXT(C$14,"jj/mm/aaaa"),Feuil1!$4:$4,0)-1),$A20)</f>
        <v>0</v>
      </c>
      <c r="D20" s="7">
        <f ca="1">COUNTIF(OFFSET(Tableau1[immatriculation],,MATCH(TEXT(D$14,"jj/mm/aaaa"),Feuil1!$4:$4,0)-1),$A20)</f>
        <v>0</v>
      </c>
      <c r="E20" s="7">
        <f ca="1">COUNTIF(OFFSET(Tableau1[immatriculation],,MATCH(TEXT(E$14,"jj/mm/aaaa"),Feuil1!$4:$4,0)-1),$A20)</f>
        <v>0</v>
      </c>
      <c r="F20" s="7">
        <f ca="1">COUNTIF(OFFSET(Tableau1[type],,MATCH(TEXT(F$14,"jj/mm/aaaa"),Feuil1!$4:$4,0)-1),$A20)</f>
        <v>0</v>
      </c>
      <c r="G20" s="7">
        <f ca="1">COUNTIF(OFFSET(Tableau1[type],,MATCH(TEXT(G$14,"jj/mm/aaaa"),Feuil1!$4:$4,0)-1),$A20)</f>
        <v>0</v>
      </c>
      <c r="H20" s="7">
        <f ca="1">COUNTIF(OFFSET(Tableau1[modele],,MATCH(TEXT(H$14,"jj/mm/aaaa"),Feuil1!$4:$4,0)-1),$A20)</f>
        <v>0</v>
      </c>
      <c r="I20" s="7">
        <f ca="1">COUNTIF(OFFSET(Tableau1[modele],,MATCH(TEXT(I$14,"jj/mm/aaaa"),Feuil1!$4:$4,0)-1),$A20)</f>
        <v>1</v>
      </c>
      <c r="L20" s="7"/>
    </row>
    <row r="21" spans="1:12" x14ac:dyDescent="0.35">
      <c r="A21" s="11" t="s">
        <v>454</v>
      </c>
      <c r="B21" s="29" t="s">
        <v>443</v>
      </c>
      <c r="C21" s="7">
        <f ca="1">COUNTIF(OFFSET(Tableau1[carrosserie],,MATCH(TEXT(C$14,"jj/mm/aaaa"),Feuil1!$4:$4,0)-1),$A21)</f>
        <v>0</v>
      </c>
      <c r="D21" s="7">
        <f ca="1">COUNTIF(OFFSET(Tableau1[immatriculation],,MATCH(TEXT(D$14,"jj/mm/aaaa"),Feuil1!$4:$4,0)-1),$A21)</f>
        <v>1</v>
      </c>
      <c r="E21" s="7">
        <f ca="1">COUNTIF(OFFSET(Tableau1[immatriculation],,MATCH(TEXT(E$14,"jj/mm/aaaa"),Feuil1!$4:$4,0)-1),$A21)</f>
        <v>1</v>
      </c>
      <c r="F21" s="7">
        <f ca="1">COUNTIF(OFFSET(Tableau1[type],,MATCH(TEXT(F$14,"jj/mm/aaaa"),Feuil1!$4:$4,0)-1),$A21)</f>
        <v>0</v>
      </c>
      <c r="G21" s="7">
        <f ca="1">COUNTIF(OFFSET(Tableau1[type],,MATCH(TEXT(G$14,"jj/mm/aaaa"),Feuil1!$4:$4,0)-1),$A21)</f>
        <v>0</v>
      </c>
      <c r="H21" s="7">
        <f ca="1">COUNTIF(OFFSET(Tableau1[modele],,MATCH(TEXT(H$14,"jj/mm/aaaa"),Feuil1!$4:$4,0)-1),$A21)</f>
        <v>0</v>
      </c>
      <c r="I21" s="7">
        <f ca="1">COUNTIF(OFFSET(Tableau1[modele],,MATCH(TEXT(I$14,"jj/mm/aaaa"),Feuil1!$4:$4,0)-1),$A21)</f>
        <v>0</v>
      </c>
      <c r="L21" s="7"/>
    </row>
    <row r="22" spans="1:12" x14ac:dyDescent="0.35">
      <c r="A22" s="1"/>
    </row>
    <row r="23" spans="1:12" x14ac:dyDescent="0.35">
      <c r="A23" s="1"/>
    </row>
    <row r="24" spans="1:12" x14ac:dyDescent="0.35">
      <c r="A24" s="1"/>
    </row>
    <row r="25" spans="1:12" x14ac:dyDescent="0.35">
      <c r="A25" s="1"/>
    </row>
    <row r="26" spans="1:12" x14ac:dyDescent="0.35">
      <c r="A26" s="1"/>
    </row>
    <row r="27" spans="1:12" x14ac:dyDescent="0.35">
      <c r="A27" s="1"/>
    </row>
    <row r="28" spans="1:12" x14ac:dyDescent="0.35">
      <c r="A28" s="1"/>
    </row>
    <row r="29" spans="1:12" x14ac:dyDescent="0.35">
      <c r="A29" s="1"/>
    </row>
    <row r="30" spans="1:12" x14ac:dyDescent="0.35">
      <c r="A30" s="1"/>
    </row>
    <row r="31" spans="1:12" x14ac:dyDescent="0.35">
      <c r="A31" s="1"/>
    </row>
    <row r="32" spans="1:12" x14ac:dyDescent="0.35">
      <c r="A32" s="1"/>
    </row>
    <row r="33" spans="1:1" x14ac:dyDescent="0.35">
      <c r="A33" s="1"/>
    </row>
    <row r="34" spans="1:1" x14ac:dyDescent="0.35">
      <c r="A34" s="1"/>
    </row>
    <row r="35" spans="1:1" x14ac:dyDescent="0.35">
      <c r="A35" s="1"/>
    </row>
    <row r="36" spans="1:1" x14ac:dyDescent="0.35">
      <c r="A36" s="1"/>
    </row>
    <row r="37" spans="1:1" x14ac:dyDescent="0.35">
      <c r="A37" s="1"/>
    </row>
    <row r="38" spans="1:1" x14ac:dyDescent="0.35">
      <c r="A38" s="1"/>
    </row>
    <row r="39" spans="1:1" x14ac:dyDescent="0.35">
      <c r="A39" s="1"/>
    </row>
    <row r="40" spans="1:1" x14ac:dyDescent="0.35">
      <c r="A40" s="1"/>
    </row>
    <row r="41" spans="1:1" x14ac:dyDescent="0.35">
      <c r="A41" s="1"/>
    </row>
    <row r="42" spans="1:1" x14ac:dyDescent="0.35">
      <c r="A42" s="1"/>
    </row>
    <row r="43" spans="1:1" x14ac:dyDescent="0.35">
      <c r="A43" s="1"/>
    </row>
    <row r="44" spans="1:1" x14ac:dyDescent="0.35">
      <c r="A44" s="1"/>
    </row>
    <row r="45" spans="1:1" x14ac:dyDescent="0.35">
      <c r="A45" s="1"/>
    </row>
    <row r="46" spans="1:1" x14ac:dyDescent="0.35">
      <c r="A46" s="1"/>
    </row>
    <row r="47" spans="1:1" x14ac:dyDescent="0.35">
      <c r="A47" s="1"/>
    </row>
    <row r="48" spans="1:1" x14ac:dyDescent="0.35">
      <c r="A48" s="1"/>
    </row>
    <row r="49" spans="1:1" x14ac:dyDescent="0.35">
      <c r="A49" s="1"/>
    </row>
    <row r="50" spans="1:1" x14ac:dyDescent="0.35">
      <c r="A50" s="1"/>
    </row>
    <row r="51" spans="1:1" x14ac:dyDescent="0.35">
      <c r="A51" s="1"/>
    </row>
    <row r="52" spans="1:1" x14ac:dyDescent="0.35">
      <c r="A52" s="1"/>
    </row>
    <row r="53" spans="1:1" x14ac:dyDescent="0.35">
      <c r="A53" s="1"/>
    </row>
    <row r="54" spans="1:1" x14ac:dyDescent="0.35">
      <c r="A54" s="1"/>
    </row>
    <row r="55" spans="1:1" x14ac:dyDescent="0.35">
      <c r="A55" s="1"/>
    </row>
    <row r="56" spans="1:1" x14ac:dyDescent="0.35">
      <c r="A56" s="1"/>
    </row>
    <row r="57" spans="1:1" x14ac:dyDescent="0.35">
      <c r="A57" s="1"/>
    </row>
    <row r="58" spans="1:1" x14ac:dyDescent="0.35">
      <c r="A58" s="1"/>
    </row>
    <row r="59" spans="1:1" x14ac:dyDescent="0.35">
      <c r="A59" s="1"/>
    </row>
    <row r="60" spans="1:1" x14ac:dyDescent="0.35">
      <c r="A60" s="1"/>
    </row>
    <row r="61" spans="1:1" x14ac:dyDescent="0.35">
      <c r="A61" s="1"/>
    </row>
    <row r="62" spans="1:1" x14ac:dyDescent="0.35">
      <c r="A62" s="1"/>
    </row>
    <row r="63" spans="1:1" x14ac:dyDescent="0.35">
      <c r="A63" s="1"/>
    </row>
    <row r="64" spans="1:1" x14ac:dyDescent="0.35">
      <c r="A64" s="1"/>
    </row>
    <row r="65" spans="1:1" x14ac:dyDescent="0.35">
      <c r="A65" s="1"/>
    </row>
    <row r="66" spans="1:1" x14ac:dyDescent="0.35">
      <c r="A66" s="1"/>
    </row>
    <row r="67" spans="1:1" x14ac:dyDescent="0.35">
      <c r="A67" s="1"/>
    </row>
    <row r="68" spans="1:1" x14ac:dyDescent="0.35">
      <c r="A68" s="1"/>
    </row>
    <row r="69" spans="1:1" x14ac:dyDescent="0.35">
      <c r="A69" s="1"/>
    </row>
    <row r="70" spans="1:1" x14ac:dyDescent="0.35">
      <c r="A70" s="1"/>
    </row>
    <row r="71" spans="1:1" x14ac:dyDescent="0.35">
      <c r="A71" s="1"/>
    </row>
    <row r="72" spans="1:1" x14ac:dyDescent="0.35">
      <c r="A72" s="1"/>
    </row>
    <row r="73" spans="1:1" x14ac:dyDescent="0.35">
      <c r="A73" s="1"/>
    </row>
    <row r="74" spans="1:1" x14ac:dyDescent="0.35">
      <c r="A74" s="1"/>
    </row>
    <row r="75" spans="1:1" x14ac:dyDescent="0.35">
      <c r="A75" s="1"/>
    </row>
    <row r="76" spans="1:1" x14ac:dyDescent="0.35">
      <c r="A76" s="1"/>
    </row>
    <row r="77" spans="1:1" x14ac:dyDescent="0.35">
      <c r="A77" s="1"/>
    </row>
    <row r="78" spans="1:1" x14ac:dyDescent="0.35">
      <c r="A78" s="1"/>
    </row>
    <row r="79" spans="1:1" x14ac:dyDescent="0.35">
      <c r="A79" s="1"/>
    </row>
    <row r="80" spans="1:1" x14ac:dyDescent="0.35">
      <c r="A80" s="1"/>
    </row>
    <row r="81" spans="1:1" x14ac:dyDescent="0.35">
      <c r="A81" s="1"/>
    </row>
    <row r="82" spans="1:1" x14ac:dyDescent="0.35">
      <c r="A82" s="1"/>
    </row>
    <row r="83" spans="1:1" x14ac:dyDescent="0.35">
      <c r="A83" s="1"/>
    </row>
    <row r="84" spans="1:1" x14ac:dyDescent="0.35">
      <c r="A84" s="1"/>
    </row>
    <row r="85" spans="1:1" x14ac:dyDescent="0.35">
      <c r="A85" s="1"/>
    </row>
    <row r="86" spans="1:1" x14ac:dyDescent="0.35">
      <c r="A86" s="1"/>
    </row>
    <row r="87" spans="1:1" x14ac:dyDescent="0.35">
      <c r="A87" s="1"/>
    </row>
    <row r="88" spans="1:1" x14ac:dyDescent="0.35">
      <c r="A88" s="1"/>
    </row>
    <row r="89" spans="1:1" x14ac:dyDescent="0.35">
      <c r="A89" s="1"/>
    </row>
    <row r="90" spans="1:1" x14ac:dyDescent="0.35">
      <c r="A90" s="1"/>
    </row>
    <row r="91" spans="1:1" x14ac:dyDescent="0.35">
      <c r="A91" s="1"/>
    </row>
    <row r="92" spans="1:1" x14ac:dyDescent="0.35">
      <c r="A92" s="1"/>
    </row>
    <row r="93" spans="1:1" x14ac:dyDescent="0.35">
      <c r="A93" s="1"/>
    </row>
    <row r="94" spans="1:1" x14ac:dyDescent="0.35">
      <c r="A94" s="1"/>
    </row>
    <row r="95" spans="1:1" x14ac:dyDescent="0.35">
      <c r="A95" s="1"/>
    </row>
    <row r="96" spans="1:1" x14ac:dyDescent="0.35">
      <c r="A96" s="1"/>
    </row>
    <row r="97" spans="1:1" x14ac:dyDescent="0.35">
      <c r="A97" s="1"/>
    </row>
    <row r="98" spans="1:1" x14ac:dyDescent="0.35">
      <c r="A98" s="1"/>
    </row>
    <row r="99" spans="1:1" x14ac:dyDescent="0.35">
      <c r="A99" s="1"/>
    </row>
    <row r="100" spans="1:1" x14ac:dyDescent="0.35">
      <c r="A100" s="1"/>
    </row>
    <row r="101" spans="1:1" x14ac:dyDescent="0.35">
      <c r="A101" s="1"/>
    </row>
    <row r="102" spans="1:1" x14ac:dyDescent="0.35">
      <c r="A102" s="1"/>
    </row>
    <row r="103" spans="1:1" x14ac:dyDescent="0.35">
      <c r="A103" s="1"/>
    </row>
    <row r="104" spans="1:1" x14ac:dyDescent="0.35">
      <c r="A104" s="1"/>
    </row>
    <row r="105" spans="1:1" x14ac:dyDescent="0.35">
      <c r="A105" s="1"/>
    </row>
    <row r="106" spans="1:1" x14ac:dyDescent="0.35">
      <c r="A106" s="1"/>
    </row>
    <row r="107" spans="1:1" x14ac:dyDescent="0.35">
      <c r="A107" s="1"/>
    </row>
    <row r="108" spans="1:1" x14ac:dyDescent="0.35">
      <c r="A108" s="1"/>
    </row>
    <row r="109" spans="1:1" x14ac:dyDescent="0.35">
      <c r="A109" s="1"/>
    </row>
    <row r="110" spans="1:1" x14ac:dyDescent="0.35">
      <c r="A110" s="1"/>
    </row>
    <row r="111" spans="1:1" x14ac:dyDescent="0.35">
      <c r="A111" s="1"/>
    </row>
    <row r="112" spans="1:1" x14ac:dyDescent="0.35">
      <c r="A112" s="1"/>
    </row>
    <row r="113" spans="1:1" x14ac:dyDescent="0.35">
      <c r="A113" s="1"/>
    </row>
    <row r="114" spans="1:1" x14ac:dyDescent="0.35">
      <c r="A114" s="1"/>
    </row>
    <row r="115" spans="1:1" x14ac:dyDescent="0.35">
      <c r="A115" s="1"/>
    </row>
    <row r="116" spans="1:1" x14ac:dyDescent="0.35">
      <c r="A116" s="1"/>
    </row>
    <row r="117" spans="1:1" x14ac:dyDescent="0.35">
      <c r="A117" s="1"/>
    </row>
    <row r="118" spans="1:1" x14ac:dyDescent="0.35">
      <c r="A118" s="1"/>
    </row>
    <row r="119" spans="1:1" x14ac:dyDescent="0.35">
      <c r="A119" s="1"/>
    </row>
    <row r="120" spans="1:1" x14ac:dyDescent="0.35">
      <c r="A120" s="1"/>
    </row>
    <row r="121" spans="1:1" x14ac:dyDescent="0.35">
      <c r="A121" s="1"/>
    </row>
    <row r="122" spans="1:1" x14ac:dyDescent="0.35">
      <c r="A122" s="1"/>
    </row>
    <row r="123" spans="1:1" x14ac:dyDescent="0.35">
      <c r="A123" s="1"/>
    </row>
    <row r="124" spans="1:1" x14ac:dyDescent="0.35">
      <c r="A124" s="1"/>
    </row>
    <row r="125" spans="1:1" x14ac:dyDescent="0.35">
      <c r="A125" s="1"/>
    </row>
    <row r="126" spans="1:1" x14ac:dyDescent="0.35">
      <c r="A126" s="1"/>
    </row>
    <row r="127" spans="1:1" x14ac:dyDescent="0.35">
      <c r="A127" s="1"/>
    </row>
    <row r="128" spans="1:1" x14ac:dyDescent="0.35">
      <c r="A128" s="1"/>
    </row>
    <row r="129" spans="1:1" x14ac:dyDescent="0.35">
      <c r="A129" s="1"/>
    </row>
    <row r="130" spans="1:1" x14ac:dyDescent="0.35">
      <c r="A130" s="1"/>
    </row>
    <row r="131" spans="1:1" x14ac:dyDescent="0.35">
      <c r="A131" s="1"/>
    </row>
    <row r="132" spans="1:1" x14ac:dyDescent="0.35">
      <c r="A132" s="1"/>
    </row>
    <row r="133" spans="1:1" x14ac:dyDescent="0.35">
      <c r="A133" s="1"/>
    </row>
    <row r="134" spans="1:1" x14ac:dyDescent="0.35">
      <c r="A134" s="1"/>
    </row>
    <row r="135" spans="1:1" x14ac:dyDescent="0.35">
      <c r="A135" s="1"/>
    </row>
    <row r="136" spans="1:1" x14ac:dyDescent="0.35">
      <c r="A136" s="1"/>
    </row>
    <row r="137" spans="1:1" x14ac:dyDescent="0.35">
      <c r="A137" s="1"/>
    </row>
    <row r="138" spans="1:1" x14ac:dyDescent="0.35">
      <c r="A138" s="1"/>
    </row>
    <row r="139" spans="1:1" x14ac:dyDescent="0.35">
      <c r="A139" s="1"/>
    </row>
    <row r="140" spans="1:1" x14ac:dyDescent="0.35">
      <c r="A140" s="1"/>
    </row>
    <row r="141" spans="1:1" x14ac:dyDescent="0.35">
      <c r="A141" s="1"/>
    </row>
    <row r="142" spans="1:1" x14ac:dyDescent="0.35">
      <c r="A142" s="1"/>
    </row>
    <row r="143" spans="1:1" x14ac:dyDescent="0.35">
      <c r="A143" s="1"/>
    </row>
    <row r="144" spans="1:1" x14ac:dyDescent="0.35">
      <c r="A144" s="1"/>
    </row>
    <row r="145" spans="1:1" x14ac:dyDescent="0.35">
      <c r="A145" s="1"/>
    </row>
    <row r="146" spans="1:1" x14ac:dyDescent="0.35">
      <c r="A146" s="1"/>
    </row>
    <row r="147" spans="1:1" x14ac:dyDescent="0.35">
      <c r="A147" s="1"/>
    </row>
    <row r="148" spans="1:1" x14ac:dyDescent="0.35">
      <c r="A148" s="1"/>
    </row>
    <row r="149" spans="1:1" x14ac:dyDescent="0.35">
      <c r="A149" s="1"/>
    </row>
    <row r="150" spans="1:1" x14ac:dyDescent="0.35">
      <c r="A150" s="1"/>
    </row>
    <row r="151" spans="1:1" x14ac:dyDescent="0.35">
      <c r="A151" s="1"/>
    </row>
    <row r="152" spans="1:1" x14ac:dyDescent="0.35">
      <c r="A152" s="1"/>
    </row>
    <row r="153" spans="1:1" x14ac:dyDescent="0.35">
      <c r="A153" s="1"/>
    </row>
    <row r="154" spans="1:1" x14ac:dyDescent="0.35">
      <c r="A154" s="1"/>
    </row>
    <row r="155" spans="1:1" x14ac:dyDescent="0.35">
      <c r="A155" s="1"/>
    </row>
    <row r="156" spans="1:1" x14ac:dyDescent="0.35">
      <c r="A156" s="1"/>
    </row>
    <row r="157" spans="1:1" x14ac:dyDescent="0.35">
      <c r="A157" s="1"/>
    </row>
    <row r="158" spans="1:1" x14ac:dyDescent="0.35">
      <c r="A158" s="1"/>
    </row>
    <row r="159" spans="1:1" x14ac:dyDescent="0.35">
      <c r="A159" s="1"/>
    </row>
    <row r="160" spans="1:1" x14ac:dyDescent="0.35">
      <c r="A160" s="1"/>
    </row>
    <row r="161" spans="1:1" x14ac:dyDescent="0.35">
      <c r="A161" s="1"/>
    </row>
    <row r="162" spans="1:1" x14ac:dyDescent="0.35">
      <c r="A162" s="1"/>
    </row>
    <row r="163" spans="1:1" x14ac:dyDescent="0.35">
      <c r="A163" s="1"/>
    </row>
    <row r="164" spans="1:1" x14ac:dyDescent="0.35">
      <c r="A164" s="1"/>
    </row>
    <row r="165" spans="1:1" x14ac:dyDescent="0.35">
      <c r="A165" s="1"/>
    </row>
    <row r="166" spans="1:1" x14ac:dyDescent="0.35">
      <c r="A166" s="1"/>
    </row>
    <row r="167" spans="1:1" x14ac:dyDescent="0.35">
      <c r="A167" s="1"/>
    </row>
    <row r="168" spans="1:1" x14ac:dyDescent="0.35">
      <c r="A168" s="1"/>
    </row>
    <row r="169" spans="1:1" x14ac:dyDescent="0.35">
      <c r="A169" s="1"/>
    </row>
    <row r="170" spans="1:1" x14ac:dyDescent="0.35">
      <c r="A170" s="1"/>
    </row>
    <row r="171" spans="1:1" x14ac:dyDescent="0.35">
      <c r="A171" s="1"/>
    </row>
    <row r="172" spans="1:1" x14ac:dyDescent="0.35">
      <c r="A172" s="1"/>
    </row>
    <row r="173" spans="1:1" x14ac:dyDescent="0.35">
      <c r="A173" s="1"/>
    </row>
    <row r="174" spans="1:1" x14ac:dyDescent="0.35">
      <c r="A174" s="1"/>
    </row>
    <row r="175" spans="1:1" x14ac:dyDescent="0.35">
      <c r="A175" s="1"/>
    </row>
    <row r="176" spans="1:1" x14ac:dyDescent="0.35">
      <c r="A176" s="1"/>
    </row>
    <row r="177" spans="1:1" x14ac:dyDescent="0.35">
      <c r="A177" s="1"/>
    </row>
    <row r="178" spans="1:1" x14ac:dyDescent="0.35">
      <c r="A178" s="1"/>
    </row>
    <row r="179" spans="1:1" x14ac:dyDescent="0.35">
      <c r="A179" s="1"/>
    </row>
    <row r="180" spans="1:1" x14ac:dyDescent="0.35">
      <c r="A180" s="1"/>
    </row>
    <row r="181" spans="1:1" x14ac:dyDescent="0.35">
      <c r="A181" s="1"/>
    </row>
    <row r="182" spans="1:1" x14ac:dyDescent="0.35">
      <c r="A182" s="1"/>
    </row>
    <row r="183" spans="1:1" x14ac:dyDescent="0.35">
      <c r="A183" s="1"/>
    </row>
    <row r="184" spans="1:1" x14ac:dyDescent="0.35">
      <c r="A184" s="1"/>
    </row>
    <row r="185" spans="1:1" x14ac:dyDescent="0.35">
      <c r="A185" s="1"/>
    </row>
    <row r="186" spans="1:1" x14ac:dyDescent="0.35">
      <c r="A186" s="1"/>
    </row>
    <row r="187" spans="1:1" x14ac:dyDescent="0.35">
      <c r="A187" s="1"/>
    </row>
    <row r="188" spans="1:1" x14ac:dyDescent="0.35">
      <c r="A188" s="1"/>
    </row>
    <row r="189" spans="1:1" x14ac:dyDescent="0.35">
      <c r="A189" s="1"/>
    </row>
    <row r="190" spans="1:1" x14ac:dyDescent="0.35">
      <c r="A190" s="1"/>
    </row>
    <row r="191" spans="1:1" x14ac:dyDescent="0.35">
      <c r="A191" s="1"/>
    </row>
    <row r="192" spans="1:1" x14ac:dyDescent="0.35">
      <c r="A192" s="1"/>
    </row>
    <row r="193" spans="1:1" x14ac:dyDescent="0.35">
      <c r="A193" s="1"/>
    </row>
    <row r="194" spans="1:1" x14ac:dyDescent="0.35">
      <c r="A194" s="1"/>
    </row>
    <row r="195" spans="1:1" x14ac:dyDescent="0.35">
      <c r="A195" s="1"/>
    </row>
    <row r="196" spans="1:1" x14ac:dyDescent="0.35">
      <c r="A196" s="1"/>
    </row>
    <row r="197" spans="1:1" x14ac:dyDescent="0.35">
      <c r="A197" s="1"/>
    </row>
    <row r="198" spans="1:1" x14ac:dyDescent="0.35">
      <c r="A198" s="1"/>
    </row>
    <row r="199" spans="1:1" x14ac:dyDescent="0.35">
      <c r="A199" s="1"/>
    </row>
    <row r="200" spans="1:1" x14ac:dyDescent="0.35">
      <c r="A200" s="1"/>
    </row>
    <row r="201" spans="1:1" x14ac:dyDescent="0.35">
      <c r="A201" s="1"/>
    </row>
    <row r="202" spans="1:1" x14ac:dyDescent="0.35">
      <c r="A202" s="1"/>
    </row>
    <row r="203" spans="1:1" x14ac:dyDescent="0.35">
      <c r="A203" s="1"/>
    </row>
    <row r="204" spans="1:1" x14ac:dyDescent="0.35">
      <c r="A204" s="1"/>
    </row>
    <row r="205" spans="1:1" x14ac:dyDescent="0.35">
      <c r="A205" s="1"/>
    </row>
    <row r="206" spans="1:1" x14ac:dyDescent="0.35">
      <c r="A206" s="1"/>
    </row>
    <row r="207" spans="1:1" x14ac:dyDescent="0.35">
      <c r="A207" s="1"/>
    </row>
    <row r="208" spans="1:1" x14ac:dyDescent="0.35">
      <c r="A208" s="1"/>
    </row>
    <row r="209" spans="1:1" x14ac:dyDescent="0.35">
      <c r="A209" s="1"/>
    </row>
    <row r="210" spans="1:1" x14ac:dyDescent="0.35">
      <c r="A210" s="1"/>
    </row>
    <row r="211" spans="1:1" x14ac:dyDescent="0.35">
      <c r="A211" s="1"/>
    </row>
    <row r="212" spans="1:1" x14ac:dyDescent="0.35">
      <c r="A212" s="1"/>
    </row>
    <row r="213" spans="1:1" x14ac:dyDescent="0.35">
      <c r="A213" s="1"/>
    </row>
    <row r="214" spans="1:1" x14ac:dyDescent="0.35">
      <c r="A214" s="1"/>
    </row>
    <row r="215" spans="1:1" x14ac:dyDescent="0.35">
      <c r="A215" s="1"/>
    </row>
    <row r="216" spans="1:1" x14ac:dyDescent="0.35">
      <c r="A216" s="1"/>
    </row>
    <row r="217" spans="1:1" x14ac:dyDescent="0.35">
      <c r="A217" s="1"/>
    </row>
    <row r="218" spans="1:1" x14ac:dyDescent="0.35">
      <c r="A218" s="1"/>
    </row>
    <row r="219" spans="1:1" x14ac:dyDescent="0.35">
      <c r="A219" s="1"/>
    </row>
    <row r="220" spans="1:1" x14ac:dyDescent="0.35">
      <c r="A220" s="1"/>
    </row>
    <row r="221" spans="1:1" x14ac:dyDescent="0.35">
      <c r="A221" s="1"/>
    </row>
    <row r="222" spans="1:1" x14ac:dyDescent="0.35">
      <c r="A222" s="1"/>
    </row>
    <row r="223" spans="1:1" x14ac:dyDescent="0.35">
      <c r="A223" s="1"/>
    </row>
    <row r="224" spans="1:1" x14ac:dyDescent="0.35">
      <c r="A224" s="1"/>
    </row>
    <row r="225" spans="1:1" x14ac:dyDescent="0.35">
      <c r="A225" s="1"/>
    </row>
    <row r="226" spans="1:1" x14ac:dyDescent="0.35">
      <c r="A226" s="1"/>
    </row>
    <row r="227" spans="1:1" x14ac:dyDescent="0.35">
      <c r="A227" s="1"/>
    </row>
    <row r="228" spans="1:1" x14ac:dyDescent="0.35">
      <c r="A228" s="1"/>
    </row>
    <row r="229" spans="1:1" x14ac:dyDescent="0.35">
      <c r="A229" s="1"/>
    </row>
    <row r="230" spans="1:1" x14ac:dyDescent="0.35">
      <c r="A230" s="1"/>
    </row>
    <row r="231" spans="1:1" x14ac:dyDescent="0.35">
      <c r="A231" s="1"/>
    </row>
    <row r="232" spans="1:1" x14ac:dyDescent="0.35">
      <c r="A232" s="1"/>
    </row>
    <row r="233" spans="1:1" x14ac:dyDescent="0.35">
      <c r="A233" s="1"/>
    </row>
    <row r="234" spans="1:1" x14ac:dyDescent="0.35">
      <c r="A234" s="1"/>
    </row>
    <row r="235" spans="1:1" x14ac:dyDescent="0.35">
      <c r="A235" s="1"/>
    </row>
    <row r="236" spans="1:1" x14ac:dyDescent="0.35">
      <c r="A236" s="1"/>
    </row>
    <row r="237" spans="1:1" x14ac:dyDescent="0.35">
      <c r="A237" s="1"/>
    </row>
    <row r="238" spans="1:1" x14ac:dyDescent="0.35">
      <c r="A238" s="1"/>
    </row>
    <row r="239" spans="1:1" x14ac:dyDescent="0.35">
      <c r="A239" s="1"/>
    </row>
    <row r="240" spans="1:1" x14ac:dyDescent="0.35">
      <c r="A240" s="1"/>
    </row>
    <row r="241" spans="1:1" x14ac:dyDescent="0.35">
      <c r="A241" s="1"/>
    </row>
    <row r="242" spans="1:1" x14ac:dyDescent="0.35">
      <c r="A242" s="1"/>
    </row>
    <row r="243" spans="1:1" x14ac:dyDescent="0.35">
      <c r="A243" s="1"/>
    </row>
    <row r="244" spans="1:1" x14ac:dyDescent="0.35">
      <c r="A244" s="1"/>
    </row>
    <row r="245" spans="1:1" x14ac:dyDescent="0.35">
      <c r="A245" s="1"/>
    </row>
    <row r="246" spans="1:1" x14ac:dyDescent="0.35">
      <c r="A246" s="1"/>
    </row>
    <row r="247" spans="1:1" x14ac:dyDescent="0.35">
      <c r="A247" s="1"/>
    </row>
    <row r="248" spans="1:1" x14ac:dyDescent="0.35">
      <c r="A248" s="1"/>
    </row>
    <row r="249" spans="1:1" x14ac:dyDescent="0.35">
      <c r="A249" s="1"/>
    </row>
    <row r="250" spans="1:1" x14ac:dyDescent="0.35">
      <c r="A250" s="1"/>
    </row>
    <row r="251" spans="1:1" x14ac:dyDescent="0.35">
      <c r="A251" s="1"/>
    </row>
    <row r="252" spans="1:1" x14ac:dyDescent="0.35">
      <c r="A252" s="1"/>
    </row>
    <row r="253" spans="1:1" x14ac:dyDescent="0.35">
      <c r="A253" s="1"/>
    </row>
    <row r="254" spans="1:1" x14ac:dyDescent="0.35">
      <c r="A254" s="1"/>
    </row>
    <row r="255" spans="1:1" x14ac:dyDescent="0.35">
      <c r="A255" s="1"/>
    </row>
    <row r="256" spans="1:1" x14ac:dyDescent="0.35">
      <c r="A256" s="1"/>
    </row>
    <row r="257" spans="1:1" x14ac:dyDescent="0.35">
      <c r="A257" s="1"/>
    </row>
    <row r="258" spans="1:1" x14ac:dyDescent="0.35">
      <c r="A258" s="1"/>
    </row>
    <row r="259" spans="1:1" x14ac:dyDescent="0.35">
      <c r="A259" s="1"/>
    </row>
    <row r="260" spans="1:1" x14ac:dyDescent="0.35">
      <c r="A260" s="1"/>
    </row>
    <row r="261" spans="1:1" x14ac:dyDescent="0.35">
      <c r="A261" s="1"/>
    </row>
    <row r="262" spans="1:1" x14ac:dyDescent="0.35">
      <c r="A262" s="1"/>
    </row>
    <row r="263" spans="1:1" x14ac:dyDescent="0.35">
      <c r="A263" s="1"/>
    </row>
    <row r="264" spans="1:1" x14ac:dyDescent="0.35">
      <c r="A264" s="1"/>
    </row>
    <row r="265" spans="1:1" x14ac:dyDescent="0.35">
      <c r="A265" s="1"/>
    </row>
    <row r="266" spans="1:1" x14ac:dyDescent="0.35">
      <c r="A266" s="1"/>
    </row>
    <row r="267" spans="1:1" x14ac:dyDescent="0.35">
      <c r="A267" s="1"/>
    </row>
    <row r="268" spans="1:1" x14ac:dyDescent="0.35">
      <c r="A268" s="1"/>
    </row>
    <row r="269" spans="1:1" x14ac:dyDescent="0.35">
      <c r="A269" s="1"/>
    </row>
    <row r="270" spans="1:1" x14ac:dyDescent="0.35">
      <c r="A270" s="1"/>
    </row>
    <row r="271" spans="1:1" x14ac:dyDescent="0.35">
      <c r="A271" s="1"/>
    </row>
    <row r="272" spans="1:1" x14ac:dyDescent="0.35">
      <c r="A272" s="1"/>
    </row>
    <row r="273" spans="1:1" x14ac:dyDescent="0.35">
      <c r="A273" s="1"/>
    </row>
    <row r="274" spans="1:1" x14ac:dyDescent="0.35">
      <c r="A274" s="1"/>
    </row>
    <row r="275" spans="1:1" x14ac:dyDescent="0.35">
      <c r="A275" s="1"/>
    </row>
    <row r="276" spans="1:1" x14ac:dyDescent="0.35">
      <c r="A276" s="1"/>
    </row>
    <row r="277" spans="1:1" x14ac:dyDescent="0.35">
      <c r="A277" s="1"/>
    </row>
    <row r="278" spans="1:1" x14ac:dyDescent="0.35">
      <c r="A278" s="1"/>
    </row>
    <row r="279" spans="1:1" x14ac:dyDescent="0.35">
      <c r="A279" s="1"/>
    </row>
    <row r="280" spans="1:1" x14ac:dyDescent="0.35">
      <c r="A280" s="1"/>
    </row>
    <row r="281" spans="1:1" x14ac:dyDescent="0.35">
      <c r="A281" s="1"/>
    </row>
    <row r="282" spans="1:1" x14ac:dyDescent="0.35">
      <c r="A282" s="1"/>
    </row>
    <row r="283" spans="1:1" x14ac:dyDescent="0.35">
      <c r="A283" s="1"/>
    </row>
    <row r="284" spans="1:1" x14ac:dyDescent="0.35">
      <c r="A284" s="1"/>
    </row>
    <row r="285" spans="1:1" x14ac:dyDescent="0.35">
      <c r="A285" s="1"/>
    </row>
    <row r="286" spans="1:1" x14ac:dyDescent="0.35">
      <c r="A286" s="1"/>
    </row>
    <row r="287" spans="1:1" x14ac:dyDescent="0.35">
      <c r="A287" s="1"/>
    </row>
    <row r="288" spans="1:1" x14ac:dyDescent="0.35">
      <c r="A288" s="1"/>
    </row>
    <row r="289" spans="1:1" x14ac:dyDescent="0.35">
      <c r="A289" s="1"/>
    </row>
    <row r="290" spans="1:1" x14ac:dyDescent="0.35">
      <c r="A290" s="1"/>
    </row>
    <row r="291" spans="1:1" x14ac:dyDescent="0.35">
      <c r="A291" s="1"/>
    </row>
    <row r="292" spans="1:1" x14ac:dyDescent="0.35">
      <c r="A292" s="1"/>
    </row>
    <row r="293" spans="1:1" x14ac:dyDescent="0.35">
      <c r="A293" s="1"/>
    </row>
    <row r="294" spans="1:1" x14ac:dyDescent="0.35">
      <c r="A294" s="1"/>
    </row>
    <row r="295" spans="1:1" x14ac:dyDescent="0.35">
      <c r="A295" s="1"/>
    </row>
    <row r="296" spans="1:1" x14ac:dyDescent="0.35">
      <c r="A296" s="1"/>
    </row>
    <row r="297" spans="1:1" x14ac:dyDescent="0.35">
      <c r="A297" s="1"/>
    </row>
    <row r="298" spans="1:1" x14ac:dyDescent="0.35">
      <c r="A298" s="1"/>
    </row>
    <row r="299" spans="1:1" x14ac:dyDescent="0.35">
      <c r="A299" s="1"/>
    </row>
    <row r="300" spans="1:1" x14ac:dyDescent="0.35">
      <c r="A300" s="1"/>
    </row>
    <row r="301" spans="1:1" x14ac:dyDescent="0.35">
      <c r="A301" s="1"/>
    </row>
    <row r="302" spans="1:1" x14ac:dyDescent="0.35">
      <c r="A302" s="1"/>
    </row>
    <row r="303" spans="1:1" x14ac:dyDescent="0.35">
      <c r="A303" s="1"/>
    </row>
    <row r="304" spans="1:1" x14ac:dyDescent="0.35">
      <c r="A304" s="1"/>
    </row>
    <row r="305" spans="1:1" x14ac:dyDescent="0.35">
      <c r="A305" s="1"/>
    </row>
    <row r="306" spans="1:1" x14ac:dyDescent="0.35">
      <c r="A306" s="1"/>
    </row>
    <row r="307" spans="1:1" x14ac:dyDescent="0.35">
      <c r="A307" s="1"/>
    </row>
    <row r="308" spans="1:1" x14ac:dyDescent="0.35">
      <c r="A308" s="1"/>
    </row>
    <row r="309" spans="1:1" x14ac:dyDescent="0.35">
      <c r="A309" s="1"/>
    </row>
    <row r="310" spans="1:1" x14ac:dyDescent="0.35">
      <c r="A310" s="1"/>
    </row>
    <row r="311" spans="1:1" x14ac:dyDescent="0.35">
      <c r="A311" s="1"/>
    </row>
    <row r="312" spans="1:1" x14ac:dyDescent="0.35">
      <c r="A312" s="1"/>
    </row>
    <row r="313" spans="1:1" x14ac:dyDescent="0.35">
      <c r="A313" s="1"/>
    </row>
    <row r="314" spans="1:1" x14ac:dyDescent="0.35">
      <c r="A314" s="1"/>
    </row>
    <row r="315" spans="1:1" x14ac:dyDescent="0.35">
      <c r="A315" s="1"/>
    </row>
    <row r="316" spans="1:1" x14ac:dyDescent="0.35">
      <c r="A316" s="1"/>
    </row>
    <row r="317" spans="1:1" x14ac:dyDescent="0.35">
      <c r="A317" s="1"/>
    </row>
    <row r="318" spans="1:1" x14ac:dyDescent="0.35">
      <c r="A318" s="1"/>
    </row>
    <row r="319" spans="1:1" x14ac:dyDescent="0.35">
      <c r="A319" s="1"/>
    </row>
    <row r="320" spans="1:1" x14ac:dyDescent="0.35">
      <c r="A320" s="1"/>
    </row>
    <row r="321" spans="1:1" x14ac:dyDescent="0.35">
      <c r="A321" s="1"/>
    </row>
    <row r="322" spans="1:1" x14ac:dyDescent="0.35">
      <c r="A322" s="1"/>
    </row>
    <row r="323" spans="1:1" x14ac:dyDescent="0.35">
      <c r="A323" s="1"/>
    </row>
    <row r="324" spans="1:1" x14ac:dyDescent="0.35">
      <c r="A324" s="1"/>
    </row>
    <row r="325" spans="1:1" x14ac:dyDescent="0.35">
      <c r="A325" s="1"/>
    </row>
    <row r="326" spans="1:1" x14ac:dyDescent="0.35">
      <c r="A326" s="1"/>
    </row>
    <row r="327" spans="1:1" x14ac:dyDescent="0.35">
      <c r="A327" s="1"/>
    </row>
    <row r="328" spans="1:1" x14ac:dyDescent="0.35">
      <c r="A328" s="1"/>
    </row>
    <row r="329" spans="1:1" x14ac:dyDescent="0.35">
      <c r="A329" s="1"/>
    </row>
    <row r="330" spans="1:1" x14ac:dyDescent="0.35">
      <c r="A330" s="1"/>
    </row>
    <row r="331" spans="1:1" x14ac:dyDescent="0.35">
      <c r="A331" s="1"/>
    </row>
    <row r="332" spans="1:1" x14ac:dyDescent="0.35">
      <c r="A332" s="1"/>
    </row>
    <row r="333" spans="1:1" x14ac:dyDescent="0.35">
      <c r="A333" s="1"/>
    </row>
    <row r="334" spans="1:1" x14ac:dyDescent="0.35">
      <c r="A334" s="1"/>
    </row>
    <row r="335" spans="1:1" x14ac:dyDescent="0.35">
      <c r="A335" s="1"/>
    </row>
    <row r="336" spans="1:1" x14ac:dyDescent="0.35">
      <c r="A336" s="1"/>
    </row>
    <row r="337" spans="1:1" x14ac:dyDescent="0.35">
      <c r="A337" s="1"/>
    </row>
    <row r="338" spans="1:1" x14ac:dyDescent="0.35">
      <c r="A338" s="1"/>
    </row>
    <row r="339" spans="1:1" x14ac:dyDescent="0.35">
      <c r="A339" s="1"/>
    </row>
    <row r="340" spans="1:1" x14ac:dyDescent="0.35">
      <c r="A340" s="1"/>
    </row>
    <row r="341" spans="1:1" x14ac:dyDescent="0.35">
      <c r="A341" s="1"/>
    </row>
    <row r="342" spans="1:1" x14ac:dyDescent="0.35">
      <c r="A342" s="1"/>
    </row>
    <row r="343" spans="1:1" x14ac:dyDescent="0.35">
      <c r="A343" s="1"/>
    </row>
    <row r="344" spans="1:1" x14ac:dyDescent="0.35">
      <c r="A344" s="1"/>
    </row>
    <row r="345" spans="1:1" x14ac:dyDescent="0.35">
      <c r="A345" s="1"/>
    </row>
    <row r="346" spans="1:1" x14ac:dyDescent="0.35">
      <c r="A346" s="1"/>
    </row>
    <row r="347" spans="1:1" x14ac:dyDescent="0.35">
      <c r="A347" s="1"/>
    </row>
    <row r="348" spans="1:1" x14ac:dyDescent="0.35">
      <c r="A348" s="1"/>
    </row>
    <row r="349" spans="1:1" x14ac:dyDescent="0.35">
      <c r="A349" s="1"/>
    </row>
    <row r="350" spans="1:1" x14ac:dyDescent="0.35">
      <c r="A350" s="1"/>
    </row>
    <row r="351" spans="1:1" x14ac:dyDescent="0.35">
      <c r="A351" s="1"/>
    </row>
    <row r="352" spans="1:1" x14ac:dyDescent="0.35">
      <c r="A352" s="1"/>
    </row>
    <row r="353" spans="1:1" x14ac:dyDescent="0.35">
      <c r="A353" s="1"/>
    </row>
    <row r="354" spans="1:1" x14ac:dyDescent="0.35">
      <c r="A354" s="1"/>
    </row>
    <row r="355" spans="1:1" x14ac:dyDescent="0.35">
      <c r="A355" s="1"/>
    </row>
    <row r="356" spans="1:1" x14ac:dyDescent="0.35">
      <c r="A356" s="1"/>
    </row>
    <row r="357" spans="1:1" x14ac:dyDescent="0.35">
      <c r="A357" s="1"/>
    </row>
  </sheetData>
  <mergeCells count="1">
    <mergeCell ref="A12:I13"/>
  </mergeCells>
  <pageMargins left="0.7" right="0.7" top="0.75" bottom="0.75" header="0.3" footer="0.3"/>
  <ignoredErrors>
    <ignoredError sqref="C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O7"/>
  <sheetViews>
    <sheetView workbookViewId="0">
      <pane xSplit="6" ySplit="4" topLeftCell="G5" activePane="bottomRight" state="frozenSplit"/>
      <selection pane="topRight" activeCell="H1" sqref="H1"/>
      <selection pane="bottomLeft" activeCell="A17" sqref="A17"/>
      <selection pane="bottomRight" activeCell="G4" sqref="A4:XFD4"/>
    </sheetView>
  </sheetViews>
  <sheetFormatPr baseColWidth="10" defaultColWidth="9.1796875" defaultRowHeight="14.5" x14ac:dyDescent="0.35"/>
  <cols>
    <col min="1" max="1" width="19.7265625" style="14" bestFit="1" customWidth="1"/>
    <col min="2" max="2" width="23.26953125" style="14" bestFit="1" customWidth="1"/>
    <col min="3" max="3" width="18.7265625" style="14" bestFit="1" customWidth="1"/>
    <col min="4" max="4" width="35.7265625" style="14" bestFit="1" customWidth="1"/>
    <col min="5" max="5" width="9.54296875" style="14" bestFit="1" customWidth="1"/>
    <col min="6" max="6" width="12.1796875" style="14" bestFit="1" customWidth="1"/>
    <col min="7" max="7" width="15.26953125" style="14" bestFit="1" customWidth="1"/>
    <col min="8" max="9" width="11.54296875" style="14" customWidth="1"/>
    <col min="10" max="99" width="12.54296875" style="14" customWidth="1"/>
    <col min="100" max="372" width="13.54296875" style="14" customWidth="1"/>
    <col min="373" max="373" width="19" style="14" bestFit="1" customWidth="1"/>
    <col min="374" max="374" width="11.1796875" style="14" bestFit="1" customWidth="1"/>
    <col min="375" max="375" width="17.26953125" style="14" bestFit="1" customWidth="1"/>
    <col min="376" max="376" width="23.1796875" style="14" bestFit="1" customWidth="1"/>
    <col min="377" max="377" width="28.1796875" style="14" bestFit="1" customWidth="1"/>
    <col min="378" max="378" width="29.7265625" style="14" bestFit="1" customWidth="1"/>
    <col min="379" max="379" width="15.26953125" style="14" bestFit="1" customWidth="1"/>
    <col min="380" max="16384" width="9.1796875" style="14"/>
  </cols>
  <sheetData>
    <row r="1" spans="1:379" ht="15" customHeight="1" x14ac:dyDescent="0.35">
      <c r="A1" s="2" t="s">
        <v>444</v>
      </c>
      <c r="B1" s="2" t="s">
        <v>7</v>
      </c>
      <c r="C1" s="5" t="s">
        <v>449</v>
      </c>
      <c r="D1" s="5" t="s">
        <v>452</v>
      </c>
      <c r="E1" s="11" t="s">
        <v>454</v>
      </c>
      <c r="F1" s="12" t="s">
        <v>455</v>
      </c>
      <c r="G1" s="13" t="s">
        <v>64</v>
      </c>
      <c r="H1" s="13" t="s">
        <v>65</v>
      </c>
      <c r="I1" s="13" t="s">
        <v>66</v>
      </c>
      <c r="J1" s="13" t="s">
        <v>67</v>
      </c>
      <c r="K1" s="13" t="s">
        <v>68</v>
      </c>
      <c r="L1" s="13" t="s">
        <v>69</v>
      </c>
      <c r="M1" s="13" t="s">
        <v>70</v>
      </c>
      <c r="N1" s="13" t="s">
        <v>71</v>
      </c>
      <c r="O1" s="13" t="s">
        <v>72</v>
      </c>
      <c r="P1" s="13" t="s">
        <v>73</v>
      </c>
      <c r="Q1" s="13" t="s">
        <v>74</v>
      </c>
      <c r="R1" s="13" t="s">
        <v>75</v>
      </c>
      <c r="S1" s="13" t="s">
        <v>76</v>
      </c>
      <c r="T1" s="13" t="s">
        <v>77</v>
      </c>
      <c r="U1" s="13" t="s">
        <v>78</v>
      </c>
      <c r="V1" s="13" t="s">
        <v>79</v>
      </c>
      <c r="W1" s="13" t="s">
        <v>80</v>
      </c>
      <c r="X1" s="13" t="s">
        <v>81</v>
      </c>
      <c r="Y1" s="13" t="s">
        <v>82</v>
      </c>
      <c r="Z1" s="13" t="s">
        <v>83</v>
      </c>
      <c r="AA1" s="13" t="s">
        <v>84</v>
      </c>
      <c r="AB1" s="13" t="s">
        <v>85</v>
      </c>
      <c r="AC1" s="13" t="s">
        <v>86</v>
      </c>
      <c r="AD1" s="13" t="s">
        <v>87</v>
      </c>
      <c r="AE1" s="13" t="s">
        <v>88</v>
      </c>
      <c r="AF1" s="13" t="s">
        <v>89</v>
      </c>
      <c r="AG1" s="13" t="s">
        <v>90</v>
      </c>
      <c r="AH1" s="13" t="s">
        <v>91</v>
      </c>
      <c r="AI1" s="13" t="s">
        <v>92</v>
      </c>
      <c r="AJ1" s="13" t="s">
        <v>93</v>
      </c>
      <c r="AK1" s="13" t="s">
        <v>94</v>
      </c>
      <c r="AL1" s="13" t="s">
        <v>95</v>
      </c>
      <c r="AM1" s="13" t="s">
        <v>96</v>
      </c>
      <c r="AN1" s="13" t="s">
        <v>97</v>
      </c>
      <c r="AO1" s="13" t="s">
        <v>98</v>
      </c>
      <c r="AP1" s="13" t="s">
        <v>99</v>
      </c>
      <c r="AQ1" s="13" t="s">
        <v>100</v>
      </c>
      <c r="AR1" s="13" t="s">
        <v>101</v>
      </c>
      <c r="AS1" s="13" t="s">
        <v>102</v>
      </c>
      <c r="AT1" s="13" t="s">
        <v>103</v>
      </c>
      <c r="AU1" s="13" t="s">
        <v>104</v>
      </c>
      <c r="AV1" s="13" t="s">
        <v>105</v>
      </c>
      <c r="AW1" s="13" t="s">
        <v>106</v>
      </c>
      <c r="AX1" s="13" t="s">
        <v>107</v>
      </c>
      <c r="AY1" s="13" t="s">
        <v>108</v>
      </c>
      <c r="AZ1" s="13" t="s">
        <v>109</v>
      </c>
      <c r="BA1" s="13" t="s">
        <v>110</v>
      </c>
      <c r="BB1" s="13" t="s">
        <v>111</v>
      </c>
      <c r="BC1" s="13" t="s">
        <v>112</v>
      </c>
      <c r="BD1" s="13" t="s">
        <v>113</v>
      </c>
      <c r="BE1" s="13" t="s">
        <v>114</v>
      </c>
      <c r="BF1" s="13" t="s">
        <v>115</v>
      </c>
      <c r="BG1" s="13" t="s">
        <v>116</v>
      </c>
      <c r="BH1" s="13" t="s">
        <v>117</v>
      </c>
      <c r="BI1" s="13" t="s">
        <v>118</v>
      </c>
      <c r="BJ1" s="13" t="s">
        <v>119</v>
      </c>
      <c r="BK1" s="13" t="s">
        <v>120</v>
      </c>
      <c r="BL1" s="13" t="s">
        <v>121</v>
      </c>
      <c r="BM1" s="13" t="s">
        <v>122</v>
      </c>
      <c r="BN1" s="13" t="s">
        <v>123</v>
      </c>
      <c r="BO1" s="13" t="s">
        <v>124</v>
      </c>
      <c r="BP1" s="13" t="s">
        <v>125</v>
      </c>
      <c r="BQ1" s="13" t="s">
        <v>126</v>
      </c>
      <c r="BR1" s="13" t="s">
        <v>127</v>
      </c>
      <c r="BS1" s="13" t="s">
        <v>128</v>
      </c>
      <c r="BT1" s="13" t="s">
        <v>129</v>
      </c>
      <c r="BU1" s="13" t="s">
        <v>130</v>
      </c>
      <c r="BV1" s="13" t="s">
        <v>131</v>
      </c>
      <c r="BW1" s="13" t="s">
        <v>132</v>
      </c>
      <c r="BX1" s="13" t="s">
        <v>133</v>
      </c>
      <c r="BY1" s="13" t="s">
        <v>134</v>
      </c>
      <c r="BZ1" s="13" t="s">
        <v>135</v>
      </c>
      <c r="CA1" s="13" t="s">
        <v>136</v>
      </c>
      <c r="CB1" s="13" t="s">
        <v>137</v>
      </c>
      <c r="CC1" s="13" t="s">
        <v>138</v>
      </c>
      <c r="CD1" s="13" t="s">
        <v>139</v>
      </c>
      <c r="CE1" s="13" t="s">
        <v>140</v>
      </c>
      <c r="CF1" s="13" t="s">
        <v>141</v>
      </c>
      <c r="CG1" s="13" t="s">
        <v>142</v>
      </c>
      <c r="CH1" s="13" t="s">
        <v>143</v>
      </c>
      <c r="CI1" s="13" t="s">
        <v>144</v>
      </c>
      <c r="CJ1" s="13" t="s">
        <v>145</v>
      </c>
      <c r="CK1" s="13" t="s">
        <v>146</v>
      </c>
      <c r="CL1" s="13" t="s">
        <v>147</v>
      </c>
      <c r="CM1" s="13" t="s">
        <v>148</v>
      </c>
      <c r="CN1" s="13" t="s">
        <v>149</v>
      </c>
      <c r="CO1" s="13" t="s">
        <v>150</v>
      </c>
      <c r="CP1" s="13" t="s">
        <v>151</v>
      </c>
      <c r="CQ1" s="13" t="s">
        <v>152</v>
      </c>
      <c r="CR1" s="13" t="s">
        <v>153</v>
      </c>
      <c r="CS1" s="13" t="s">
        <v>154</v>
      </c>
      <c r="CT1" s="13" t="s">
        <v>155</v>
      </c>
      <c r="CU1" s="13" t="s">
        <v>156</v>
      </c>
      <c r="CV1" s="13" t="s">
        <v>157</v>
      </c>
      <c r="CW1" s="13" t="s">
        <v>158</v>
      </c>
      <c r="CX1" s="13" t="s">
        <v>159</v>
      </c>
      <c r="CY1" s="13" t="s">
        <v>160</v>
      </c>
      <c r="CZ1" s="13" t="s">
        <v>161</v>
      </c>
      <c r="DA1" s="13" t="s">
        <v>162</v>
      </c>
      <c r="DB1" s="13" t="s">
        <v>163</v>
      </c>
      <c r="DC1" s="13" t="s">
        <v>164</v>
      </c>
      <c r="DD1" s="13" t="s">
        <v>165</v>
      </c>
      <c r="DE1" s="13" t="s">
        <v>166</v>
      </c>
      <c r="DF1" s="13" t="s">
        <v>167</v>
      </c>
      <c r="DG1" s="13" t="s">
        <v>168</v>
      </c>
      <c r="DH1" s="13" t="s">
        <v>169</v>
      </c>
      <c r="DI1" s="13" t="s">
        <v>170</v>
      </c>
      <c r="DJ1" s="13" t="s">
        <v>171</v>
      </c>
      <c r="DK1" s="13" t="s">
        <v>172</v>
      </c>
      <c r="DL1" s="13" t="s">
        <v>173</v>
      </c>
      <c r="DM1" s="13" t="s">
        <v>174</v>
      </c>
      <c r="DN1" s="13" t="s">
        <v>175</v>
      </c>
      <c r="DO1" s="13" t="s">
        <v>176</v>
      </c>
      <c r="DP1" s="13" t="s">
        <v>177</v>
      </c>
      <c r="DQ1" s="13" t="s">
        <v>178</v>
      </c>
      <c r="DR1" s="13" t="s">
        <v>179</v>
      </c>
      <c r="DS1" s="13" t="s">
        <v>180</v>
      </c>
      <c r="DT1" s="13" t="s">
        <v>181</v>
      </c>
      <c r="DU1" s="13" t="s">
        <v>182</v>
      </c>
      <c r="DV1" s="13" t="s">
        <v>183</v>
      </c>
      <c r="DW1" s="13" t="s">
        <v>184</v>
      </c>
      <c r="DX1" s="13" t="s">
        <v>185</v>
      </c>
      <c r="DY1" s="13" t="s">
        <v>186</v>
      </c>
      <c r="DZ1" s="13" t="s">
        <v>187</v>
      </c>
      <c r="EA1" s="13" t="s">
        <v>188</v>
      </c>
      <c r="EB1" s="13" t="s">
        <v>189</v>
      </c>
      <c r="EC1" s="13" t="s">
        <v>190</v>
      </c>
      <c r="ED1" s="13" t="s">
        <v>191</v>
      </c>
      <c r="EE1" s="13" t="s">
        <v>192</v>
      </c>
      <c r="EF1" s="13" t="s">
        <v>193</v>
      </c>
      <c r="EG1" s="13" t="s">
        <v>194</v>
      </c>
      <c r="EH1" s="13" t="s">
        <v>195</v>
      </c>
      <c r="EI1" s="13" t="s">
        <v>196</v>
      </c>
      <c r="EJ1" s="13" t="s">
        <v>197</v>
      </c>
      <c r="EK1" s="13" t="s">
        <v>198</v>
      </c>
      <c r="EL1" s="13" t="s">
        <v>199</v>
      </c>
      <c r="EM1" s="13" t="s">
        <v>200</v>
      </c>
      <c r="EN1" s="13" t="s">
        <v>201</v>
      </c>
      <c r="EO1" s="13" t="s">
        <v>202</v>
      </c>
      <c r="EP1" s="13" t="s">
        <v>203</v>
      </c>
      <c r="EQ1" s="13" t="s">
        <v>204</v>
      </c>
      <c r="ER1" s="13" t="s">
        <v>205</v>
      </c>
      <c r="ES1" s="13" t="s">
        <v>206</v>
      </c>
      <c r="ET1" s="13" t="s">
        <v>207</v>
      </c>
      <c r="EU1" s="13" t="s">
        <v>208</v>
      </c>
      <c r="EV1" s="13" t="s">
        <v>209</v>
      </c>
      <c r="EW1" s="13" t="s">
        <v>210</v>
      </c>
      <c r="EX1" s="13" t="s">
        <v>211</v>
      </c>
      <c r="EY1" s="13" t="s">
        <v>212</v>
      </c>
      <c r="EZ1" s="13" t="s">
        <v>213</v>
      </c>
      <c r="FA1" s="13" t="s">
        <v>214</v>
      </c>
      <c r="FB1" s="13" t="s">
        <v>215</v>
      </c>
      <c r="FC1" s="13" t="s">
        <v>216</v>
      </c>
      <c r="FD1" s="13" t="s">
        <v>217</v>
      </c>
      <c r="FE1" s="13" t="s">
        <v>218</v>
      </c>
      <c r="FF1" s="13" t="s">
        <v>219</v>
      </c>
      <c r="FG1" s="13" t="s">
        <v>220</v>
      </c>
      <c r="FH1" s="13" t="s">
        <v>221</v>
      </c>
      <c r="FI1" s="13" t="s">
        <v>222</v>
      </c>
      <c r="FJ1" s="13" t="s">
        <v>223</v>
      </c>
      <c r="FK1" s="13" t="s">
        <v>224</v>
      </c>
      <c r="FL1" s="13" t="s">
        <v>225</v>
      </c>
      <c r="FM1" s="13" t="s">
        <v>226</v>
      </c>
      <c r="FN1" s="13" t="s">
        <v>227</v>
      </c>
      <c r="FO1" s="13" t="s">
        <v>228</v>
      </c>
      <c r="FP1" s="13" t="s">
        <v>229</v>
      </c>
      <c r="FQ1" s="13" t="s">
        <v>230</v>
      </c>
      <c r="FR1" s="13" t="s">
        <v>231</v>
      </c>
      <c r="FS1" s="13" t="s">
        <v>232</v>
      </c>
      <c r="FT1" s="13" t="s">
        <v>233</v>
      </c>
      <c r="FU1" s="13" t="s">
        <v>234</v>
      </c>
      <c r="FV1" s="13" t="s">
        <v>235</v>
      </c>
      <c r="FW1" s="13" t="s">
        <v>236</v>
      </c>
      <c r="FX1" s="13" t="s">
        <v>237</v>
      </c>
      <c r="FY1" s="13" t="s">
        <v>238</v>
      </c>
      <c r="FZ1" s="13" t="s">
        <v>239</v>
      </c>
      <c r="GA1" s="13" t="s">
        <v>240</v>
      </c>
      <c r="GB1" s="13" t="s">
        <v>241</v>
      </c>
      <c r="GC1" s="13" t="s">
        <v>242</v>
      </c>
      <c r="GD1" s="13" t="s">
        <v>243</v>
      </c>
      <c r="GE1" s="13" t="s">
        <v>244</v>
      </c>
      <c r="GF1" s="13" t="s">
        <v>245</v>
      </c>
      <c r="GG1" s="13" t="s">
        <v>246</v>
      </c>
      <c r="GH1" s="13" t="s">
        <v>247</v>
      </c>
      <c r="GI1" s="13" t="s">
        <v>248</v>
      </c>
      <c r="GJ1" s="13" t="s">
        <v>249</v>
      </c>
      <c r="GK1" s="13" t="s">
        <v>250</v>
      </c>
      <c r="GL1" s="13" t="s">
        <v>251</v>
      </c>
      <c r="GM1" s="13" t="s">
        <v>252</v>
      </c>
      <c r="GN1" s="13" t="s">
        <v>253</v>
      </c>
      <c r="GO1" s="13" t="s">
        <v>254</v>
      </c>
      <c r="GP1" s="13" t="s">
        <v>255</v>
      </c>
      <c r="GQ1" s="13" t="s">
        <v>256</v>
      </c>
      <c r="GR1" s="13" t="s">
        <v>257</v>
      </c>
      <c r="GS1" s="13" t="s">
        <v>258</v>
      </c>
      <c r="GT1" s="13" t="s">
        <v>259</v>
      </c>
      <c r="GU1" s="13" t="s">
        <v>260</v>
      </c>
      <c r="GV1" s="13" t="s">
        <v>261</v>
      </c>
      <c r="GW1" s="13" t="s">
        <v>262</v>
      </c>
      <c r="GX1" s="13" t="s">
        <v>263</v>
      </c>
      <c r="GY1" s="13" t="s">
        <v>264</v>
      </c>
      <c r="GZ1" s="13" t="s">
        <v>265</v>
      </c>
      <c r="HA1" s="13" t="s">
        <v>266</v>
      </c>
      <c r="HB1" s="13" t="s">
        <v>267</v>
      </c>
      <c r="HC1" s="13" t="s">
        <v>268</v>
      </c>
      <c r="HD1" s="13" t="s">
        <v>269</v>
      </c>
      <c r="HE1" s="13" t="s">
        <v>270</v>
      </c>
      <c r="HF1" s="13" t="s">
        <v>271</v>
      </c>
      <c r="HG1" s="13" t="s">
        <v>272</v>
      </c>
      <c r="HH1" s="13" t="s">
        <v>273</v>
      </c>
      <c r="HI1" s="13" t="s">
        <v>274</v>
      </c>
      <c r="HJ1" s="13" t="s">
        <v>275</v>
      </c>
      <c r="HK1" s="13" t="s">
        <v>276</v>
      </c>
      <c r="HL1" s="13" t="s">
        <v>277</v>
      </c>
      <c r="HM1" s="13" t="s">
        <v>278</v>
      </c>
      <c r="HN1" s="13" t="s">
        <v>279</v>
      </c>
      <c r="HO1" s="13" t="s">
        <v>280</v>
      </c>
      <c r="HP1" s="13" t="s">
        <v>281</v>
      </c>
      <c r="HQ1" s="13" t="s">
        <v>282</v>
      </c>
      <c r="HR1" s="13" t="s">
        <v>283</v>
      </c>
      <c r="HS1" s="13" t="s">
        <v>284</v>
      </c>
      <c r="HT1" s="13" t="s">
        <v>285</v>
      </c>
      <c r="HU1" s="13" t="s">
        <v>286</v>
      </c>
      <c r="HV1" s="13" t="s">
        <v>287</v>
      </c>
      <c r="HW1" s="13" t="s">
        <v>288</v>
      </c>
      <c r="HX1" s="13" t="s">
        <v>289</v>
      </c>
      <c r="HY1" s="13" t="s">
        <v>290</v>
      </c>
      <c r="HZ1" s="13" t="s">
        <v>291</v>
      </c>
      <c r="IA1" s="13" t="s">
        <v>292</v>
      </c>
      <c r="IB1" s="13" t="s">
        <v>293</v>
      </c>
      <c r="IC1" s="13" t="s">
        <v>294</v>
      </c>
      <c r="ID1" s="13" t="s">
        <v>295</v>
      </c>
      <c r="IE1" s="13" t="s">
        <v>296</v>
      </c>
      <c r="IF1" s="13" t="s">
        <v>297</v>
      </c>
      <c r="IG1" s="13" t="s">
        <v>298</v>
      </c>
      <c r="IH1" s="13" t="s">
        <v>299</v>
      </c>
      <c r="II1" s="13" t="s">
        <v>300</v>
      </c>
      <c r="IJ1" s="13" t="s">
        <v>301</v>
      </c>
      <c r="IK1" s="13" t="s">
        <v>302</v>
      </c>
      <c r="IL1" s="13" t="s">
        <v>303</v>
      </c>
      <c r="IM1" s="13" t="s">
        <v>304</v>
      </c>
      <c r="IN1" s="13" t="s">
        <v>305</v>
      </c>
      <c r="IO1" s="13" t="s">
        <v>306</v>
      </c>
      <c r="IP1" s="13" t="s">
        <v>307</v>
      </c>
      <c r="IQ1" s="13" t="s">
        <v>308</v>
      </c>
      <c r="IR1" s="13" t="s">
        <v>309</v>
      </c>
      <c r="IS1" s="13" t="s">
        <v>310</v>
      </c>
      <c r="IT1" s="13" t="s">
        <v>311</v>
      </c>
      <c r="IU1" s="13" t="s">
        <v>312</v>
      </c>
      <c r="IV1" s="13" t="s">
        <v>313</v>
      </c>
      <c r="IW1" s="13" t="s">
        <v>314</v>
      </c>
      <c r="IX1" s="13" t="s">
        <v>315</v>
      </c>
      <c r="IY1" s="13" t="s">
        <v>316</v>
      </c>
      <c r="IZ1" s="13" t="s">
        <v>317</v>
      </c>
      <c r="JA1" s="13" t="s">
        <v>318</v>
      </c>
      <c r="JB1" s="13" t="s">
        <v>319</v>
      </c>
      <c r="JC1" s="13" t="s">
        <v>320</v>
      </c>
      <c r="JD1" s="13" t="s">
        <v>321</v>
      </c>
      <c r="JE1" s="13" t="s">
        <v>322</v>
      </c>
      <c r="JF1" s="13" t="s">
        <v>323</v>
      </c>
      <c r="JG1" s="13" t="s">
        <v>324</v>
      </c>
      <c r="JH1" s="13" t="s">
        <v>325</v>
      </c>
      <c r="JI1" s="13" t="s">
        <v>326</v>
      </c>
      <c r="JJ1" s="13" t="s">
        <v>327</v>
      </c>
      <c r="JK1" s="13" t="s">
        <v>328</v>
      </c>
      <c r="JL1" s="13" t="s">
        <v>329</v>
      </c>
      <c r="JM1" s="13" t="s">
        <v>330</v>
      </c>
      <c r="JN1" s="13" t="s">
        <v>331</v>
      </c>
      <c r="JO1" s="13" t="s">
        <v>332</v>
      </c>
      <c r="JP1" s="13" t="s">
        <v>333</v>
      </c>
      <c r="JQ1" s="13" t="s">
        <v>334</v>
      </c>
      <c r="JR1" s="13" t="s">
        <v>335</v>
      </c>
      <c r="JS1" s="13" t="s">
        <v>336</v>
      </c>
      <c r="JT1" s="13" t="s">
        <v>337</v>
      </c>
      <c r="JU1" s="13" t="s">
        <v>338</v>
      </c>
      <c r="JV1" s="13" t="s">
        <v>339</v>
      </c>
      <c r="JW1" s="13" t="s">
        <v>340</v>
      </c>
      <c r="JX1" s="13" t="s">
        <v>341</v>
      </c>
      <c r="JY1" s="13" t="s">
        <v>342</v>
      </c>
      <c r="JZ1" s="13" t="s">
        <v>343</v>
      </c>
      <c r="KA1" s="13" t="s">
        <v>344</v>
      </c>
      <c r="KB1" s="13" t="s">
        <v>345</v>
      </c>
      <c r="KC1" s="13" t="s">
        <v>346</v>
      </c>
      <c r="KD1" s="13" t="s">
        <v>347</v>
      </c>
      <c r="KE1" s="13" t="s">
        <v>348</v>
      </c>
      <c r="KF1" s="13" t="s">
        <v>349</v>
      </c>
      <c r="KG1" s="13" t="s">
        <v>350</v>
      </c>
      <c r="KH1" s="13" t="s">
        <v>351</v>
      </c>
      <c r="KI1" s="13" t="s">
        <v>352</v>
      </c>
      <c r="KJ1" s="13" t="s">
        <v>353</v>
      </c>
      <c r="KK1" s="13" t="s">
        <v>354</v>
      </c>
      <c r="KL1" s="13" t="s">
        <v>355</v>
      </c>
      <c r="KM1" s="13" t="s">
        <v>356</v>
      </c>
      <c r="KN1" s="13" t="s">
        <v>357</v>
      </c>
      <c r="KO1" s="13" t="s">
        <v>358</v>
      </c>
      <c r="KP1" s="13" t="s">
        <v>359</v>
      </c>
      <c r="KQ1" s="13" t="s">
        <v>360</v>
      </c>
      <c r="KR1" s="13" t="s">
        <v>361</v>
      </c>
      <c r="KS1" s="13" t="s">
        <v>362</v>
      </c>
      <c r="KT1" s="13" t="s">
        <v>363</v>
      </c>
      <c r="KU1" s="13" t="s">
        <v>364</v>
      </c>
      <c r="KV1" s="13" t="s">
        <v>365</v>
      </c>
      <c r="KW1" s="13" t="s">
        <v>366</v>
      </c>
      <c r="KX1" s="13" t="s">
        <v>367</v>
      </c>
      <c r="KY1" s="13" t="s">
        <v>368</v>
      </c>
      <c r="KZ1" s="13" t="s">
        <v>369</v>
      </c>
      <c r="LA1" s="13" t="s">
        <v>370</v>
      </c>
      <c r="LB1" s="13" t="s">
        <v>371</v>
      </c>
      <c r="LC1" s="13" t="s">
        <v>372</v>
      </c>
      <c r="LD1" s="13" t="s">
        <v>373</v>
      </c>
      <c r="LE1" s="13" t="s">
        <v>374</v>
      </c>
      <c r="LF1" s="13" t="s">
        <v>375</v>
      </c>
      <c r="LG1" s="13" t="s">
        <v>376</v>
      </c>
      <c r="LH1" s="13" t="s">
        <v>377</v>
      </c>
      <c r="LI1" s="13" t="s">
        <v>378</v>
      </c>
      <c r="LJ1" s="13" t="s">
        <v>379</v>
      </c>
      <c r="LK1" s="13" t="s">
        <v>380</v>
      </c>
      <c r="LL1" s="13" t="s">
        <v>381</v>
      </c>
      <c r="LM1" s="13" t="s">
        <v>382</v>
      </c>
      <c r="LN1" s="13" t="s">
        <v>383</v>
      </c>
      <c r="LO1" s="13" t="s">
        <v>384</v>
      </c>
      <c r="LP1" s="13" t="s">
        <v>385</v>
      </c>
      <c r="LQ1" s="13" t="s">
        <v>386</v>
      </c>
      <c r="LR1" s="13" t="s">
        <v>387</v>
      </c>
      <c r="LS1" s="13" t="s">
        <v>388</v>
      </c>
      <c r="LT1" s="13" t="s">
        <v>389</v>
      </c>
      <c r="LU1" s="13" t="s">
        <v>390</v>
      </c>
      <c r="LV1" s="13" t="s">
        <v>391</v>
      </c>
      <c r="LW1" s="13" t="s">
        <v>392</v>
      </c>
      <c r="LX1" s="13" t="s">
        <v>393</v>
      </c>
      <c r="LY1" s="13" t="s">
        <v>394</v>
      </c>
      <c r="LZ1" s="13" t="s">
        <v>395</v>
      </c>
      <c r="MA1" s="13" t="s">
        <v>396</v>
      </c>
      <c r="MB1" s="13" t="s">
        <v>397</v>
      </c>
      <c r="MC1" s="13" t="s">
        <v>398</v>
      </c>
      <c r="MD1" s="13" t="s">
        <v>399</v>
      </c>
      <c r="ME1" s="13" t="s">
        <v>400</v>
      </c>
      <c r="MF1" s="13" t="s">
        <v>401</v>
      </c>
      <c r="MG1" s="13" t="s">
        <v>402</v>
      </c>
      <c r="MH1" s="13" t="s">
        <v>403</v>
      </c>
      <c r="MI1" s="13" t="s">
        <v>404</v>
      </c>
      <c r="MJ1" s="13" t="s">
        <v>405</v>
      </c>
      <c r="MK1" s="13" t="s">
        <v>406</v>
      </c>
      <c r="ML1" s="13" t="s">
        <v>407</v>
      </c>
      <c r="MM1" s="13" t="s">
        <v>408</v>
      </c>
      <c r="MN1" s="13" t="s">
        <v>409</v>
      </c>
      <c r="MO1" s="13" t="s">
        <v>410</v>
      </c>
      <c r="MP1" s="13" t="s">
        <v>411</v>
      </c>
      <c r="MQ1" s="13" t="s">
        <v>412</v>
      </c>
      <c r="MR1" s="13" t="s">
        <v>413</v>
      </c>
      <c r="MS1" s="13" t="s">
        <v>414</v>
      </c>
      <c r="MT1" s="13" t="s">
        <v>415</v>
      </c>
      <c r="MU1" s="13" t="s">
        <v>416</v>
      </c>
      <c r="MV1" s="13" t="s">
        <v>417</v>
      </c>
      <c r="MW1" s="13" t="s">
        <v>418</v>
      </c>
      <c r="MX1" s="13" t="s">
        <v>419</v>
      </c>
      <c r="MY1" s="13" t="s">
        <v>420</v>
      </c>
      <c r="MZ1" s="13" t="s">
        <v>421</v>
      </c>
      <c r="NA1" s="13" t="s">
        <v>422</v>
      </c>
      <c r="NB1" s="13" t="s">
        <v>423</v>
      </c>
      <c r="NC1" s="13" t="s">
        <v>424</v>
      </c>
      <c r="ND1" s="13" t="s">
        <v>425</v>
      </c>
      <c r="NE1" s="13" t="s">
        <v>426</v>
      </c>
      <c r="NF1" s="13" t="s">
        <v>427</v>
      </c>
      <c r="NG1" s="13" t="s">
        <v>428</v>
      </c>
      <c r="NH1" s="13" t="s">
        <v>429</v>
      </c>
    </row>
    <row r="2" spans="1:379" ht="15" customHeight="1" x14ac:dyDescent="0.35">
      <c r="A2" s="3" t="s">
        <v>445</v>
      </c>
      <c r="B2" s="3" t="s">
        <v>446</v>
      </c>
      <c r="C2" s="6" t="s">
        <v>450</v>
      </c>
      <c r="D2" s="6" t="s">
        <v>453</v>
      </c>
      <c r="E2" s="15"/>
      <c r="F2" s="16"/>
      <c r="G2" s="47" t="s">
        <v>0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 t="s">
        <v>1</v>
      </c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 t="s">
        <v>2</v>
      </c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 t="s">
        <v>3</v>
      </c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 t="s">
        <v>4</v>
      </c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 t="s">
        <v>430</v>
      </c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  <c r="FZ2" s="47"/>
      <c r="GA2" s="47"/>
      <c r="GB2" s="47"/>
      <c r="GC2" s="47"/>
      <c r="GD2" s="47"/>
      <c r="GE2" s="47"/>
      <c r="GF2" s="47"/>
      <c r="GG2" s="47" t="s">
        <v>431</v>
      </c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7"/>
      <c r="HG2" s="47"/>
      <c r="HH2" s="47"/>
      <c r="HI2" s="47"/>
      <c r="HJ2" s="47"/>
      <c r="HK2" s="47"/>
      <c r="HL2" s="47" t="s">
        <v>432</v>
      </c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7"/>
      <c r="ID2" s="47"/>
      <c r="IE2" s="47"/>
      <c r="IF2" s="47"/>
      <c r="IG2" s="47"/>
      <c r="IH2" s="47"/>
      <c r="II2" s="47"/>
      <c r="IJ2" s="47"/>
      <c r="IK2" s="47"/>
      <c r="IL2" s="47"/>
      <c r="IM2" s="47"/>
      <c r="IN2" s="47"/>
      <c r="IO2" s="47"/>
      <c r="IP2" s="47"/>
      <c r="IQ2" s="47" t="s">
        <v>433</v>
      </c>
      <c r="IR2" s="47"/>
      <c r="IS2" s="47"/>
      <c r="IT2" s="47"/>
      <c r="IU2" s="47"/>
      <c r="IV2" s="47"/>
      <c r="IW2" s="47"/>
      <c r="IX2" s="47"/>
      <c r="IY2" s="47"/>
      <c r="IZ2" s="47"/>
      <c r="JA2" s="47"/>
      <c r="JB2" s="47"/>
      <c r="JC2" s="47"/>
      <c r="JD2" s="47"/>
      <c r="JE2" s="47"/>
      <c r="JF2" s="47"/>
      <c r="JG2" s="47"/>
      <c r="JH2" s="47"/>
      <c r="JI2" s="47"/>
      <c r="JJ2" s="47"/>
      <c r="JK2" s="47"/>
      <c r="JL2" s="47"/>
      <c r="JM2" s="47"/>
      <c r="JN2" s="47"/>
      <c r="JO2" s="47"/>
      <c r="JP2" s="47"/>
      <c r="JQ2" s="47"/>
      <c r="JR2" s="47"/>
      <c r="JS2" s="47"/>
      <c r="JT2" s="47"/>
      <c r="JU2" s="47" t="s">
        <v>434</v>
      </c>
      <c r="JV2" s="47"/>
      <c r="JW2" s="47"/>
      <c r="JX2" s="47"/>
      <c r="JY2" s="47"/>
      <c r="JZ2" s="47"/>
      <c r="KA2" s="47"/>
      <c r="KB2" s="47"/>
      <c r="KC2" s="47"/>
      <c r="KD2" s="47"/>
      <c r="KE2" s="47"/>
      <c r="KF2" s="47"/>
      <c r="KG2" s="47"/>
      <c r="KH2" s="47"/>
      <c r="KI2" s="47"/>
      <c r="KJ2" s="47"/>
      <c r="KK2" s="47"/>
      <c r="KL2" s="47"/>
      <c r="KM2" s="47"/>
      <c r="KN2" s="47"/>
      <c r="KO2" s="47"/>
      <c r="KP2" s="47"/>
      <c r="KQ2" s="47"/>
      <c r="KR2" s="47"/>
      <c r="KS2" s="47"/>
      <c r="KT2" s="47"/>
      <c r="KU2" s="47"/>
      <c r="KV2" s="47"/>
      <c r="KW2" s="47"/>
      <c r="KX2" s="47"/>
      <c r="KY2" s="47"/>
      <c r="KZ2" s="47" t="s">
        <v>435</v>
      </c>
      <c r="LA2" s="47"/>
      <c r="LB2" s="47"/>
      <c r="LC2" s="47"/>
      <c r="LD2" s="47"/>
      <c r="LE2" s="47"/>
      <c r="LF2" s="47"/>
      <c r="LG2" s="47"/>
      <c r="LH2" s="47"/>
      <c r="LI2" s="47"/>
      <c r="LJ2" s="47"/>
      <c r="LK2" s="47"/>
      <c r="LL2" s="47"/>
      <c r="LM2" s="47"/>
      <c r="LN2" s="47"/>
      <c r="LO2" s="47"/>
      <c r="LP2" s="47"/>
      <c r="LQ2" s="47"/>
      <c r="LR2" s="47"/>
      <c r="LS2" s="47"/>
      <c r="LT2" s="47"/>
      <c r="LU2" s="47"/>
      <c r="LV2" s="47"/>
      <c r="LW2" s="47"/>
      <c r="LX2" s="47"/>
      <c r="LY2" s="47"/>
      <c r="LZ2" s="47"/>
      <c r="MA2" s="47"/>
      <c r="MB2" s="47"/>
      <c r="MC2" s="47"/>
      <c r="MD2" s="47" t="s">
        <v>436</v>
      </c>
      <c r="ME2" s="47"/>
      <c r="MF2" s="47"/>
      <c r="MG2" s="47"/>
      <c r="MH2" s="47"/>
      <c r="MI2" s="47"/>
      <c r="MJ2" s="47"/>
      <c r="MK2" s="47"/>
      <c r="ML2" s="47"/>
      <c r="MM2" s="47"/>
      <c r="MN2" s="47"/>
      <c r="MO2" s="47"/>
      <c r="MP2" s="47"/>
      <c r="MQ2" s="47"/>
      <c r="MR2" s="47"/>
      <c r="MS2" s="47"/>
      <c r="MT2" s="47"/>
      <c r="MU2" s="47"/>
      <c r="MV2" s="47"/>
      <c r="MW2" s="47"/>
      <c r="MX2" s="47"/>
      <c r="MY2" s="47"/>
      <c r="MZ2" s="47"/>
      <c r="NA2" s="47"/>
      <c r="NB2" s="47"/>
      <c r="NC2" s="47"/>
      <c r="ND2" s="47"/>
      <c r="NE2" s="47"/>
      <c r="NF2" s="47"/>
      <c r="NG2" s="47"/>
      <c r="NH2" s="47"/>
    </row>
    <row r="3" spans="1:379" ht="15" customHeight="1" x14ac:dyDescent="0.35">
      <c r="A3" s="8" t="s">
        <v>447</v>
      </c>
      <c r="B3" s="4" t="s">
        <v>448</v>
      </c>
      <c r="C3" s="9" t="s">
        <v>451</v>
      </c>
      <c r="D3" s="9" t="s">
        <v>6</v>
      </c>
      <c r="E3" s="17"/>
      <c r="F3" s="18"/>
      <c r="G3" s="46" t="s">
        <v>11</v>
      </c>
      <c r="H3" s="46"/>
      <c r="I3" s="46"/>
      <c r="J3" s="46"/>
      <c r="K3" s="46"/>
      <c r="L3" s="46" t="s">
        <v>12</v>
      </c>
      <c r="M3" s="46"/>
      <c r="N3" s="46"/>
      <c r="O3" s="46"/>
      <c r="P3" s="46"/>
      <c r="Q3" s="46"/>
      <c r="R3" s="46"/>
      <c r="S3" s="46" t="s">
        <v>13</v>
      </c>
      <c r="T3" s="46"/>
      <c r="U3" s="46"/>
      <c r="V3" s="46" t="s">
        <v>14</v>
      </c>
      <c r="W3" s="46"/>
      <c r="X3" s="46"/>
      <c r="Y3" s="46"/>
      <c r="Z3" s="46" t="s">
        <v>14</v>
      </c>
      <c r="AA3" s="46"/>
      <c r="AB3" s="46"/>
      <c r="AC3" s="46"/>
      <c r="AD3" s="46"/>
      <c r="AE3" s="46"/>
      <c r="AF3" s="46"/>
      <c r="AG3" s="46" t="s">
        <v>15</v>
      </c>
      <c r="AH3" s="46"/>
      <c r="AI3" s="46"/>
      <c r="AJ3" s="46"/>
      <c r="AK3" s="46"/>
      <c r="AL3" s="46"/>
      <c r="AM3" s="46"/>
      <c r="AN3" s="46" t="s">
        <v>16</v>
      </c>
      <c r="AO3" s="46"/>
      <c r="AP3" s="46"/>
      <c r="AQ3" s="46"/>
      <c r="AR3" s="46"/>
      <c r="AS3" s="46"/>
      <c r="AT3" s="46"/>
      <c r="AU3" s="46" t="s">
        <v>17</v>
      </c>
      <c r="AV3" s="46"/>
      <c r="AW3" s="46"/>
      <c r="AX3" s="46"/>
      <c r="AY3" s="46"/>
      <c r="AZ3" s="46"/>
      <c r="BA3" s="46"/>
      <c r="BB3" s="46" t="s">
        <v>18</v>
      </c>
      <c r="BC3" s="46"/>
      <c r="BD3" s="46"/>
      <c r="BE3" s="46"/>
      <c r="BF3" s="46"/>
      <c r="BG3" s="46"/>
      <c r="BH3" s="46"/>
      <c r="BI3" s="46" t="s">
        <v>19</v>
      </c>
      <c r="BJ3" s="46"/>
      <c r="BK3" s="46"/>
      <c r="BL3" s="46"/>
      <c r="BM3" s="46"/>
      <c r="BN3" s="46"/>
      <c r="BO3" s="46"/>
      <c r="BP3" s="46" t="s">
        <v>20</v>
      </c>
      <c r="BQ3" s="46"/>
      <c r="BR3" s="46"/>
      <c r="BS3" s="46"/>
      <c r="BT3" s="46"/>
      <c r="BU3" s="46"/>
      <c r="BV3" s="46"/>
      <c r="BW3" s="46" t="s">
        <v>21</v>
      </c>
      <c r="BX3" s="46"/>
      <c r="BY3" s="46"/>
      <c r="BZ3" s="46"/>
      <c r="CA3" s="46"/>
      <c r="CB3" s="46"/>
      <c r="CC3" s="46"/>
      <c r="CD3" s="46" t="s">
        <v>22</v>
      </c>
      <c r="CE3" s="46"/>
      <c r="CF3" s="46"/>
      <c r="CG3" s="46"/>
      <c r="CH3" s="46"/>
      <c r="CI3" s="46"/>
      <c r="CJ3" s="46"/>
      <c r="CK3" s="46" t="s">
        <v>23</v>
      </c>
      <c r="CL3" s="46"/>
      <c r="CM3" s="46"/>
      <c r="CN3" s="46"/>
      <c r="CO3" s="46"/>
      <c r="CP3" s="46"/>
      <c r="CQ3" s="46"/>
      <c r="CR3" s="46" t="s">
        <v>24</v>
      </c>
      <c r="CS3" s="46"/>
      <c r="CT3" s="46"/>
      <c r="CU3" s="46"/>
      <c r="CV3" s="46"/>
      <c r="CW3" s="46"/>
      <c r="CX3" s="46"/>
      <c r="CY3" s="46" t="s">
        <v>25</v>
      </c>
      <c r="CZ3" s="46"/>
      <c r="DA3" s="46"/>
      <c r="DB3" s="46"/>
      <c r="DC3" s="46"/>
      <c r="DD3" s="46"/>
      <c r="DE3" s="46"/>
      <c r="DF3" s="46" t="s">
        <v>26</v>
      </c>
      <c r="DG3" s="46"/>
      <c r="DH3" s="46"/>
      <c r="DI3" s="46"/>
      <c r="DJ3" s="46"/>
      <c r="DK3" s="46"/>
      <c r="DL3" s="46"/>
      <c r="DM3" s="46" t="s">
        <v>27</v>
      </c>
      <c r="DN3" s="46"/>
      <c r="DO3" s="46"/>
      <c r="DP3" s="46"/>
      <c r="DQ3" s="46"/>
      <c r="DR3" s="46"/>
      <c r="DS3" s="46"/>
      <c r="DT3" s="46" t="s">
        <v>28</v>
      </c>
      <c r="DU3" s="46"/>
      <c r="DV3" s="46"/>
      <c r="DW3" s="46"/>
      <c r="DX3" s="46"/>
      <c r="DY3" s="46"/>
      <c r="DZ3" s="46"/>
      <c r="EA3" s="46" t="s">
        <v>29</v>
      </c>
      <c r="EB3" s="46"/>
      <c r="EC3" s="46"/>
      <c r="ED3" s="46"/>
      <c r="EE3" s="46"/>
      <c r="EF3" s="46"/>
      <c r="EG3" s="46"/>
      <c r="EH3" s="46" t="s">
        <v>30</v>
      </c>
      <c r="EI3" s="46"/>
      <c r="EJ3" s="46"/>
      <c r="EK3" s="46"/>
      <c r="EL3" s="46"/>
      <c r="EM3" s="46"/>
      <c r="EN3" s="46"/>
      <c r="EO3" s="46" t="s">
        <v>31</v>
      </c>
      <c r="EP3" s="46"/>
      <c r="EQ3" s="46"/>
      <c r="ER3" s="46"/>
      <c r="ES3" s="46"/>
      <c r="ET3" s="46"/>
      <c r="EU3" s="46"/>
      <c r="EV3" s="46" t="s">
        <v>32</v>
      </c>
      <c r="EW3" s="46"/>
      <c r="EX3" s="46"/>
      <c r="EY3" s="46"/>
      <c r="EZ3" s="46"/>
      <c r="FA3" s="46"/>
      <c r="FB3" s="46"/>
      <c r="FC3" s="46" t="s">
        <v>33</v>
      </c>
      <c r="FD3" s="46"/>
      <c r="FE3" s="46"/>
      <c r="FF3" s="46"/>
      <c r="FG3" s="46"/>
      <c r="FH3" s="46"/>
      <c r="FI3" s="46"/>
      <c r="FJ3" s="46" t="s">
        <v>34</v>
      </c>
      <c r="FK3" s="46"/>
      <c r="FL3" s="46"/>
      <c r="FM3" s="46"/>
      <c r="FN3" s="46"/>
      <c r="FO3" s="46"/>
      <c r="FP3" s="46"/>
      <c r="FQ3" s="46" t="s">
        <v>35</v>
      </c>
      <c r="FR3" s="46"/>
      <c r="FS3" s="46"/>
      <c r="FT3" s="46"/>
      <c r="FU3" s="46"/>
      <c r="FV3" s="46"/>
      <c r="FW3" s="46"/>
      <c r="FX3" s="46" t="s">
        <v>36</v>
      </c>
      <c r="FY3" s="46"/>
      <c r="FZ3" s="46"/>
      <c r="GA3" s="46"/>
      <c r="GB3" s="46"/>
      <c r="GC3" s="46"/>
      <c r="GD3" s="46"/>
      <c r="GE3" s="46" t="s">
        <v>37</v>
      </c>
      <c r="GF3" s="46"/>
      <c r="GG3" s="46"/>
      <c r="GH3" s="46"/>
      <c r="GI3" s="46"/>
      <c r="GJ3" s="46"/>
      <c r="GK3" s="46"/>
      <c r="GL3" s="46" t="s">
        <v>38</v>
      </c>
      <c r="GM3" s="46"/>
      <c r="GN3" s="46"/>
      <c r="GO3" s="46"/>
      <c r="GP3" s="46"/>
      <c r="GQ3" s="46"/>
      <c r="GR3" s="46"/>
      <c r="GS3" s="46" t="s">
        <v>39</v>
      </c>
      <c r="GT3" s="46"/>
      <c r="GU3" s="46"/>
      <c r="GV3" s="46"/>
      <c r="GW3" s="46"/>
      <c r="GX3" s="46"/>
      <c r="GY3" s="46"/>
      <c r="GZ3" s="46" t="s">
        <v>40</v>
      </c>
      <c r="HA3" s="46"/>
      <c r="HB3" s="46"/>
      <c r="HC3" s="46"/>
      <c r="HD3" s="46"/>
      <c r="HE3" s="46"/>
      <c r="HF3" s="46"/>
      <c r="HG3" s="46" t="s">
        <v>41</v>
      </c>
      <c r="HH3" s="46"/>
      <c r="HI3" s="46"/>
      <c r="HJ3" s="46"/>
      <c r="HK3" s="46"/>
      <c r="HL3" s="46"/>
      <c r="HM3" s="46"/>
      <c r="HN3" s="46" t="s">
        <v>42</v>
      </c>
      <c r="HO3" s="46"/>
      <c r="HP3" s="46"/>
      <c r="HQ3" s="46"/>
      <c r="HR3" s="46"/>
      <c r="HS3" s="46"/>
      <c r="HT3" s="46"/>
      <c r="HU3" s="46" t="s">
        <v>43</v>
      </c>
      <c r="HV3" s="46"/>
      <c r="HW3" s="46"/>
      <c r="HX3" s="46"/>
      <c r="HY3" s="46"/>
      <c r="HZ3" s="46"/>
      <c r="IA3" s="46"/>
      <c r="IB3" s="46" t="s">
        <v>44</v>
      </c>
      <c r="IC3" s="46"/>
      <c r="ID3" s="46"/>
      <c r="IE3" s="46"/>
      <c r="IF3" s="46"/>
      <c r="IG3" s="46"/>
      <c r="IH3" s="46"/>
      <c r="II3" s="46" t="s">
        <v>45</v>
      </c>
      <c r="IJ3" s="46"/>
      <c r="IK3" s="46"/>
      <c r="IL3" s="46"/>
      <c r="IM3" s="46"/>
      <c r="IN3" s="46"/>
      <c r="IO3" s="46"/>
      <c r="IP3" s="46" t="s">
        <v>46</v>
      </c>
      <c r="IQ3" s="46"/>
      <c r="IR3" s="46"/>
      <c r="IS3" s="46"/>
      <c r="IT3" s="46"/>
      <c r="IU3" s="46"/>
      <c r="IV3" s="46"/>
      <c r="IW3" s="46" t="s">
        <v>47</v>
      </c>
      <c r="IX3" s="46"/>
      <c r="IY3" s="46"/>
      <c r="IZ3" s="46"/>
      <c r="JA3" s="46"/>
      <c r="JB3" s="46"/>
      <c r="JC3" s="46"/>
      <c r="JD3" s="46" t="s">
        <v>48</v>
      </c>
      <c r="JE3" s="46"/>
      <c r="JF3" s="46"/>
      <c r="JG3" s="46"/>
      <c r="JH3" s="46"/>
      <c r="JI3" s="46"/>
      <c r="JJ3" s="46"/>
      <c r="JK3" s="46" t="s">
        <v>49</v>
      </c>
      <c r="JL3" s="46"/>
      <c r="JM3" s="46"/>
      <c r="JN3" s="46"/>
      <c r="JO3" s="46"/>
      <c r="JP3" s="46"/>
      <c r="JQ3" s="46"/>
      <c r="JR3" s="46" t="s">
        <v>50</v>
      </c>
      <c r="JS3" s="46"/>
      <c r="JT3" s="46"/>
      <c r="JU3" s="46"/>
      <c r="JV3" s="46"/>
      <c r="JW3" s="46"/>
      <c r="JX3" s="46"/>
      <c r="JY3" s="46" t="s">
        <v>51</v>
      </c>
      <c r="JZ3" s="46"/>
      <c r="KA3" s="46"/>
      <c r="KB3" s="46"/>
      <c r="KC3" s="46"/>
      <c r="KD3" s="46"/>
      <c r="KE3" s="46"/>
      <c r="KF3" s="46" t="s">
        <v>52</v>
      </c>
      <c r="KG3" s="46"/>
      <c r="KH3" s="46"/>
      <c r="KI3" s="46"/>
      <c r="KJ3" s="46"/>
      <c r="KK3" s="46"/>
      <c r="KL3" s="46"/>
      <c r="KM3" s="46" t="s">
        <v>53</v>
      </c>
      <c r="KN3" s="46"/>
      <c r="KO3" s="46"/>
      <c r="KP3" s="46"/>
      <c r="KQ3" s="46"/>
      <c r="KR3" s="46"/>
      <c r="KS3" s="46"/>
      <c r="KT3" s="46" t="s">
        <v>54</v>
      </c>
      <c r="KU3" s="46"/>
      <c r="KV3" s="46"/>
      <c r="KW3" s="46"/>
      <c r="KX3" s="46"/>
      <c r="KY3" s="46"/>
      <c r="KZ3" s="46"/>
      <c r="LA3" s="46" t="s">
        <v>55</v>
      </c>
      <c r="LB3" s="46"/>
      <c r="LC3" s="46"/>
      <c r="LD3" s="46"/>
      <c r="LE3" s="46"/>
      <c r="LF3" s="46"/>
      <c r="LG3" s="46"/>
      <c r="LH3" s="46" t="s">
        <v>56</v>
      </c>
      <c r="LI3" s="46"/>
      <c r="LJ3" s="46"/>
      <c r="LK3" s="46"/>
      <c r="LL3" s="46"/>
      <c r="LM3" s="46"/>
      <c r="LN3" s="46"/>
      <c r="LO3" s="46" t="s">
        <v>57</v>
      </c>
      <c r="LP3" s="46"/>
      <c r="LQ3" s="46"/>
      <c r="LR3" s="46"/>
      <c r="LS3" s="46"/>
      <c r="LT3" s="46"/>
      <c r="LU3" s="46"/>
      <c r="LV3" s="46" t="s">
        <v>58</v>
      </c>
      <c r="LW3" s="46"/>
      <c r="LX3" s="46"/>
      <c r="LY3" s="46"/>
      <c r="LZ3" s="46"/>
      <c r="MA3" s="46"/>
      <c r="MB3" s="46"/>
      <c r="MC3" s="46" t="s">
        <v>59</v>
      </c>
      <c r="MD3" s="46"/>
      <c r="ME3" s="46"/>
      <c r="MF3" s="46"/>
      <c r="MG3" s="46"/>
      <c r="MH3" s="46"/>
      <c r="MI3" s="46"/>
      <c r="MJ3" s="46" t="s">
        <v>60</v>
      </c>
      <c r="MK3" s="46"/>
      <c r="ML3" s="46"/>
      <c r="MM3" s="46"/>
      <c r="MN3" s="46"/>
      <c r="MO3" s="46"/>
      <c r="MP3" s="46"/>
      <c r="MQ3" s="46" t="s">
        <v>61</v>
      </c>
      <c r="MR3" s="46"/>
      <c r="MS3" s="46"/>
      <c r="MT3" s="46"/>
      <c r="MU3" s="46"/>
      <c r="MV3" s="46"/>
      <c r="MW3" s="46"/>
      <c r="MX3" s="46" t="s">
        <v>62</v>
      </c>
      <c r="MY3" s="46"/>
      <c r="MZ3" s="46"/>
      <c r="NA3" s="46"/>
      <c r="NB3" s="46"/>
      <c r="NC3" s="46"/>
      <c r="ND3" s="46"/>
      <c r="NE3" s="46" t="s">
        <v>63</v>
      </c>
      <c r="NF3" s="46"/>
      <c r="NG3" s="46"/>
      <c r="NH3" s="46"/>
      <c r="NI3" s="14" t="s">
        <v>450</v>
      </c>
      <c r="NJ3" s="14" t="s">
        <v>451</v>
      </c>
      <c r="NK3" s="14" t="s">
        <v>444</v>
      </c>
      <c r="NL3" s="14" t="s">
        <v>445</v>
      </c>
      <c r="NM3" s="14" t="s">
        <v>447</v>
      </c>
      <c r="NN3" s="14" t="s">
        <v>449</v>
      </c>
      <c r="NO3" s="14" t="s">
        <v>454</v>
      </c>
    </row>
    <row r="4" spans="1:379" x14ac:dyDescent="0.35">
      <c r="A4" s="19" t="s">
        <v>437</v>
      </c>
      <c r="B4" s="20" t="s">
        <v>438</v>
      </c>
      <c r="C4" s="20" t="s">
        <v>439</v>
      </c>
      <c r="D4" s="20" t="s">
        <v>440</v>
      </c>
      <c r="E4" s="20" t="s">
        <v>441</v>
      </c>
      <c r="F4" s="20" t="s">
        <v>442</v>
      </c>
      <c r="G4" s="21" t="s">
        <v>64</v>
      </c>
      <c r="H4" s="21" t="s">
        <v>65</v>
      </c>
      <c r="I4" s="21" t="s">
        <v>66</v>
      </c>
      <c r="J4" s="21" t="s">
        <v>67</v>
      </c>
      <c r="K4" s="21" t="s">
        <v>68</v>
      </c>
      <c r="L4" s="21" t="s">
        <v>69</v>
      </c>
      <c r="M4" s="21" t="s">
        <v>70</v>
      </c>
      <c r="N4" s="21" t="s">
        <v>71</v>
      </c>
      <c r="O4" s="21" t="s">
        <v>72</v>
      </c>
      <c r="P4" s="21" t="s">
        <v>73</v>
      </c>
      <c r="Q4" s="21" t="s">
        <v>74</v>
      </c>
      <c r="R4" s="21" t="s">
        <v>75</v>
      </c>
      <c r="S4" s="21" t="s">
        <v>76</v>
      </c>
      <c r="T4" s="21" t="s">
        <v>77</v>
      </c>
      <c r="U4" s="21" t="s">
        <v>78</v>
      </c>
      <c r="V4" s="21" t="s">
        <v>79</v>
      </c>
      <c r="W4" s="21" t="s">
        <v>80</v>
      </c>
      <c r="X4" s="21" t="s">
        <v>81</v>
      </c>
      <c r="Y4" s="21" t="s">
        <v>82</v>
      </c>
      <c r="Z4" s="21" t="s">
        <v>83</v>
      </c>
      <c r="AA4" s="21" t="s">
        <v>84</v>
      </c>
      <c r="AB4" s="21" t="s">
        <v>85</v>
      </c>
      <c r="AC4" s="21" t="s">
        <v>86</v>
      </c>
      <c r="AD4" s="21" t="s">
        <v>87</v>
      </c>
      <c r="AE4" s="21" t="s">
        <v>88</v>
      </c>
      <c r="AF4" s="21" t="s">
        <v>89</v>
      </c>
      <c r="AG4" s="21" t="s">
        <v>90</v>
      </c>
      <c r="AH4" s="21" t="s">
        <v>91</v>
      </c>
      <c r="AI4" s="21" t="s">
        <v>92</v>
      </c>
      <c r="AJ4" s="21" t="s">
        <v>93</v>
      </c>
      <c r="AK4" s="21" t="s">
        <v>94</v>
      </c>
      <c r="AL4" s="21" t="s">
        <v>95</v>
      </c>
      <c r="AM4" s="21" t="s">
        <v>96</v>
      </c>
      <c r="AN4" s="21" t="s">
        <v>97</v>
      </c>
      <c r="AO4" s="21" t="s">
        <v>98</v>
      </c>
      <c r="AP4" s="21" t="s">
        <v>99</v>
      </c>
      <c r="AQ4" s="21" t="s">
        <v>100</v>
      </c>
      <c r="AR4" s="21" t="s">
        <v>101</v>
      </c>
      <c r="AS4" s="21" t="s">
        <v>102</v>
      </c>
      <c r="AT4" s="21" t="s">
        <v>103</v>
      </c>
      <c r="AU4" s="21" t="s">
        <v>104</v>
      </c>
      <c r="AV4" s="21" t="s">
        <v>105</v>
      </c>
      <c r="AW4" s="21" t="s">
        <v>106</v>
      </c>
      <c r="AX4" s="21" t="s">
        <v>107</v>
      </c>
      <c r="AY4" s="21" t="s">
        <v>108</v>
      </c>
      <c r="AZ4" s="21" t="s">
        <v>109</v>
      </c>
      <c r="BA4" s="21" t="s">
        <v>110</v>
      </c>
      <c r="BB4" s="21" t="s">
        <v>111</v>
      </c>
      <c r="BC4" s="21" t="s">
        <v>112</v>
      </c>
      <c r="BD4" s="21" t="s">
        <v>113</v>
      </c>
      <c r="BE4" s="21" t="s">
        <v>114</v>
      </c>
      <c r="BF4" s="21" t="s">
        <v>115</v>
      </c>
      <c r="BG4" s="21" t="s">
        <v>116</v>
      </c>
      <c r="BH4" s="21" t="s">
        <v>117</v>
      </c>
      <c r="BI4" s="21" t="s">
        <v>118</v>
      </c>
      <c r="BJ4" s="21" t="s">
        <v>119</v>
      </c>
      <c r="BK4" s="21" t="s">
        <v>120</v>
      </c>
      <c r="BL4" s="21" t="s">
        <v>121</v>
      </c>
      <c r="BM4" s="21" t="s">
        <v>122</v>
      </c>
      <c r="BN4" s="21" t="s">
        <v>123</v>
      </c>
      <c r="BO4" s="21" t="s">
        <v>124</v>
      </c>
      <c r="BP4" s="21" t="s">
        <v>125</v>
      </c>
      <c r="BQ4" s="21" t="s">
        <v>126</v>
      </c>
      <c r="BR4" s="21" t="s">
        <v>127</v>
      </c>
      <c r="BS4" s="21" t="s">
        <v>128</v>
      </c>
      <c r="BT4" s="21" t="s">
        <v>129</v>
      </c>
      <c r="BU4" s="21" t="s">
        <v>130</v>
      </c>
      <c r="BV4" s="21" t="s">
        <v>131</v>
      </c>
      <c r="BW4" s="21" t="s">
        <v>132</v>
      </c>
      <c r="BX4" s="21" t="s">
        <v>133</v>
      </c>
      <c r="BY4" s="21" t="s">
        <v>134</v>
      </c>
      <c r="BZ4" s="21" t="s">
        <v>135</v>
      </c>
      <c r="CA4" s="21" t="s">
        <v>136</v>
      </c>
      <c r="CB4" s="21" t="s">
        <v>137</v>
      </c>
      <c r="CC4" s="21" t="s">
        <v>138</v>
      </c>
      <c r="CD4" s="21" t="s">
        <v>139</v>
      </c>
      <c r="CE4" s="21" t="s">
        <v>140</v>
      </c>
      <c r="CF4" s="21" t="s">
        <v>141</v>
      </c>
      <c r="CG4" s="21" t="s">
        <v>142</v>
      </c>
      <c r="CH4" s="21" t="s">
        <v>143</v>
      </c>
      <c r="CI4" s="21" t="s">
        <v>144</v>
      </c>
      <c r="CJ4" s="21" t="s">
        <v>145</v>
      </c>
      <c r="CK4" s="21" t="s">
        <v>146</v>
      </c>
      <c r="CL4" s="21" t="s">
        <v>147</v>
      </c>
      <c r="CM4" s="21" t="s">
        <v>148</v>
      </c>
      <c r="CN4" s="21" t="s">
        <v>149</v>
      </c>
      <c r="CO4" s="21" t="s">
        <v>150</v>
      </c>
      <c r="CP4" s="21" t="s">
        <v>151</v>
      </c>
      <c r="CQ4" s="21" t="s">
        <v>152</v>
      </c>
      <c r="CR4" s="21" t="s">
        <v>153</v>
      </c>
      <c r="CS4" s="21" t="s">
        <v>154</v>
      </c>
      <c r="CT4" s="21" t="s">
        <v>155</v>
      </c>
      <c r="CU4" s="21" t="s">
        <v>156</v>
      </c>
      <c r="CV4" s="21" t="s">
        <v>157</v>
      </c>
      <c r="CW4" s="21" t="s">
        <v>158</v>
      </c>
      <c r="CX4" s="21" t="s">
        <v>159</v>
      </c>
      <c r="CY4" s="21" t="s">
        <v>160</v>
      </c>
      <c r="CZ4" s="21" t="s">
        <v>161</v>
      </c>
      <c r="DA4" s="21" t="s">
        <v>162</v>
      </c>
      <c r="DB4" s="21" t="s">
        <v>163</v>
      </c>
      <c r="DC4" s="21" t="s">
        <v>164</v>
      </c>
      <c r="DD4" s="21" t="s">
        <v>165</v>
      </c>
      <c r="DE4" s="21" t="s">
        <v>166</v>
      </c>
      <c r="DF4" s="21" t="s">
        <v>167</v>
      </c>
      <c r="DG4" s="21" t="s">
        <v>168</v>
      </c>
      <c r="DH4" s="21" t="s">
        <v>169</v>
      </c>
      <c r="DI4" s="21" t="s">
        <v>170</v>
      </c>
      <c r="DJ4" s="21" t="s">
        <v>171</v>
      </c>
      <c r="DK4" s="21" t="s">
        <v>172</v>
      </c>
      <c r="DL4" s="21" t="s">
        <v>173</v>
      </c>
      <c r="DM4" s="21" t="s">
        <v>174</v>
      </c>
      <c r="DN4" s="21" t="s">
        <v>175</v>
      </c>
      <c r="DO4" s="21" t="s">
        <v>176</v>
      </c>
      <c r="DP4" s="21" t="s">
        <v>177</v>
      </c>
      <c r="DQ4" s="21" t="s">
        <v>178</v>
      </c>
      <c r="DR4" s="21" t="s">
        <v>179</v>
      </c>
      <c r="DS4" s="21" t="s">
        <v>180</v>
      </c>
      <c r="DT4" s="21" t="s">
        <v>181</v>
      </c>
      <c r="DU4" s="21" t="s">
        <v>182</v>
      </c>
      <c r="DV4" s="21" t="s">
        <v>183</v>
      </c>
      <c r="DW4" s="21" t="s">
        <v>184</v>
      </c>
      <c r="DX4" s="21" t="s">
        <v>185</v>
      </c>
      <c r="DY4" s="21" t="s">
        <v>186</v>
      </c>
      <c r="DZ4" s="21" t="s">
        <v>187</v>
      </c>
      <c r="EA4" s="21" t="s">
        <v>188</v>
      </c>
      <c r="EB4" s="21" t="s">
        <v>189</v>
      </c>
      <c r="EC4" s="21" t="s">
        <v>190</v>
      </c>
      <c r="ED4" s="21" t="s">
        <v>191</v>
      </c>
      <c r="EE4" s="21" t="s">
        <v>192</v>
      </c>
      <c r="EF4" s="21" t="s">
        <v>193</v>
      </c>
      <c r="EG4" s="21" t="s">
        <v>194</v>
      </c>
      <c r="EH4" s="21" t="s">
        <v>195</v>
      </c>
      <c r="EI4" s="21" t="s">
        <v>196</v>
      </c>
      <c r="EJ4" s="21" t="s">
        <v>197</v>
      </c>
      <c r="EK4" s="21" t="s">
        <v>198</v>
      </c>
      <c r="EL4" s="21" t="s">
        <v>199</v>
      </c>
      <c r="EM4" s="21" t="s">
        <v>200</v>
      </c>
      <c r="EN4" s="21" t="s">
        <v>201</v>
      </c>
      <c r="EO4" s="21" t="s">
        <v>202</v>
      </c>
      <c r="EP4" s="21" t="s">
        <v>203</v>
      </c>
      <c r="EQ4" s="21" t="s">
        <v>204</v>
      </c>
      <c r="ER4" s="21" t="s">
        <v>205</v>
      </c>
      <c r="ES4" s="21" t="s">
        <v>206</v>
      </c>
      <c r="ET4" s="21" t="s">
        <v>207</v>
      </c>
      <c r="EU4" s="21" t="s">
        <v>208</v>
      </c>
      <c r="EV4" s="21" t="s">
        <v>209</v>
      </c>
      <c r="EW4" s="21" t="s">
        <v>210</v>
      </c>
      <c r="EX4" s="21" t="s">
        <v>211</v>
      </c>
      <c r="EY4" s="21" t="s">
        <v>212</v>
      </c>
      <c r="EZ4" s="21" t="s">
        <v>213</v>
      </c>
      <c r="FA4" s="21" t="s">
        <v>214</v>
      </c>
      <c r="FB4" s="21" t="s">
        <v>215</v>
      </c>
      <c r="FC4" s="21" t="s">
        <v>216</v>
      </c>
      <c r="FD4" s="21" t="s">
        <v>217</v>
      </c>
      <c r="FE4" s="21" t="s">
        <v>218</v>
      </c>
      <c r="FF4" s="21" t="s">
        <v>219</v>
      </c>
      <c r="FG4" s="21" t="s">
        <v>220</v>
      </c>
      <c r="FH4" s="21" t="s">
        <v>221</v>
      </c>
      <c r="FI4" s="21" t="s">
        <v>222</v>
      </c>
      <c r="FJ4" s="21" t="s">
        <v>223</v>
      </c>
      <c r="FK4" s="21" t="s">
        <v>224</v>
      </c>
      <c r="FL4" s="21" t="s">
        <v>225</v>
      </c>
      <c r="FM4" s="21" t="s">
        <v>226</v>
      </c>
      <c r="FN4" s="21" t="s">
        <v>227</v>
      </c>
      <c r="FO4" s="21" t="s">
        <v>228</v>
      </c>
      <c r="FP4" s="21" t="s">
        <v>229</v>
      </c>
      <c r="FQ4" s="21" t="s">
        <v>230</v>
      </c>
      <c r="FR4" s="21" t="s">
        <v>231</v>
      </c>
      <c r="FS4" s="21" t="s">
        <v>232</v>
      </c>
      <c r="FT4" s="21" t="s">
        <v>233</v>
      </c>
      <c r="FU4" s="21" t="s">
        <v>234</v>
      </c>
      <c r="FV4" s="21" t="s">
        <v>235</v>
      </c>
      <c r="FW4" s="21" t="s">
        <v>236</v>
      </c>
      <c r="FX4" s="21" t="s">
        <v>237</v>
      </c>
      <c r="FY4" s="21" t="s">
        <v>238</v>
      </c>
      <c r="FZ4" s="21" t="s">
        <v>239</v>
      </c>
      <c r="GA4" s="21" t="s">
        <v>240</v>
      </c>
      <c r="GB4" s="21" t="s">
        <v>241</v>
      </c>
      <c r="GC4" s="21" t="s">
        <v>242</v>
      </c>
      <c r="GD4" s="21" t="s">
        <v>243</v>
      </c>
      <c r="GE4" s="21" t="s">
        <v>244</v>
      </c>
      <c r="GF4" s="21" t="s">
        <v>245</v>
      </c>
      <c r="GG4" s="21" t="s">
        <v>246</v>
      </c>
      <c r="GH4" s="21" t="s">
        <v>247</v>
      </c>
      <c r="GI4" s="21" t="s">
        <v>248</v>
      </c>
      <c r="GJ4" s="21" t="s">
        <v>249</v>
      </c>
      <c r="GK4" s="21" t="s">
        <v>250</v>
      </c>
      <c r="GL4" s="21" t="s">
        <v>251</v>
      </c>
      <c r="GM4" s="21" t="s">
        <v>252</v>
      </c>
      <c r="GN4" s="21" t="s">
        <v>253</v>
      </c>
      <c r="GO4" s="21" t="s">
        <v>254</v>
      </c>
      <c r="GP4" s="21" t="s">
        <v>255</v>
      </c>
      <c r="GQ4" s="21" t="s">
        <v>256</v>
      </c>
      <c r="GR4" s="21" t="s">
        <v>257</v>
      </c>
      <c r="GS4" s="21" t="s">
        <v>258</v>
      </c>
      <c r="GT4" s="21" t="s">
        <v>259</v>
      </c>
      <c r="GU4" s="21" t="s">
        <v>260</v>
      </c>
      <c r="GV4" s="21" t="s">
        <v>261</v>
      </c>
      <c r="GW4" s="21" t="s">
        <v>262</v>
      </c>
      <c r="GX4" s="21" t="s">
        <v>263</v>
      </c>
      <c r="GY4" s="21" t="s">
        <v>264</v>
      </c>
      <c r="GZ4" s="21" t="s">
        <v>265</v>
      </c>
      <c r="HA4" s="21" t="s">
        <v>266</v>
      </c>
      <c r="HB4" s="21" t="s">
        <v>267</v>
      </c>
      <c r="HC4" s="21" t="s">
        <v>268</v>
      </c>
      <c r="HD4" s="21" t="s">
        <v>269</v>
      </c>
      <c r="HE4" s="21" t="s">
        <v>270</v>
      </c>
      <c r="HF4" s="21" t="s">
        <v>271</v>
      </c>
      <c r="HG4" s="21" t="s">
        <v>272</v>
      </c>
      <c r="HH4" s="21" t="s">
        <v>273</v>
      </c>
      <c r="HI4" s="21" t="s">
        <v>274</v>
      </c>
      <c r="HJ4" s="21" t="s">
        <v>275</v>
      </c>
      <c r="HK4" s="21" t="s">
        <v>276</v>
      </c>
      <c r="HL4" s="21" t="s">
        <v>277</v>
      </c>
      <c r="HM4" s="21" t="s">
        <v>278</v>
      </c>
      <c r="HN4" s="21" t="s">
        <v>279</v>
      </c>
      <c r="HO4" s="21" t="s">
        <v>280</v>
      </c>
      <c r="HP4" s="21" t="s">
        <v>281</v>
      </c>
      <c r="HQ4" s="21" t="s">
        <v>282</v>
      </c>
      <c r="HR4" s="21" t="s">
        <v>283</v>
      </c>
      <c r="HS4" s="21" t="s">
        <v>284</v>
      </c>
      <c r="HT4" s="21" t="s">
        <v>285</v>
      </c>
      <c r="HU4" s="21" t="s">
        <v>286</v>
      </c>
      <c r="HV4" s="21" t="s">
        <v>287</v>
      </c>
      <c r="HW4" s="21" t="s">
        <v>288</v>
      </c>
      <c r="HX4" s="21" t="s">
        <v>289</v>
      </c>
      <c r="HY4" s="21" t="s">
        <v>290</v>
      </c>
      <c r="HZ4" s="21" t="s">
        <v>291</v>
      </c>
      <c r="IA4" s="21" t="s">
        <v>292</v>
      </c>
      <c r="IB4" s="21" t="s">
        <v>293</v>
      </c>
      <c r="IC4" s="21" t="s">
        <v>294</v>
      </c>
      <c r="ID4" s="21" t="s">
        <v>295</v>
      </c>
      <c r="IE4" s="21" t="s">
        <v>296</v>
      </c>
      <c r="IF4" s="21" t="s">
        <v>297</v>
      </c>
      <c r="IG4" s="21" t="s">
        <v>298</v>
      </c>
      <c r="IH4" s="21" t="s">
        <v>299</v>
      </c>
      <c r="II4" s="21" t="s">
        <v>300</v>
      </c>
      <c r="IJ4" s="21" t="s">
        <v>301</v>
      </c>
      <c r="IK4" s="21" t="s">
        <v>302</v>
      </c>
      <c r="IL4" s="21" t="s">
        <v>303</v>
      </c>
      <c r="IM4" s="21" t="s">
        <v>304</v>
      </c>
      <c r="IN4" s="21" t="s">
        <v>305</v>
      </c>
      <c r="IO4" s="21" t="s">
        <v>306</v>
      </c>
      <c r="IP4" s="21" t="s">
        <v>307</v>
      </c>
      <c r="IQ4" s="21" t="s">
        <v>308</v>
      </c>
      <c r="IR4" s="21" t="s">
        <v>309</v>
      </c>
      <c r="IS4" s="21" t="s">
        <v>310</v>
      </c>
      <c r="IT4" s="21" t="s">
        <v>311</v>
      </c>
      <c r="IU4" s="21" t="s">
        <v>312</v>
      </c>
      <c r="IV4" s="21" t="s">
        <v>313</v>
      </c>
      <c r="IW4" s="21" t="s">
        <v>314</v>
      </c>
      <c r="IX4" s="21" t="s">
        <v>315</v>
      </c>
      <c r="IY4" s="21" t="s">
        <v>316</v>
      </c>
      <c r="IZ4" s="21" t="s">
        <v>317</v>
      </c>
      <c r="JA4" s="21" t="s">
        <v>318</v>
      </c>
      <c r="JB4" s="21" t="s">
        <v>319</v>
      </c>
      <c r="JC4" s="21" t="s">
        <v>320</v>
      </c>
      <c r="JD4" s="21" t="s">
        <v>321</v>
      </c>
      <c r="JE4" s="21" t="s">
        <v>322</v>
      </c>
      <c r="JF4" s="21" t="s">
        <v>323</v>
      </c>
      <c r="JG4" s="21" t="s">
        <v>324</v>
      </c>
      <c r="JH4" s="21" t="s">
        <v>325</v>
      </c>
      <c r="JI4" s="21" t="s">
        <v>326</v>
      </c>
      <c r="JJ4" s="21" t="s">
        <v>327</v>
      </c>
      <c r="JK4" s="21" t="s">
        <v>328</v>
      </c>
      <c r="JL4" s="21" t="s">
        <v>329</v>
      </c>
      <c r="JM4" s="21" t="s">
        <v>330</v>
      </c>
      <c r="JN4" s="21" t="s">
        <v>331</v>
      </c>
      <c r="JO4" s="21" t="s">
        <v>332</v>
      </c>
      <c r="JP4" s="21" t="s">
        <v>333</v>
      </c>
      <c r="JQ4" s="21" t="s">
        <v>334</v>
      </c>
      <c r="JR4" s="21" t="s">
        <v>335</v>
      </c>
      <c r="JS4" s="21" t="s">
        <v>336</v>
      </c>
      <c r="JT4" s="21" t="s">
        <v>337</v>
      </c>
      <c r="JU4" s="21" t="s">
        <v>338</v>
      </c>
      <c r="JV4" s="21" t="s">
        <v>339</v>
      </c>
      <c r="JW4" s="21" t="s">
        <v>340</v>
      </c>
      <c r="JX4" s="21" t="s">
        <v>341</v>
      </c>
      <c r="JY4" s="21" t="s">
        <v>342</v>
      </c>
      <c r="JZ4" s="21" t="s">
        <v>343</v>
      </c>
      <c r="KA4" s="21" t="s">
        <v>344</v>
      </c>
      <c r="KB4" s="21" t="s">
        <v>345</v>
      </c>
      <c r="KC4" s="21" t="s">
        <v>346</v>
      </c>
      <c r="KD4" s="21" t="s">
        <v>347</v>
      </c>
      <c r="KE4" s="21" t="s">
        <v>348</v>
      </c>
      <c r="KF4" s="21" t="s">
        <v>349</v>
      </c>
      <c r="KG4" s="21" t="s">
        <v>350</v>
      </c>
      <c r="KH4" s="21" t="s">
        <v>351</v>
      </c>
      <c r="KI4" s="21" t="s">
        <v>352</v>
      </c>
      <c r="KJ4" s="21" t="s">
        <v>353</v>
      </c>
      <c r="KK4" s="21" t="s">
        <v>354</v>
      </c>
      <c r="KL4" s="21" t="s">
        <v>355</v>
      </c>
      <c r="KM4" s="21" t="s">
        <v>356</v>
      </c>
      <c r="KN4" s="21" t="s">
        <v>357</v>
      </c>
      <c r="KO4" s="21" t="s">
        <v>358</v>
      </c>
      <c r="KP4" s="21" t="s">
        <v>359</v>
      </c>
      <c r="KQ4" s="21" t="s">
        <v>360</v>
      </c>
      <c r="KR4" s="21" t="s">
        <v>361</v>
      </c>
      <c r="KS4" s="21" t="s">
        <v>362</v>
      </c>
      <c r="KT4" s="21" t="s">
        <v>363</v>
      </c>
      <c r="KU4" s="21" t="s">
        <v>364</v>
      </c>
      <c r="KV4" s="21" t="s">
        <v>365</v>
      </c>
      <c r="KW4" s="21" t="s">
        <v>366</v>
      </c>
      <c r="KX4" s="21" t="s">
        <v>367</v>
      </c>
      <c r="KY4" s="21" t="s">
        <v>368</v>
      </c>
      <c r="KZ4" s="21" t="s">
        <v>369</v>
      </c>
      <c r="LA4" s="21" t="s">
        <v>370</v>
      </c>
      <c r="LB4" s="21" t="s">
        <v>371</v>
      </c>
      <c r="LC4" s="21" t="s">
        <v>372</v>
      </c>
      <c r="LD4" s="21" t="s">
        <v>373</v>
      </c>
      <c r="LE4" s="21" t="s">
        <v>374</v>
      </c>
      <c r="LF4" s="21" t="s">
        <v>375</v>
      </c>
      <c r="LG4" s="21" t="s">
        <v>376</v>
      </c>
      <c r="LH4" s="21" t="s">
        <v>377</v>
      </c>
      <c r="LI4" s="21" t="s">
        <v>378</v>
      </c>
      <c r="LJ4" s="21" t="s">
        <v>379</v>
      </c>
      <c r="LK4" s="21" t="s">
        <v>380</v>
      </c>
      <c r="LL4" s="21" t="s">
        <v>381</v>
      </c>
      <c r="LM4" s="21" t="s">
        <v>382</v>
      </c>
      <c r="LN4" s="21" t="s">
        <v>383</v>
      </c>
      <c r="LO4" s="21" t="s">
        <v>384</v>
      </c>
      <c r="LP4" s="21" t="s">
        <v>385</v>
      </c>
      <c r="LQ4" s="21" t="s">
        <v>386</v>
      </c>
      <c r="LR4" s="21" t="s">
        <v>387</v>
      </c>
      <c r="LS4" s="21" t="s">
        <v>388</v>
      </c>
      <c r="LT4" s="21" t="s">
        <v>389</v>
      </c>
      <c r="LU4" s="21" t="s">
        <v>390</v>
      </c>
      <c r="LV4" s="21" t="s">
        <v>391</v>
      </c>
      <c r="LW4" s="21" t="s">
        <v>392</v>
      </c>
      <c r="LX4" s="21" t="s">
        <v>393</v>
      </c>
      <c r="LY4" s="21" t="s">
        <v>394</v>
      </c>
      <c r="LZ4" s="21" t="s">
        <v>395</v>
      </c>
      <c r="MA4" s="21" t="s">
        <v>396</v>
      </c>
      <c r="MB4" s="21" t="s">
        <v>397</v>
      </c>
      <c r="MC4" s="21" t="s">
        <v>398</v>
      </c>
      <c r="MD4" s="21" t="s">
        <v>399</v>
      </c>
      <c r="ME4" s="21" t="s">
        <v>400</v>
      </c>
      <c r="MF4" s="21" t="s">
        <v>401</v>
      </c>
      <c r="MG4" s="21" t="s">
        <v>402</v>
      </c>
      <c r="MH4" s="21" t="s">
        <v>403</v>
      </c>
      <c r="MI4" s="21" t="s">
        <v>404</v>
      </c>
      <c r="MJ4" s="21" t="s">
        <v>405</v>
      </c>
      <c r="MK4" s="21" t="s">
        <v>406</v>
      </c>
      <c r="ML4" s="21" t="s">
        <v>407</v>
      </c>
      <c r="MM4" s="21" t="s">
        <v>408</v>
      </c>
      <c r="MN4" s="21" t="s">
        <v>409</v>
      </c>
      <c r="MO4" s="21" t="s">
        <v>410</v>
      </c>
      <c r="MP4" s="21" t="s">
        <v>411</v>
      </c>
      <c r="MQ4" s="21" t="s">
        <v>412</v>
      </c>
      <c r="MR4" s="21" t="s">
        <v>413</v>
      </c>
      <c r="MS4" s="21" t="s">
        <v>414</v>
      </c>
      <c r="MT4" s="21" t="s">
        <v>415</v>
      </c>
      <c r="MU4" s="21" t="s">
        <v>416</v>
      </c>
      <c r="MV4" s="21" t="s">
        <v>417</v>
      </c>
      <c r="MW4" s="21" t="s">
        <v>418</v>
      </c>
      <c r="MX4" s="21" t="s">
        <v>419</v>
      </c>
      <c r="MY4" s="21" t="s">
        <v>420</v>
      </c>
      <c r="MZ4" s="21" t="s">
        <v>421</v>
      </c>
      <c r="NA4" s="21" t="s">
        <v>422</v>
      </c>
      <c r="NB4" s="21" t="s">
        <v>423</v>
      </c>
      <c r="NC4" s="21" t="s">
        <v>424</v>
      </c>
      <c r="ND4" s="21" t="s">
        <v>425</v>
      </c>
      <c r="NE4" s="21" t="s">
        <v>426</v>
      </c>
      <c r="NF4" s="21" t="s">
        <v>427</v>
      </c>
      <c r="NG4" s="21" t="s">
        <v>428</v>
      </c>
      <c r="NH4" s="21" t="s">
        <v>429</v>
      </c>
      <c r="NI4" s="14" t="s">
        <v>5</v>
      </c>
      <c r="NJ4" s="14" t="s">
        <v>6</v>
      </c>
      <c r="NK4" s="14" t="s">
        <v>7</v>
      </c>
      <c r="NL4" s="14" t="s">
        <v>8</v>
      </c>
      <c r="NM4" s="14" t="s">
        <v>9</v>
      </c>
      <c r="NN4" s="14" t="s">
        <v>10</v>
      </c>
      <c r="NO4" s="14" t="s">
        <v>443</v>
      </c>
    </row>
    <row r="5" spans="1:379" x14ac:dyDescent="0.35">
      <c r="A5" s="22" t="s">
        <v>466</v>
      </c>
      <c r="B5" s="42"/>
      <c r="C5" s="42"/>
      <c r="D5" s="42"/>
      <c r="E5" s="42" t="e">
        <f>VLOOKUP(Tableau1[[#This Row],[centre]],Feuil3!$A$2:$C$47,2,FALSE)</f>
        <v>#N/A</v>
      </c>
      <c r="F5" s="43" t="e">
        <f>VLOOKUP(Tableau1[[#This Row],[centre]],Feuil3!$A$2:$C$47,3,FALSE)</f>
        <v>#N/A</v>
      </c>
      <c r="G5" s="42" t="s">
        <v>469</v>
      </c>
      <c r="H5" s="42" t="s">
        <v>469</v>
      </c>
      <c r="I5" s="42" t="s">
        <v>469</v>
      </c>
      <c r="J5" s="42" t="s">
        <v>469</v>
      </c>
      <c r="K5" s="42"/>
      <c r="L5" s="42"/>
      <c r="M5" s="42"/>
      <c r="N5" s="42"/>
      <c r="O5" s="42"/>
      <c r="P5" s="42"/>
      <c r="Q5" s="42"/>
      <c r="R5" s="42" t="s">
        <v>461</v>
      </c>
      <c r="S5" s="42" t="s">
        <v>461</v>
      </c>
      <c r="T5" s="42" t="s">
        <v>461</v>
      </c>
      <c r="U5" s="42" t="s">
        <v>461</v>
      </c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3">
        <f>COUNTIF(Tableau1[[#This Row],[01/01/2020]:[31/12/2020]],NI$3)</f>
        <v>0</v>
      </c>
      <c r="NJ5" s="43">
        <f>COUNTIF(Tableau1[[#This Row],[01/01/2020]:[31/12/2020]],NJ$3)</f>
        <v>0</v>
      </c>
      <c r="NK5" s="43">
        <f>COUNTIF(Tableau1[[#This Row],[01/01/2020]:[31/12/2020]],NK$3)</f>
        <v>0</v>
      </c>
      <c r="NL5" s="43">
        <f>COUNTIF(Tableau1[[#This Row],[01/01/2020]:[31/12/2020]],NL$3)</f>
        <v>0</v>
      </c>
      <c r="NM5" s="43">
        <f>COUNTIF(Tableau1[[#This Row],[01/01/2020]:[31/12/2020]],NM$3)</f>
        <v>4</v>
      </c>
      <c r="NN5" s="43">
        <f>COUNTIF(Tableau1[[#This Row],[01/01/2020]:[31/12/2020]],NN$3)</f>
        <v>0</v>
      </c>
      <c r="NO5" s="44">
        <f>COUNTIF(Tableau1[[#This Row],[01/01/2020]:[31/12/2020]],NO$3)</f>
        <v>4</v>
      </c>
    </row>
    <row r="6" spans="1:379" x14ac:dyDescent="0.35">
      <c r="A6" s="22" t="s">
        <v>467</v>
      </c>
      <c r="B6" s="42"/>
      <c r="C6" s="42"/>
      <c r="D6" s="42"/>
      <c r="E6" s="42" t="e">
        <f>VLOOKUP(Tableau1[[#This Row],[centre]],Feuil3!$A$2:$C$47,2,FALSE)</f>
        <v>#N/A</v>
      </c>
      <c r="F6" s="43" t="e">
        <f>VLOOKUP(Tableau1[[#This Row],[centre]],Feuil3!$A$2:$C$47,3,FALSE)</f>
        <v>#N/A</v>
      </c>
      <c r="G6" s="42"/>
      <c r="H6" s="42" t="s">
        <v>470</v>
      </c>
      <c r="I6" s="42" t="s">
        <v>470</v>
      </c>
      <c r="J6" s="42" t="s">
        <v>470</v>
      </c>
      <c r="K6" s="42"/>
      <c r="L6" s="42"/>
      <c r="M6" s="42"/>
      <c r="N6" s="42"/>
      <c r="O6" s="42" t="s">
        <v>472</v>
      </c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3">
        <f>COUNTIF(Tableau1[[#This Row],[01/01/2020]:[31/12/2020]],NI$3)</f>
        <v>0</v>
      </c>
      <c r="NJ6" s="43">
        <f>COUNTIF(Tableau1[[#This Row],[01/01/2020]:[31/12/2020]],NJ$3)</f>
        <v>3</v>
      </c>
      <c r="NK6" s="43">
        <f>COUNTIF(Tableau1[[#This Row],[01/01/2020]:[31/12/2020]],NK$3)</f>
        <v>0</v>
      </c>
      <c r="NL6" s="43">
        <f>COUNTIF(Tableau1[[#This Row],[01/01/2020]:[31/12/2020]],NL$3)</f>
        <v>0</v>
      </c>
      <c r="NM6" s="43">
        <f>COUNTIF(Tableau1[[#This Row],[01/01/2020]:[31/12/2020]],NM$3)</f>
        <v>0</v>
      </c>
      <c r="NN6" s="43">
        <f>COUNTIF(Tableau1[[#This Row],[01/01/2020]:[31/12/2020]],NN$3)</f>
        <v>1</v>
      </c>
      <c r="NO6" s="44">
        <f>COUNTIF(Tableau1[[#This Row],[01/01/2020]:[31/12/2020]],NO$3)</f>
        <v>0</v>
      </c>
    </row>
    <row r="7" spans="1:379" x14ac:dyDescent="0.35">
      <c r="A7" s="22" t="s">
        <v>468</v>
      </c>
      <c r="B7" s="42"/>
      <c r="C7" s="42"/>
      <c r="D7" s="42"/>
      <c r="E7" s="42" t="e">
        <f>VLOOKUP(Tableau1[[#This Row],[centre]],Feuil3!$A$2:$C$47,2,FALSE)</f>
        <v>#N/A</v>
      </c>
      <c r="F7" s="43" t="e">
        <f>VLOOKUP(Tableau1[[#This Row],[centre]],Feuil3!$A$2:$C$47,3,FALSE)</f>
        <v>#N/A</v>
      </c>
      <c r="G7" s="42"/>
      <c r="H7" s="42"/>
      <c r="I7" s="42"/>
      <c r="J7" s="42"/>
      <c r="K7" s="42"/>
      <c r="L7" s="42"/>
      <c r="M7" s="42" t="s">
        <v>471</v>
      </c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3">
        <f>COUNTIF(Tableau1[[#This Row],[01/01/2020]:[31/12/2020]],NI$3)</f>
        <v>0</v>
      </c>
      <c r="NJ7" s="43">
        <f>COUNTIF(Tableau1[[#This Row],[01/01/2020]:[31/12/2020]],NJ$3)</f>
        <v>0</v>
      </c>
      <c r="NK7" s="43">
        <f>COUNTIF(Tableau1[[#This Row],[01/01/2020]:[31/12/2020]],NK$3)</f>
        <v>0</v>
      </c>
      <c r="NL7" s="43">
        <f>COUNTIF(Tableau1[[#This Row],[01/01/2020]:[31/12/2020]],NL$3)</f>
        <v>1</v>
      </c>
      <c r="NM7" s="43">
        <f>COUNTIF(Tableau1[[#This Row],[01/01/2020]:[31/12/2020]],NM$3)</f>
        <v>0</v>
      </c>
      <c r="NN7" s="43">
        <f>COUNTIF(Tableau1[[#This Row],[01/01/2020]:[31/12/2020]],NN$3)</f>
        <v>0</v>
      </c>
      <c r="NO7" s="44">
        <f>COUNTIF(Tableau1[[#This Row],[01/01/2020]:[31/12/2020]],NO$3)</f>
        <v>0</v>
      </c>
    </row>
  </sheetData>
  <mergeCells count="65">
    <mergeCell ref="JU2:KY2"/>
    <mergeCell ref="KZ2:MC2"/>
    <mergeCell ref="MD2:NH2"/>
    <mergeCell ref="NE3:NH3"/>
    <mergeCell ref="MJ3:MP3"/>
    <mergeCell ref="MQ3:MW3"/>
    <mergeCell ref="MX3:ND3"/>
    <mergeCell ref="KF3:KL3"/>
    <mergeCell ref="G2:AK2"/>
    <mergeCell ref="AL2:BN2"/>
    <mergeCell ref="BO2:CS2"/>
    <mergeCell ref="CT2:DW2"/>
    <mergeCell ref="DX2:FB2"/>
    <mergeCell ref="FC2:GF2"/>
    <mergeCell ref="HL2:IP2"/>
    <mergeCell ref="IQ2:JT2"/>
    <mergeCell ref="GG2:HK2"/>
    <mergeCell ref="MC3:MI3"/>
    <mergeCell ref="KM3:KS3"/>
    <mergeCell ref="KT3:KZ3"/>
    <mergeCell ref="LA3:LG3"/>
    <mergeCell ref="LH3:LN3"/>
    <mergeCell ref="LO3:LU3"/>
    <mergeCell ref="LV3:MB3"/>
    <mergeCell ref="IW3:JC3"/>
    <mergeCell ref="JD3:JJ3"/>
    <mergeCell ref="JK3:JQ3"/>
    <mergeCell ref="JR3:JX3"/>
    <mergeCell ref="JY3:KE3"/>
    <mergeCell ref="IP3:IV3"/>
    <mergeCell ref="FQ3:FW3"/>
    <mergeCell ref="FX3:GD3"/>
    <mergeCell ref="GE3:GK3"/>
    <mergeCell ref="GL3:GR3"/>
    <mergeCell ref="GS3:GY3"/>
    <mergeCell ref="GZ3:HF3"/>
    <mergeCell ref="HG3:HM3"/>
    <mergeCell ref="HN3:HT3"/>
    <mergeCell ref="HU3:IA3"/>
    <mergeCell ref="IB3:IH3"/>
    <mergeCell ref="II3:IO3"/>
    <mergeCell ref="FJ3:FP3"/>
    <mergeCell ref="CK3:CQ3"/>
    <mergeCell ref="CR3:CX3"/>
    <mergeCell ref="CY3:DE3"/>
    <mergeCell ref="DF3:DL3"/>
    <mergeCell ref="DM3:DS3"/>
    <mergeCell ref="DT3:DZ3"/>
    <mergeCell ref="EA3:EG3"/>
    <mergeCell ref="EH3:EN3"/>
    <mergeCell ref="EO3:EU3"/>
    <mergeCell ref="EV3:FB3"/>
    <mergeCell ref="FC3:FI3"/>
    <mergeCell ref="CD3:CJ3"/>
    <mergeCell ref="G3:K3"/>
    <mergeCell ref="L3:R3"/>
    <mergeCell ref="S3:Y3"/>
    <mergeCell ref="Z3:AF3"/>
    <mergeCell ref="AG3:AM3"/>
    <mergeCell ref="AN3:AT3"/>
    <mergeCell ref="AU3:BA3"/>
    <mergeCell ref="BB3:BH3"/>
    <mergeCell ref="BI3:BO3"/>
    <mergeCell ref="BP3:BV3"/>
    <mergeCell ref="BW3:CC3"/>
  </mergeCells>
  <conditionalFormatting sqref="G5:NH7">
    <cfRule type="cellIs" dxfId="391" priority="3" stopIfTrue="1" operator="equal">
      <formula>$E$1</formula>
    </cfRule>
    <cfRule type="cellIs" dxfId="390" priority="4" stopIfTrue="1" operator="equal">
      <formula>$C$3</formula>
    </cfRule>
    <cfRule type="cellIs" dxfId="389" priority="5" stopIfTrue="1" operator="equal">
      <formula>$C$2</formula>
    </cfRule>
    <cfRule type="cellIs" dxfId="388" priority="6" stopIfTrue="1" operator="equal">
      <formula>$C$1</formula>
    </cfRule>
    <cfRule type="cellIs" dxfId="387" priority="7" stopIfTrue="1" operator="equal">
      <formula>$A$3</formula>
    </cfRule>
    <cfRule type="cellIs" dxfId="386" priority="8" stopIfTrue="1" operator="equal">
      <formula>$A$2</formula>
    </cfRule>
    <cfRule type="cellIs" dxfId="385" priority="9" stopIfTrue="1" operator="equal">
      <formula>$A$1</formula>
    </cfRule>
  </conditionalFormatting>
  <conditionalFormatting sqref="G1:NH4">
    <cfRule type="timePeriod" dxfId="384" priority="1" stopIfTrue="1" timePeriod="today">
      <formula>FLOOR(G1,1)=TODAY()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Feuil3!$F$2:$F$70</xm:f>
          </x14:formula1>
          <xm:sqref>C5:C7</xm:sqref>
        </x14:dataValidation>
        <x14:dataValidation type="list" allowBlank="1" showInputMessage="1" showErrorMessage="1">
          <x14:formula1>
            <xm:f>Feuil3!$E$2:$E$30</xm:f>
          </x14:formula1>
          <xm:sqref>B5:B7</xm:sqref>
        </x14:dataValidation>
        <x14:dataValidation type="list" allowBlank="1" showInputMessage="1" showErrorMessage="1">
          <x14:formula1>
            <xm:f>Feuil3!$A$2:$A$47</xm:f>
          </x14:formula1>
          <xm:sqref>D5:D7</xm:sqref>
        </x14:dataValidation>
        <x14:dataValidation type="list" allowBlank="1" showInputMessage="1" showErrorMessage="1">
          <x14:formula1>
            <xm:f>'tableau de bord'!$A$15:$A$21</xm:f>
          </x14:formula1>
          <xm:sqref>G5:NH7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E2" sqref="E2:F55"/>
    </sheetView>
  </sheetViews>
  <sheetFormatPr baseColWidth="10" defaultColWidth="9.1796875" defaultRowHeight="14.5" x14ac:dyDescent="0.35"/>
  <cols>
    <col min="1" max="1" width="32.453125" bestFit="1" customWidth="1"/>
    <col min="2" max="3" width="10.26953125" bestFit="1" customWidth="1"/>
    <col min="5" max="5" width="11.1796875" bestFit="1" customWidth="1"/>
    <col min="6" max="6" width="17.453125" bestFit="1" customWidth="1"/>
  </cols>
  <sheetData>
    <row r="1" spans="1:6" x14ac:dyDescent="0.35">
      <c r="A1" s="32" t="s">
        <v>463</v>
      </c>
      <c r="B1" s="7" t="s">
        <v>464</v>
      </c>
      <c r="C1" s="7" t="s">
        <v>465</v>
      </c>
      <c r="E1" s="32" t="s">
        <v>462</v>
      </c>
      <c r="F1" s="7" t="s">
        <v>438</v>
      </c>
    </row>
    <row r="2" spans="1:6" x14ac:dyDescent="0.35">
      <c r="A2" s="33"/>
      <c r="B2" s="7"/>
      <c r="C2" s="7"/>
      <c r="E2" s="32"/>
      <c r="F2" s="32"/>
    </row>
    <row r="3" spans="1:6" x14ac:dyDescent="0.35">
      <c r="A3" s="33"/>
      <c r="B3" s="7"/>
      <c r="C3" s="7"/>
      <c r="E3" s="32"/>
      <c r="F3" s="32"/>
    </row>
    <row r="4" spans="1:6" x14ac:dyDescent="0.35">
      <c r="A4" s="33"/>
      <c r="B4" s="7"/>
      <c r="C4" s="7"/>
      <c r="E4" s="32"/>
      <c r="F4" s="32"/>
    </row>
    <row r="5" spans="1:6" x14ac:dyDescent="0.35">
      <c r="A5" s="33"/>
      <c r="B5" s="7"/>
      <c r="C5" s="7"/>
      <c r="E5" s="32"/>
      <c r="F5" s="32"/>
    </row>
    <row r="6" spans="1:6" x14ac:dyDescent="0.35">
      <c r="A6" s="33"/>
      <c r="B6" s="7"/>
      <c r="C6" s="7"/>
      <c r="E6" s="32"/>
      <c r="F6" s="32"/>
    </row>
    <row r="7" spans="1:6" x14ac:dyDescent="0.35">
      <c r="A7" s="33"/>
      <c r="B7" s="7"/>
      <c r="C7" s="7"/>
      <c r="E7" s="32"/>
      <c r="F7" s="32"/>
    </row>
    <row r="8" spans="1:6" x14ac:dyDescent="0.35">
      <c r="A8" s="33"/>
      <c r="B8" s="7"/>
      <c r="C8" s="7"/>
      <c r="E8" s="32"/>
      <c r="F8" s="32"/>
    </row>
    <row r="9" spans="1:6" x14ac:dyDescent="0.35">
      <c r="A9" s="33"/>
      <c r="B9" s="7"/>
      <c r="C9" s="7"/>
      <c r="E9" s="32"/>
      <c r="F9" s="32"/>
    </row>
    <row r="10" spans="1:6" x14ac:dyDescent="0.35">
      <c r="A10" s="33"/>
      <c r="B10" s="7"/>
      <c r="C10" s="7"/>
      <c r="E10" s="32"/>
      <c r="F10" s="32"/>
    </row>
    <row r="11" spans="1:6" x14ac:dyDescent="0.35">
      <c r="A11" s="33"/>
      <c r="B11" s="7"/>
      <c r="C11" s="7"/>
      <c r="E11" s="32"/>
      <c r="F11" s="32"/>
    </row>
    <row r="12" spans="1:6" x14ac:dyDescent="0.35">
      <c r="A12" s="33"/>
      <c r="B12" s="7"/>
      <c r="C12" s="7"/>
      <c r="E12" s="32"/>
      <c r="F12" s="32"/>
    </row>
    <row r="13" spans="1:6" x14ac:dyDescent="0.35">
      <c r="A13" s="33"/>
      <c r="B13" s="7"/>
      <c r="C13" s="7"/>
      <c r="E13" s="32"/>
      <c r="F13" s="32"/>
    </row>
    <row r="14" spans="1:6" x14ac:dyDescent="0.35">
      <c r="A14" s="33"/>
      <c r="B14" s="7"/>
      <c r="C14" s="7"/>
      <c r="E14" s="32"/>
      <c r="F14" s="32"/>
    </row>
    <row r="15" spans="1:6" x14ac:dyDescent="0.35">
      <c r="A15" s="33"/>
      <c r="B15" s="7"/>
      <c r="C15" s="7"/>
      <c r="E15" s="32"/>
      <c r="F15" s="32"/>
    </row>
    <row r="16" spans="1:6" x14ac:dyDescent="0.35">
      <c r="A16" s="33"/>
      <c r="B16" s="7"/>
      <c r="C16" s="7"/>
      <c r="E16" s="32"/>
      <c r="F16" s="32"/>
    </row>
    <row r="17" spans="1:6" x14ac:dyDescent="0.35">
      <c r="A17" s="33"/>
      <c r="B17" s="7"/>
      <c r="C17" s="7"/>
      <c r="E17" s="32"/>
      <c r="F17" s="32"/>
    </row>
    <row r="18" spans="1:6" x14ac:dyDescent="0.35">
      <c r="A18" s="33"/>
      <c r="B18" s="7"/>
      <c r="C18" s="7"/>
      <c r="E18" s="32"/>
      <c r="F18" s="32"/>
    </row>
    <row r="19" spans="1:6" x14ac:dyDescent="0.35">
      <c r="A19" s="33"/>
      <c r="B19" s="7"/>
      <c r="C19" s="7"/>
      <c r="E19" s="32"/>
      <c r="F19" s="32"/>
    </row>
    <row r="20" spans="1:6" x14ac:dyDescent="0.35">
      <c r="A20" s="33"/>
      <c r="B20" s="7"/>
      <c r="C20" s="7"/>
      <c r="E20" s="32"/>
      <c r="F20" s="32"/>
    </row>
    <row r="21" spans="1:6" x14ac:dyDescent="0.35">
      <c r="A21" s="33"/>
      <c r="B21" s="7"/>
      <c r="C21" s="7"/>
      <c r="E21" s="34"/>
      <c r="F21" s="32"/>
    </row>
    <row r="22" spans="1:6" x14ac:dyDescent="0.35">
      <c r="A22" s="33"/>
      <c r="B22" s="7"/>
      <c r="C22" s="7"/>
      <c r="E22" s="34"/>
      <c r="F22" s="32"/>
    </row>
    <row r="23" spans="1:6" x14ac:dyDescent="0.35">
      <c r="A23" s="33"/>
      <c r="B23" s="7"/>
      <c r="C23" s="7"/>
      <c r="E23" s="34"/>
      <c r="F23" s="32"/>
    </row>
    <row r="24" spans="1:6" x14ac:dyDescent="0.35">
      <c r="A24" s="33"/>
      <c r="B24" s="7"/>
      <c r="C24" s="7"/>
      <c r="E24" s="34"/>
      <c r="F24" s="32"/>
    </row>
    <row r="25" spans="1:6" x14ac:dyDescent="0.35">
      <c r="A25" s="33"/>
      <c r="B25" s="7"/>
      <c r="C25" s="7"/>
      <c r="E25" s="36"/>
      <c r="F25" s="35"/>
    </row>
    <row r="26" spans="1:6" x14ac:dyDescent="0.35">
      <c r="A26" s="33"/>
      <c r="B26" s="7"/>
      <c r="C26" s="7"/>
      <c r="F26" s="32"/>
    </row>
    <row r="27" spans="1:6" x14ac:dyDescent="0.35">
      <c r="A27" s="32"/>
      <c r="B27" s="32"/>
      <c r="C27" s="32"/>
      <c r="F27" s="32"/>
    </row>
    <row r="28" spans="1:6" x14ac:dyDescent="0.35">
      <c r="A28" s="32"/>
      <c r="B28" s="7"/>
      <c r="C28" s="7"/>
      <c r="F28" s="32"/>
    </row>
    <row r="29" spans="1:6" x14ac:dyDescent="0.35">
      <c r="A29" s="33"/>
      <c r="B29" s="7"/>
      <c r="C29" s="7"/>
      <c r="F29" s="32"/>
    </row>
    <row r="30" spans="1:6" x14ac:dyDescent="0.35">
      <c r="A30" s="33"/>
      <c r="B30" s="7"/>
      <c r="C30" s="7"/>
      <c r="F30" s="32"/>
    </row>
    <row r="31" spans="1:6" x14ac:dyDescent="0.35">
      <c r="A31" s="33"/>
      <c r="B31" s="7"/>
      <c r="C31" s="7"/>
      <c r="F31" s="32"/>
    </row>
    <row r="32" spans="1:6" x14ac:dyDescent="0.35">
      <c r="A32" s="33"/>
      <c r="B32" s="7"/>
      <c r="C32" s="7"/>
      <c r="F32" s="32"/>
    </row>
    <row r="33" spans="1:6" x14ac:dyDescent="0.35">
      <c r="A33" s="33"/>
      <c r="B33" s="7"/>
      <c r="C33" s="7"/>
      <c r="F33" s="32"/>
    </row>
    <row r="34" spans="1:6" x14ac:dyDescent="0.35">
      <c r="A34" s="33"/>
      <c r="B34" s="7"/>
      <c r="C34" s="7"/>
      <c r="F34" s="32"/>
    </row>
    <row r="35" spans="1:6" x14ac:dyDescent="0.35">
      <c r="A35" s="33"/>
      <c r="B35" s="7"/>
      <c r="C35" s="7"/>
      <c r="F35" s="32"/>
    </row>
    <row r="36" spans="1:6" x14ac:dyDescent="0.35">
      <c r="A36" s="33"/>
      <c r="B36" s="7"/>
      <c r="C36" s="7"/>
      <c r="F36" s="32"/>
    </row>
    <row r="37" spans="1:6" x14ac:dyDescent="0.35">
      <c r="A37" s="33"/>
      <c r="B37" s="7"/>
      <c r="C37" s="7"/>
      <c r="F37" s="32"/>
    </row>
    <row r="38" spans="1:6" x14ac:dyDescent="0.35">
      <c r="A38" s="33"/>
      <c r="B38" s="7"/>
      <c r="C38" s="7"/>
      <c r="F38" s="32"/>
    </row>
    <row r="39" spans="1:6" x14ac:dyDescent="0.35">
      <c r="A39" s="33"/>
      <c r="B39" s="7"/>
      <c r="C39" s="7"/>
      <c r="F39" s="32"/>
    </row>
    <row r="40" spans="1:6" x14ac:dyDescent="0.35">
      <c r="A40" s="33"/>
      <c r="B40" s="7"/>
      <c r="C40" s="7"/>
      <c r="F40" s="32"/>
    </row>
    <row r="41" spans="1:6" x14ac:dyDescent="0.35">
      <c r="A41" s="33"/>
      <c r="B41" s="7"/>
      <c r="C41" s="7"/>
      <c r="F41" s="34"/>
    </row>
    <row r="42" spans="1:6" x14ac:dyDescent="0.35">
      <c r="A42" s="33"/>
      <c r="B42" s="7"/>
      <c r="C42" s="7"/>
      <c r="F42" s="36"/>
    </row>
    <row r="43" spans="1:6" x14ac:dyDescent="0.35">
      <c r="A43" s="33"/>
      <c r="B43" s="7"/>
      <c r="C43" s="7"/>
    </row>
    <row r="44" spans="1:6" x14ac:dyDescent="0.35">
      <c r="A44" s="33"/>
      <c r="B44" s="7"/>
      <c r="C44" s="7"/>
    </row>
    <row r="45" spans="1:6" x14ac:dyDescent="0.35">
      <c r="A45" s="33"/>
      <c r="B45" s="7"/>
      <c r="C45" s="7"/>
    </row>
    <row r="46" spans="1:6" x14ac:dyDescent="0.35">
      <c r="A46" s="33"/>
      <c r="B46" s="7"/>
      <c r="C46" s="7"/>
    </row>
    <row r="47" spans="1:6" x14ac:dyDescent="0.35">
      <c r="A47" s="33"/>
      <c r="B47" s="7"/>
      <c r="C4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Feuil1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2019-12-21T16:57:54Z</dcterms:modified>
</cp:coreProperties>
</file>