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320"/>
  </bookViews>
  <sheets>
    <sheet name="Module activités" sheetId="1" r:id="rId1"/>
  </sheets>
  <externalReferences>
    <externalReference r:id="rId2"/>
  </externalReferenc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14" i="1" l="1" a="1"/>
  <c r="R14" i="1" s="1"/>
  <c r="S14" i="1" a="1"/>
  <c r="S14" i="1" s="1"/>
  <c r="T14" i="1" a="1"/>
  <c r="T14" i="1" s="1"/>
  <c r="U14" i="1" a="1"/>
  <c r="U14" i="1" s="1"/>
  <c r="I14" i="1" a="1"/>
  <c r="I14" i="1" s="1"/>
  <c r="J14" i="1" a="1"/>
  <c r="J14" i="1" s="1"/>
  <c r="K14" i="1" a="1"/>
  <c r="K14" i="1" s="1"/>
  <c r="L14" i="1" a="1"/>
  <c r="L14" i="1" s="1"/>
  <c r="M14" i="1" a="1"/>
  <c r="M14" i="1" s="1"/>
  <c r="N14" i="1" a="1"/>
  <c r="N14" i="1" s="1"/>
  <c r="O14" i="1" a="1"/>
  <c r="O14" i="1" s="1"/>
  <c r="P14" i="1" a="1"/>
  <c r="P14" i="1" s="1"/>
  <c r="Q14" i="1" a="1"/>
  <c r="Q14" i="1" s="1"/>
  <c r="H14" i="1" a="1"/>
  <c r="H14" i="1" s="1"/>
  <c r="I13" i="1" a="1"/>
  <c r="I13" i="1" s="1"/>
  <c r="J13" i="1" a="1"/>
  <c r="J13" i="1" s="1"/>
  <c r="K13" i="1" a="1"/>
  <c r="K13" i="1" s="1"/>
  <c r="L13" i="1" a="1"/>
  <c r="L13" i="1" s="1"/>
  <c r="M13" i="1" a="1"/>
  <c r="M13" i="1" s="1"/>
  <c r="N13" i="1" a="1"/>
  <c r="N13" i="1" s="1"/>
  <c r="O13" i="1" a="1"/>
  <c r="O13" i="1" s="1"/>
  <c r="P13" i="1" a="1"/>
  <c r="P13" i="1" s="1"/>
  <c r="Q13" i="1" a="1"/>
  <c r="Q13" i="1" s="1"/>
  <c r="R13" i="1" a="1"/>
  <c r="R13" i="1" s="1"/>
  <c r="S13" i="1" a="1"/>
  <c r="S13" i="1" s="1"/>
  <c r="T13" i="1" a="1"/>
  <c r="T13" i="1" s="1"/>
  <c r="U13" i="1" a="1"/>
  <c r="U13" i="1" s="1"/>
  <c r="H13" i="1" a="1"/>
  <c r="H13" i="1" s="1"/>
  <c r="H11" i="1"/>
  <c r="I11" i="1"/>
  <c r="J11" i="1"/>
  <c r="K11" i="1"/>
  <c r="L11" i="1"/>
  <c r="M11" i="1"/>
  <c r="N11" i="1"/>
  <c r="O11" i="1"/>
  <c r="P11" i="1"/>
  <c r="Q11" i="1"/>
  <c r="R11" i="1"/>
  <c r="S11" i="1"/>
  <c r="T11" i="1"/>
  <c r="U11" i="1"/>
  <c r="L10" i="1"/>
  <c r="N10" i="1" s="1"/>
  <c r="P10" i="1" s="1"/>
  <c r="R10" i="1" s="1"/>
  <c r="T10" i="1" s="1"/>
  <c r="M10" i="1"/>
  <c r="O10" i="1"/>
  <c r="Q10" i="1" s="1"/>
  <c r="S10" i="1" s="1"/>
  <c r="U10" i="1" s="1"/>
  <c r="K10" i="1"/>
  <c r="J10" i="1"/>
  <c r="I10" i="1"/>
  <c r="DA16" i="1" l="1"/>
  <c r="CZ16" i="1"/>
  <c r="CY16" i="1"/>
  <c r="CX16" i="1"/>
  <c r="CW16" i="1"/>
  <c r="CV16" i="1"/>
  <c r="CU16" i="1"/>
  <c r="CT16" i="1"/>
  <c r="CS16" i="1"/>
  <c r="CR16" i="1"/>
  <c r="X2" i="1"/>
  <c r="D2" i="1"/>
  <c r="CP16" i="1" l="1"/>
  <c r="H2" i="1"/>
  <c r="M2" i="1"/>
  <c r="CO16" i="1"/>
  <c r="CN16" i="1"/>
  <c r="H8" i="1"/>
  <c r="U9" i="1" s="1"/>
  <c r="H10" i="1" l="1"/>
  <c r="AI9" i="1"/>
  <c r="AW9" i="1" s="1"/>
  <c r="BK9" i="1" s="1"/>
  <c r="BY9" i="1" s="1"/>
  <c r="CM9" i="1" s="1"/>
  <c r="V11" i="1" l="1"/>
  <c r="V12" i="1" s="1"/>
  <c r="V16" i="1" s="1"/>
  <c r="V10" i="1" l="1"/>
  <c r="X11" i="1"/>
  <c r="W11" i="1"/>
  <c r="W10" i="1" s="1"/>
  <c r="W12" i="1"/>
  <c r="W16" i="1" s="1"/>
  <c r="Y11" i="1" l="1"/>
  <c r="Y10" i="1" s="1"/>
  <c r="Y12" i="1"/>
  <c r="Y16" i="1" s="1"/>
  <c r="X10" i="1"/>
  <c r="X12" i="1"/>
  <c r="X16" i="1" s="1"/>
  <c r="Z11" i="1"/>
  <c r="Z10" i="1" l="1"/>
  <c r="Z12" i="1"/>
  <c r="Z16" i="1" s="1"/>
  <c r="AA11" i="1"/>
  <c r="AA10" i="1" s="1"/>
  <c r="AB11" i="1"/>
  <c r="AA12" i="1"/>
  <c r="AA16" i="1" s="1"/>
  <c r="AB10" i="1" l="1"/>
  <c r="AD11" i="1"/>
  <c r="AB12" i="1"/>
  <c r="AB16" i="1" s="1"/>
  <c r="AC11" i="1"/>
  <c r="AC10" i="1" s="1"/>
  <c r="AC12" i="1"/>
  <c r="AC16" i="1" s="1"/>
  <c r="AE12" i="1" l="1"/>
  <c r="AE16" i="1" s="1"/>
  <c r="AD12" i="1"/>
  <c r="AD16" i="1" s="1"/>
  <c r="AF11" i="1"/>
  <c r="AD10" i="1"/>
  <c r="AE11" i="1"/>
  <c r="AE10" i="1" s="1"/>
  <c r="AG11" i="1" l="1"/>
  <c r="AG10" i="1" s="1"/>
  <c r="AG12" i="1"/>
  <c r="AG16" i="1" s="1"/>
  <c r="AF10" i="1"/>
  <c r="AH11" i="1"/>
  <c r="AF12" i="1"/>
  <c r="AF16" i="1" s="1"/>
  <c r="AH10" i="1" l="1"/>
  <c r="AI12" i="1"/>
  <c r="AI16" i="1" s="1"/>
  <c r="AH12" i="1"/>
  <c r="AH16" i="1" s="1"/>
  <c r="AI11" i="1"/>
  <c r="AI10" i="1" s="1"/>
  <c r="AJ11" i="1"/>
  <c r="AJ12" i="1" l="1"/>
  <c r="AJ16" i="1" s="1"/>
  <c r="AK12" i="1"/>
  <c r="AK16" i="1" s="1"/>
  <c r="AK11" i="1"/>
  <c r="AL11" i="1"/>
  <c r="AJ10" i="1"/>
  <c r="AL10" i="1" l="1"/>
  <c r="AN11" i="1"/>
  <c r="AL12" i="1"/>
  <c r="AL16" i="1" s="1"/>
  <c r="AM12" i="1"/>
  <c r="AM16" i="1" s="1"/>
  <c r="AK10" i="1"/>
  <c r="AM11" i="1"/>
  <c r="AN10" i="1" l="1"/>
  <c r="AP11" i="1"/>
  <c r="AO12" i="1"/>
  <c r="AO16" i="1" s="1"/>
  <c r="AN12" i="1"/>
  <c r="AN16" i="1" s="1"/>
  <c r="AO11" i="1"/>
  <c r="AM10" i="1"/>
  <c r="AQ12" i="1" l="1"/>
  <c r="AQ16" i="1" s="1"/>
  <c r="AP10" i="1"/>
  <c r="AP12" i="1"/>
  <c r="AP16" i="1" s="1"/>
  <c r="AR11" i="1"/>
  <c r="AO10" i="1"/>
  <c r="AQ11" i="1"/>
  <c r="AR10" i="1" l="1"/>
  <c r="AR12" i="1"/>
  <c r="AR16" i="1" s="1"/>
  <c r="AS12" i="1"/>
  <c r="AS16" i="1" s="1"/>
  <c r="AT11" i="1"/>
  <c r="AQ10" i="1"/>
  <c r="AS11" i="1"/>
  <c r="AU12" i="1" l="1"/>
  <c r="AU16" i="1" s="1"/>
  <c r="AT10" i="1"/>
  <c r="AT12" i="1"/>
  <c r="AT16" i="1" s="1"/>
  <c r="AV11" i="1"/>
  <c r="AS10" i="1"/>
  <c r="AU11" i="1"/>
  <c r="AV10" i="1" l="1"/>
  <c r="AW12" i="1"/>
  <c r="AW16" i="1" s="1"/>
  <c r="AV12" i="1"/>
  <c r="AV16" i="1" s="1"/>
  <c r="AX11" i="1"/>
  <c r="AW11" i="1"/>
  <c r="AU10" i="1"/>
  <c r="AZ11" i="1" l="1"/>
  <c r="AX10" i="1"/>
  <c r="AY12" i="1"/>
  <c r="AY16" i="1" s="1"/>
  <c r="AX12" i="1"/>
  <c r="AX16" i="1" s="1"/>
  <c r="AW10" i="1"/>
  <c r="AY11" i="1"/>
  <c r="AY10" i="1" l="1"/>
  <c r="BA11" i="1"/>
  <c r="BA12" i="1"/>
  <c r="BA16" i="1" s="1"/>
  <c r="AZ12" i="1"/>
  <c r="AZ16" i="1" s="1"/>
  <c r="AZ10" i="1"/>
  <c r="BB11" i="1"/>
  <c r="BC12" i="1" l="1"/>
  <c r="BC16" i="1" s="1"/>
  <c r="BB12" i="1"/>
  <c r="BB16" i="1" s="1"/>
  <c r="BB10" i="1"/>
  <c r="BD11" i="1"/>
  <c r="BC11" i="1"/>
  <c r="BA10" i="1"/>
  <c r="BC10" i="1" l="1"/>
  <c r="BE11" i="1"/>
  <c r="BD10" i="1"/>
  <c r="BE12" i="1"/>
  <c r="BE16" i="1" s="1"/>
  <c r="BF11" i="1"/>
  <c r="BD12" i="1"/>
  <c r="BD16" i="1" s="1"/>
  <c r="BE10" i="1" l="1"/>
  <c r="BG11" i="1"/>
  <c r="BF12" i="1"/>
  <c r="BF16" i="1" s="1"/>
  <c r="BH11" i="1"/>
  <c r="BF10" i="1"/>
  <c r="BG12" i="1"/>
  <c r="BG16" i="1" s="1"/>
  <c r="BI12" i="1" l="1"/>
  <c r="BI16" i="1" s="1"/>
  <c r="BH12" i="1"/>
  <c r="BH16" i="1" s="1"/>
  <c r="BH10" i="1"/>
  <c r="BJ11" i="1"/>
  <c r="BI11" i="1"/>
  <c r="BG10" i="1"/>
  <c r="BJ10" i="1" l="1"/>
  <c r="BJ12" i="1"/>
  <c r="BJ16" i="1" s="1"/>
  <c r="BK12" i="1"/>
  <c r="BK16" i="1" s="1"/>
  <c r="BL11" i="1"/>
  <c r="BK11" i="1"/>
  <c r="BI10" i="1"/>
  <c r="BL10" i="1" l="1"/>
  <c r="BN11" i="1"/>
  <c r="BL12" i="1"/>
  <c r="BL16" i="1" s="1"/>
  <c r="BM12" i="1"/>
  <c r="BM16" i="1" s="1"/>
  <c r="BM11" i="1"/>
  <c r="BK10" i="1"/>
  <c r="BP11" i="1" l="1"/>
  <c r="BN10" i="1"/>
  <c r="BN12" i="1"/>
  <c r="BN16" i="1" s="1"/>
  <c r="BO12" i="1"/>
  <c r="BO16" i="1" s="1"/>
  <c r="BM10" i="1"/>
  <c r="BO11" i="1"/>
  <c r="BQ11" i="1" l="1"/>
  <c r="BO10" i="1"/>
  <c r="BP12" i="1"/>
  <c r="BP16" i="1" s="1"/>
  <c r="BQ12" i="1"/>
  <c r="BQ16" i="1" s="1"/>
  <c r="BR11" i="1"/>
  <c r="BP10" i="1"/>
  <c r="BS12" i="1" l="1"/>
  <c r="BS16" i="1" s="1"/>
  <c r="BR12" i="1"/>
  <c r="BR16" i="1" s="1"/>
  <c r="BT11" i="1"/>
  <c r="BR10" i="1"/>
  <c r="BQ10" i="1"/>
  <c r="BS11" i="1"/>
  <c r="BU11" i="1" l="1"/>
  <c r="BS10" i="1"/>
  <c r="BT10" i="1"/>
  <c r="BU12" i="1"/>
  <c r="BU16" i="1" s="1"/>
  <c r="BV11" i="1"/>
  <c r="BT12" i="1"/>
  <c r="BT16" i="1" s="1"/>
  <c r="BW12" i="1" l="1"/>
  <c r="BW16" i="1" s="1"/>
  <c r="BX11" i="1"/>
  <c r="BV10" i="1"/>
  <c r="BV12" i="1"/>
  <c r="BV16" i="1" s="1"/>
  <c r="BU10" i="1"/>
  <c r="BW11" i="1"/>
  <c r="BW10" i="1" l="1"/>
  <c r="BY11" i="1"/>
  <c r="BX10" i="1"/>
  <c r="BX12" i="1"/>
  <c r="BX16" i="1" s="1"/>
  <c r="BZ11" i="1"/>
  <c r="BY12" i="1"/>
  <c r="BY16" i="1" s="1"/>
  <c r="BY10" i="1" l="1"/>
  <c r="CA11" i="1"/>
  <c r="CA12" i="1"/>
  <c r="CA16" i="1" s="1"/>
  <c r="BZ12" i="1"/>
  <c r="BZ16" i="1" s="1"/>
  <c r="BZ10" i="1"/>
  <c r="CB11" i="1"/>
  <c r="CB10" i="1" l="1"/>
  <c r="CB12" i="1"/>
  <c r="CB16" i="1" s="1"/>
  <c r="CC12" i="1"/>
  <c r="CC16" i="1" s="1"/>
  <c r="CD11" i="1"/>
  <c r="CA10" i="1"/>
  <c r="CC11" i="1"/>
  <c r="CF11" i="1" l="1"/>
  <c r="CD10" i="1"/>
  <c r="CD12" i="1"/>
  <c r="CD16" i="1" s="1"/>
  <c r="CE12" i="1"/>
  <c r="CE16" i="1" s="1"/>
  <c r="CC10" i="1"/>
  <c r="CE11" i="1"/>
  <c r="CE10" i="1" l="1"/>
  <c r="CG11" i="1"/>
  <c r="CF10" i="1"/>
  <c r="CG12" i="1"/>
  <c r="CG16" i="1" s="1"/>
  <c r="CH11" i="1"/>
  <c r="CF12" i="1"/>
  <c r="CF16" i="1" s="1"/>
  <c r="CI11" i="1" l="1"/>
  <c r="CG10" i="1"/>
  <c r="CH10" i="1"/>
  <c r="CI12" i="1"/>
  <c r="CI16" i="1" s="1"/>
  <c r="CH12" i="1"/>
  <c r="CH16" i="1" s="1"/>
  <c r="CJ11" i="1"/>
  <c r="CJ10" i="1" l="1"/>
  <c r="CK12" i="1"/>
  <c r="CK16" i="1" s="1"/>
  <c r="CJ12" i="1"/>
  <c r="CJ16" i="1" s="1"/>
  <c r="CL11" i="1"/>
  <c r="CI10" i="1"/>
  <c r="CK11" i="1"/>
  <c r="CM12" i="1" l="1"/>
  <c r="CM16" i="1" s="1"/>
  <c r="CL12" i="1"/>
  <c r="CL16" i="1" s="1"/>
  <c r="CL10" i="1"/>
  <c r="CM11" i="1"/>
  <c r="CM10" i="1" s="1"/>
  <c r="CK10" i="1"/>
</calcChain>
</file>

<file path=xl/sharedStrings.xml><?xml version="1.0" encoding="utf-8"?>
<sst xmlns="http://schemas.openxmlformats.org/spreadsheetml/2006/main" count="105" uniqueCount="33">
  <si>
    <t>Du</t>
  </si>
  <si>
    <t>Au</t>
  </si>
  <si>
    <t>Horaire collectif</t>
  </si>
  <si>
    <t>journée de solidarité</t>
  </si>
  <si>
    <t>Date d'entrée</t>
  </si>
  <si>
    <t>Limite majoration HS 25%</t>
  </si>
  <si>
    <t>Jour</t>
  </si>
  <si>
    <t>Période horaire</t>
  </si>
  <si>
    <t>Durée légale</t>
  </si>
  <si>
    <t>Date de sortie</t>
  </si>
  <si>
    <t>Limite majoration HS 50%</t>
  </si>
  <si>
    <t>Profils activité</t>
  </si>
  <si>
    <t>PLANNING ACTIVITÉS</t>
  </si>
  <si>
    <t>Mois</t>
  </si>
  <si>
    <t>Semaine</t>
  </si>
  <si>
    <t>SEMAINE</t>
  </si>
  <si>
    <t>Date</t>
  </si>
  <si>
    <t>Plage journalière</t>
  </si>
  <si>
    <t>Horaire de début</t>
  </si>
  <si>
    <t>Horaire 1</t>
  </si>
  <si>
    <t>Horaire 2</t>
  </si>
  <si>
    <t>Horaire 3</t>
  </si>
  <si>
    <t>Horaire début</t>
  </si>
  <si>
    <t>M</t>
  </si>
  <si>
    <t>AM</t>
  </si>
  <si>
    <t>Horaire de fin</t>
  </si>
  <si>
    <t>lun</t>
  </si>
  <si>
    <t>mar</t>
  </si>
  <si>
    <t>mer</t>
  </si>
  <si>
    <t>jeu</t>
  </si>
  <si>
    <t>ven</t>
  </si>
  <si>
    <t>sam</t>
  </si>
  <si>
    <t>dim</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</si>
</sst>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00"/>
    <numFmt numFmtId="165" formatCode="mmmm"/>
    <numFmt numFmtId="166" formatCode="0.0"/>
    <numFmt numFmtId="167" formatCode="ddd"/>
    <numFmt numFmtId="168" formatCode="mmmm\ yyyy"/>
    <numFmt numFmtId="169" formatCode="dd"/>
    <numFmt numFmtId="170" formatCode="h:mm;@"/>
  </numFmts>
  <fonts count="5" x14ac:knownFonts="1">
    <font>
      <sz val="11"/>
      <color theme="1"/>
      <name val="Calibri"/>
      <family val="2"/>
      <scheme val="minor"/>
    </font>
    <font>
      <sz val="11"/>
      <name val="Calibri"/>
      <family val="2"/>
      <scheme val="minor"/>
    </font>
    <font>
      <sz val="10"/>
      <name val="Calibri"/>
      <family val="2"/>
      <scheme val="minor"/>
    </font>
    <font>
      <b/>
      <sz val="11"/>
      <name val="Calibri"/>
      <family val="2"/>
      <scheme val="minor"/>
    </font>
    <font>
      <b/>
      <sz val="11"/>
      <color rgb="FF0070C0"/>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5"/>
        <bgColor indexed="64"/>
      </patternFill>
    </fill>
    <fill>
      <patternFill patternType="solid">
        <fgColor theme="5" tint="-0.499984740745262"/>
        <bgColor indexed="64"/>
      </patternFill>
    </fill>
    <fill>
      <patternFill patternType="solid">
        <fgColor theme="9" tint="0.59999389629810485"/>
        <bgColor indexed="64"/>
      </patternFill>
    </fill>
  </fills>
  <borders count="1">
    <border>
      <left/>
      <right/>
      <top/>
      <bottom/>
      <diagonal/>
    </border>
  </borders>
  <cellStyleXfs count="1">
    <xf numFmtId="0" fontId="0" fillId="0" borderId="0"/>
  </cellStyleXfs>
  <cellXfs count="37">
    <xf numFmtId="0" fontId="0" fillId="0" borderId="0" xfId="0"/>
    <xf numFmtId="0" fontId="1" fillId="0" borderId="0" xfId="0" applyNumberFormat="1" applyFont="1" applyAlignment="1">
      <alignment horizontal="center" vertical="center"/>
    </xf>
    <xf numFmtId="0" fontId="1" fillId="2" borderId="0" xfId="0" applyNumberFormat="1" applyFont="1" applyFill="1" applyAlignment="1">
      <alignment horizontal="center" vertical="center"/>
    </xf>
    <xf numFmtId="0" fontId="2" fillId="0" borderId="0" xfId="0" applyNumberFormat="1" applyFont="1" applyFill="1" applyAlignment="1">
      <alignment horizontal="center" vertical="center"/>
    </xf>
    <xf numFmtId="0" fontId="3" fillId="0" borderId="0" xfId="0" applyNumberFormat="1" applyFont="1" applyAlignment="1">
      <alignment horizontal="center" vertical="center"/>
    </xf>
    <xf numFmtId="164" fontId="1" fillId="0" borderId="0" xfId="0" applyNumberFormat="1" applyFont="1" applyAlignment="1">
      <alignment horizontal="center" vertical="center"/>
    </xf>
    <xf numFmtId="14" fontId="1" fillId="0" borderId="0" xfId="0" applyNumberFormat="1" applyFont="1" applyAlignment="1">
      <alignment vertical="center"/>
    </xf>
    <xf numFmtId="0" fontId="1" fillId="3" borderId="0" xfId="0" applyNumberFormat="1" applyFont="1" applyFill="1" applyAlignment="1">
      <alignment horizontal="center" vertical="center"/>
    </xf>
    <xf numFmtId="0" fontId="1" fillId="0" borderId="0" xfId="0" applyNumberFormat="1" applyFont="1" applyAlignment="1">
      <alignment horizontal="left" vertical="center"/>
    </xf>
    <xf numFmtId="166" fontId="1" fillId="4" borderId="0" xfId="0" applyNumberFormat="1" applyFont="1" applyFill="1" applyAlignment="1">
      <alignment horizontal="center" vertical="center"/>
    </xf>
    <xf numFmtId="14" fontId="1" fillId="2" borderId="0" xfId="0" applyNumberFormat="1" applyFont="1" applyFill="1" applyAlignment="1">
      <alignment horizontal="center" vertical="center"/>
    </xf>
    <xf numFmtId="166" fontId="1" fillId="5" borderId="0" xfId="0" applyNumberFormat="1" applyFont="1" applyFill="1" applyAlignment="1">
      <alignment horizontal="center" vertical="center"/>
    </xf>
    <xf numFmtId="167" fontId="2" fillId="0" borderId="0" xfId="0" applyNumberFormat="1" applyFont="1" applyAlignment="1">
      <alignment horizontal="center" vertical="center"/>
    </xf>
    <xf numFmtId="1" fontId="1" fillId="0" borderId="0" xfId="0" applyNumberFormat="1" applyFont="1" applyAlignment="1">
      <alignment horizontal="left" vertical="center"/>
    </xf>
    <xf numFmtId="0" fontId="1" fillId="0" borderId="0" xfId="0" applyNumberFormat="1" applyFont="1" applyAlignment="1">
      <alignment vertical="center"/>
    </xf>
    <xf numFmtId="166" fontId="1" fillId="0" borderId="0" xfId="0" applyNumberFormat="1" applyFont="1" applyAlignment="1">
      <alignment horizontal="center" vertical="center"/>
    </xf>
    <xf numFmtId="0" fontId="3" fillId="0" borderId="0" xfId="0" applyNumberFormat="1" applyFont="1" applyAlignment="1">
      <alignment horizontal="right" vertical="center"/>
    </xf>
    <xf numFmtId="0" fontId="2" fillId="0" borderId="0" xfId="0" applyNumberFormat="1" applyFont="1" applyAlignment="1">
      <alignment horizontal="right" vertical="center"/>
    </xf>
    <xf numFmtId="20" fontId="2" fillId="0" borderId="0" xfId="0" applyNumberFormat="1" applyFont="1" applyAlignment="1">
      <alignment horizontal="center" vertical="center"/>
    </xf>
    <xf numFmtId="0" fontId="3" fillId="0" borderId="0" xfId="0" applyNumberFormat="1" applyFont="1" applyAlignment="1">
      <alignment vertical="center"/>
    </xf>
    <xf numFmtId="0" fontId="4" fillId="0" borderId="0" xfId="0" applyNumberFormat="1" applyFont="1" applyAlignment="1">
      <alignment horizontal="right" vertical="center"/>
    </xf>
    <xf numFmtId="0" fontId="1" fillId="0" borderId="0" xfId="0" applyNumberFormat="1" applyFont="1" applyAlignment="1">
      <alignment horizontal="right" vertical="center"/>
    </xf>
    <xf numFmtId="168" fontId="3" fillId="0" borderId="0" xfId="0" applyNumberFormat="1" applyFont="1" applyAlignment="1">
      <alignment horizontal="center" vertical="center"/>
    </xf>
    <xf numFmtId="168" fontId="3" fillId="0" borderId="0" xfId="0" applyNumberFormat="1" applyFont="1" applyAlignment="1">
      <alignment vertical="center"/>
    </xf>
    <xf numFmtId="164" fontId="3" fillId="0" borderId="0" xfId="0" applyNumberFormat="1" applyFont="1" applyAlignment="1">
      <alignment horizontal="center" vertical="center"/>
    </xf>
    <xf numFmtId="164" fontId="3" fillId="0" borderId="0" xfId="0" applyNumberFormat="1" applyFont="1" applyAlignment="1">
      <alignment horizontal="left" vertical="center"/>
    </xf>
    <xf numFmtId="169" fontId="1" fillId="0" borderId="0" xfId="0" applyNumberFormat="1" applyFont="1" applyAlignment="1">
      <alignment horizontal="center" vertical="center"/>
    </xf>
    <xf numFmtId="167" fontId="1" fillId="0" borderId="0" xfId="0" applyNumberFormat="1" applyFont="1" applyAlignment="1">
      <alignment horizontal="center" vertical="center"/>
    </xf>
    <xf numFmtId="0" fontId="0" fillId="0" borderId="0" xfId="0" applyNumberFormat="1" applyFont="1" applyAlignment="1">
      <alignment horizontal="center" vertical="center"/>
    </xf>
    <xf numFmtId="20" fontId="1" fillId="0" borderId="0" xfId="0" applyNumberFormat="1" applyFont="1" applyAlignment="1">
      <alignment horizontal="center" vertical="center"/>
    </xf>
    <xf numFmtId="170" fontId="1" fillId="0" borderId="0" xfId="0" applyNumberFormat="1" applyFont="1" applyAlignment="1">
      <alignment horizontal="center" vertical="center"/>
    </xf>
    <xf numFmtId="0" fontId="3" fillId="0" borderId="0" xfId="0" applyNumberFormat="1" applyFont="1" applyAlignment="1">
      <alignment horizontal="right" vertical="center"/>
    </xf>
    <xf numFmtId="0" fontId="2" fillId="2" borderId="0" xfId="0" applyNumberFormat="1" applyFont="1" applyFill="1" applyAlignment="1">
      <alignment horizontal="center" vertical="center"/>
    </xf>
    <xf numFmtId="168" fontId="3" fillId="0" borderId="0" xfId="0" applyNumberFormat="1" applyFont="1" applyAlignment="1">
      <alignment horizontal="center" vertical="center"/>
    </xf>
    <xf numFmtId="0" fontId="3" fillId="2" borderId="0" xfId="0" applyNumberFormat="1" applyFont="1" applyFill="1" applyAlignment="1">
      <alignment horizontal="center" vertical="center"/>
    </xf>
    <xf numFmtId="165" fontId="3" fillId="0" borderId="0" xfId="0" applyNumberFormat="1" applyFont="1" applyAlignment="1">
      <alignment horizontal="center" vertical="center"/>
    </xf>
    <xf numFmtId="14" fontId="1" fillId="0" borderId="0" xfId="0" applyNumberFormat="1"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IKTRANS\Nouveau%20dossiers\Mod&#232;le%20Janvier%202019%20v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Paramètres"/>
      <sheetName val="Fiche salarié"/>
      <sheetName val="Feuil2"/>
      <sheetName val="Horaires de service"/>
      <sheetName val="PMSS, PASS &amp; GAR"/>
      <sheetName val="Activité Jan."/>
      <sheetName val="Eléments variables"/>
      <sheetName val="Système"/>
      <sheetName val="Module activités"/>
    </sheetNames>
    <sheetDataSet>
      <sheetData sheetId="0"/>
      <sheetData sheetId="1"/>
      <sheetData sheetId="2"/>
      <sheetData sheetId="3"/>
      <sheetData sheetId="4">
        <row r="6">
          <cell r="E6">
            <v>0.5</v>
          </cell>
          <cell r="F6">
            <v>0.72916666666666696</v>
          </cell>
          <cell r="G6">
            <v>0.5</v>
          </cell>
          <cell r="H6">
            <v>0.72916666666666696</v>
          </cell>
          <cell r="I6">
            <v>0.5</v>
          </cell>
          <cell r="J6">
            <v>0.72916666666666696</v>
          </cell>
          <cell r="K6">
            <v>0.5</v>
          </cell>
          <cell r="L6">
            <v>0.72916666666666696</v>
          </cell>
          <cell r="M6">
            <v>0.5</v>
          </cell>
          <cell r="N6">
            <v>0.72916666666666696</v>
          </cell>
        </row>
        <row r="11">
          <cell r="U11">
            <v>42.500000000000028</v>
          </cell>
        </row>
      </sheetData>
      <sheetData sheetId="5"/>
      <sheetData sheetId="6"/>
      <sheetData sheetId="7"/>
      <sheetData sheetId="8"/>
      <sheetData sheetId="9"/>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E21"/>
  <sheetViews>
    <sheetView tabSelected="1" workbookViewId="0">
      <selection activeCell="DB16" sqref="DB16:DE18"/>
    </sheetView>
  </sheetViews>
  <sheetFormatPr baseColWidth="10" defaultColWidth="11.453125" defaultRowHeight="14.5" x14ac:dyDescent="0.35"/>
  <cols>
    <col min="1" max="1" width="4.26953125" style="28" customWidth="1"/>
    <col min="2" max="2" width="24.453125" style="28" bestFit="1" customWidth="1"/>
    <col min="3" max="21" width="5.7265625" style="28" customWidth="1"/>
    <col min="22" max="92" width="5.7265625" style="28" hidden="1" customWidth="1"/>
    <col min="93" max="94" width="0" style="28" hidden="1" customWidth="1"/>
    <col min="95" max="95" width="24.26953125" style="3" bestFit="1" customWidth="1"/>
    <col min="96" max="109" width="5.7265625" style="3" customWidth="1"/>
    <col min="110" max="16384" width="11.453125" style="28"/>
  </cols>
  <sheetData>
    <row r="1" spans="1:109" s="1" customFormat="1" ht="22.5" customHeight="1" x14ac:dyDescent="0.35">
      <c r="CN1" s="2"/>
      <c r="CQ1" s="32" t="s">
        <v>18</v>
      </c>
      <c r="CR1" s="32"/>
      <c r="CS1" s="32"/>
      <c r="CT1" s="32"/>
      <c r="CU1" s="32"/>
      <c r="CV1" s="32"/>
      <c r="CW1" s="32"/>
      <c r="CX1" s="32"/>
      <c r="CY1" s="32"/>
      <c r="CZ1" s="32"/>
      <c r="DA1" s="32"/>
      <c r="DB1" s="32"/>
      <c r="DC1" s="32"/>
      <c r="DD1" s="32"/>
      <c r="DE1" s="32"/>
    </row>
    <row r="2" spans="1:109" s="1" customFormat="1" ht="22.5" customHeight="1" x14ac:dyDescent="0.35">
      <c r="B2" s="4">
        <v>2019</v>
      </c>
      <c r="C2" s="5">
        <v>1</v>
      </c>
      <c r="D2" s="35">
        <f>DATE(B2,C2,1)</f>
        <v>43466</v>
      </c>
      <c r="E2" s="35"/>
      <c r="F2" s="35"/>
      <c r="G2" s="4" t="s">
        <v>0</v>
      </c>
      <c r="H2" s="36">
        <f>D2-DAY(D2)+1</f>
        <v>43466</v>
      </c>
      <c r="I2" s="36"/>
      <c r="J2" s="36"/>
      <c r="K2" s="6"/>
      <c r="L2" s="4" t="s">
        <v>1</v>
      </c>
      <c r="M2" s="36">
        <f>EOMONTH(D2,0)</f>
        <v>43496</v>
      </c>
      <c r="N2" s="36"/>
      <c r="V2" s="1" t="s">
        <v>2</v>
      </c>
      <c r="X2" s="7">
        <f>'[1]Horaires de service'!U11</f>
        <v>42.500000000000028</v>
      </c>
      <c r="Z2" s="8" t="s">
        <v>3</v>
      </c>
      <c r="AD2" s="9">
        <v>3.5</v>
      </c>
      <c r="AE2" s="9">
        <v>3.5</v>
      </c>
      <c r="AG2" s="1" t="s">
        <v>4</v>
      </c>
      <c r="AI2" s="10">
        <v>43115</v>
      </c>
      <c r="AJ2" s="8" t="s">
        <v>5</v>
      </c>
      <c r="AN2" s="11">
        <v>35</v>
      </c>
      <c r="CN2" s="2"/>
      <c r="CQ2" s="3"/>
      <c r="CR2" s="12" t="s">
        <v>26</v>
      </c>
      <c r="CS2" s="12" t="s">
        <v>26</v>
      </c>
      <c r="CT2" s="12" t="s">
        <v>27</v>
      </c>
      <c r="CU2" s="12" t="s">
        <v>27</v>
      </c>
      <c r="CV2" s="12" t="s">
        <v>28</v>
      </c>
      <c r="CW2" s="12" t="s">
        <v>28</v>
      </c>
      <c r="CX2" s="12" t="s">
        <v>29</v>
      </c>
      <c r="CY2" s="12" t="s">
        <v>29</v>
      </c>
      <c r="CZ2" s="12" t="s">
        <v>30</v>
      </c>
      <c r="DA2" s="12" t="s">
        <v>30</v>
      </c>
      <c r="DB2" s="12" t="s">
        <v>31</v>
      </c>
      <c r="DC2" s="12" t="s">
        <v>31</v>
      </c>
      <c r="DD2" s="12" t="s">
        <v>32</v>
      </c>
      <c r="DE2" s="12" t="s">
        <v>32</v>
      </c>
    </row>
    <row r="3" spans="1:109" s="1" customFormat="1" ht="22.5" customHeight="1" x14ac:dyDescent="0.35">
      <c r="C3" s="31"/>
      <c r="D3" s="31"/>
      <c r="E3" s="31"/>
      <c r="F3" s="13"/>
      <c r="G3" s="31"/>
      <c r="H3" s="31"/>
      <c r="I3" s="31"/>
      <c r="J3" s="13"/>
      <c r="K3" s="31"/>
      <c r="L3" s="31"/>
      <c r="M3" s="13"/>
      <c r="N3" s="31"/>
      <c r="O3" s="31"/>
      <c r="P3" s="31"/>
      <c r="Q3" s="13"/>
      <c r="R3" s="31"/>
      <c r="S3" s="31"/>
      <c r="T3" s="8"/>
      <c r="Y3" s="31" t="s">
        <v>7</v>
      </c>
      <c r="Z3" s="31"/>
      <c r="AA3" s="31"/>
      <c r="AB3" s="14" t="s">
        <v>6</v>
      </c>
      <c r="AC3" s="8" t="s">
        <v>8</v>
      </c>
      <c r="AE3" s="15">
        <v>35</v>
      </c>
      <c r="AG3" s="1" t="s">
        <v>9</v>
      </c>
      <c r="AI3" s="10"/>
      <c r="AJ3" s="8" t="s">
        <v>10</v>
      </c>
      <c r="AN3" s="11">
        <v>43</v>
      </c>
      <c r="CN3" s="2"/>
      <c r="CQ3" s="3"/>
      <c r="CR3" s="1" t="s">
        <v>23</v>
      </c>
      <c r="CS3" s="1" t="s">
        <v>24</v>
      </c>
      <c r="CT3" s="1" t="s">
        <v>23</v>
      </c>
      <c r="CU3" s="1" t="s">
        <v>24</v>
      </c>
      <c r="CV3" s="1" t="s">
        <v>23</v>
      </c>
      <c r="CW3" s="1" t="s">
        <v>24</v>
      </c>
      <c r="CX3" s="1" t="s">
        <v>23</v>
      </c>
      <c r="CY3" s="1" t="s">
        <v>24</v>
      </c>
      <c r="CZ3" s="1" t="s">
        <v>23</v>
      </c>
      <c r="DA3" s="1" t="s">
        <v>24</v>
      </c>
      <c r="DB3" s="1" t="s">
        <v>23</v>
      </c>
      <c r="DC3" s="1" t="s">
        <v>24</v>
      </c>
      <c r="DD3" s="1" t="s">
        <v>23</v>
      </c>
      <c r="DE3" s="1" t="s">
        <v>24</v>
      </c>
    </row>
    <row r="4" spans="1:109" s="1" customFormat="1" ht="22.5" customHeight="1" x14ac:dyDescent="0.35">
      <c r="C4" s="16"/>
      <c r="D4" s="16"/>
      <c r="E4" s="16"/>
      <c r="F4" s="13"/>
      <c r="G4" s="16"/>
      <c r="H4" s="16"/>
      <c r="I4" s="16"/>
      <c r="J4" s="13"/>
      <c r="K4" s="16"/>
      <c r="L4" s="16"/>
      <c r="M4" s="13"/>
      <c r="N4" s="16"/>
      <c r="O4" s="16"/>
      <c r="P4" s="16"/>
      <c r="Q4" s="13"/>
      <c r="R4" s="16"/>
      <c r="S4" s="16"/>
      <c r="T4" s="8"/>
      <c r="Y4" s="16"/>
      <c r="Z4" s="16"/>
      <c r="AA4" s="16"/>
      <c r="AB4" s="14"/>
      <c r="AC4" s="8"/>
      <c r="AE4" s="15"/>
      <c r="AI4" s="10"/>
      <c r="AJ4" s="8"/>
      <c r="AN4" s="11"/>
      <c r="CN4" s="2"/>
      <c r="CQ4" s="17" t="s">
        <v>19</v>
      </c>
      <c r="CR4" s="18">
        <v>0.29166666666666702</v>
      </c>
      <c r="CS4" s="18">
        <v>0.58333333333333304</v>
      </c>
      <c r="CT4" s="18">
        <v>0.29166666666666702</v>
      </c>
      <c r="CU4" s="18">
        <v>0.58333333333333304</v>
      </c>
      <c r="CV4" s="18">
        <v>0.29166666666666702</v>
      </c>
      <c r="CW4" s="18">
        <v>0.58333333333333304</v>
      </c>
      <c r="CX4" s="18">
        <v>0.29166666666666702</v>
      </c>
      <c r="CY4" s="18">
        <v>0.58333333333333304</v>
      </c>
      <c r="CZ4" s="18">
        <v>0.29166666666666702</v>
      </c>
      <c r="DA4" s="18">
        <v>0.58333333333333304</v>
      </c>
      <c r="DB4" s="18"/>
      <c r="DC4" s="18"/>
      <c r="DD4" s="18"/>
      <c r="DE4" s="18"/>
    </row>
    <row r="5" spans="1:109" s="1" customFormat="1" ht="22.5" customHeight="1" x14ac:dyDescent="0.35">
      <c r="B5" s="1" t="s">
        <v>11</v>
      </c>
      <c r="C5" s="34" t="s">
        <v>19</v>
      </c>
      <c r="D5" s="34"/>
      <c r="E5" s="34"/>
      <c r="F5" s="19"/>
      <c r="G5" s="16"/>
      <c r="H5" s="16"/>
      <c r="I5" s="16"/>
      <c r="J5" s="13"/>
      <c r="K5" s="16"/>
      <c r="L5" s="16"/>
      <c r="M5" s="13"/>
      <c r="N5" s="16"/>
      <c r="O5" s="16"/>
      <c r="P5" s="16"/>
      <c r="Q5" s="13"/>
      <c r="R5" s="16"/>
      <c r="S5" s="16"/>
      <c r="T5" s="8"/>
      <c r="Y5" s="16"/>
      <c r="Z5" s="16"/>
      <c r="AA5" s="16"/>
      <c r="AB5" s="14"/>
      <c r="AC5" s="8"/>
      <c r="AE5" s="15"/>
      <c r="AI5" s="10"/>
      <c r="AJ5" s="8"/>
      <c r="AN5" s="11"/>
      <c r="CN5" s="2"/>
      <c r="CQ5" s="17" t="s">
        <v>20</v>
      </c>
      <c r="CR5" s="18">
        <v>0.29166666666666702</v>
      </c>
      <c r="CS5" s="18">
        <v>0.58333333333333337</v>
      </c>
      <c r="CT5" s="18">
        <v>0.29166666666666669</v>
      </c>
      <c r="CU5" s="18">
        <v>0.58333333333333337</v>
      </c>
      <c r="CV5" s="18">
        <v>0.29166666666666669</v>
      </c>
      <c r="CW5" s="18">
        <v>0.58333333333333337</v>
      </c>
      <c r="CX5" s="18">
        <v>0.29166666666666669</v>
      </c>
      <c r="CY5" s="18">
        <v>0.58333333333333337</v>
      </c>
      <c r="CZ5" s="18">
        <v>0.29166666666666669</v>
      </c>
      <c r="DA5" s="18">
        <v>0.58333333333333337</v>
      </c>
      <c r="DB5" s="18"/>
      <c r="DC5" s="18"/>
      <c r="DD5" s="18"/>
      <c r="DE5" s="18"/>
    </row>
    <row r="6" spans="1:109" s="1" customFormat="1" ht="22.5" customHeight="1" x14ac:dyDescent="0.35">
      <c r="C6" s="16"/>
      <c r="D6" s="16"/>
      <c r="E6" s="16"/>
      <c r="F6" s="13"/>
      <c r="G6" s="16"/>
      <c r="H6" s="16"/>
      <c r="I6" s="16"/>
      <c r="J6" s="13"/>
      <c r="K6" s="16"/>
      <c r="L6" s="16"/>
      <c r="M6" s="13"/>
      <c r="N6" s="16"/>
      <c r="O6" s="16"/>
      <c r="P6" s="16"/>
      <c r="Q6" s="13"/>
      <c r="R6" s="16"/>
      <c r="S6" s="16"/>
      <c r="T6" s="8"/>
      <c r="Y6" s="16"/>
      <c r="Z6" s="16"/>
      <c r="AA6" s="16"/>
      <c r="AB6" s="14"/>
      <c r="AC6" s="8"/>
      <c r="AE6" s="15"/>
      <c r="AI6" s="10"/>
      <c r="AJ6" s="8"/>
      <c r="AN6" s="11"/>
      <c r="CN6" s="2"/>
      <c r="CQ6" s="17" t="s">
        <v>21</v>
      </c>
      <c r="CR6" s="18">
        <v>0.29166666666666702</v>
      </c>
      <c r="CS6" s="18">
        <v>0.58333333333333337</v>
      </c>
      <c r="CT6" s="18">
        <v>0.29166666666666669</v>
      </c>
      <c r="CU6" s="18">
        <v>0.58333333333333337</v>
      </c>
      <c r="CV6" s="18">
        <v>0.29166666666666669</v>
      </c>
      <c r="CW6" s="18">
        <v>0.58333333333333337</v>
      </c>
      <c r="CX6" s="18">
        <v>0.29166666666666669</v>
      </c>
      <c r="CY6" s="18">
        <v>0.58333333333333337</v>
      </c>
      <c r="CZ6" s="18">
        <v>0.29166666666666669</v>
      </c>
      <c r="DA6" s="18">
        <v>0.58333333333333337</v>
      </c>
      <c r="DB6" s="18"/>
      <c r="DC6" s="18"/>
      <c r="DD6" s="18"/>
      <c r="DE6" s="18"/>
    </row>
    <row r="7" spans="1:109" s="1" customFormat="1" ht="22.5" customHeight="1" x14ac:dyDescent="0.35">
      <c r="B7" s="20" t="s">
        <v>12</v>
      </c>
      <c r="D7" s="4"/>
      <c r="E7" s="4"/>
      <c r="CN7" s="2"/>
      <c r="CQ7" s="17"/>
      <c r="CR7" s="18"/>
      <c r="CS7" s="18"/>
      <c r="CT7" s="18"/>
      <c r="CU7" s="18"/>
      <c r="CV7" s="18"/>
      <c r="CW7" s="18"/>
      <c r="CX7" s="18"/>
      <c r="CY7" s="18"/>
      <c r="CZ7" s="18"/>
      <c r="DA7" s="18"/>
      <c r="DB7" s="18"/>
      <c r="DC7" s="18"/>
      <c r="DD7" s="18"/>
      <c r="DE7" s="18"/>
    </row>
    <row r="8" spans="1:109" s="1" customFormat="1" ht="22.5" customHeight="1" x14ac:dyDescent="0.35">
      <c r="B8" s="21" t="s">
        <v>13</v>
      </c>
      <c r="F8" s="22"/>
      <c r="G8" s="22"/>
      <c r="H8" s="33">
        <f>D2</f>
        <v>43466</v>
      </c>
      <c r="I8" s="33"/>
      <c r="J8" s="33"/>
      <c r="K8" s="33"/>
      <c r="L8" s="33"/>
      <c r="M8" s="33"/>
      <c r="N8" s="33"/>
      <c r="O8" s="33"/>
      <c r="P8" s="33"/>
      <c r="Q8" s="33"/>
      <c r="R8" s="33"/>
      <c r="S8" s="33"/>
      <c r="T8" s="33"/>
      <c r="U8" s="3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CN8" s="2"/>
      <c r="CQ8" s="17"/>
      <c r="CR8" s="18"/>
      <c r="CS8" s="18"/>
      <c r="CT8" s="18"/>
      <c r="CU8" s="18"/>
      <c r="CV8" s="18"/>
      <c r="CW8" s="18"/>
      <c r="CX8" s="18"/>
      <c r="CY8" s="18"/>
      <c r="CZ8" s="18"/>
      <c r="DA8" s="18"/>
      <c r="DB8" s="18"/>
      <c r="DC8" s="18"/>
      <c r="DD8" s="18"/>
      <c r="DE8" s="18"/>
    </row>
    <row r="9" spans="1:109" s="1" customFormat="1" ht="22.5" customHeight="1" x14ac:dyDescent="0.35">
      <c r="B9" s="21" t="s">
        <v>14</v>
      </c>
      <c r="F9" s="24"/>
      <c r="G9" s="24"/>
      <c r="H9" s="31" t="s">
        <v>15</v>
      </c>
      <c r="I9" s="31"/>
      <c r="J9" s="31"/>
      <c r="K9" s="31"/>
      <c r="L9" s="31"/>
      <c r="M9" s="31"/>
      <c r="N9" s="31"/>
      <c r="O9" s="31"/>
      <c r="P9" s="31"/>
      <c r="Q9" s="31"/>
      <c r="R9" s="31"/>
      <c r="S9" s="31"/>
      <c r="T9" s="31"/>
      <c r="U9" s="25">
        <f>_xlfn.ISOWEEKNUM(H8)</f>
        <v>1</v>
      </c>
      <c r="V9" s="31" t="s">
        <v>15</v>
      </c>
      <c r="W9" s="31"/>
      <c r="X9" s="31"/>
      <c r="Y9" s="31"/>
      <c r="Z9" s="31"/>
      <c r="AA9" s="31"/>
      <c r="AB9" s="31"/>
      <c r="AC9" s="31"/>
      <c r="AD9" s="31"/>
      <c r="AE9" s="31"/>
      <c r="AF9" s="31"/>
      <c r="AG9" s="31"/>
      <c r="AH9" s="31"/>
      <c r="AI9" s="25">
        <f>IF(U9=52,1,IF(U9=53,1,U9+1))</f>
        <v>2</v>
      </c>
      <c r="AJ9" s="31" t="s">
        <v>15</v>
      </c>
      <c r="AK9" s="31"/>
      <c r="AL9" s="31"/>
      <c r="AM9" s="31"/>
      <c r="AN9" s="31"/>
      <c r="AO9" s="31"/>
      <c r="AP9" s="31"/>
      <c r="AQ9" s="31"/>
      <c r="AR9" s="31"/>
      <c r="AS9" s="31"/>
      <c r="AT9" s="31"/>
      <c r="AU9" s="31"/>
      <c r="AV9" s="31"/>
      <c r="AW9" s="25">
        <f>AI9+1</f>
        <v>3</v>
      </c>
      <c r="AX9" s="31" t="s">
        <v>15</v>
      </c>
      <c r="AY9" s="31"/>
      <c r="AZ9" s="31"/>
      <c r="BA9" s="31"/>
      <c r="BB9" s="31"/>
      <c r="BC9" s="31"/>
      <c r="BD9" s="31"/>
      <c r="BE9" s="31"/>
      <c r="BF9" s="31"/>
      <c r="BG9" s="31"/>
      <c r="BH9" s="31"/>
      <c r="BI9" s="31"/>
      <c r="BJ9" s="31"/>
      <c r="BK9" s="25">
        <f>AW9+1</f>
        <v>4</v>
      </c>
      <c r="BL9" s="31" t="s">
        <v>15</v>
      </c>
      <c r="BM9" s="31"/>
      <c r="BN9" s="31"/>
      <c r="BO9" s="31"/>
      <c r="BP9" s="31"/>
      <c r="BQ9" s="31"/>
      <c r="BR9" s="31"/>
      <c r="BS9" s="31"/>
      <c r="BT9" s="31"/>
      <c r="BU9" s="31"/>
      <c r="BV9" s="31"/>
      <c r="BW9" s="31"/>
      <c r="BX9" s="31"/>
      <c r="BY9" s="25">
        <f>BK9+1</f>
        <v>5</v>
      </c>
      <c r="BZ9" s="31" t="s">
        <v>15</v>
      </c>
      <c r="CA9" s="31"/>
      <c r="CB9" s="31"/>
      <c r="CC9" s="31"/>
      <c r="CD9" s="31"/>
      <c r="CE9" s="31"/>
      <c r="CF9" s="31"/>
      <c r="CG9" s="31"/>
      <c r="CH9" s="31"/>
      <c r="CI9" s="31"/>
      <c r="CJ9" s="31"/>
      <c r="CK9" s="31"/>
      <c r="CL9" s="31"/>
      <c r="CM9" s="25">
        <f>BY9+1</f>
        <v>6</v>
      </c>
      <c r="CN9" s="2"/>
      <c r="CQ9" s="17"/>
      <c r="CR9" s="18"/>
      <c r="CS9" s="18"/>
      <c r="CT9" s="18"/>
      <c r="CU9" s="18"/>
      <c r="CV9" s="18"/>
      <c r="CW9" s="18"/>
      <c r="CX9" s="18"/>
      <c r="CY9" s="18"/>
      <c r="CZ9" s="18"/>
      <c r="DA9" s="18"/>
      <c r="DB9" s="18"/>
      <c r="DC9" s="18"/>
      <c r="DD9" s="18"/>
      <c r="DE9" s="18"/>
    </row>
    <row r="10" spans="1:109" s="1" customFormat="1" ht="22.5" customHeight="1" x14ac:dyDescent="0.35">
      <c r="B10" s="21" t="s">
        <v>16</v>
      </c>
      <c r="F10" s="26"/>
      <c r="G10" s="26"/>
      <c r="H10" s="26">
        <f>IF(OR(U9=52,U9=53),(U9-1)*7+IF(WEEKDAY(DATE(B2-1,1,1),2)&gt;4,7,0)+DATE(B2-1,1,1)-WEEKDAY(DATE(B2-1,1,1),2)+1,(U9-1)*7+IF(WEEKDAY(DATE(B2,1,1),2)&gt;4,7,0)+DATE(B2,1,1)-WEEKDAY(DATE(B2,1,1),2)+1)</f>
        <v>43465</v>
      </c>
      <c r="I10" s="26">
        <f>H10</f>
        <v>43465</v>
      </c>
      <c r="J10" s="26">
        <f>H10+1</f>
        <v>43466</v>
      </c>
      <c r="K10" s="26">
        <f>I10+1</f>
        <v>43466</v>
      </c>
      <c r="L10" s="26">
        <f t="shared" ref="L10:U10" si="0">J10+1</f>
        <v>43467</v>
      </c>
      <c r="M10" s="26">
        <f t="shared" si="0"/>
        <v>43467</v>
      </c>
      <c r="N10" s="26">
        <f t="shared" si="0"/>
        <v>43468</v>
      </c>
      <c r="O10" s="26">
        <f t="shared" si="0"/>
        <v>43468</v>
      </c>
      <c r="P10" s="26">
        <f t="shared" si="0"/>
        <v>43469</v>
      </c>
      <c r="Q10" s="26">
        <f t="shared" si="0"/>
        <v>43469</v>
      </c>
      <c r="R10" s="26">
        <f t="shared" si="0"/>
        <v>43470</v>
      </c>
      <c r="S10" s="26">
        <f t="shared" si="0"/>
        <v>43470</v>
      </c>
      <c r="T10" s="26">
        <f t="shared" si="0"/>
        <v>43471</v>
      </c>
      <c r="U10" s="26">
        <f t="shared" si="0"/>
        <v>43471</v>
      </c>
      <c r="V10" s="26" t="e">
        <f t="shared" ref="I10:AK10" si="1">V11</f>
        <v>#VALUE!</v>
      </c>
      <c r="W10" s="26" t="e">
        <f t="shared" si="1"/>
        <v>#VALUE!</v>
      </c>
      <c r="X10" s="26" t="e">
        <f t="shared" si="1"/>
        <v>#VALUE!</v>
      </c>
      <c r="Y10" s="26" t="e">
        <f t="shared" si="1"/>
        <v>#VALUE!</v>
      </c>
      <c r="Z10" s="26" t="e">
        <f t="shared" si="1"/>
        <v>#VALUE!</v>
      </c>
      <c r="AA10" s="26" t="e">
        <f t="shared" si="1"/>
        <v>#VALUE!</v>
      </c>
      <c r="AB10" s="26" t="e">
        <f t="shared" si="1"/>
        <v>#VALUE!</v>
      </c>
      <c r="AC10" s="26" t="e">
        <f t="shared" si="1"/>
        <v>#VALUE!</v>
      </c>
      <c r="AD10" s="26" t="e">
        <f t="shared" si="1"/>
        <v>#VALUE!</v>
      </c>
      <c r="AE10" s="26" t="e">
        <f t="shared" si="1"/>
        <v>#VALUE!</v>
      </c>
      <c r="AF10" s="26" t="e">
        <f t="shared" si="1"/>
        <v>#VALUE!</v>
      </c>
      <c r="AG10" s="26" t="e">
        <f t="shared" si="1"/>
        <v>#VALUE!</v>
      </c>
      <c r="AH10" s="26" t="e">
        <f t="shared" si="1"/>
        <v>#VALUE!</v>
      </c>
      <c r="AI10" s="26" t="e">
        <f t="shared" si="1"/>
        <v>#VALUE!</v>
      </c>
      <c r="AJ10" s="26" t="e">
        <f t="shared" si="1"/>
        <v>#VALUE!</v>
      </c>
      <c r="AK10" s="26" t="e">
        <f t="shared" si="1"/>
        <v>#VALUE!</v>
      </c>
      <c r="AL10" s="26" t="e">
        <f>AL11</f>
        <v>#VALUE!</v>
      </c>
      <c r="AM10" s="26" t="e">
        <f>AM11</f>
        <v>#VALUE!</v>
      </c>
      <c r="AN10" s="26" t="e">
        <f t="shared" ref="AN10:CM10" si="2">AN11</f>
        <v>#VALUE!</v>
      </c>
      <c r="AO10" s="26" t="e">
        <f t="shared" si="2"/>
        <v>#VALUE!</v>
      </c>
      <c r="AP10" s="26" t="e">
        <f t="shared" si="2"/>
        <v>#VALUE!</v>
      </c>
      <c r="AQ10" s="26" t="e">
        <f t="shared" si="2"/>
        <v>#VALUE!</v>
      </c>
      <c r="AR10" s="26" t="e">
        <f t="shared" si="2"/>
        <v>#VALUE!</v>
      </c>
      <c r="AS10" s="26" t="e">
        <f t="shared" si="2"/>
        <v>#VALUE!</v>
      </c>
      <c r="AT10" s="26" t="e">
        <f t="shared" si="2"/>
        <v>#VALUE!</v>
      </c>
      <c r="AU10" s="26" t="e">
        <f t="shared" si="2"/>
        <v>#VALUE!</v>
      </c>
      <c r="AV10" s="26" t="e">
        <f t="shared" si="2"/>
        <v>#VALUE!</v>
      </c>
      <c r="AW10" s="26" t="e">
        <f t="shared" si="2"/>
        <v>#VALUE!</v>
      </c>
      <c r="AX10" s="26" t="e">
        <f t="shared" si="2"/>
        <v>#VALUE!</v>
      </c>
      <c r="AY10" s="26" t="e">
        <f t="shared" si="2"/>
        <v>#VALUE!</v>
      </c>
      <c r="AZ10" s="26" t="e">
        <f t="shared" si="2"/>
        <v>#VALUE!</v>
      </c>
      <c r="BA10" s="26" t="e">
        <f t="shared" si="2"/>
        <v>#VALUE!</v>
      </c>
      <c r="BB10" s="26" t="e">
        <f t="shared" si="2"/>
        <v>#VALUE!</v>
      </c>
      <c r="BC10" s="26" t="e">
        <f t="shared" si="2"/>
        <v>#VALUE!</v>
      </c>
      <c r="BD10" s="26" t="e">
        <f t="shared" si="2"/>
        <v>#VALUE!</v>
      </c>
      <c r="BE10" s="26" t="e">
        <f t="shared" si="2"/>
        <v>#VALUE!</v>
      </c>
      <c r="BF10" s="26" t="e">
        <f t="shared" si="2"/>
        <v>#VALUE!</v>
      </c>
      <c r="BG10" s="26" t="e">
        <f t="shared" si="2"/>
        <v>#VALUE!</v>
      </c>
      <c r="BH10" s="26" t="e">
        <f t="shared" si="2"/>
        <v>#VALUE!</v>
      </c>
      <c r="BI10" s="26" t="e">
        <f t="shared" si="2"/>
        <v>#VALUE!</v>
      </c>
      <c r="BJ10" s="26" t="e">
        <f t="shared" si="2"/>
        <v>#VALUE!</v>
      </c>
      <c r="BK10" s="26" t="e">
        <f t="shared" si="2"/>
        <v>#VALUE!</v>
      </c>
      <c r="BL10" s="26" t="e">
        <f t="shared" si="2"/>
        <v>#VALUE!</v>
      </c>
      <c r="BM10" s="26" t="e">
        <f t="shared" si="2"/>
        <v>#VALUE!</v>
      </c>
      <c r="BN10" s="26" t="e">
        <f t="shared" si="2"/>
        <v>#VALUE!</v>
      </c>
      <c r="BO10" s="26" t="e">
        <f t="shared" si="2"/>
        <v>#VALUE!</v>
      </c>
      <c r="BP10" s="26" t="e">
        <f t="shared" si="2"/>
        <v>#VALUE!</v>
      </c>
      <c r="BQ10" s="26" t="e">
        <f t="shared" si="2"/>
        <v>#VALUE!</v>
      </c>
      <c r="BR10" s="26" t="e">
        <f t="shared" si="2"/>
        <v>#VALUE!</v>
      </c>
      <c r="BS10" s="26" t="e">
        <f t="shared" si="2"/>
        <v>#VALUE!</v>
      </c>
      <c r="BT10" s="26" t="e">
        <f t="shared" si="2"/>
        <v>#VALUE!</v>
      </c>
      <c r="BU10" s="26" t="e">
        <f t="shared" si="2"/>
        <v>#VALUE!</v>
      </c>
      <c r="BV10" s="26" t="e">
        <f t="shared" si="2"/>
        <v>#VALUE!</v>
      </c>
      <c r="BW10" s="26" t="e">
        <f t="shared" si="2"/>
        <v>#VALUE!</v>
      </c>
      <c r="BX10" s="26" t="e">
        <f t="shared" si="2"/>
        <v>#VALUE!</v>
      </c>
      <c r="BY10" s="26" t="e">
        <f t="shared" si="2"/>
        <v>#VALUE!</v>
      </c>
      <c r="BZ10" s="26" t="e">
        <f t="shared" si="2"/>
        <v>#VALUE!</v>
      </c>
      <c r="CA10" s="26" t="e">
        <f t="shared" si="2"/>
        <v>#VALUE!</v>
      </c>
      <c r="CB10" s="26" t="e">
        <f t="shared" si="2"/>
        <v>#VALUE!</v>
      </c>
      <c r="CC10" s="26" t="e">
        <f t="shared" si="2"/>
        <v>#VALUE!</v>
      </c>
      <c r="CD10" s="26" t="e">
        <f t="shared" si="2"/>
        <v>#VALUE!</v>
      </c>
      <c r="CE10" s="26" t="e">
        <f t="shared" si="2"/>
        <v>#VALUE!</v>
      </c>
      <c r="CF10" s="26" t="e">
        <f t="shared" si="2"/>
        <v>#VALUE!</v>
      </c>
      <c r="CG10" s="26" t="e">
        <f t="shared" si="2"/>
        <v>#VALUE!</v>
      </c>
      <c r="CH10" s="26" t="e">
        <f t="shared" si="2"/>
        <v>#VALUE!</v>
      </c>
      <c r="CI10" s="26" t="e">
        <f t="shared" si="2"/>
        <v>#VALUE!</v>
      </c>
      <c r="CJ10" s="26" t="e">
        <f t="shared" si="2"/>
        <v>#VALUE!</v>
      </c>
      <c r="CK10" s="26" t="e">
        <f t="shared" si="2"/>
        <v>#VALUE!</v>
      </c>
      <c r="CL10" s="26" t="e">
        <f t="shared" si="2"/>
        <v>#VALUE!</v>
      </c>
      <c r="CM10" s="26" t="e">
        <f t="shared" si="2"/>
        <v>#VALUE!</v>
      </c>
      <c r="CN10" s="2"/>
      <c r="CQ10" s="17"/>
      <c r="CR10" s="18"/>
      <c r="CS10" s="18"/>
      <c r="CT10" s="18"/>
      <c r="CU10" s="18"/>
      <c r="CV10" s="18"/>
      <c r="CW10" s="18"/>
      <c r="CX10" s="18"/>
      <c r="CY10" s="18"/>
      <c r="CZ10" s="18"/>
      <c r="DA10" s="18"/>
      <c r="DB10" s="18"/>
      <c r="DC10" s="18"/>
      <c r="DD10" s="18"/>
      <c r="DE10" s="18"/>
    </row>
    <row r="11" spans="1:109" s="1" customFormat="1" ht="22.5" customHeight="1" x14ac:dyDescent="0.35">
      <c r="B11" s="21" t="s">
        <v>6</v>
      </c>
      <c r="F11" s="27"/>
      <c r="G11" s="27"/>
      <c r="H11" s="1" t="str">
        <f>TEXT(H10,"jjj")</f>
        <v>lun</v>
      </c>
      <c r="I11" s="1" t="str">
        <f t="shared" ref="I11:U11" si="3">TEXT(I10,"jjj")</f>
        <v>lun</v>
      </c>
      <c r="J11" s="1" t="str">
        <f t="shared" si="3"/>
        <v>mar</v>
      </c>
      <c r="K11" s="1" t="str">
        <f t="shared" si="3"/>
        <v>mar</v>
      </c>
      <c r="L11" s="1" t="str">
        <f t="shared" si="3"/>
        <v>mer</v>
      </c>
      <c r="M11" s="1" t="str">
        <f t="shared" si="3"/>
        <v>mer</v>
      </c>
      <c r="N11" s="1" t="str">
        <f t="shared" si="3"/>
        <v>jeu</v>
      </c>
      <c r="O11" s="1" t="str">
        <f t="shared" si="3"/>
        <v>jeu</v>
      </c>
      <c r="P11" s="1" t="str">
        <f t="shared" si="3"/>
        <v>ven</v>
      </c>
      <c r="Q11" s="1" t="str">
        <f t="shared" si="3"/>
        <v>ven</v>
      </c>
      <c r="R11" s="1" t="str">
        <f t="shared" si="3"/>
        <v>sam</v>
      </c>
      <c r="S11" s="1" t="str">
        <f t="shared" si="3"/>
        <v>sam</v>
      </c>
      <c r="T11" s="1" t="str">
        <f t="shared" si="3"/>
        <v>dim</v>
      </c>
      <c r="U11" s="1" t="str">
        <f t="shared" si="3"/>
        <v>dim</v>
      </c>
      <c r="V11" s="27" t="e">
        <f>IF(T11="","",IF(T11=EOMONTH($D$2,0),"",T11+1))</f>
        <v>#VALUE!</v>
      </c>
      <c r="W11" s="27" t="e">
        <f t="shared" ref="W11" si="4">V11</f>
        <v>#VALUE!</v>
      </c>
      <c r="X11" s="27" t="e">
        <f>IF(V11="","",IF(V11=EOMONTH($D$2,0),"",V11+1))</f>
        <v>#VALUE!</v>
      </c>
      <c r="Y11" s="27" t="e">
        <f t="shared" ref="Y11" si="5">X11</f>
        <v>#VALUE!</v>
      </c>
      <c r="Z11" s="27" t="e">
        <f>IF(X11="","",IF(X11=EOMONTH($D$2,0),"",X11+1))</f>
        <v>#VALUE!</v>
      </c>
      <c r="AA11" s="27" t="e">
        <f t="shared" ref="AA11" si="6">Z11</f>
        <v>#VALUE!</v>
      </c>
      <c r="AB11" s="27" t="e">
        <f>IF(Z11="","",IF(Z11=EOMONTH($D$2,0),"",Z11+1))</f>
        <v>#VALUE!</v>
      </c>
      <c r="AC11" s="27" t="e">
        <f t="shared" ref="AC11" si="7">AB11</f>
        <v>#VALUE!</v>
      </c>
      <c r="AD11" s="27" t="e">
        <f>IF(AB11="","",IF(AB11=EOMONTH($D$2,0),"",AB11+1))</f>
        <v>#VALUE!</v>
      </c>
      <c r="AE11" s="27" t="e">
        <f t="shared" ref="AE11" si="8">AD11</f>
        <v>#VALUE!</v>
      </c>
      <c r="AF11" s="27" t="e">
        <f>IF(AD11="","",IF(AD11=EOMONTH($D$2,0),"",AD11+1))</f>
        <v>#VALUE!</v>
      </c>
      <c r="AG11" s="27" t="e">
        <f t="shared" ref="AG11" si="9">AF11</f>
        <v>#VALUE!</v>
      </c>
      <c r="AH11" s="27" t="e">
        <f>IF(AF11="","",IF(AF11=EOMONTH($D$2,0),"",AF11+1))</f>
        <v>#VALUE!</v>
      </c>
      <c r="AI11" s="27" t="e">
        <f t="shared" ref="AI11" si="10">AH11</f>
        <v>#VALUE!</v>
      </c>
      <c r="AJ11" s="27" t="e">
        <f>IF(AH11="","",IF(AH11=EOMONTH($D$2,0),"",AH11+1))</f>
        <v>#VALUE!</v>
      </c>
      <c r="AK11" s="27" t="e">
        <f t="shared" ref="AK11" si="11">AJ11</f>
        <v>#VALUE!</v>
      </c>
      <c r="AL11" s="27" t="e">
        <f t="shared" ref="AL11:BQ11" si="12">IF(AJ11="","",IF(AJ11=EOMONTH($D$2,0),"",AJ11+1))</f>
        <v>#VALUE!</v>
      </c>
      <c r="AM11" s="27" t="e">
        <f t="shared" si="12"/>
        <v>#VALUE!</v>
      </c>
      <c r="AN11" s="27" t="e">
        <f t="shared" si="12"/>
        <v>#VALUE!</v>
      </c>
      <c r="AO11" s="27" t="e">
        <f t="shared" si="12"/>
        <v>#VALUE!</v>
      </c>
      <c r="AP11" s="27" t="e">
        <f t="shared" si="12"/>
        <v>#VALUE!</v>
      </c>
      <c r="AQ11" s="27" t="e">
        <f t="shared" si="12"/>
        <v>#VALUE!</v>
      </c>
      <c r="AR11" s="27" t="e">
        <f t="shared" si="12"/>
        <v>#VALUE!</v>
      </c>
      <c r="AS11" s="27" t="e">
        <f t="shared" si="12"/>
        <v>#VALUE!</v>
      </c>
      <c r="AT11" s="27" t="e">
        <f t="shared" si="12"/>
        <v>#VALUE!</v>
      </c>
      <c r="AU11" s="27" t="e">
        <f t="shared" si="12"/>
        <v>#VALUE!</v>
      </c>
      <c r="AV11" s="27" t="e">
        <f t="shared" si="12"/>
        <v>#VALUE!</v>
      </c>
      <c r="AW11" s="27" t="e">
        <f t="shared" si="12"/>
        <v>#VALUE!</v>
      </c>
      <c r="AX11" s="27" t="e">
        <f t="shared" si="12"/>
        <v>#VALUE!</v>
      </c>
      <c r="AY11" s="27" t="e">
        <f t="shared" si="12"/>
        <v>#VALUE!</v>
      </c>
      <c r="AZ11" s="27" t="e">
        <f t="shared" si="12"/>
        <v>#VALUE!</v>
      </c>
      <c r="BA11" s="27" t="e">
        <f t="shared" si="12"/>
        <v>#VALUE!</v>
      </c>
      <c r="BB11" s="27" t="e">
        <f t="shared" si="12"/>
        <v>#VALUE!</v>
      </c>
      <c r="BC11" s="27" t="e">
        <f t="shared" si="12"/>
        <v>#VALUE!</v>
      </c>
      <c r="BD11" s="27" t="e">
        <f t="shared" si="12"/>
        <v>#VALUE!</v>
      </c>
      <c r="BE11" s="27" t="e">
        <f t="shared" si="12"/>
        <v>#VALUE!</v>
      </c>
      <c r="BF11" s="27" t="e">
        <f t="shared" si="12"/>
        <v>#VALUE!</v>
      </c>
      <c r="BG11" s="27" t="e">
        <f t="shared" si="12"/>
        <v>#VALUE!</v>
      </c>
      <c r="BH11" s="27" t="e">
        <f t="shared" si="12"/>
        <v>#VALUE!</v>
      </c>
      <c r="BI11" s="27" t="e">
        <f t="shared" si="12"/>
        <v>#VALUE!</v>
      </c>
      <c r="BJ11" s="27" t="e">
        <f t="shared" si="12"/>
        <v>#VALUE!</v>
      </c>
      <c r="BK11" s="27" t="e">
        <f t="shared" si="12"/>
        <v>#VALUE!</v>
      </c>
      <c r="BL11" s="27" t="e">
        <f t="shared" si="12"/>
        <v>#VALUE!</v>
      </c>
      <c r="BM11" s="27" t="e">
        <f t="shared" si="12"/>
        <v>#VALUE!</v>
      </c>
      <c r="BN11" s="27" t="e">
        <f t="shared" si="12"/>
        <v>#VALUE!</v>
      </c>
      <c r="BO11" s="27" t="e">
        <f t="shared" si="12"/>
        <v>#VALUE!</v>
      </c>
      <c r="BP11" s="27" t="e">
        <f t="shared" si="12"/>
        <v>#VALUE!</v>
      </c>
      <c r="BQ11" s="27" t="e">
        <f t="shared" si="12"/>
        <v>#VALUE!</v>
      </c>
      <c r="BR11" s="27" t="e">
        <f t="shared" ref="BR11:CW11" si="13">IF(BP11="","",IF(BP11=EOMONTH($D$2,0),"",BP11+1))</f>
        <v>#VALUE!</v>
      </c>
      <c r="BS11" s="27" t="e">
        <f t="shared" si="13"/>
        <v>#VALUE!</v>
      </c>
      <c r="BT11" s="27" t="e">
        <f t="shared" si="13"/>
        <v>#VALUE!</v>
      </c>
      <c r="BU11" s="27" t="e">
        <f t="shared" si="13"/>
        <v>#VALUE!</v>
      </c>
      <c r="BV11" s="27" t="e">
        <f t="shared" si="13"/>
        <v>#VALUE!</v>
      </c>
      <c r="BW11" s="27" t="e">
        <f t="shared" si="13"/>
        <v>#VALUE!</v>
      </c>
      <c r="BX11" s="27" t="e">
        <f t="shared" si="13"/>
        <v>#VALUE!</v>
      </c>
      <c r="BY11" s="27" t="e">
        <f t="shared" si="13"/>
        <v>#VALUE!</v>
      </c>
      <c r="BZ11" s="27" t="e">
        <f t="shared" si="13"/>
        <v>#VALUE!</v>
      </c>
      <c r="CA11" s="27" t="e">
        <f t="shared" si="13"/>
        <v>#VALUE!</v>
      </c>
      <c r="CB11" s="27" t="e">
        <f t="shared" si="13"/>
        <v>#VALUE!</v>
      </c>
      <c r="CC11" s="27" t="e">
        <f t="shared" si="13"/>
        <v>#VALUE!</v>
      </c>
      <c r="CD11" s="27" t="e">
        <f t="shared" si="13"/>
        <v>#VALUE!</v>
      </c>
      <c r="CE11" s="27" t="e">
        <f t="shared" si="13"/>
        <v>#VALUE!</v>
      </c>
      <c r="CF11" s="27" t="e">
        <f t="shared" si="13"/>
        <v>#VALUE!</v>
      </c>
      <c r="CG11" s="27" t="e">
        <f t="shared" si="13"/>
        <v>#VALUE!</v>
      </c>
      <c r="CH11" s="27" t="e">
        <f t="shared" si="13"/>
        <v>#VALUE!</v>
      </c>
      <c r="CI11" s="27" t="e">
        <f t="shared" si="13"/>
        <v>#VALUE!</v>
      </c>
      <c r="CJ11" s="27" t="e">
        <f t="shared" si="13"/>
        <v>#VALUE!</v>
      </c>
      <c r="CK11" s="27" t="e">
        <f t="shared" si="13"/>
        <v>#VALUE!</v>
      </c>
      <c r="CL11" s="27" t="e">
        <f t="shared" si="13"/>
        <v>#VALUE!</v>
      </c>
      <c r="CM11" s="27" t="e">
        <f t="shared" si="13"/>
        <v>#VALUE!</v>
      </c>
      <c r="CN11" s="2"/>
      <c r="CQ11" s="17"/>
      <c r="CR11" s="18"/>
      <c r="CS11" s="18"/>
      <c r="CT11" s="18"/>
      <c r="CU11" s="18"/>
      <c r="CV11" s="18"/>
      <c r="CW11" s="18"/>
      <c r="CX11" s="18"/>
      <c r="CY11" s="18"/>
      <c r="CZ11" s="18"/>
      <c r="DA11" s="18"/>
      <c r="DB11" s="18"/>
      <c r="DC11" s="18"/>
      <c r="DD11" s="18"/>
      <c r="DE11" s="18"/>
    </row>
    <row r="12" spans="1:109" s="1" customFormat="1" ht="22.5" customHeight="1" x14ac:dyDescent="0.35">
      <c r="B12" s="21" t="s">
        <v>17</v>
      </c>
      <c r="H12" s="1" t="s">
        <v>23</v>
      </c>
      <c r="I12" s="1" t="s">
        <v>24</v>
      </c>
      <c r="J12" s="1" t="s">
        <v>23</v>
      </c>
      <c r="K12" s="1" t="s">
        <v>24</v>
      </c>
      <c r="L12" s="1" t="s">
        <v>23</v>
      </c>
      <c r="M12" s="1" t="s">
        <v>24</v>
      </c>
      <c r="N12" s="1" t="s">
        <v>23</v>
      </c>
      <c r="O12" s="1" t="s">
        <v>24</v>
      </c>
      <c r="P12" s="1" t="s">
        <v>23</v>
      </c>
      <c r="Q12" s="1" t="s">
        <v>24</v>
      </c>
      <c r="R12" s="1" t="s">
        <v>23</v>
      </c>
      <c r="S12" s="1" t="s">
        <v>24</v>
      </c>
      <c r="T12" s="1" t="s">
        <v>23</v>
      </c>
      <c r="U12" s="1" t="s">
        <v>24</v>
      </c>
      <c r="V12" s="1" t="e">
        <f>IF(V$11="","",IF($AB3="JOUR","M",IF($AB3="NUIT","PM",IF($AB3="",""))))</f>
        <v>#VALUE!</v>
      </c>
      <c r="W12" s="1" t="e">
        <f>IF(V$11="","",IF($AB3="JOUR","AM",IF($AB3="NUIT","M",IF($AB3="",""))))</f>
        <v>#VALUE!</v>
      </c>
      <c r="X12" s="1" t="e">
        <f>IF(X$11="","",IF($AB3="JOUR","M",IF($AB3="NUIT","PM",IF($AB3="",""))))</f>
        <v>#VALUE!</v>
      </c>
      <c r="Y12" s="1" t="e">
        <f>IF(X$11="","",IF($AB3="JOUR","AM",IF($AB3="NUIT","M",IF($AB3="",""))))</f>
        <v>#VALUE!</v>
      </c>
      <c r="Z12" s="1" t="e">
        <f>IF(Z$11="","",IF($AB3="JOUR","M",IF($AB3="NUIT","PM",IF($AB3="",""))))</f>
        <v>#VALUE!</v>
      </c>
      <c r="AA12" s="1" t="e">
        <f>IF(Z$11="","",IF($AB3="JOUR","AM",IF($AB3="NUIT","M",IF($AB3="",""))))</f>
        <v>#VALUE!</v>
      </c>
      <c r="AB12" s="1" t="e">
        <f>IF(AB$11="","",IF($AB3="JOUR","M",IF($AB3="NUIT","PM",IF($AB3="",""))))</f>
        <v>#VALUE!</v>
      </c>
      <c r="AC12" s="1" t="e">
        <f>IF(AB$11="","",IF($AB3="JOUR","AM",IF($AB3="NUIT","M",IF($AB3="",""))))</f>
        <v>#VALUE!</v>
      </c>
      <c r="AD12" s="1" t="e">
        <f>IF(AD$11="","",IF($AB3="JOUR","M",IF($AB3="NUIT","PM",IF($AB3="",""))))</f>
        <v>#VALUE!</v>
      </c>
      <c r="AE12" s="1" t="e">
        <f>IF(AD$11="","",IF($AB3="JOUR","AM",IF($AB3="NUIT","M",IF($AB3="",""))))</f>
        <v>#VALUE!</v>
      </c>
      <c r="AF12" s="1" t="e">
        <f>IF(AF$11="","",IF($AB3="JOUR","M",IF($AB3="NUIT","PM",IF($AB3="",""))))</f>
        <v>#VALUE!</v>
      </c>
      <c r="AG12" s="1" t="e">
        <f>IF(AF$11="","",IF($AB3="JOUR","AM",IF($AB3="NUIT","M",IF($AB3="",""))))</f>
        <v>#VALUE!</v>
      </c>
      <c r="AH12" s="1" t="e">
        <f>IF(AH$11="","",IF($AB3="JOUR","M",IF($AB3="NUIT","PM",IF($AB3="",""))))</f>
        <v>#VALUE!</v>
      </c>
      <c r="AI12" s="1" t="e">
        <f>IF(AH$11="","",IF($AB3="JOUR","AM",IF($AB3="NUIT","M",IF($AB3="",""))))</f>
        <v>#VALUE!</v>
      </c>
      <c r="AJ12" s="1" t="e">
        <f>IF(AJ$11="","",IF($AB3="JOUR","M",IF($AB3="NUIT","PM",IF($AB3="",""))))</f>
        <v>#VALUE!</v>
      </c>
      <c r="AK12" s="1" t="e">
        <f>IF(AJ$11="","",IF($AB3="JOUR","AM",IF($AB3="NUIT","M",IF($AB3="",""))))</f>
        <v>#VALUE!</v>
      </c>
      <c r="AL12" s="1" t="e">
        <f>IF(AL$11="","",IF($AB3="JOUR","M",IF($AB3="NUIT","PM",IF($AB3="",""))))</f>
        <v>#VALUE!</v>
      </c>
      <c r="AM12" s="1" t="e">
        <f>IF(AL$11="","",IF($AB3="JOUR","AM",IF($AB3="NUIT","M",IF($AB3="",""))))</f>
        <v>#VALUE!</v>
      </c>
      <c r="AN12" s="1" t="e">
        <f>IF(AN$11="","",IF($AB3="JOUR","M",IF($AB3="NUIT","PM",IF($AB3="",""))))</f>
        <v>#VALUE!</v>
      </c>
      <c r="AO12" s="1" t="e">
        <f>IF(AN$11="","",IF($AB3="JOUR","AM",IF($AB3="NUIT","M",IF($AB3="",""))))</f>
        <v>#VALUE!</v>
      </c>
      <c r="AP12" s="1" t="e">
        <f>IF(AP$11="","",IF($AB3="JOUR","M",IF($AB3="NUIT","PM",IF($AB3="",""))))</f>
        <v>#VALUE!</v>
      </c>
      <c r="AQ12" s="1" t="e">
        <f>IF(AP$11="","",IF($AB3="JOUR","AM",IF($AB3="NUIT","M",IF($AB3="",""))))</f>
        <v>#VALUE!</v>
      </c>
      <c r="AR12" s="1" t="e">
        <f>IF(AR$11="","",IF($AB3="JOUR","M",IF($AB3="NUIT","PM",IF($AB3="",""))))</f>
        <v>#VALUE!</v>
      </c>
      <c r="AS12" s="1" t="e">
        <f>IF(AR$11="","",IF($AB3="JOUR","AM",IF($AB3="NUIT","M",IF($AB3="",""))))</f>
        <v>#VALUE!</v>
      </c>
      <c r="AT12" s="1" t="e">
        <f>IF(AT$11="","",IF($AB3="JOUR","M",IF($AB3="NUIT","PM",IF($AB3="",""))))</f>
        <v>#VALUE!</v>
      </c>
      <c r="AU12" s="1" t="e">
        <f>IF(AT$11="","",IF($AB3="JOUR","AM",IF($AB3="NUIT","M",IF($AB3="",""))))</f>
        <v>#VALUE!</v>
      </c>
      <c r="AV12" s="1" t="e">
        <f>IF(AV$11="","",IF($AB3="JOUR","M",IF($AB3="NUIT","PM",IF($AB3="",""))))</f>
        <v>#VALUE!</v>
      </c>
      <c r="AW12" s="1" t="e">
        <f>IF(AV$11="","",IF($AB3="JOUR","AM",IF($AB3="NUIT","M",IF($AB3="",""))))</f>
        <v>#VALUE!</v>
      </c>
      <c r="AX12" s="1" t="e">
        <f>IF(AX$11="","",IF($AB3="JOUR","M",IF($AB3="NUIT","PM",IF($AB3="",""))))</f>
        <v>#VALUE!</v>
      </c>
      <c r="AY12" s="1" t="e">
        <f>IF(AX$11="","",IF($AB3="JOUR","AM",IF($AB3="NUIT","M",IF($AB3="",""))))</f>
        <v>#VALUE!</v>
      </c>
      <c r="AZ12" s="1" t="e">
        <f>IF(AZ$11="","",IF($AB3="JOUR","M",IF($AB3="NUIT","PM",IF($AB3="",""))))</f>
        <v>#VALUE!</v>
      </c>
      <c r="BA12" s="1" t="e">
        <f>IF(AZ$11="","",IF($AB3="JOUR","AM",IF($AB3="NUIT","M",IF($AB3="",""))))</f>
        <v>#VALUE!</v>
      </c>
      <c r="BB12" s="1" t="e">
        <f>IF(BB$11="","",IF($AB3="JOUR","M",IF($AB3="NUIT","PM",IF($AB3="",""))))</f>
        <v>#VALUE!</v>
      </c>
      <c r="BC12" s="1" t="e">
        <f>IF(BB$11="","",IF($AB3="JOUR","AM",IF($AB3="NUIT","M",IF($AB3="",""))))</f>
        <v>#VALUE!</v>
      </c>
      <c r="BD12" s="1" t="e">
        <f>IF(BD$11="","",IF($AB3="JOUR","M",IF($AB3="NUIT","PM",IF($AB3="",""))))</f>
        <v>#VALUE!</v>
      </c>
      <c r="BE12" s="1" t="e">
        <f>IF(BD$11="","",IF($AB3="JOUR","AM",IF($AB3="NUIT","M",IF($AB3="",""))))</f>
        <v>#VALUE!</v>
      </c>
      <c r="BF12" s="1" t="e">
        <f>IF(BF$11="","",IF($AB3="JOUR","M",IF($AB3="NUIT","PM",IF($AB3="",""))))</f>
        <v>#VALUE!</v>
      </c>
      <c r="BG12" s="1" t="e">
        <f>IF(BF$11="","",IF($AB3="JOUR","AM",IF($AB3="NUIT","M",IF($AB3="",""))))</f>
        <v>#VALUE!</v>
      </c>
      <c r="BH12" s="1" t="e">
        <f>IF(BH$11="","",IF($AB3="JOUR","M",IF($AB3="NUIT","PM",IF($AB3="",""))))</f>
        <v>#VALUE!</v>
      </c>
      <c r="BI12" s="1" t="e">
        <f>IF(BH$11="","",IF($AB3="JOUR","AM",IF($AB3="NUIT","M",IF($AB3="",""))))</f>
        <v>#VALUE!</v>
      </c>
      <c r="BJ12" s="1" t="e">
        <f>IF(BJ$11="","",IF($AB3="JOUR","M",IF($AB3="NUIT","PM",IF($AB3="",""))))</f>
        <v>#VALUE!</v>
      </c>
      <c r="BK12" s="1" t="e">
        <f>IF(BJ$11="","",IF($AB3="JOUR","AM",IF($AB3="NUIT","M",IF($AB3="",""))))</f>
        <v>#VALUE!</v>
      </c>
      <c r="BL12" s="1" t="e">
        <f>IF(BL$11="","",IF($AB3="JOUR","M",IF($AB3="NUIT","PM",IF($AB3="",""))))</f>
        <v>#VALUE!</v>
      </c>
      <c r="BM12" s="1" t="e">
        <f>IF(BL$11="","",IF($AB3="JOUR","AM",IF($AB3="NUIT","M",IF($AB3="",""))))</f>
        <v>#VALUE!</v>
      </c>
      <c r="BN12" s="1" t="e">
        <f>IF(BN$11="","",IF($AB3="JOUR","M",IF($AB3="NUIT","PM",IF($AB3="",""))))</f>
        <v>#VALUE!</v>
      </c>
      <c r="BO12" s="1" t="e">
        <f>IF(BN$11="","",IF($AB3="JOUR","AM",IF($AB3="NUIT","M",IF($AB3="",""))))</f>
        <v>#VALUE!</v>
      </c>
      <c r="BP12" s="1" t="e">
        <f>IF(BP$11="","",IF($AB3="JOUR","M",IF($AB3="NUIT","PM",IF($AB3="",""))))</f>
        <v>#VALUE!</v>
      </c>
      <c r="BQ12" s="1" t="e">
        <f>IF(BP$11="","",IF($AB3="JOUR","AM",IF($AB3="NUIT","M",IF($AB3="",""))))</f>
        <v>#VALUE!</v>
      </c>
      <c r="BR12" s="1" t="e">
        <f>IF(BR$11="","",IF($AB3="JOUR","M",IF($AB3="NUIT","PM",IF($AB3="",""))))</f>
        <v>#VALUE!</v>
      </c>
      <c r="BS12" s="1" t="e">
        <f>IF(BR$11="","",IF($AB3="JOUR","AM",IF($AB3="NUIT","M",IF($AB3="",""))))</f>
        <v>#VALUE!</v>
      </c>
      <c r="BT12" s="1" t="e">
        <f>IF(BT$11="","",IF($AB3="JOUR","M",IF($AB3="NUIT","PM",IF($AB3="",""))))</f>
        <v>#VALUE!</v>
      </c>
      <c r="BU12" s="1" t="e">
        <f>IF(BT$11="","",IF($AB3="JOUR","AM",IF($AB3="NUIT","M",IF($AB3="",""))))</f>
        <v>#VALUE!</v>
      </c>
      <c r="BV12" s="1" t="e">
        <f>IF(BV$11="","",IF($AB3="JOUR","M",IF($AB3="NUIT","PM",IF($AB3="",""))))</f>
        <v>#VALUE!</v>
      </c>
      <c r="BW12" s="1" t="e">
        <f>IF(BV$11="","",IF($AB3="JOUR","AM",IF($AB3="NUIT","M",IF($AB3="",""))))</f>
        <v>#VALUE!</v>
      </c>
      <c r="BX12" s="1" t="e">
        <f>IF(BX$11="","",IF($AB3="JOUR","M",IF($AB3="NUIT","PM",IF($AB3="",""))))</f>
        <v>#VALUE!</v>
      </c>
      <c r="BY12" s="1" t="e">
        <f>IF(BX$11="","",IF($AB3="JOUR","AM",IF($AB3="NUIT","M",IF($AB3="",""))))</f>
        <v>#VALUE!</v>
      </c>
      <c r="BZ12" s="1" t="e">
        <f>IF(BZ$11="","",IF($AB3="JOUR","M",IF($AB3="NUIT","PM",IF($AB3="",""))))</f>
        <v>#VALUE!</v>
      </c>
      <c r="CA12" s="1" t="e">
        <f>IF(BZ$11="","",IF($AB3="JOUR","AM",IF($AB3="NUIT","M",IF($AB3="",""))))</f>
        <v>#VALUE!</v>
      </c>
      <c r="CB12" s="1" t="e">
        <f>IF(CB$11="","",IF($AB3="JOUR","M",IF($AB3="NUIT","PM",IF($AB3="",""))))</f>
        <v>#VALUE!</v>
      </c>
      <c r="CC12" s="1" t="e">
        <f>IF(CB$11="","",IF($AB3="JOUR","AM",IF($AB3="NUIT","M",IF($AB3="",""))))</f>
        <v>#VALUE!</v>
      </c>
      <c r="CD12" s="1" t="e">
        <f>IF(CD$11="","",IF($AB3="JOUR","M",IF($AB3="NUIT","PM",IF($AB3="",""))))</f>
        <v>#VALUE!</v>
      </c>
      <c r="CE12" s="1" t="e">
        <f>IF(CD$11="","",IF($AB3="JOUR","AM",IF($AB3="NUIT","M",IF($AB3="",""))))</f>
        <v>#VALUE!</v>
      </c>
      <c r="CF12" s="1" t="e">
        <f>IF(CF$11="","",IF($AB3="JOUR","M",IF($AB3="NUIT","PM",IF($AB3="",""))))</f>
        <v>#VALUE!</v>
      </c>
      <c r="CG12" s="1" t="e">
        <f>IF(CF$11="","",IF($AB3="JOUR","AM",IF($AB3="NUIT","M",IF($AB3="",""))))</f>
        <v>#VALUE!</v>
      </c>
      <c r="CH12" s="1" t="e">
        <f>IF(CH$11="","",IF($AB3="JOUR","M",IF($AB3="NUIT","PM",IF($AB3="",""))))</f>
        <v>#VALUE!</v>
      </c>
      <c r="CI12" s="1" t="e">
        <f>IF(CH$11="","",IF($AB3="JOUR","AM",IF($AB3="NUIT","M",IF($AB3="",""))))</f>
        <v>#VALUE!</v>
      </c>
      <c r="CJ12" s="1" t="e">
        <f>IF(CJ$11="","",IF($AB3="JOUR","M",IF($AB3="NUIT","PM",IF($AB3="",""))))</f>
        <v>#VALUE!</v>
      </c>
      <c r="CK12" s="1" t="e">
        <f>IF(CJ$11="","",IF($AB3="JOUR","AM",IF($AB3="NUIT","M",IF($AB3="",""))))</f>
        <v>#VALUE!</v>
      </c>
      <c r="CL12" s="1" t="e">
        <f>IF(CL$11="","",IF($AB3="JOUR","M",IF($AB3="NUIT","PM",IF($AB3="",""))))</f>
        <v>#VALUE!</v>
      </c>
      <c r="CM12" s="1" t="e">
        <f>IF(CL$11="","",IF($AB3="JOUR","AM",IF($AB3="NUIT","M",IF($AB3="",""))))</f>
        <v>#VALUE!</v>
      </c>
      <c r="CN12" s="2"/>
      <c r="CQ12" s="3"/>
      <c r="CR12" s="3"/>
      <c r="CS12" s="3"/>
      <c r="CT12" s="3"/>
      <c r="CU12" s="3"/>
      <c r="CV12" s="3"/>
      <c r="CW12" s="3"/>
      <c r="CX12" s="3"/>
      <c r="CY12" s="3"/>
      <c r="CZ12" s="3"/>
      <c r="DA12" s="3"/>
      <c r="DB12" s="3"/>
      <c r="DC12" s="3"/>
      <c r="DD12" s="3"/>
      <c r="DE12" s="3"/>
    </row>
    <row r="13" spans="1:109" s="1" customFormat="1" ht="22.5" customHeight="1" x14ac:dyDescent="0.35">
      <c r="B13" s="21" t="s">
        <v>22</v>
      </c>
      <c r="F13" s="29"/>
      <c r="G13" s="29"/>
      <c r="H13" s="29">
        <f t="array" aca="1" ref="H13" ca="1">INDEX(OFFSET($CR$4:$DE$4,MATCH($C$5,$CQ$4:$CQ$12,0)-1,),MATCH(H11&amp;H12,$CR$2:$DE$2&amp;$CR$3:$DE$3,0))</f>
        <v>0.29166666666666702</v>
      </c>
      <c r="I13" s="29">
        <f t="array" aca="1" ref="I13" ca="1">INDEX(OFFSET($CR$4:$DE$4,MATCH($C$5,$CQ$4:$CQ$12,0)-1,),MATCH(I11&amp;I12,$CR$2:$DE$2&amp;$CR$3:$DE$3,0))</f>
        <v>0.58333333333333304</v>
      </c>
      <c r="J13" s="29">
        <f t="array" aca="1" ref="J13" ca="1">INDEX(OFFSET($CR$4:$DE$4,MATCH($C$5,$CQ$4:$CQ$12,0)-1,),MATCH(J11&amp;J12,$CR$2:$DE$2&amp;$CR$3:$DE$3,0))</f>
        <v>0.29166666666666702</v>
      </c>
      <c r="K13" s="29">
        <f t="array" aca="1" ref="K13" ca="1">INDEX(OFFSET($CR$4:$DE$4,MATCH($C$5,$CQ$4:$CQ$12,0)-1,),MATCH(K11&amp;K12,$CR$2:$DE$2&amp;$CR$3:$DE$3,0))</f>
        <v>0.58333333333333304</v>
      </c>
      <c r="L13" s="29">
        <f t="array" aca="1" ref="L13" ca="1">INDEX(OFFSET($CR$4:$DE$4,MATCH($C$5,$CQ$4:$CQ$12,0)-1,),MATCH(L11&amp;L12,$CR$2:$DE$2&amp;$CR$3:$DE$3,0))</f>
        <v>0.29166666666666702</v>
      </c>
      <c r="M13" s="29">
        <f t="array" aca="1" ref="M13" ca="1">INDEX(OFFSET($CR$4:$DE$4,MATCH($C$5,$CQ$4:$CQ$12,0)-1,),MATCH(M11&amp;M12,$CR$2:$DE$2&amp;$CR$3:$DE$3,0))</f>
        <v>0.58333333333333304</v>
      </c>
      <c r="N13" s="29">
        <f t="array" aca="1" ref="N13" ca="1">INDEX(OFFSET($CR$4:$DE$4,MATCH($C$5,$CQ$4:$CQ$12,0)-1,),MATCH(N11&amp;N12,$CR$2:$DE$2&amp;$CR$3:$DE$3,0))</f>
        <v>0.29166666666666702</v>
      </c>
      <c r="O13" s="29">
        <f t="array" aca="1" ref="O13" ca="1">INDEX(OFFSET($CR$4:$DE$4,MATCH($C$5,$CQ$4:$CQ$12,0)-1,),MATCH(O11&amp;O12,$CR$2:$DE$2&amp;$CR$3:$DE$3,0))</f>
        <v>0.58333333333333304</v>
      </c>
      <c r="P13" s="29">
        <f t="array" aca="1" ref="P13" ca="1">INDEX(OFFSET($CR$4:$DE$4,MATCH($C$5,$CQ$4:$CQ$12,0)-1,),MATCH(P11&amp;P12,$CR$2:$DE$2&amp;$CR$3:$DE$3,0))</f>
        <v>0.29166666666666702</v>
      </c>
      <c r="Q13" s="29">
        <f t="array" aca="1" ref="Q13" ca="1">INDEX(OFFSET($CR$4:$DE$4,MATCH($C$5,$CQ$4:$CQ$12,0)-1,),MATCH(Q11&amp;Q12,$CR$2:$DE$2&amp;$CR$3:$DE$3,0))</f>
        <v>0.58333333333333304</v>
      </c>
      <c r="R13" s="29">
        <f t="array" aca="1" ref="R13" ca="1">INDEX(OFFSET($CR$4:$DE$4,MATCH($C$5,$CQ$4:$CQ$12,0)-1,),MATCH(R11&amp;R12,$CR$2:$DE$2&amp;$CR$3:$DE$3,0))</f>
        <v>0</v>
      </c>
      <c r="S13" s="29">
        <f t="array" aca="1" ref="S13" ca="1">INDEX(OFFSET($CR$4:$DE$4,MATCH($C$5,$CQ$4:$CQ$12,0)-1,),MATCH(S11&amp;S12,$CR$2:$DE$2&amp;$CR$3:$DE$3,0))</f>
        <v>0</v>
      </c>
      <c r="T13" s="29">
        <f t="array" aca="1" ref="T13" ca="1">INDEX(OFFSET($CR$4:$DE$4,MATCH($C$5,$CQ$4:$CQ$12,0)-1,),MATCH(T11&amp;T12,$CR$2:$DE$2&amp;$CR$3:$DE$3,0))</f>
        <v>0</v>
      </c>
      <c r="U13" s="29">
        <f t="array" aca="1" ref="U13" ca="1">INDEX(OFFSET($CR$4:$DE$4,MATCH($C$5,$CQ$4:$CQ$12,0)-1,),MATCH(U11&amp;U12,$CR$2:$DE$2&amp;$CR$3:$DE$3,0))</f>
        <v>0</v>
      </c>
      <c r="CN13" s="2"/>
      <c r="CQ13" s="32" t="s">
        <v>25</v>
      </c>
      <c r="CR13" s="32"/>
      <c r="CS13" s="32"/>
      <c r="CT13" s="32"/>
      <c r="CU13" s="32"/>
      <c r="CV13" s="32"/>
      <c r="CW13" s="32"/>
      <c r="CX13" s="32"/>
      <c r="CY13" s="32"/>
      <c r="CZ13" s="32"/>
      <c r="DA13" s="32"/>
      <c r="DB13" s="32"/>
      <c r="DC13" s="32"/>
      <c r="DD13" s="32"/>
      <c r="DE13" s="32"/>
    </row>
    <row r="14" spans="1:109" ht="22.5" customHeight="1" x14ac:dyDescent="0.35">
      <c r="A14" s="1"/>
      <c r="B14" s="21" t="s">
        <v>25</v>
      </c>
      <c r="C14" s="1"/>
      <c r="D14" s="1"/>
      <c r="E14" s="1"/>
      <c r="F14" s="29"/>
      <c r="G14" s="29"/>
      <c r="H14" s="29">
        <f t="array" aca="1" ref="H14" ca="1">INDEX(OFFSET($CR$16:$DE$16,MATCH($C$5,$CQ$16:$CQ$24,0)-1,),MATCH(H11&amp;H12,$CR$14:$DE$14&amp;$CR$15:$DE$15,0))</f>
        <v>0.5</v>
      </c>
      <c r="I14" s="29">
        <f t="array" aca="1" ref="I14" ca="1">INDEX(OFFSET($CR$16:$DE$16,MATCH($C$5,$CQ$16:$CQ$24,0)-1,),MATCH(I11&amp;I12,$CR$14:$DE$14&amp;$CR$15:$DE$15,0))</f>
        <v>0.72916666666666696</v>
      </c>
      <c r="J14" s="29">
        <f t="array" aca="1" ref="J14" ca="1">INDEX(OFFSET($CR$16:$DE$16,MATCH($C$5,$CQ$16:$CQ$24,0)-1,),MATCH(J11&amp;J12,$CR$14:$DE$14&amp;$CR$15:$DE$15,0))</f>
        <v>0.5</v>
      </c>
      <c r="K14" s="29">
        <f t="array" aca="1" ref="K14" ca="1">INDEX(OFFSET($CR$16:$DE$16,MATCH($C$5,$CQ$16:$CQ$24,0)-1,),MATCH(K11&amp;K12,$CR$14:$DE$14&amp;$CR$15:$DE$15,0))</f>
        <v>0.72916666666666696</v>
      </c>
      <c r="L14" s="29">
        <f t="array" aca="1" ref="L14" ca="1">INDEX(OFFSET($CR$16:$DE$16,MATCH($C$5,$CQ$16:$CQ$24,0)-1,),MATCH(L11&amp;L12,$CR$14:$DE$14&amp;$CR$15:$DE$15,0))</f>
        <v>0.5</v>
      </c>
      <c r="M14" s="29">
        <f t="array" aca="1" ref="M14" ca="1">INDEX(OFFSET($CR$16:$DE$16,MATCH($C$5,$CQ$16:$CQ$24,0)-1,),MATCH(M11&amp;M12,$CR$14:$DE$14&amp;$CR$15:$DE$15,0))</f>
        <v>0.72916666666666696</v>
      </c>
      <c r="N14" s="29">
        <f t="array" aca="1" ref="N14" ca="1">INDEX(OFFSET($CR$16:$DE$16,MATCH($C$5,$CQ$16:$CQ$24,0)-1,),MATCH(N11&amp;N12,$CR$14:$DE$14&amp;$CR$15:$DE$15,0))</f>
        <v>0.5</v>
      </c>
      <c r="O14" s="29">
        <f t="array" aca="1" ref="O14" ca="1">INDEX(OFFSET($CR$16:$DE$16,MATCH($C$5,$CQ$16:$CQ$24,0)-1,),MATCH(O11&amp;O12,$CR$14:$DE$14&amp;$CR$15:$DE$15,0))</f>
        <v>0.72916666666666696</v>
      </c>
      <c r="P14" s="29">
        <f t="array" aca="1" ref="P14" ca="1">INDEX(OFFSET($CR$16:$DE$16,MATCH($C$5,$CQ$16:$CQ$24,0)-1,),MATCH(P11&amp;P12,$CR$14:$DE$14&amp;$CR$15:$DE$15,0))</f>
        <v>0.5</v>
      </c>
      <c r="Q14" s="29">
        <f t="array" aca="1" ref="Q14" ca="1">INDEX(OFFSET($CR$16:$DE$16,MATCH($C$5,$CQ$16:$CQ$24,0)-1,),MATCH(Q11&amp;Q12,$CR$14:$DE$14&amp;$CR$15:$DE$15,0))</f>
        <v>0.72916666666666696</v>
      </c>
      <c r="R14" s="29">
        <f t="array" aca="1" ref="R14" ca="1">INDEX(OFFSET($CR$16:$DE$16,MATCH($C$5,$CQ$16:$CQ$24,0)-1,),MATCH(R11&amp;R12,$CR$14:$DE$14&amp;$CR$15:$DE$15,0))</f>
        <v>0</v>
      </c>
      <c r="S14" s="29">
        <f t="array" aca="1" ref="S14" ca="1">INDEX(OFFSET($CR$16:$DE$16,MATCH($C$5,$CQ$16:$CQ$24,0)-1,),MATCH(S11&amp;S12,$CR$14:$DE$14&amp;$CR$15:$DE$15,0))</f>
        <v>0</v>
      </c>
      <c r="T14" s="29">
        <f t="array" aca="1" ref="T14" ca="1">INDEX(OFFSET($CR$16:$DE$16,MATCH($C$5,$CQ$16:$CQ$24,0)-1,),MATCH(T11&amp;T12,$CR$14:$DE$14&amp;$CR$15:$DE$15,0))</f>
        <v>0</v>
      </c>
      <c r="U14" s="29">
        <f t="array" aca="1" ref="U14" ca="1">INDEX(OFFSET($CR$16:$DE$16,MATCH($C$5,$CQ$16:$CQ$24,0)-1,),MATCH(U11&amp;U12,$CR$14:$DE$14&amp;$CR$15:$DE$15,0))</f>
        <v>0</v>
      </c>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c r="BP14" s="29"/>
      <c r="BQ14" s="29"/>
      <c r="BR14" s="29"/>
      <c r="BS14" s="29"/>
      <c r="BT14" s="29"/>
      <c r="BU14" s="29"/>
      <c r="BV14" s="29"/>
      <c r="BW14" s="29"/>
      <c r="BX14" s="29"/>
      <c r="BY14" s="29"/>
      <c r="BZ14" s="29"/>
      <c r="CA14" s="29"/>
      <c r="CB14" s="29"/>
      <c r="CC14" s="29"/>
      <c r="CD14" s="29"/>
      <c r="CE14" s="29"/>
      <c r="CF14" s="29"/>
      <c r="CG14" s="29"/>
      <c r="CH14" s="29"/>
      <c r="CI14" s="29"/>
      <c r="CJ14" s="29"/>
      <c r="CK14" s="29"/>
      <c r="CL14" s="29"/>
      <c r="CM14" s="29"/>
      <c r="CR14" s="12" t="s">
        <v>26</v>
      </c>
      <c r="CS14" s="12" t="s">
        <v>26</v>
      </c>
      <c r="CT14" s="12" t="s">
        <v>27</v>
      </c>
      <c r="CU14" s="12" t="s">
        <v>27</v>
      </c>
      <c r="CV14" s="12" t="s">
        <v>28</v>
      </c>
      <c r="CW14" s="12" t="s">
        <v>28</v>
      </c>
      <c r="CX14" s="12" t="s">
        <v>29</v>
      </c>
      <c r="CY14" s="12" t="s">
        <v>29</v>
      </c>
      <c r="CZ14" s="12" t="s">
        <v>30</v>
      </c>
      <c r="DA14" s="12" t="s">
        <v>30</v>
      </c>
      <c r="DB14" s="12" t="s">
        <v>31</v>
      </c>
      <c r="DC14" s="12" t="s">
        <v>31</v>
      </c>
      <c r="DD14" s="12" t="s">
        <v>32</v>
      </c>
      <c r="DE14" s="12" t="s">
        <v>32</v>
      </c>
    </row>
    <row r="15" spans="1:109" ht="22.5" customHeight="1" x14ac:dyDescent="0.35">
      <c r="V15" s="29"/>
      <c r="W15" s="29"/>
      <c r="X15" s="29"/>
      <c r="Y15" s="29"/>
      <c r="Z15" s="29"/>
      <c r="AA15" s="29"/>
      <c r="AB15" s="29"/>
      <c r="AC15" s="29"/>
      <c r="AD15" s="29"/>
      <c r="AE15" s="29"/>
      <c r="AF15" s="29"/>
      <c r="AG15" s="29"/>
      <c r="AH15" s="29"/>
      <c r="AI15" s="29"/>
      <c r="AJ15" s="29"/>
      <c r="AK15" s="29"/>
      <c r="AL15" s="29"/>
      <c r="AM15" s="29"/>
      <c r="AN15" s="29"/>
      <c r="AO15" s="29"/>
      <c r="AP15" s="29"/>
      <c r="AQ15" s="29"/>
      <c r="AR15" s="29"/>
      <c r="AS15" s="29"/>
      <c r="AT15" s="29"/>
      <c r="AU15" s="29"/>
      <c r="AV15" s="29"/>
      <c r="AW15" s="29"/>
      <c r="AX15" s="29"/>
      <c r="AY15" s="29"/>
      <c r="AZ15" s="29"/>
      <c r="BA15" s="29"/>
      <c r="BB15" s="29"/>
      <c r="BC15" s="29"/>
      <c r="BD15" s="29"/>
      <c r="BE15" s="29"/>
      <c r="BF15" s="29"/>
      <c r="BG15" s="29"/>
      <c r="BH15" s="29"/>
      <c r="BI15" s="29"/>
      <c r="BJ15" s="29"/>
      <c r="BK15" s="29"/>
      <c r="BL15" s="29"/>
      <c r="BM15" s="29"/>
      <c r="BN15" s="29"/>
      <c r="BO15" s="29"/>
      <c r="BP15" s="29"/>
      <c r="BQ15" s="29"/>
      <c r="BR15" s="29"/>
      <c r="BS15" s="29"/>
      <c r="BT15" s="29"/>
      <c r="BU15" s="29"/>
      <c r="BV15" s="29"/>
      <c r="BW15" s="29"/>
      <c r="BX15" s="29"/>
      <c r="BY15" s="29"/>
      <c r="BZ15" s="29"/>
      <c r="CA15" s="29"/>
      <c r="CB15" s="29"/>
      <c r="CC15" s="29"/>
      <c r="CD15" s="29"/>
      <c r="CE15" s="29"/>
      <c r="CF15" s="29"/>
      <c r="CG15" s="29"/>
      <c r="CH15" s="29"/>
      <c r="CI15" s="29"/>
      <c r="CJ15" s="29"/>
      <c r="CK15" s="29"/>
      <c r="CL15" s="29"/>
      <c r="CM15" s="29"/>
      <c r="CR15" s="1" t="s">
        <v>23</v>
      </c>
      <c r="CS15" s="1" t="s">
        <v>24</v>
      </c>
      <c r="CT15" s="1" t="s">
        <v>23</v>
      </c>
      <c r="CU15" s="1" t="s">
        <v>24</v>
      </c>
      <c r="CV15" s="1" t="s">
        <v>23</v>
      </c>
      <c r="CW15" s="1" t="s">
        <v>24</v>
      </c>
      <c r="CX15" s="1" t="s">
        <v>23</v>
      </c>
      <c r="CY15" s="1" t="s">
        <v>24</v>
      </c>
      <c r="CZ15" s="1" t="s">
        <v>23</v>
      </c>
      <c r="DA15" s="1" t="s">
        <v>24</v>
      </c>
      <c r="DB15" s="1" t="s">
        <v>23</v>
      </c>
      <c r="DC15" s="1" t="s">
        <v>24</v>
      </c>
      <c r="DD15" s="1" t="s">
        <v>23</v>
      </c>
      <c r="DE15" s="1" t="s">
        <v>24</v>
      </c>
    </row>
    <row r="16" spans="1:109" s="1" customFormat="1" ht="22.5" customHeight="1" x14ac:dyDescent="0.35">
      <c r="A16" s="28"/>
      <c r="B16" s="28"/>
      <c r="C16" s="28"/>
      <c r="D16" s="28"/>
      <c r="E16" s="28"/>
      <c r="F16" s="28"/>
      <c r="G16" s="28"/>
      <c r="H16" s="28"/>
      <c r="I16" s="28"/>
      <c r="J16" s="28"/>
      <c r="K16" s="28"/>
      <c r="L16" s="28"/>
      <c r="M16" s="28"/>
      <c r="N16" s="28"/>
      <c r="O16" s="28"/>
      <c r="P16" s="28"/>
      <c r="Q16" s="28"/>
      <c r="R16" s="28"/>
      <c r="S16" s="28"/>
      <c r="T16" s="28"/>
      <c r="U16" s="28"/>
      <c r="V16" s="30" t="e">
        <f t="shared" ref="V16:BA16" ca="1" si="14">OFFSET($CQ$3,MATCH($C$5,$CQ$4:$CQ$11,0),MATCH(V12,$CR$3:$DE$3,0))</f>
        <v>#VALUE!</v>
      </c>
      <c r="W16" s="30" t="e">
        <f t="shared" ca="1" si="14"/>
        <v>#VALUE!</v>
      </c>
      <c r="X16" s="30" t="e">
        <f t="shared" ca="1" si="14"/>
        <v>#VALUE!</v>
      </c>
      <c r="Y16" s="30" t="e">
        <f t="shared" ca="1" si="14"/>
        <v>#VALUE!</v>
      </c>
      <c r="Z16" s="30" t="e">
        <f t="shared" ca="1" si="14"/>
        <v>#VALUE!</v>
      </c>
      <c r="AA16" s="30" t="e">
        <f t="shared" ca="1" si="14"/>
        <v>#VALUE!</v>
      </c>
      <c r="AB16" s="30" t="e">
        <f t="shared" ca="1" si="14"/>
        <v>#VALUE!</v>
      </c>
      <c r="AC16" s="30" t="e">
        <f t="shared" ca="1" si="14"/>
        <v>#VALUE!</v>
      </c>
      <c r="AD16" s="30" t="e">
        <f t="shared" ca="1" si="14"/>
        <v>#VALUE!</v>
      </c>
      <c r="AE16" s="30" t="e">
        <f t="shared" ca="1" si="14"/>
        <v>#VALUE!</v>
      </c>
      <c r="AF16" s="30" t="e">
        <f t="shared" ca="1" si="14"/>
        <v>#VALUE!</v>
      </c>
      <c r="AG16" s="30" t="e">
        <f t="shared" ca="1" si="14"/>
        <v>#VALUE!</v>
      </c>
      <c r="AH16" s="30" t="e">
        <f t="shared" ca="1" si="14"/>
        <v>#VALUE!</v>
      </c>
      <c r="AI16" s="30" t="e">
        <f t="shared" ca="1" si="14"/>
        <v>#VALUE!</v>
      </c>
      <c r="AJ16" s="30" t="e">
        <f t="shared" ca="1" si="14"/>
        <v>#VALUE!</v>
      </c>
      <c r="AK16" s="30" t="e">
        <f t="shared" ca="1" si="14"/>
        <v>#VALUE!</v>
      </c>
      <c r="AL16" s="30" t="e">
        <f t="shared" ca="1" si="14"/>
        <v>#VALUE!</v>
      </c>
      <c r="AM16" s="30" t="e">
        <f t="shared" ca="1" si="14"/>
        <v>#VALUE!</v>
      </c>
      <c r="AN16" s="30" t="e">
        <f t="shared" ca="1" si="14"/>
        <v>#VALUE!</v>
      </c>
      <c r="AO16" s="30" t="e">
        <f t="shared" ca="1" si="14"/>
        <v>#VALUE!</v>
      </c>
      <c r="AP16" s="30" t="e">
        <f t="shared" ca="1" si="14"/>
        <v>#VALUE!</v>
      </c>
      <c r="AQ16" s="30" t="e">
        <f t="shared" ca="1" si="14"/>
        <v>#VALUE!</v>
      </c>
      <c r="AR16" s="30" t="e">
        <f t="shared" ca="1" si="14"/>
        <v>#VALUE!</v>
      </c>
      <c r="AS16" s="30" t="e">
        <f t="shared" ca="1" si="14"/>
        <v>#VALUE!</v>
      </c>
      <c r="AT16" s="30" t="e">
        <f t="shared" ca="1" si="14"/>
        <v>#VALUE!</v>
      </c>
      <c r="AU16" s="30" t="e">
        <f t="shared" ca="1" si="14"/>
        <v>#VALUE!</v>
      </c>
      <c r="AV16" s="30" t="e">
        <f t="shared" ca="1" si="14"/>
        <v>#VALUE!</v>
      </c>
      <c r="AW16" s="30" t="e">
        <f t="shared" ca="1" si="14"/>
        <v>#VALUE!</v>
      </c>
      <c r="AX16" s="30" t="e">
        <f t="shared" ca="1" si="14"/>
        <v>#VALUE!</v>
      </c>
      <c r="AY16" s="30" t="e">
        <f t="shared" ca="1" si="14"/>
        <v>#VALUE!</v>
      </c>
      <c r="AZ16" s="30" t="e">
        <f t="shared" ca="1" si="14"/>
        <v>#VALUE!</v>
      </c>
      <c r="BA16" s="30" t="e">
        <f t="shared" ca="1" si="14"/>
        <v>#VALUE!</v>
      </c>
      <c r="BB16" s="30" t="e">
        <f t="shared" ref="BB16:CG16" ca="1" si="15">OFFSET($CQ$3,MATCH($C$5,$CQ$4:$CQ$11,0),MATCH(BB12,$CR$3:$DE$3,0))</f>
        <v>#VALUE!</v>
      </c>
      <c r="BC16" s="30" t="e">
        <f t="shared" ca="1" si="15"/>
        <v>#VALUE!</v>
      </c>
      <c r="BD16" s="30" t="e">
        <f t="shared" ca="1" si="15"/>
        <v>#VALUE!</v>
      </c>
      <c r="BE16" s="30" t="e">
        <f t="shared" ca="1" si="15"/>
        <v>#VALUE!</v>
      </c>
      <c r="BF16" s="30" t="e">
        <f t="shared" ca="1" si="15"/>
        <v>#VALUE!</v>
      </c>
      <c r="BG16" s="30" t="e">
        <f t="shared" ca="1" si="15"/>
        <v>#VALUE!</v>
      </c>
      <c r="BH16" s="30" t="e">
        <f t="shared" ca="1" si="15"/>
        <v>#VALUE!</v>
      </c>
      <c r="BI16" s="30" t="e">
        <f t="shared" ca="1" si="15"/>
        <v>#VALUE!</v>
      </c>
      <c r="BJ16" s="30" t="e">
        <f t="shared" ca="1" si="15"/>
        <v>#VALUE!</v>
      </c>
      <c r="BK16" s="30" t="e">
        <f t="shared" ca="1" si="15"/>
        <v>#VALUE!</v>
      </c>
      <c r="BL16" s="30" t="e">
        <f t="shared" ca="1" si="15"/>
        <v>#VALUE!</v>
      </c>
      <c r="BM16" s="30" t="e">
        <f t="shared" ca="1" si="15"/>
        <v>#VALUE!</v>
      </c>
      <c r="BN16" s="30" t="e">
        <f t="shared" ca="1" si="15"/>
        <v>#VALUE!</v>
      </c>
      <c r="BO16" s="30" t="e">
        <f t="shared" ca="1" si="15"/>
        <v>#VALUE!</v>
      </c>
      <c r="BP16" s="30" t="e">
        <f t="shared" ca="1" si="15"/>
        <v>#VALUE!</v>
      </c>
      <c r="BQ16" s="30" t="e">
        <f t="shared" ca="1" si="15"/>
        <v>#VALUE!</v>
      </c>
      <c r="BR16" s="30" t="e">
        <f t="shared" ca="1" si="15"/>
        <v>#VALUE!</v>
      </c>
      <c r="BS16" s="30" t="e">
        <f t="shared" ca="1" si="15"/>
        <v>#VALUE!</v>
      </c>
      <c r="BT16" s="30" t="e">
        <f t="shared" ca="1" si="15"/>
        <v>#VALUE!</v>
      </c>
      <c r="BU16" s="30" t="e">
        <f t="shared" ca="1" si="15"/>
        <v>#VALUE!</v>
      </c>
      <c r="BV16" s="30" t="e">
        <f t="shared" ca="1" si="15"/>
        <v>#VALUE!</v>
      </c>
      <c r="BW16" s="30" t="e">
        <f t="shared" ca="1" si="15"/>
        <v>#VALUE!</v>
      </c>
      <c r="BX16" s="30" t="e">
        <f t="shared" ca="1" si="15"/>
        <v>#VALUE!</v>
      </c>
      <c r="BY16" s="30" t="e">
        <f t="shared" ca="1" si="15"/>
        <v>#VALUE!</v>
      </c>
      <c r="BZ16" s="30" t="e">
        <f t="shared" ca="1" si="15"/>
        <v>#VALUE!</v>
      </c>
      <c r="CA16" s="30" t="e">
        <f t="shared" ca="1" si="15"/>
        <v>#VALUE!</v>
      </c>
      <c r="CB16" s="30" t="e">
        <f t="shared" ca="1" si="15"/>
        <v>#VALUE!</v>
      </c>
      <c r="CC16" s="30" t="e">
        <f t="shared" ca="1" si="15"/>
        <v>#VALUE!</v>
      </c>
      <c r="CD16" s="30" t="e">
        <f t="shared" ca="1" si="15"/>
        <v>#VALUE!</v>
      </c>
      <c r="CE16" s="30" t="e">
        <f t="shared" ca="1" si="15"/>
        <v>#VALUE!</v>
      </c>
      <c r="CF16" s="30" t="e">
        <f t="shared" ca="1" si="15"/>
        <v>#VALUE!</v>
      </c>
      <c r="CG16" s="30" t="e">
        <f t="shared" ca="1" si="15"/>
        <v>#VALUE!</v>
      </c>
      <c r="CH16" s="30" t="e">
        <f t="shared" ref="CH16:CP16" ca="1" si="16">OFFSET($CQ$3,MATCH($C$5,$CQ$4:$CQ$11,0),MATCH(CH12,$CR$3:$DE$3,0))</f>
        <v>#VALUE!</v>
      </c>
      <c r="CI16" s="30" t="e">
        <f t="shared" ca="1" si="16"/>
        <v>#VALUE!</v>
      </c>
      <c r="CJ16" s="30" t="e">
        <f t="shared" ca="1" si="16"/>
        <v>#VALUE!</v>
      </c>
      <c r="CK16" s="30" t="e">
        <f t="shared" ca="1" si="16"/>
        <v>#VALUE!</v>
      </c>
      <c r="CL16" s="30" t="e">
        <f t="shared" ca="1" si="16"/>
        <v>#VALUE!</v>
      </c>
      <c r="CM16" s="30" t="e">
        <f t="shared" ca="1" si="16"/>
        <v>#VALUE!</v>
      </c>
      <c r="CN16" s="30" t="e">
        <f t="shared" ca="1" si="16"/>
        <v>#N/A</v>
      </c>
      <c r="CO16" s="30" t="e">
        <f t="shared" ca="1" si="16"/>
        <v>#N/A</v>
      </c>
      <c r="CP16" s="30" t="e">
        <f t="shared" ca="1" si="16"/>
        <v>#N/A</v>
      </c>
      <c r="CQ16" s="17" t="s">
        <v>19</v>
      </c>
      <c r="CR16" s="18">
        <f>IF('[1]Horaires de service'!E6="","",'[1]Horaires de service'!E6)</f>
        <v>0.5</v>
      </c>
      <c r="CS16" s="18">
        <f>IF('[1]Horaires de service'!F6="","",'[1]Horaires de service'!F6)</f>
        <v>0.72916666666666696</v>
      </c>
      <c r="CT16" s="18">
        <f>IF('[1]Horaires de service'!G6="","",'[1]Horaires de service'!G6)</f>
        <v>0.5</v>
      </c>
      <c r="CU16" s="18">
        <f>IF('[1]Horaires de service'!H6="","",'[1]Horaires de service'!H6)</f>
        <v>0.72916666666666696</v>
      </c>
      <c r="CV16" s="18">
        <f>IF('[1]Horaires de service'!I6="","",'[1]Horaires de service'!I6)</f>
        <v>0.5</v>
      </c>
      <c r="CW16" s="18">
        <f>IF('[1]Horaires de service'!J6="","",'[1]Horaires de service'!J6)</f>
        <v>0.72916666666666696</v>
      </c>
      <c r="CX16" s="18">
        <f>IF('[1]Horaires de service'!K6="","",'[1]Horaires de service'!K6)</f>
        <v>0.5</v>
      </c>
      <c r="CY16" s="18">
        <f>IF('[1]Horaires de service'!L6="","",'[1]Horaires de service'!L6)</f>
        <v>0.72916666666666696</v>
      </c>
      <c r="CZ16" s="18">
        <f>IF('[1]Horaires de service'!M6="","",'[1]Horaires de service'!M6)</f>
        <v>0.5</v>
      </c>
      <c r="DA16" s="18">
        <f>IF('[1]Horaires de service'!N6="","",'[1]Horaires de service'!N6)</f>
        <v>0.72916666666666696</v>
      </c>
      <c r="DB16" s="18"/>
      <c r="DC16" s="18"/>
      <c r="DD16" s="18"/>
      <c r="DE16" s="18"/>
    </row>
    <row r="17" spans="1:109" s="1" customFormat="1" ht="22.5" customHeight="1" x14ac:dyDescent="0.35">
      <c r="A17" s="28"/>
      <c r="B17" s="28"/>
      <c r="C17" s="28"/>
      <c r="D17" s="28"/>
      <c r="E17" s="28"/>
      <c r="F17" s="28"/>
      <c r="G17" s="28"/>
      <c r="H17" s="28"/>
      <c r="I17" s="28"/>
      <c r="J17" s="28"/>
      <c r="K17" s="28"/>
      <c r="L17" s="28"/>
      <c r="M17" s="28"/>
      <c r="N17" s="28"/>
      <c r="O17" s="28"/>
      <c r="P17" s="28"/>
      <c r="Q17" s="28"/>
      <c r="R17" s="28"/>
      <c r="S17" s="28"/>
      <c r="T17" s="28"/>
      <c r="U17" s="28"/>
      <c r="V17" s="29"/>
      <c r="W17" s="29"/>
      <c r="X17" s="29"/>
      <c r="Y17" s="29"/>
      <c r="Z17" s="29"/>
      <c r="AA17" s="29"/>
      <c r="AB17" s="29"/>
      <c r="AC17" s="29"/>
      <c r="AD17" s="29"/>
      <c r="AE17" s="29"/>
      <c r="AF17" s="29"/>
      <c r="AG17" s="29"/>
      <c r="AH17" s="29"/>
      <c r="AI17" s="29"/>
      <c r="AJ17" s="29"/>
      <c r="AK17" s="29"/>
      <c r="AL17" s="29"/>
      <c r="AM17" s="29"/>
      <c r="AN17" s="29"/>
      <c r="AO17" s="29"/>
      <c r="AP17" s="29"/>
      <c r="AQ17" s="29"/>
      <c r="AR17" s="29"/>
      <c r="AS17" s="29"/>
      <c r="AT17" s="29"/>
      <c r="AU17" s="29"/>
      <c r="AV17" s="29"/>
      <c r="AW17" s="29"/>
      <c r="AX17" s="29"/>
      <c r="AY17" s="29"/>
      <c r="AZ17" s="29"/>
      <c r="BA17" s="29"/>
      <c r="BB17" s="29"/>
      <c r="BC17" s="29"/>
      <c r="BD17" s="29"/>
      <c r="BE17" s="29"/>
      <c r="BF17" s="29"/>
      <c r="BG17" s="29"/>
      <c r="BH17" s="29"/>
      <c r="BI17" s="29"/>
      <c r="BJ17" s="29"/>
      <c r="BK17" s="29"/>
      <c r="BL17" s="29"/>
      <c r="BM17" s="29"/>
      <c r="BN17" s="29"/>
      <c r="BO17" s="29"/>
      <c r="BP17" s="29"/>
      <c r="BQ17" s="29"/>
      <c r="BR17" s="29"/>
      <c r="BS17" s="29"/>
      <c r="BT17" s="29"/>
      <c r="BU17" s="29"/>
      <c r="BV17" s="29"/>
      <c r="BW17" s="29"/>
      <c r="BX17" s="29"/>
      <c r="BY17" s="29"/>
      <c r="BZ17" s="29"/>
      <c r="CA17" s="29"/>
      <c r="CB17" s="29"/>
      <c r="CC17" s="29"/>
      <c r="CD17" s="29"/>
      <c r="CE17" s="29"/>
      <c r="CF17" s="29"/>
      <c r="CG17" s="29"/>
      <c r="CH17" s="29"/>
      <c r="CI17" s="29"/>
      <c r="CJ17" s="29"/>
      <c r="CK17" s="29"/>
      <c r="CL17" s="29"/>
      <c r="CM17" s="29"/>
      <c r="CN17" s="2"/>
      <c r="CQ17" s="17" t="s">
        <v>20</v>
      </c>
      <c r="CR17" s="18">
        <v>0.52083333333333304</v>
      </c>
      <c r="CS17" s="18">
        <v>0.72916666666666696</v>
      </c>
      <c r="CT17" s="18">
        <v>0.52083333333333304</v>
      </c>
      <c r="CU17" s="18">
        <v>0.72916666666666696</v>
      </c>
      <c r="CV17" s="18">
        <v>0.52083333333333304</v>
      </c>
      <c r="CW17" s="18">
        <v>0.75</v>
      </c>
      <c r="CX17" s="18">
        <v>0.52083333333333304</v>
      </c>
      <c r="CY17" s="18">
        <v>0.75</v>
      </c>
      <c r="CZ17" s="18">
        <v>0.52083333333333304</v>
      </c>
      <c r="DA17" s="18">
        <v>0.72916666666666696</v>
      </c>
      <c r="DB17" s="18"/>
      <c r="DC17" s="18"/>
      <c r="DD17" s="18"/>
      <c r="DE17" s="18"/>
    </row>
    <row r="18" spans="1:109" s="1" customFormat="1" ht="22.5" customHeight="1" x14ac:dyDescent="0.35">
      <c r="A18" s="28"/>
      <c r="B18" s="28"/>
      <c r="C18" s="28"/>
      <c r="D18" s="28"/>
      <c r="E18" s="28"/>
      <c r="F18" s="28"/>
      <c r="G18" s="28"/>
      <c r="H18" s="28"/>
      <c r="I18" s="28"/>
      <c r="J18" s="28"/>
      <c r="K18" s="28"/>
      <c r="L18" s="28"/>
      <c r="M18" s="28"/>
      <c r="N18" s="28"/>
      <c r="O18" s="28"/>
      <c r="P18" s="28"/>
      <c r="Q18" s="28"/>
      <c r="R18" s="28"/>
      <c r="S18" s="28"/>
      <c r="T18" s="28"/>
      <c r="U18" s="28"/>
      <c r="V18" s="29"/>
      <c r="W18" s="29"/>
      <c r="X18" s="29"/>
      <c r="Y18" s="29"/>
      <c r="Z18" s="29"/>
      <c r="AA18" s="29"/>
      <c r="AB18" s="29"/>
      <c r="AC18" s="29"/>
      <c r="AD18" s="29"/>
      <c r="AE18" s="29"/>
      <c r="AF18" s="29"/>
      <c r="AG18" s="29"/>
      <c r="AH18" s="29"/>
      <c r="AI18" s="29"/>
      <c r="AJ18" s="29"/>
      <c r="AK18" s="29"/>
      <c r="AL18" s="29"/>
      <c r="AM18" s="29"/>
      <c r="AN18" s="29"/>
      <c r="AO18" s="29"/>
      <c r="AP18" s="29"/>
      <c r="AQ18" s="29"/>
      <c r="AR18" s="29"/>
      <c r="AS18" s="29"/>
      <c r="AT18" s="29"/>
      <c r="AU18" s="29"/>
      <c r="AV18" s="29"/>
      <c r="AW18" s="29"/>
      <c r="AX18" s="29"/>
      <c r="AY18" s="29"/>
      <c r="AZ18" s="29"/>
      <c r="BA18" s="29"/>
      <c r="BB18" s="29"/>
      <c r="BC18" s="29"/>
      <c r="BD18" s="29"/>
      <c r="BE18" s="29"/>
      <c r="BF18" s="29"/>
      <c r="BG18" s="29"/>
      <c r="BH18" s="29"/>
      <c r="BI18" s="29"/>
      <c r="BJ18" s="29"/>
      <c r="BK18" s="29"/>
      <c r="BL18" s="29"/>
      <c r="BM18" s="29"/>
      <c r="BN18" s="29"/>
      <c r="BO18" s="29"/>
      <c r="BP18" s="29"/>
      <c r="BQ18" s="29"/>
      <c r="BR18" s="29"/>
      <c r="BS18" s="29"/>
      <c r="BT18" s="29"/>
      <c r="BU18" s="29"/>
      <c r="BV18" s="29"/>
      <c r="BW18" s="29"/>
      <c r="BX18" s="29"/>
      <c r="BY18" s="29"/>
      <c r="BZ18" s="29"/>
      <c r="CA18" s="29"/>
      <c r="CB18" s="29"/>
      <c r="CC18" s="29"/>
      <c r="CD18" s="29"/>
      <c r="CE18" s="29"/>
      <c r="CF18" s="29"/>
      <c r="CG18" s="29"/>
      <c r="CH18" s="29"/>
      <c r="CI18" s="29"/>
      <c r="CJ18" s="29"/>
      <c r="CK18" s="29"/>
      <c r="CL18" s="29"/>
      <c r="CM18" s="29"/>
      <c r="CN18" s="2"/>
      <c r="CQ18" s="17" t="s">
        <v>21</v>
      </c>
      <c r="CR18" s="18">
        <v>0.5</v>
      </c>
      <c r="CS18" s="18">
        <v>0.72916666666666696</v>
      </c>
      <c r="CT18" s="18">
        <v>0.54166666666666696</v>
      </c>
      <c r="CU18" s="18">
        <v>0.72916666666666696</v>
      </c>
      <c r="CV18" s="18">
        <v>0.54166666666666696</v>
      </c>
      <c r="CW18" s="18">
        <v>0.75</v>
      </c>
      <c r="CX18" s="18">
        <v>0.54166666666666696</v>
      </c>
      <c r="CY18" s="18">
        <v>0.75</v>
      </c>
      <c r="CZ18" s="18">
        <v>0.52083333333333304</v>
      </c>
      <c r="DA18" s="18">
        <v>0.72916666666666696</v>
      </c>
      <c r="DB18" s="18"/>
      <c r="DC18" s="18"/>
      <c r="DD18" s="18"/>
      <c r="DE18" s="18"/>
    </row>
    <row r="21" spans="1:109" x14ac:dyDescent="0.35">
      <c r="CQ21" s="28"/>
    </row>
  </sheetData>
  <mergeCells count="19">
    <mergeCell ref="D2:F2"/>
    <mergeCell ref="H2:J2"/>
    <mergeCell ref="M2:N2"/>
    <mergeCell ref="C3:E3"/>
    <mergeCell ref="G3:I3"/>
    <mergeCell ref="K3:L3"/>
    <mergeCell ref="N3:P3"/>
    <mergeCell ref="CQ13:DE13"/>
    <mergeCell ref="R3:S3"/>
    <mergeCell ref="Y3:AA3"/>
    <mergeCell ref="C5:E5"/>
    <mergeCell ref="H9:T9"/>
    <mergeCell ref="V9:AH9"/>
    <mergeCell ref="AJ9:AV9"/>
    <mergeCell ref="AX9:BJ9"/>
    <mergeCell ref="BL9:BX9"/>
    <mergeCell ref="BZ9:CL9"/>
    <mergeCell ref="CQ1:DE1"/>
    <mergeCell ref="H8:U8"/>
  </mergeCells>
  <dataValidations count="12">
    <dataValidation type="list" allowBlank="1" showInputMessage="1" showErrorMessage="1" sqref="F5">
      <formula1>PROFILSACTIVITE</formula1>
    </dataValidation>
    <dataValidation type="list" allowBlank="1" showInputMessage="1" showErrorMessage="1" sqref="W13 AK13 AY13 BM13 CA13 Y13 AM13 BA13 BO13 CC13 AA13 AO13 BC13 BQ13 CE13 AC13 AQ13 BE13 BS13 CG13 AE13 AS13 BG13 BU13 CI13 AG13 AU13 BI13 BW13 CK13 BY13 AI13 AW13 BK13 CM13">
      <formula1>IF(WEEKDAY(V11,2)&lt;6,LISTELV,IF(WEEKDAY(V11,2)&lt;7,LISTESAM,LISTEDIM))</formula1>
    </dataValidation>
    <dataValidation type="list" allowBlank="1" showInputMessage="1" showErrorMessage="1" sqref="CM17:CM18 BY17:BY18 CK17:CK18 BW17:BW18 CI17:CI18 BU17:BU18 CG17:CG18 CE17:CE18 CC17:CC18 CA17:CA18">
      <formula1>IF(WEEKDAY(BT12,2)&lt;6,LISTELV,IF(WEEKDAY(BT12,2)&lt;7,LISTESAM,LISTEDIM))</formula1>
    </dataValidation>
    <dataValidation type="list" allowBlank="1" showInputMessage="1" showErrorMessage="1" sqref="CL18 BZ18 CB18 CD18 CF18 BT18 CH18 BV18 CJ18 BX18 CL13 V13 AJ13 AX13 BL13 BZ13 X13 AL13 AZ13 BN13 CB13 Z13 AN13 BB13 BP13 CD13 AB13 AP13 BD13 BR13 CF13 AD13 AR13 BF13 BT13 CH13 AF13 AT13 BH13 BV13 CJ13 AH13 AV13 BJ13 BX13">
      <formula1>IF(WEEKDAY(V11,2)&lt;6,LISTELV,IF(WEEKDAY(V11,2)&lt;7,LISTESAM,LISTEDIM))</formula1>
    </dataValidation>
    <dataValidation type="list" allowBlank="1" showInputMessage="1" showErrorMessage="1" sqref="BZ17 CB17 CD17 CF17 BT17 CH17 BV17 CJ17 BX17 CL17">
      <formula1>IF(WEEKDAY(BT12,2)&lt;6,LISTELV,IF(WEEKDAY(BT12,2)&lt;7,LISTESAM,LISTEDIM))</formula1>
    </dataValidation>
    <dataValidation type="list" showInputMessage="1" showErrorMessage="1" sqref="C2">
      <formula1>MOISCHIFFRE</formula1>
    </dataValidation>
    <dataValidation type="list" showInputMessage="1" showErrorMessage="1" sqref="B2:C2">
      <formula1>ANNEE</formula1>
    </dataValidation>
    <dataValidation type="list" allowBlank="1" showInputMessage="1" showErrorMessage="1" sqref="V14:CM15">
      <formula1>HORAIRE</formula1>
    </dataValidation>
    <dataValidation type="list" allowBlank="1" showInputMessage="1" showErrorMessage="1" sqref="F13">
      <formula1>IF(WEEKDAY(U12,2)&lt;6,LISTELV,IF(WEEKDAY(U12,2)&lt;7,LISTESAM,LISTEDIM))</formula1>
    </dataValidation>
    <dataValidation type="list" allowBlank="1" showInputMessage="1" showErrorMessage="1" sqref="F14:G14">
      <formula1>IF(WEEKDAY(#REF!,2)&lt;6,LISTELV,IF(WEEKDAY(#REF!,2)&lt;7,LISTESAM,LISTEDIM))</formula1>
    </dataValidation>
    <dataValidation type="list" allowBlank="1" showInputMessage="1" showErrorMessage="1" sqref="G13">
      <formula1>IF(WEEKDAY(U12,2)&lt;6,LISTELV,IF(WEEKDAY(U12,2)&lt;7,LISTESAM,LISTEDIM))</formula1>
    </dataValidation>
    <dataValidation type="list" allowBlank="1" showInputMessage="1" showErrorMessage="1" sqref="C5:E5">
      <formula1>"Horaire 1,Horaire 2,Horaire 3"</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[1]Paramètres!#REF!</xm:f>
          </x14:formula1>
          <xm:sqref>AB3:AB6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Module activités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Néant</dc:creator>
  <cp:lastModifiedBy>Michel</cp:lastModifiedBy>
  <dcterms:created xsi:type="dcterms:W3CDTF">2019-01-19T09:34:50Z</dcterms:created>
  <dcterms:modified xsi:type="dcterms:W3CDTF">2019-01-19T11:00:35Z</dcterms:modified>
</cp:coreProperties>
</file>