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20"/>
  </bookViews>
  <sheets>
    <sheet name="Réservation" sheetId="1" r:id="rId1"/>
    <sheet name="Planning" sheetId="13" r:id="rId2"/>
    <sheet name="Pro Forma" sheetId="10" r:id="rId3"/>
    <sheet name="Facture" sheetId="11" r:id="rId4"/>
    <sheet name="Affiche" sheetId="8" r:id="rId5"/>
    <sheet name="Resultat" sheetId="12" r:id="rId6"/>
    <sheet name="Publipostage" sheetId="9" r:id="rId7"/>
    <sheet name="Données" sheetId="2" r:id="rId8"/>
  </sheets>
  <functionGroups builtInGroupCount="18"/>
  <definedNames>
    <definedName name="_xlnm.Print_Area" localSheetId="4">Affiche!$A$1:$I$21</definedName>
    <definedName name="_xlnm.Print_Area" localSheetId="3">Facture!$A$1:$M$67</definedName>
    <definedName name="_xlnm.Print_Area" localSheetId="2">'Pro Forma'!$A$1:$F$39</definedName>
  </definedNames>
  <calcPr calcId="152511"/>
</workbook>
</file>

<file path=xl/calcChain.xml><?xml version="1.0" encoding="utf-8"?>
<calcChain xmlns="http://schemas.openxmlformats.org/spreadsheetml/2006/main">
  <c r="E63" i="11" l="1"/>
  <c r="F9" i="10"/>
  <c r="D9" i="10"/>
  <c r="E37" i="10"/>
  <c r="D3" i="10"/>
  <c r="J26" i="10"/>
  <c r="J25" i="10"/>
  <c r="J24" i="10"/>
  <c r="J16" i="10"/>
  <c r="J19" i="10"/>
  <c r="J20" i="10"/>
  <c r="M14" i="10"/>
  <c r="L14" i="10"/>
  <c r="K14" i="10"/>
  <c r="J14" i="10"/>
  <c r="B9" i="10"/>
  <c r="D5" i="10"/>
  <c r="B5" i="10"/>
  <c r="F5" i="13"/>
  <c r="D3" i="13" l="1"/>
  <c r="E3" i="13" s="1"/>
  <c r="F3" i="13" s="1"/>
  <c r="G3" i="13"/>
  <c r="H3" i="13" s="1"/>
  <c r="I3" i="13" s="1"/>
  <c r="J3" i="13" s="1"/>
  <c r="K3" i="13"/>
  <c r="L3" i="13" s="1"/>
  <c r="M3" i="13" s="1"/>
  <c r="N3" i="13" s="1"/>
  <c r="O3" i="13"/>
  <c r="P3" i="13" s="1"/>
  <c r="Q3" i="13" s="1"/>
  <c r="R3" i="13" s="1"/>
  <c r="S3" i="13" s="1"/>
  <c r="T3" i="13" s="1"/>
  <c r="U3" i="13" s="1"/>
  <c r="V3" i="13" s="1"/>
  <c r="W3" i="13" s="1"/>
  <c r="X3" i="13" s="1"/>
  <c r="Y3" i="13" s="1"/>
  <c r="Z3" i="13" s="1"/>
  <c r="AA3" i="13" s="1"/>
  <c r="AB3" i="13" s="1"/>
  <c r="AC3" i="13" s="1"/>
  <c r="AD3" i="13" s="1"/>
  <c r="AE3" i="13" s="1"/>
  <c r="AF3" i="13" s="1"/>
  <c r="AG3" i="13" s="1"/>
  <c r="AH3" i="13" s="1"/>
  <c r="AI3" i="13" s="1"/>
  <c r="AJ3" i="13" s="1"/>
  <c r="AK3" i="13" s="1"/>
  <c r="AL3" i="13" s="1"/>
  <c r="AM3" i="13" s="1"/>
  <c r="AN3" i="13" s="1"/>
  <c r="AO3" i="13" s="1"/>
  <c r="AP3" i="13" s="1"/>
  <c r="AQ3" i="13" s="1"/>
  <c r="AR3" i="13" s="1"/>
  <c r="AS3" i="13" s="1"/>
  <c r="AT3" i="13" s="1"/>
  <c r="AU3" i="13" s="1"/>
  <c r="AV3" i="13" s="1"/>
  <c r="AW3" i="13" s="1"/>
  <c r="AX3" i="13" s="1"/>
  <c r="AY3" i="13" s="1"/>
  <c r="AZ3" i="13" s="1"/>
  <c r="BA3" i="13" s="1"/>
  <c r="BB3" i="13" s="1"/>
  <c r="BC3" i="13" s="1"/>
  <c r="BD3" i="13" s="1"/>
  <c r="BE3" i="13" s="1"/>
  <c r="BF3" i="13" s="1"/>
  <c r="BG3" i="13" s="1"/>
  <c r="BH3" i="13" s="1"/>
  <c r="BI3" i="13" s="1"/>
  <c r="BJ3" i="13" s="1"/>
  <c r="BK3" i="13" s="1"/>
  <c r="BL3" i="13" s="1"/>
  <c r="BM3" i="13" s="1"/>
  <c r="BN3" i="13" s="1"/>
  <c r="BO3" i="13" s="1"/>
  <c r="BP3" i="13" s="1"/>
  <c r="BQ3" i="13" s="1"/>
  <c r="BR3" i="13" s="1"/>
  <c r="BS3" i="13" s="1"/>
  <c r="BT3" i="13" s="1"/>
  <c r="BU3" i="13" s="1"/>
  <c r="BV3" i="13" s="1"/>
  <c r="BW3" i="13" s="1"/>
  <c r="BX3" i="13" s="1"/>
  <c r="BY3" i="13" s="1"/>
  <c r="BZ3" i="13" s="1"/>
  <c r="CA3" i="13" s="1"/>
  <c r="CB3" i="13" s="1"/>
  <c r="CC3" i="13" s="1"/>
  <c r="CD3" i="13" s="1"/>
  <c r="CE3" i="13" s="1"/>
  <c r="CF3" i="13" s="1"/>
  <c r="CG3" i="13" s="1"/>
  <c r="CH3" i="13" s="1"/>
  <c r="CI3" i="13" s="1"/>
  <c r="CJ3" i="13" s="1"/>
  <c r="CK3" i="13" s="1"/>
  <c r="CL3" i="13" s="1"/>
  <c r="CM3" i="13" s="1"/>
  <c r="CN3" i="13" s="1"/>
  <c r="CO3" i="13" s="1"/>
  <c r="CP3" i="13" s="1"/>
  <c r="CQ3" i="13" s="1"/>
  <c r="CR3" i="13" s="1"/>
  <c r="CS3" i="13" s="1"/>
  <c r="CT3" i="13" s="1"/>
  <c r="CU3" i="13" s="1"/>
  <c r="CV3" i="13" s="1"/>
  <c r="CW3" i="13" s="1"/>
  <c r="CX3" i="13" s="1"/>
  <c r="CY3" i="13" s="1"/>
  <c r="CZ3" i="13" s="1"/>
  <c r="DA3" i="13" s="1"/>
  <c r="DB3" i="13" s="1"/>
  <c r="DC3" i="13" s="1"/>
  <c r="DD3" i="13" s="1"/>
  <c r="DE3" i="13" s="1"/>
  <c r="DF3" i="13" s="1"/>
  <c r="DG3" i="13" s="1"/>
  <c r="DH3" i="13" s="1"/>
  <c r="DI3" i="13" s="1"/>
  <c r="DJ3" i="13" s="1"/>
  <c r="DK3" i="13" s="1"/>
  <c r="DL3" i="13" s="1"/>
  <c r="DM3" i="13" s="1"/>
  <c r="DN3" i="13" s="1"/>
  <c r="DO3" i="13" s="1"/>
  <c r="DP3" i="13" s="1"/>
  <c r="DQ3" i="13" s="1"/>
  <c r="DR3" i="13" s="1"/>
  <c r="DS3" i="13" s="1"/>
  <c r="DT3" i="13" s="1"/>
  <c r="DU3" i="13" s="1"/>
  <c r="DV3" i="13" s="1"/>
  <c r="DW3" i="13" s="1"/>
  <c r="DX3" i="13" s="1"/>
  <c r="DY3" i="13" s="1"/>
  <c r="DZ3" i="13" s="1"/>
  <c r="EA3" i="13" s="1"/>
  <c r="EB3" i="13" s="1"/>
  <c r="EC3" i="13" s="1"/>
  <c r="ED3" i="13" s="1"/>
  <c r="EE3" i="13" s="1"/>
  <c r="EF3" i="13" s="1"/>
  <c r="EG3" i="13" s="1"/>
  <c r="EH3" i="13" s="1"/>
  <c r="EI3" i="13" s="1"/>
  <c r="EJ3" i="13" s="1"/>
  <c r="EK3" i="13" s="1"/>
  <c r="EL3" i="13" s="1"/>
  <c r="EM3" i="13" s="1"/>
  <c r="EN3" i="13" s="1"/>
  <c r="EO3" i="13" s="1"/>
  <c r="EP3" i="13" s="1"/>
  <c r="EQ3" i="13" s="1"/>
  <c r="ER3" i="13" s="1"/>
  <c r="ES3" i="13" s="1"/>
  <c r="ET3" i="13" s="1"/>
  <c r="EU3" i="13" s="1"/>
  <c r="EV3" i="13" s="1"/>
  <c r="EW3" i="13" s="1"/>
  <c r="EX3" i="13" s="1"/>
  <c r="EY3" i="13" s="1"/>
  <c r="EZ3" i="13" s="1"/>
  <c r="FA3" i="13" s="1"/>
  <c r="FB3" i="13" s="1"/>
  <c r="FC3" i="13" s="1"/>
  <c r="FD3" i="13" s="1"/>
  <c r="FE3" i="13" s="1"/>
  <c r="FF3" i="13" s="1"/>
  <c r="FG3" i="13" s="1"/>
  <c r="FH3" i="13" s="1"/>
  <c r="FI3" i="13" s="1"/>
  <c r="FJ3" i="13" s="1"/>
  <c r="FK3" i="13" s="1"/>
  <c r="FL3" i="13" s="1"/>
  <c r="FM3" i="13" s="1"/>
  <c r="FN3" i="13" s="1"/>
  <c r="FO3" i="13" s="1"/>
  <c r="FP3" i="13" s="1"/>
  <c r="FQ3" i="13" s="1"/>
  <c r="FR3" i="13" s="1"/>
  <c r="FS3" i="13" s="1"/>
  <c r="FT3" i="13" s="1"/>
  <c r="FU3" i="13" s="1"/>
  <c r="FV3" i="13" s="1"/>
  <c r="FW3" i="13" s="1"/>
  <c r="FX3" i="13" s="1"/>
  <c r="FY3" i="13" s="1"/>
  <c r="FZ3" i="13" s="1"/>
  <c r="GA3" i="13" s="1"/>
  <c r="GB3" i="13" s="1"/>
  <c r="GC3" i="13" s="1"/>
  <c r="GD3" i="13" s="1"/>
  <c r="GE3" i="13" s="1"/>
  <c r="GF3" i="13" s="1"/>
  <c r="GG3" i="13" s="1"/>
  <c r="GH3" i="13" s="1"/>
  <c r="GI3" i="13" s="1"/>
  <c r="GJ3" i="13" s="1"/>
  <c r="GK3" i="13" s="1"/>
  <c r="GL3" i="13" s="1"/>
  <c r="GM3" i="13" s="1"/>
  <c r="GN3" i="13" s="1"/>
  <c r="GO3" i="13" s="1"/>
  <c r="GP3" i="13" s="1"/>
  <c r="GQ3" i="13" s="1"/>
  <c r="GR3" i="13" s="1"/>
  <c r="GS3" i="13" s="1"/>
  <c r="GT3" i="13" s="1"/>
  <c r="GU3" i="13" s="1"/>
  <c r="GV3" i="13" s="1"/>
  <c r="GW3" i="13" s="1"/>
  <c r="GX3" i="13" s="1"/>
  <c r="GY3" i="13" s="1"/>
  <c r="GZ3" i="13" s="1"/>
  <c r="HA3" i="13" s="1"/>
  <c r="HB3" i="13" s="1"/>
  <c r="HC3" i="13" s="1"/>
  <c r="HD3" i="13" s="1"/>
  <c r="HE3" i="13" s="1"/>
  <c r="HF3" i="13" s="1"/>
  <c r="HG3" i="13" s="1"/>
  <c r="HH3" i="13" s="1"/>
  <c r="HI3" i="13" s="1"/>
  <c r="HJ3" i="13" s="1"/>
  <c r="HK3" i="13" s="1"/>
  <c r="HL3" i="13" s="1"/>
  <c r="HM3" i="13" s="1"/>
  <c r="HN3" i="13" s="1"/>
  <c r="HO3" i="13" s="1"/>
  <c r="HP3" i="13" s="1"/>
  <c r="HQ3" i="13" s="1"/>
  <c r="HR3" i="13" s="1"/>
  <c r="HS3" i="13" s="1"/>
  <c r="HT3" i="13" s="1"/>
  <c r="HU3" i="13" s="1"/>
  <c r="HV3" i="13" s="1"/>
  <c r="HW3" i="13" s="1"/>
  <c r="HX3" i="13" s="1"/>
  <c r="HY3" i="13" s="1"/>
  <c r="HZ3" i="13" s="1"/>
  <c r="IA3" i="13" s="1"/>
  <c r="IB3" i="13" s="1"/>
  <c r="IC3" i="13" s="1"/>
  <c r="ID3" i="13" s="1"/>
  <c r="IE3" i="13" s="1"/>
  <c r="IF3" i="13" s="1"/>
  <c r="IG3" i="13" s="1"/>
  <c r="IH3" i="13" s="1"/>
  <c r="II3" i="13" s="1"/>
  <c r="IJ3" i="13" s="1"/>
  <c r="IK3" i="13" s="1"/>
  <c r="IL3" i="13" s="1"/>
  <c r="IM3" i="13" s="1"/>
  <c r="IN3" i="13" s="1"/>
  <c r="IO3" i="13" s="1"/>
  <c r="IP3" i="13" s="1"/>
  <c r="IQ3" i="13" s="1"/>
  <c r="IR3" i="13" s="1"/>
  <c r="IS3" i="13" s="1"/>
  <c r="IT3" i="13" s="1"/>
  <c r="IU3" i="13" s="1"/>
  <c r="IV3" i="13" s="1"/>
  <c r="IW3" i="13" s="1"/>
  <c r="IX3" i="13" s="1"/>
  <c r="IY3" i="13" s="1"/>
  <c r="IZ3" i="13" s="1"/>
  <c r="JA3" i="13" s="1"/>
  <c r="JB3" i="13" s="1"/>
  <c r="JC3" i="13" s="1"/>
  <c r="JD3" i="13" s="1"/>
  <c r="JE3" i="13" s="1"/>
  <c r="JF3" i="13" s="1"/>
  <c r="JG3" i="13" s="1"/>
  <c r="JH3" i="13" s="1"/>
  <c r="JI3" i="13" s="1"/>
  <c r="JJ3" i="13" s="1"/>
  <c r="JK3" i="13" s="1"/>
  <c r="JL3" i="13" s="1"/>
  <c r="JM3" i="13" s="1"/>
  <c r="JN3" i="13" s="1"/>
  <c r="JO3" i="13" s="1"/>
  <c r="JP3" i="13" s="1"/>
  <c r="JQ3" i="13" s="1"/>
  <c r="JR3" i="13" s="1"/>
  <c r="JS3" i="13" s="1"/>
  <c r="JT3" i="13" s="1"/>
  <c r="JU3" i="13" s="1"/>
  <c r="JV3" i="13" s="1"/>
  <c r="JW3" i="13" s="1"/>
  <c r="JX3" i="13" s="1"/>
  <c r="JY3" i="13" s="1"/>
  <c r="JZ3" i="13" s="1"/>
  <c r="KA3" i="13" s="1"/>
  <c r="KB3" i="13" s="1"/>
  <c r="KC3" i="13" s="1"/>
  <c r="KD3" i="13" s="1"/>
  <c r="KE3" i="13" s="1"/>
  <c r="KF3" i="13" s="1"/>
  <c r="KG3" i="13" s="1"/>
  <c r="KH3" i="13" s="1"/>
  <c r="KI3" i="13" s="1"/>
  <c r="KJ3" i="13" s="1"/>
  <c r="KK3" i="13" s="1"/>
  <c r="KL3" i="13" s="1"/>
  <c r="KM3" i="13" s="1"/>
  <c r="KN3" i="13" s="1"/>
  <c r="KO3" i="13" s="1"/>
  <c r="KP3" i="13" s="1"/>
  <c r="KQ3" i="13" s="1"/>
  <c r="KR3" i="13" s="1"/>
  <c r="KS3" i="13" s="1"/>
  <c r="KT3" i="13" s="1"/>
  <c r="KU3" i="13" s="1"/>
  <c r="KV3" i="13" s="1"/>
  <c r="KW3" i="13" s="1"/>
  <c r="KX3" i="13" s="1"/>
  <c r="KY3" i="13" s="1"/>
  <c r="KZ3" i="13" s="1"/>
  <c r="LA3" i="13" s="1"/>
  <c r="LB3" i="13" s="1"/>
  <c r="LC3" i="13" s="1"/>
  <c r="LD3" i="13" s="1"/>
  <c r="LE3" i="13" s="1"/>
  <c r="LF3" i="13" s="1"/>
  <c r="LG3" i="13" s="1"/>
  <c r="LH3" i="13" s="1"/>
  <c r="LI3" i="13" s="1"/>
  <c r="LJ3" i="13" s="1"/>
  <c r="LK3" i="13" s="1"/>
  <c r="LL3" i="13" s="1"/>
  <c r="LM3" i="13" s="1"/>
  <c r="LN3" i="13" s="1"/>
  <c r="LO3" i="13" s="1"/>
  <c r="LP3" i="13" s="1"/>
  <c r="LQ3" i="13" s="1"/>
  <c r="LR3" i="13" s="1"/>
  <c r="LS3" i="13" s="1"/>
  <c r="LT3" i="13" s="1"/>
  <c r="LU3" i="13" s="1"/>
  <c r="LV3" i="13" s="1"/>
  <c r="LW3" i="13" s="1"/>
  <c r="LX3" i="13" s="1"/>
  <c r="LY3" i="13" s="1"/>
  <c r="LZ3" i="13" s="1"/>
  <c r="MA3" i="13" s="1"/>
  <c r="MB3" i="13" s="1"/>
  <c r="MC3" i="13" s="1"/>
  <c r="MD3" i="13" s="1"/>
  <c r="ME3" i="13" s="1"/>
  <c r="MF3" i="13" s="1"/>
  <c r="MG3" i="13" s="1"/>
  <c r="MH3" i="13" s="1"/>
  <c r="MI3" i="13" s="1"/>
  <c r="MJ3" i="13" s="1"/>
  <c r="MK3" i="13" s="1"/>
  <c r="ML3" i="13" s="1"/>
  <c r="MM3" i="13" s="1"/>
  <c r="MN3" i="13" s="1"/>
  <c r="MO3" i="13" s="1"/>
  <c r="MP3" i="13" s="1"/>
  <c r="MQ3" i="13" s="1"/>
  <c r="MR3" i="13" s="1"/>
  <c r="MS3" i="13" s="1"/>
  <c r="MT3" i="13" s="1"/>
  <c r="MU3" i="13" s="1"/>
  <c r="MV3" i="13" s="1"/>
  <c r="MW3" i="13" s="1"/>
  <c r="MX3" i="13" s="1"/>
  <c r="MY3" i="13" s="1"/>
  <c r="MZ3" i="13" s="1"/>
  <c r="NA3" i="13" s="1"/>
  <c r="NB3" i="13" s="1"/>
  <c r="C4" i="13"/>
  <c r="S4" i="13"/>
  <c r="AI4" i="13"/>
  <c r="AY4" i="13"/>
  <c r="BO4" i="13"/>
  <c r="CE4" i="13"/>
  <c r="CU4" i="13"/>
  <c r="DK4" i="13"/>
  <c r="EA4" i="13"/>
  <c r="EQ4" i="13"/>
  <c r="FG4" i="13"/>
  <c r="FW4" i="13"/>
  <c r="GM4" i="13"/>
  <c r="HC4" i="13"/>
  <c r="HS4" i="13"/>
  <c r="II4" i="13"/>
  <c r="IY4" i="13"/>
  <c r="JO4" i="13"/>
  <c r="KE4" i="13"/>
  <c r="KU4" i="13"/>
  <c r="LK4" i="13"/>
  <c r="MA4" i="13"/>
  <c r="MQ4" i="13"/>
  <c r="G5" i="13"/>
  <c r="W5" i="13"/>
  <c r="AM5" i="13"/>
  <c r="BC5" i="13"/>
  <c r="BS5" i="13"/>
  <c r="CI5" i="13"/>
  <c r="CY5" i="13"/>
  <c r="DO5" i="13"/>
  <c r="EE5" i="13"/>
  <c r="H4" i="13"/>
  <c r="X4" i="13"/>
  <c r="AN4" i="13"/>
  <c r="BD4" i="13"/>
  <c r="BT4" i="13"/>
  <c r="CJ4" i="13"/>
  <c r="CZ4" i="13"/>
  <c r="DP4" i="13"/>
  <c r="EF4" i="13"/>
  <c r="EV4" i="13"/>
  <c r="FL4" i="13"/>
  <c r="GB4" i="13"/>
  <c r="GR4" i="13"/>
  <c r="HH4" i="13"/>
  <c r="HX4" i="13"/>
  <c r="IN4" i="13"/>
  <c r="JD4" i="13"/>
  <c r="JT4" i="13"/>
  <c r="KJ4" i="13"/>
  <c r="KZ4" i="13"/>
  <c r="LP4" i="13"/>
  <c r="MF4" i="13"/>
  <c r="MV4" i="13"/>
  <c r="L5" i="13"/>
  <c r="AB5" i="13"/>
  <c r="AR5" i="13"/>
  <c r="BH5" i="13"/>
  <c r="BX5" i="13"/>
  <c r="CN5" i="13"/>
  <c r="DD5" i="13"/>
  <c r="DT5" i="13"/>
  <c r="EJ5" i="13"/>
  <c r="M4" i="13"/>
  <c r="AC4" i="13"/>
  <c r="AS4" i="13"/>
  <c r="BI4" i="13"/>
  <c r="BY4" i="13"/>
  <c r="CO4" i="13"/>
  <c r="DE4" i="13"/>
  <c r="DU4" i="13"/>
  <c r="EK4" i="13"/>
  <c r="FA4" i="13"/>
  <c r="FQ4" i="13"/>
  <c r="GG4" i="13"/>
  <c r="GW4" i="13"/>
  <c r="HM4" i="13"/>
  <c r="IC4" i="13"/>
  <c r="IS4" i="13"/>
  <c r="JI4" i="13"/>
  <c r="JY4" i="13"/>
  <c r="KO4" i="13"/>
  <c r="LE4" i="13"/>
  <c r="LU4" i="13"/>
  <c r="MK4" i="13"/>
  <c r="NA4" i="13"/>
  <c r="Q5" i="13"/>
  <c r="AG5" i="13"/>
  <c r="AW5" i="13"/>
  <c r="BM5" i="13"/>
  <c r="CC5" i="13"/>
  <c r="CS5" i="13"/>
  <c r="DI5" i="13"/>
  <c r="DY5" i="13"/>
  <c r="EO5" i="13"/>
  <c r="BB4" i="13"/>
  <c r="DN4" i="13"/>
  <c r="FZ4" i="13"/>
  <c r="IL4" i="13"/>
  <c r="KX4" i="13"/>
  <c r="J5" i="13"/>
  <c r="BV5" i="13"/>
  <c r="EH5" i="13"/>
  <c r="FD5" i="13"/>
  <c r="FT5" i="13"/>
  <c r="GJ5" i="13"/>
  <c r="GZ5" i="13"/>
  <c r="HP5" i="13"/>
  <c r="IF5" i="13"/>
  <c r="IV5" i="13"/>
  <c r="JL5" i="13"/>
  <c r="KB5" i="13"/>
  <c r="KR5" i="13"/>
  <c r="LH5" i="13"/>
  <c r="LX5" i="13"/>
  <c r="MN5" i="13"/>
  <c r="D6" i="13"/>
  <c r="T6" i="13"/>
  <c r="AJ6" i="13"/>
  <c r="AZ6" i="13"/>
  <c r="BP6" i="13"/>
  <c r="CF6" i="13"/>
  <c r="CV6" i="13"/>
  <c r="DL6" i="13"/>
  <c r="EB6" i="13"/>
  <c r="ER6" i="13"/>
  <c r="G4" i="13"/>
  <c r="W4" i="13"/>
  <c r="AM4" i="13"/>
  <c r="BC4" i="13"/>
  <c r="BS4" i="13"/>
  <c r="CI4" i="13"/>
  <c r="CY4" i="13"/>
  <c r="DO4" i="13"/>
  <c r="EE4" i="13"/>
  <c r="EU4" i="13"/>
  <c r="FK4" i="13"/>
  <c r="GA4" i="13"/>
  <c r="GQ4" i="13"/>
  <c r="HG4" i="13"/>
  <c r="HW4" i="13"/>
  <c r="IM4" i="13"/>
  <c r="JC4" i="13"/>
  <c r="JS4" i="13"/>
  <c r="KI4" i="13"/>
  <c r="KY4" i="13"/>
  <c r="LO4" i="13"/>
  <c r="ME4" i="13"/>
  <c r="MU4" i="13"/>
  <c r="K5" i="13"/>
  <c r="AA5" i="13"/>
  <c r="AQ5" i="13"/>
  <c r="BG5" i="13"/>
  <c r="BW5" i="13"/>
  <c r="CM5" i="13"/>
  <c r="DC5" i="13"/>
  <c r="DS5" i="13"/>
  <c r="EI5" i="13"/>
  <c r="L4" i="13"/>
  <c r="AB4" i="13"/>
  <c r="AR4" i="13"/>
  <c r="BH4" i="13"/>
  <c r="BX4" i="13"/>
  <c r="CN4" i="13"/>
  <c r="DD4" i="13"/>
  <c r="DT4" i="13"/>
  <c r="EJ4" i="13"/>
  <c r="EZ4" i="13"/>
  <c r="FP4" i="13"/>
  <c r="GF4" i="13"/>
  <c r="GV4" i="13"/>
  <c r="HL4" i="13"/>
  <c r="IB4" i="13"/>
  <c r="IR4" i="13"/>
  <c r="JH4" i="13"/>
  <c r="JX4" i="13"/>
  <c r="KN4" i="13"/>
  <c r="LD4" i="13"/>
  <c r="LT4" i="13"/>
  <c r="MJ4" i="13"/>
  <c r="MZ4" i="13"/>
  <c r="P5" i="13"/>
  <c r="AF5" i="13"/>
  <c r="AV5" i="13"/>
  <c r="BL5" i="13"/>
  <c r="CB5" i="13"/>
  <c r="CR5" i="13"/>
  <c r="DH5" i="13"/>
  <c r="DX5" i="13"/>
  <c r="EN5" i="13"/>
  <c r="Q4" i="13"/>
  <c r="AG4" i="13"/>
  <c r="AW4" i="13"/>
  <c r="BM4" i="13"/>
  <c r="CC4" i="13"/>
  <c r="CS4" i="13"/>
  <c r="DI4" i="13"/>
  <c r="DY4" i="13"/>
  <c r="EO4" i="13"/>
  <c r="FE4" i="13"/>
  <c r="FU4" i="13"/>
  <c r="GK4" i="13"/>
  <c r="HA4" i="13"/>
  <c r="HQ4" i="13"/>
  <c r="IG4" i="13"/>
  <c r="IW4" i="13"/>
  <c r="JM4" i="13"/>
  <c r="KC4" i="13"/>
  <c r="KS4" i="13"/>
  <c r="LI4" i="13"/>
  <c r="LY4" i="13"/>
  <c r="MO4" i="13"/>
  <c r="E5" i="13"/>
  <c r="U5" i="13"/>
  <c r="AK5" i="13"/>
  <c r="BA5" i="13"/>
  <c r="BQ5" i="13"/>
  <c r="CG5" i="13"/>
  <c r="CW5" i="13"/>
  <c r="DM5" i="13"/>
  <c r="EC5" i="13"/>
  <c r="F4" i="13"/>
  <c r="BR4" i="13"/>
  <c r="ED4" i="13"/>
  <c r="GP4" i="13"/>
  <c r="JB4" i="13"/>
  <c r="LN4" i="13"/>
  <c r="Z5" i="13"/>
  <c r="CL5" i="13"/>
  <c r="ER5" i="13"/>
  <c r="FH5" i="13"/>
  <c r="FX5" i="13"/>
  <c r="GN5" i="13"/>
  <c r="HD5" i="13"/>
  <c r="HT5" i="13"/>
  <c r="IJ5" i="13"/>
  <c r="IZ5" i="13"/>
  <c r="JP5" i="13"/>
  <c r="KF5" i="13"/>
  <c r="KV5" i="13"/>
  <c r="LL5" i="13"/>
  <c r="MB5" i="13"/>
  <c r="MR5" i="13"/>
  <c r="H6" i="13"/>
  <c r="X6" i="13"/>
  <c r="AN6" i="13"/>
  <c r="BD6" i="13"/>
  <c r="BT6" i="13"/>
  <c r="CJ6" i="13"/>
  <c r="CZ6" i="13"/>
  <c r="DP6" i="13"/>
  <c r="EF6" i="13"/>
  <c r="EV6" i="13"/>
  <c r="K4" i="13"/>
  <c r="AA4" i="13"/>
  <c r="AQ4" i="13"/>
  <c r="BG4" i="13"/>
  <c r="BW4" i="13"/>
  <c r="CM4" i="13"/>
  <c r="DC4" i="13"/>
  <c r="DS4" i="13"/>
  <c r="EI4" i="13"/>
  <c r="EY4" i="13"/>
  <c r="FO4" i="13"/>
  <c r="GE4" i="13"/>
  <c r="GU4" i="13"/>
  <c r="HK4" i="13"/>
  <c r="IA4" i="13"/>
  <c r="IQ4" i="13"/>
  <c r="JG4" i="13"/>
  <c r="JW4" i="13"/>
  <c r="KM4" i="13"/>
  <c r="LC4" i="13"/>
  <c r="LS4" i="13"/>
  <c r="MI4" i="13"/>
  <c r="MY4" i="13"/>
  <c r="O5" i="13"/>
  <c r="AE5" i="13"/>
  <c r="AU5" i="13"/>
  <c r="BK5" i="13"/>
  <c r="CA5" i="13"/>
  <c r="CQ5" i="13"/>
  <c r="DG5" i="13"/>
  <c r="DW5" i="13"/>
  <c r="EM5" i="13"/>
  <c r="P4" i="13"/>
  <c r="AF4" i="13"/>
  <c r="AV4" i="13"/>
  <c r="BL4" i="13"/>
  <c r="CB4" i="13"/>
  <c r="CR4" i="13"/>
  <c r="DH4" i="13"/>
  <c r="DX4" i="13"/>
  <c r="EN4" i="13"/>
  <c r="FD4" i="13"/>
  <c r="FT4" i="13"/>
  <c r="GJ4" i="13"/>
  <c r="GZ4" i="13"/>
  <c r="HP4" i="13"/>
  <c r="IF4" i="13"/>
  <c r="IV4" i="13"/>
  <c r="JL4" i="13"/>
  <c r="KB4" i="13"/>
  <c r="KR4" i="13"/>
  <c r="LH4" i="13"/>
  <c r="LX4" i="13"/>
  <c r="MN4" i="13"/>
  <c r="D5" i="13"/>
  <c r="T5" i="13"/>
  <c r="AJ5" i="13"/>
  <c r="AZ5" i="13"/>
  <c r="BP5" i="13"/>
  <c r="CF5" i="13"/>
  <c r="CV5" i="13"/>
  <c r="DL5" i="13"/>
  <c r="EB5" i="13"/>
  <c r="E4" i="13"/>
  <c r="U4" i="13"/>
  <c r="AK4" i="13"/>
  <c r="BA4" i="13"/>
  <c r="BQ4" i="13"/>
  <c r="CG4" i="13"/>
  <c r="CW4" i="13"/>
  <c r="DM4" i="13"/>
  <c r="EC4" i="13"/>
  <c r="ES4" i="13"/>
  <c r="FI4" i="13"/>
  <c r="FY4" i="13"/>
  <c r="GO4" i="13"/>
  <c r="HE4" i="13"/>
  <c r="HU4" i="13"/>
  <c r="IK4" i="13"/>
  <c r="JA4" i="13"/>
  <c r="JQ4" i="13"/>
  <c r="KG4" i="13"/>
  <c r="KW4" i="13"/>
  <c r="LM4" i="13"/>
  <c r="MC4" i="13"/>
  <c r="MS4" i="13"/>
  <c r="I5" i="13"/>
  <c r="Y5" i="13"/>
  <c r="AO5" i="13"/>
  <c r="BE5" i="13"/>
  <c r="BU5" i="13"/>
  <c r="CK5" i="13"/>
  <c r="DA5" i="13"/>
  <c r="DQ5" i="13"/>
  <c r="EG5" i="13"/>
  <c r="V4" i="13"/>
  <c r="CH4" i="13"/>
  <c r="ET4" i="13"/>
  <c r="HF4" i="13"/>
  <c r="JR4" i="13"/>
  <c r="MD4" i="13"/>
  <c r="AP5" i="13"/>
  <c r="DB5" i="13"/>
  <c r="EV5" i="13"/>
  <c r="FL5" i="13"/>
  <c r="GB5" i="13"/>
  <c r="GR5" i="13"/>
  <c r="HH5" i="13"/>
  <c r="HX5" i="13"/>
  <c r="IN5" i="13"/>
  <c r="JD5" i="13"/>
  <c r="JT5" i="13"/>
  <c r="KJ5" i="13"/>
  <c r="KZ5" i="13"/>
  <c r="LP5" i="13"/>
  <c r="MF5" i="13"/>
  <c r="MV5" i="13"/>
  <c r="L6" i="13"/>
  <c r="AB6" i="13"/>
  <c r="AR6" i="13"/>
  <c r="BH6" i="13"/>
  <c r="BX6" i="13"/>
  <c r="CN6" i="13"/>
  <c r="DD6" i="13"/>
  <c r="DT6" i="13"/>
  <c r="EJ6" i="13"/>
  <c r="EZ6" i="13"/>
  <c r="O4" i="13"/>
  <c r="CA4" i="13"/>
  <c r="EM4" i="13"/>
  <c r="GY4" i="13"/>
  <c r="JK4" i="13"/>
  <c r="LW4" i="13"/>
  <c r="AI5" i="13"/>
  <c r="CU5" i="13"/>
  <c r="T4" i="13"/>
  <c r="CF4" i="13"/>
  <c r="ER4" i="13"/>
  <c r="HD4" i="13"/>
  <c r="JP4" i="13"/>
  <c r="MB4" i="13"/>
  <c r="AN5" i="13"/>
  <c r="CZ5" i="13"/>
  <c r="Y4" i="13"/>
  <c r="CK4" i="13"/>
  <c r="EW4" i="13"/>
  <c r="HI4" i="13"/>
  <c r="JU4" i="13"/>
  <c r="MG4" i="13"/>
  <c r="AS5" i="13"/>
  <c r="DE5" i="13"/>
  <c r="CX4" i="13"/>
  <c r="MT4" i="13"/>
  <c r="FP5" i="13"/>
  <c r="IB5" i="13"/>
  <c r="KN5" i="13"/>
  <c r="MZ5" i="13"/>
  <c r="BL6" i="13"/>
  <c r="DX6" i="13"/>
  <c r="Z4" i="13"/>
  <c r="CL4" i="13"/>
  <c r="EX4" i="13"/>
  <c r="HJ4" i="13"/>
  <c r="JV4" i="13"/>
  <c r="MH4" i="13"/>
  <c r="AT5" i="13"/>
  <c r="DF5" i="13"/>
  <c r="EW5" i="13"/>
  <c r="FM5" i="13"/>
  <c r="GC5" i="13"/>
  <c r="GS5" i="13"/>
  <c r="HI5" i="13"/>
  <c r="HY5" i="13"/>
  <c r="IO5" i="13"/>
  <c r="JE5" i="13"/>
  <c r="JU5" i="13"/>
  <c r="KK5" i="13"/>
  <c r="LA5" i="13"/>
  <c r="LQ5" i="13"/>
  <c r="MG5" i="13"/>
  <c r="MW5" i="13"/>
  <c r="M6" i="13"/>
  <c r="AC6" i="13"/>
  <c r="AS6" i="13"/>
  <c r="BI6" i="13"/>
  <c r="BY6" i="13"/>
  <c r="CO6" i="13"/>
  <c r="DE6" i="13"/>
  <c r="DU6" i="13"/>
  <c r="EK6" i="13"/>
  <c r="FA6" i="13"/>
  <c r="BJ4" i="13"/>
  <c r="DV4" i="13"/>
  <c r="GH4" i="13"/>
  <c r="IT4" i="13"/>
  <c r="LF4" i="13"/>
  <c r="R5" i="13"/>
  <c r="CD5" i="13"/>
  <c r="EP5" i="13"/>
  <c r="FF5" i="13"/>
  <c r="FV5" i="13"/>
  <c r="GL5" i="13"/>
  <c r="HB5" i="13"/>
  <c r="HR5" i="13"/>
  <c r="IH5" i="13"/>
  <c r="IX5" i="13"/>
  <c r="JN5" i="13"/>
  <c r="KD5" i="13"/>
  <c r="KT5" i="13"/>
  <c r="LJ5" i="13"/>
  <c r="LZ5" i="13"/>
  <c r="MP5" i="13"/>
  <c r="F6" i="13"/>
  <c r="V6" i="13"/>
  <c r="AL6" i="13"/>
  <c r="BB6" i="13"/>
  <c r="BR6" i="13"/>
  <c r="CH6" i="13"/>
  <c r="CX6" i="13"/>
  <c r="DN6" i="13"/>
  <c r="ED6" i="13"/>
  <c r="ET6" i="13"/>
  <c r="R4" i="13"/>
  <c r="JN4" i="13"/>
  <c r="EU5" i="13"/>
  <c r="HG5" i="13"/>
  <c r="JS5" i="13"/>
  <c r="ME5" i="13"/>
  <c r="AQ6" i="13"/>
  <c r="DC6" i="13"/>
  <c r="FH6" i="13"/>
  <c r="FX6" i="13"/>
  <c r="GN6" i="13"/>
  <c r="HD6" i="13"/>
  <c r="HT6" i="13"/>
  <c r="IJ6" i="13"/>
  <c r="IZ6" i="13"/>
  <c r="JP6" i="13"/>
  <c r="KF6" i="13"/>
  <c r="KV6" i="13"/>
  <c r="LL6" i="13"/>
  <c r="MB6" i="13"/>
  <c r="MR6" i="13"/>
  <c r="H7" i="13"/>
  <c r="X7" i="13"/>
  <c r="AN7" i="13"/>
  <c r="BD7" i="13"/>
  <c r="BT7" i="13"/>
  <c r="CJ7" i="13"/>
  <c r="CZ7" i="13"/>
  <c r="DP7" i="13"/>
  <c r="EF7" i="13"/>
  <c r="EV7" i="13"/>
  <c r="FL7" i="13"/>
  <c r="GB7" i="13"/>
  <c r="FF4" i="13"/>
  <c r="BB5" i="13"/>
  <c r="GE5" i="13"/>
  <c r="IQ5" i="13"/>
  <c r="LC5" i="13"/>
  <c r="O6" i="13"/>
  <c r="CA6" i="13"/>
  <c r="EM6" i="13"/>
  <c r="FQ6" i="13"/>
  <c r="GG6" i="13"/>
  <c r="GW6" i="13"/>
  <c r="HM6" i="13"/>
  <c r="IC6" i="13"/>
  <c r="IS6" i="13"/>
  <c r="JI6" i="13"/>
  <c r="JY6" i="13"/>
  <c r="KO6" i="13"/>
  <c r="LE6" i="13"/>
  <c r="LU6" i="13"/>
  <c r="MK6" i="13"/>
  <c r="NA6" i="13"/>
  <c r="Q7" i="13"/>
  <c r="AG7" i="13"/>
  <c r="AW7" i="13"/>
  <c r="BM7" i="13"/>
  <c r="CC7" i="13"/>
  <c r="CS7" i="13"/>
  <c r="DI7" i="13"/>
  <c r="DY7" i="13"/>
  <c r="EO7" i="13"/>
  <c r="FE7" i="13"/>
  <c r="FU7" i="13"/>
  <c r="IH4" i="13"/>
  <c r="ED5" i="13"/>
  <c r="GY5" i="13"/>
  <c r="JK5" i="13"/>
  <c r="LW5" i="13"/>
  <c r="AI6" i="13"/>
  <c r="CU6" i="13"/>
  <c r="FE6" i="13"/>
  <c r="FV6" i="13"/>
  <c r="GL6" i="13"/>
  <c r="HB6" i="13"/>
  <c r="HR6" i="13"/>
  <c r="IH6" i="13"/>
  <c r="IX6" i="13"/>
  <c r="JN6" i="13"/>
  <c r="KD6" i="13"/>
  <c r="KT6" i="13"/>
  <c r="LJ6" i="13"/>
  <c r="LZ6" i="13"/>
  <c r="MP6" i="13"/>
  <c r="F7" i="13"/>
  <c r="V7" i="13"/>
  <c r="AL7" i="13"/>
  <c r="BB7" i="13"/>
  <c r="BR7" i="13"/>
  <c r="CH7" i="13"/>
  <c r="CX7" i="13"/>
  <c r="DN7" i="13"/>
  <c r="ED7" i="13"/>
  <c r="ET7" i="13"/>
  <c r="FJ7" i="13"/>
  <c r="FZ7" i="13"/>
  <c r="GP7" i="13"/>
  <c r="HS5" i="13"/>
  <c r="DO6" i="13"/>
  <c r="HG6" i="13"/>
  <c r="JS6" i="13"/>
  <c r="ME6" i="13"/>
  <c r="AQ7" i="13"/>
  <c r="DC7" i="13"/>
  <c r="FO7" i="13"/>
  <c r="GS7" i="13"/>
  <c r="HI7" i="13"/>
  <c r="HY7" i="13"/>
  <c r="IO7" i="13"/>
  <c r="JE7" i="13"/>
  <c r="JU7" i="13"/>
  <c r="KK7" i="13"/>
  <c r="LA7" i="13"/>
  <c r="LQ7" i="13"/>
  <c r="MG7" i="13"/>
  <c r="MW7" i="13"/>
  <c r="EQ5" i="13"/>
  <c r="II6" i="13"/>
  <c r="BC7" i="13"/>
  <c r="GV7" i="13"/>
  <c r="IN7" i="13"/>
  <c r="KN7" i="13"/>
  <c r="MF7" i="13"/>
  <c r="V5" i="13"/>
  <c r="G6" i="13"/>
  <c r="GE6" i="13"/>
  <c r="IQ6" i="13"/>
  <c r="LC6" i="13"/>
  <c r="O7" i="13"/>
  <c r="CA7" i="13"/>
  <c r="EM7" i="13"/>
  <c r="GJ7" i="13"/>
  <c r="HB7" i="13"/>
  <c r="HR7" i="13"/>
  <c r="IH7" i="13"/>
  <c r="IX7" i="13"/>
  <c r="JN7" i="13"/>
  <c r="KD7" i="13"/>
  <c r="KT7" i="13"/>
  <c r="LJ7" i="13"/>
  <c r="LZ7" i="13"/>
  <c r="MX7" i="13"/>
  <c r="HC6" i="13"/>
  <c r="BS7" i="13"/>
  <c r="GZ7" i="13"/>
  <c r="IV7" i="13"/>
  <c r="KZ7" i="13"/>
  <c r="MV7" i="13"/>
  <c r="IY5" i="13"/>
  <c r="EU6" i="13"/>
  <c r="HO6" i="13"/>
  <c r="KA6" i="13"/>
  <c r="MM6" i="13"/>
  <c r="AY7" i="13"/>
  <c r="DK7" i="13"/>
  <c r="FW7" i="13"/>
  <c r="AE4" i="13"/>
  <c r="CQ4" i="13"/>
  <c r="FC4" i="13"/>
  <c r="HO4" i="13"/>
  <c r="KA4" i="13"/>
  <c r="MM4" i="13"/>
  <c r="AY5" i="13"/>
  <c r="DK5" i="13"/>
  <c r="AJ4" i="13"/>
  <c r="CV4" i="13"/>
  <c r="FH4" i="13"/>
  <c r="HT4" i="13"/>
  <c r="KF4" i="13"/>
  <c r="MR4" i="13"/>
  <c r="BD5" i="13"/>
  <c r="DP5" i="13"/>
  <c r="AO4" i="13"/>
  <c r="DA4" i="13"/>
  <c r="FM4" i="13"/>
  <c r="HY4" i="13"/>
  <c r="KK4" i="13"/>
  <c r="MW4" i="13"/>
  <c r="BI5" i="13"/>
  <c r="DU5" i="13"/>
  <c r="FJ4" i="13"/>
  <c r="BF5" i="13"/>
  <c r="GF5" i="13"/>
  <c r="IR5" i="13"/>
  <c r="LD5" i="13"/>
  <c r="P6" i="13"/>
  <c r="CB6" i="13"/>
  <c r="EN6" i="13"/>
  <c r="AP4" i="13"/>
  <c r="DB4" i="13"/>
  <c r="FN4" i="13"/>
  <c r="HZ4" i="13"/>
  <c r="KL4" i="13"/>
  <c r="MX4" i="13"/>
  <c r="BJ5" i="13"/>
  <c r="DV5" i="13"/>
  <c r="FA5" i="13"/>
  <c r="FQ5" i="13"/>
  <c r="GG5" i="13"/>
  <c r="GW5" i="13"/>
  <c r="HM5" i="13"/>
  <c r="IC5" i="13"/>
  <c r="IS5" i="13"/>
  <c r="JI5" i="13"/>
  <c r="JY5" i="13"/>
  <c r="KO5" i="13"/>
  <c r="LE5" i="13"/>
  <c r="LU5" i="13"/>
  <c r="MK5" i="13"/>
  <c r="NA5" i="13"/>
  <c r="Q6" i="13"/>
  <c r="AG6" i="13"/>
  <c r="AW6" i="13"/>
  <c r="BM6" i="13"/>
  <c r="CC6" i="13"/>
  <c r="CS6" i="13"/>
  <c r="DI6" i="13"/>
  <c r="DY6" i="13"/>
  <c r="EO6" i="13"/>
  <c r="N4" i="13"/>
  <c r="BZ4" i="13"/>
  <c r="EL4" i="13"/>
  <c r="GX4" i="13"/>
  <c r="JJ4" i="13"/>
  <c r="LV4" i="13"/>
  <c r="AH5" i="13"/>
  <c r="CT5" i="13"/>
  <c r="ET5" i="13"/>
  <c r="FJ5" i="13"/>
  <c r="FZ5" i="13"/>
  <c r="GP5" i="13"/>
  <c r="HF5" i="13"/>
  <c r="HV5" i="13"/>
  <c r="IL5" i="13"/>
  <c r="JB5" i="13"/>
  <c r="JR5" i="13"/>
  <c r="KH5" i="13"/>
  <c r="KX5" i="13"/>
  <c r="LN5" i="13"/>
  <c r="MD5" i="13"/>
  <c r="MT5" i="13"/>
  <c r="J6" i="13"/>
  <c r="Z6" i="13"/>
  <c r="AP6" i="13"/>
  <c r="BF6" i="13"/>
  <c r="BV6" i="13"/>
  <c r="CL6" i="13"/>
  <c r="DB6" i="13"/>
  <c r="DR6" i="13"/>
  <c r="EH6" i="13"/>
  <c r="EX6" i="13"/>
  <c r="CD4" i="13"/>
  <c r="LZ4" i="13"/>
  <c r="FK5" i="13"/>
  <c r="HW5" i="13"/>
  <c r="KI5" i="13"/>
  <c r="MU5" i="13"/>
  <c r="BG6" i="13"/>
  <c r="DS6" i="13"/>
  <c r="FL6" i="13"/>
  <c r="GB6" i="13"/>
  <c r="GR6" i="13"/>
  <c r="HH6" i="13"/>
  <c r="HX6" i="13"/>
  <c r="IN6" i="13"/>
  <c r="JD6" i="13"/>
  <c r="JT6" i="13"/>
  <c r="KJ6" i="13"/>
  <c r="KZ6" i="13"/>
  <c r="LP6" i="13"/>
  <c r="MF6" i="13"/>
  <c r="MV6" i="13"/>
  <c r="L7" i="13"/>
  <c r="AB7" i="13"/>
  <c r="AR7" i="13"/>
  <c r="BH7" i="13"/>
  <c r="BX7" i="13"/>
  <c r="CN7" i="13"/>
  <c r="DD7" i="13"/>
  <c r="DT7" i="13"/>
  <c r="EJ7" i="13"/>
  <c r="EZ7" i="13"/>
  <c r="FP7" i="13"/>
  <c r="GF7" i="13"/>
  <c r="HR4" i="13"/>
  <c r="DN5" i="13"/>
  <c r="GU5" i="13"/>
  <c r="JG5" i="13"/>
  <c r="LS5" i="13"/>
  <c r="AE6" i="13"/>
  <c r="CQ6" i="13"/>
  <c r="FC6" i="13"/>
  <c r="FU6" i="13"/>
  <c r="GK6" i="13"/>
  <c r="HA6" i="13"/>
  <c r="HQ6" i="13"/>
  <c r="IG6" i="13"/>
  <c r="IW6" i="13"/>
  <c r="JM6" i="13"/>
  <c r="KC6" i="13"/>
  <c r="KS6" i="13"/>
  <c r="LI6" i="13"/>
  <c r="LY6" i="13"/>
  <c r="MO6" i="13"/>
  <c r="E7" i="13"/>
  <c r="U7" i="13"/>
  <c r="AK7" i="13"/>
  <c r="BA7" i="13"/>
  <c r="BQ7" i="13"/>
  <c r="CG7" i="13"/>
  <c r="CW7" i="13"/>
  <c r="DM7" i="13"/>
  <c r="EC7" i="13"/>
  <c r="ES7" i="13"/>
  <c r="FI7" i="13"/>
  <c r="AX4" i="13"/>
  <c r="KT4" i="13"/>
  <c r="FC5" i="13"/>
  <c r="HO5" i="13"/>
  <c r="KA5" i="13"/>
  <c r="MM5" i="13"/>
  <c r="AY6" i="13"/>
  <c r="DK6" i="13"/>
  <c r="FJ6" i="13"/>
  <c r="FZ6" i="13"/>
  <c r="GP6" i="13"/>
  <c r="HF6" i="13"/>
  <c r="HV6" i="13"/>
  <c r="IL6" i="13"/>
  <c r="JB6" i="13"/>
  <c r="JR6" i="13"/>
  <c r="KH6" i="13"/>
  <c r="KX6" i="13"/>
  <c r="LN6" i="13"/>
  <c r="MD6" i="13"/>
  <c r="MT6" i="13"/>
  <c r="J7" i="13"/>
  <c r="Z7" i="13"/>
  <c r="AP7" i="13"/>
  <c r="BF7" i="13"/>
  <c r="BV7" i="13"/>
  <c r="CL7" i="13"/>
  <c r="DB7" i="13"/>
  <c r="DR7" i="13"/>
  <c r="EH7" i="13"/>
  <c r="EX7" i="13"/>
  <c r="FN7" i="13"/>
  <c r="GD7" i="13"/>
  <c r="BN4" i="13"/>
  <c r="KE5" i="13"/>
  <c r="FK6" i="13"/>
  <c r="HW6" i="13"/>
  <c r="KI6" i="13"/>
  <c r="MU6" i="13"/>
  <c r="BG7" i="13"/>
  <c r="DS7" i="13"/>
  <c r="GA7" i="13"/>
  <c r="GW7" i="13"/>
  <c r="HM7" i="13"/>
  <c r="IC7" i="13"/>
  <c r="IS7" i="13"/>
  <c r="JI7" i="13"/>
  <c r="JY7" i="13"/>
  <c r="KO7" i="13"/>
  <c r="LE7" i="13"/>
  <c r="LU7" i="13"/>
  <c r="MK7" i="13"/>
  <c r="NA7" i="13"/>
  <c r="JO5" i="13"/>
  <c r="JO6" i="13"/>
  <c r="CY7" i="13"/>
  <c r="HD7" i="13"/>
  <c r="IZ7" i="13"/>
  <c r="KR7" i="13"/>
  <c r="MR7" i="13"/>
  <c r="FW5" i="13"/>
  <c r="BS6" i="13"/>
  <c r="GU6" i="13"/>
  <c r="JG6" i="13"/>
  <c r="LS6" i="13"/>
  <c r="AE7" i="13"/>
  <c r="CQ7" i="13"/>
  <c r="FC7" i="13"/>
  <c r="GO7" i="13"/>
  <c r="HF7" i="13"/>
  <c r="HV7" i="13"/>
  <c r="IL7" i="13"/>
  <c r="JB7" i="13"/>
  <c r="JR7" i="13"/>
  <c r="KH7" i="13"/>
  <c r="KX7" i="13"/>
  <c r="LN7" i="13"/>
  <c r="MD7" i="13"/>
  <c r="NB7" i="13"/>
  <c r="IY6" i="13"/>
  <c r="DO7" i="13"/>
  <c r="HL7" i="13"/>
  <c r="JH7" i="13"/>
  <c r="LL7" i="13"/>
  <c r="GL4" i="13"/>
  <c r="LK5" i="13"/>
  <c r="FS6" i="13"/>
  <c r="IE6" i="13"/>
  <c r="KQ6" i="13"/>
  <c r="C7" i="13"/>
  <c r="BO7" i="13"/>
  <c r="EA7" i="13"/>
  <c r="GE7" i="13"/>
  <c r="AU4" i="13"/>
  <c r="DG4" i="13"/>
  <c r="FS4" i="13"/>
  <c r="IE4" i="13"/>
  <c r="KQ4" i="13"/>
  <c r="C5" i="13"/>
  <c r="BO5" i="13"/>
  <c r="EA5" i="13"/>
  <c r="AZ4" i="13"/>
  <c r="DL4" i="13"/>
  <c r="FX4" i="13"/>
  <c r="IJ4" i="13"/>
  <c r="KV4" i="13"/>
  <c r="H5" i="13"/>
  <c r="BT5" i="13"/>
  <c r="EF5" i="13"/>
  <c r="BE4" i="13"/>
  <c r="DQ4" i="13"/>
  <c r="GC4" i="13"/>
  <c r="IO4" i="13"/>
  <c r="LA4" i="13"/>
  <c r="M5" i="13"/>
  <c r="BY5" i="13"/>
  <c r="EK5" i="13"/>
  <c r="HV4" i="13"/>
  <c r="DR5" i="13"/>
  <c r="GV5" i="13"/>
  <c r="JH5" i="13"/>
  <c r="LT5" i="13"/>
  <c r="AF6" i="13"/>
  <c r="CR6" i="13"/>
  <c r="FD6" i="13"/>
  <c r="BF4" i="13"/>
  <c r="DR4" i="13"/>
  <c r="GD4" i="13"/>
  <c r="IP4" i="13"/>
  <c r="LB4" i="13"/>
  <c r="N5" i="13"/>
  <c r="BZ5" i="13"/>
  <c r="EL5" i="13"/>
  <c r="FE5" i="13"/>
  <c r="FU5" i="13"/>
  <c r="GK5" i="13"/>
  <c r="HA5" i="13"/>
  <c r="HQ5" i="13"/>
  <c r="IG5" i="13"/>
  <c r="IW5" i="13"/>
  <c r="JM5" i="13"/>
  <c r="KC5" i="13"/>
  <c r="KS5" i="13"/>
  <c r="LI5" i="13"/>
  <c r="LY5" i="13"/>
  <c r="MO5" i="13"/>
  <c r="E6" i="13"/>
  <c r="U6" i="13"/>
  <c r="AK6" i="13"/>
  <c r="BA6" i="13"/>
  <c r="BQ6" i="13"/>
  <c r="CG6" i="13"/>
  <c r="CW6" i="13"/>
  <c r="DM6" i="13"/>
  <c r="EC6" i="13"/>
  <c r="ES6" i="13"/>
  <c r="AD4" i="13"/>
  <c r="CP4" i="13"/>
  <c r="FB4" i="13"/>
  <c r="HN4" i="13"/>
  <c r="JZ4" i="13"/>
  <c r="ML4" i="13"/>
  <c r="AX5" i="13"/>
  <c r="DJ5" i="13"/>
  <c r="EX5" i="13"/>
  <c r="FN5" i="13"/>
  <c r="GD5" i="13"/>
  <c r="GT5" i="13"/>
  <c r="HJ5" i="13"/>
  <c r="HZ5" i="13"/>
  <c r="IP5" i="13"/>
  <c r="JF5" i="13"/>
  <c r="JV5" i="13"/>
  <c r="KL5" i="13"/>
  <c r="LB5" i="13"/>
  <c r="LR5" i="13"/>
  <c r="MH5" i="13"/>
  <c r="MX5" i="13"/>
  <c r="N6" i="13"/>
  <c r="AD6" i="13"/>
  <c r="AT6" i="13"/>
  <c r="BJ6" i="13"/>
  <c r="BZ6" i="13"/>
  <c r="CP6" i="13"/>
  <c r="DF6" i="13"/>
  <c r="DV6" i="13"/>
  <c r="EL6" i="13"/>
  <c r="FB6" i="13"/>
  <c r="EP4" i="13"/>
  <c r="AL5" i="13"/>
  <c r="GA5" i="13"/>
  <c r="IM5" i="13"/>
  <c r="KY5" i="13"/>
  <c r="K6" i="13"/>
  <c r="BW6" i="13"/>
  <c r="EI6" i="13"/>
  <c r="FP6" i="13"/>
  <c r="GF6" i="13"/>
  <c r="GV6" i="13"/>
  <c r="HL6" i="13"/>
  <c r="IB6" i="13"/>
  <c r="IR6" i="13"/>
  <c r="JH6" i="13"/>
  <c r="JX6" i="13"/>
  <c r="KN6" i="13"/>
  <c r="LD6" i="13"/>
  <c r="LT6" i="13"/>
  <c r="MJ6" i="13"/>
  <c r="MZ6" i="13"/>
  <c r="P7" i="13"/>
  <c r="AF7" i="13"/>
  <c r="AV7" i="13"/>
  <c r="BL7" i="13"/>
  <c r="CB7" i="13"/>
  <c r="CR7" i="13"/>
  <c r="DH7" i="13"/>
  <c r="DX7" i="13"/>
  <c r="EN7" i="13"/>
  <c r="FD7" i="13"/>
  <c r="FT7" i="13"/>
  <c r="AH4" i="13"/>
  <c r="KD4" i="13"/>
  <c r="EY5" i="13"/>
  <c r="HK5" i="13"/>
  <c r="JW5" i="13"/>
  <c r="MI5" i="13"/>
  <c r="AU6" i="13"/>
  <c r="DG6" i="13"/>
  <c r="FI6" i="13"/>
  <c r="FY6" i="13"/>
  <c r="GO6" i="13"/>
  <c r="HE6" i="13"/>
  <c r="HU6" i="13"/>
  <c r="IK6" i="13"/>
  <c r="JA6" i="13"/>
  <c r="JQ6" i="13"/>
  <c r="KG6" i="13"/>
  <c r="KW6" i="13"/>
  <c r="LM6" i="13"/>
  <c r="MC6" i="13"/>
  <c r="MS6" i="13"/>
  <c r="I7" i="13"/>
  <c r="Y7" i="13"/>
  <c r="AO7" i="13"/>
  <c r="BE7" i="13"/>
  <c r="BU7" i="13"/>
  <c r="CK7" i="13"/>
  <c r="DA7" i="13"/>
  <c r="DQ7" i="13"/>
  <c r="EG7" i="13"/>
  <c r="EW7" i="13"/>
  <c r="FM7" i="13"/>
  <c r="DJ4" i="13"/>
  <c r="FS5" i="13"/>
  <c r="IE5" i="13"/>
  <c r="KQ5" i="13"/>
  <c r="C6" i="13"/>
  <c r="BO6" i="13"/>
  <c r="EA6" i="13"/>
  <c r="FN6" i="13"/>
  <c r="GD6" i="13"/>
  <c r="GT6" i="13"/>
  <c r="HJ6" i="13"/>
  <c r="HZ6" i="13"/>
  <c r="IP6" i="13"/>
  <c r="JF6" i="13"/>
  <c r="JV6" i="13"/>
  <c r="KL6" i="13"/>
  <c r="LB6" i="13"/>
  <c r="LR6" i="13"/>
  <c r="MH6" i="13"/>
  <c r="MX6" i="13"/>
  <c r="N7" i="13"/>
  <c r="AD7" i="13"/>
  <c r="AT7" i="13"/>
  <c r="BJ7" i="13"/>
  <c r="BZ7" i="13"/>
  <c r="CP7" i="13"/>
  <c r="DF7" i="13"/>
  <c r="DV7" i="13"/>
  <c r="EL7" i="13"/>
  <c r="FB7" i="13"/>
  <c r="FR7" i="13"/>
  <c r="GH7" i="13"/>
  <c r="LJ4" i="13"/>
  <c r="MQ5" i="13"/>
  <c r="GA6" i="13"/>
  <c r="IM6" i="13"/>
  <c r="KY6" i="13"/>
  <c r="K7" i="13"/>
  <c r="BW7" i="13"/>
  <c r="EI7" i="13"/>
  <c r="GI7" i="13"/>
  <c r="HA7" i="13"/>
  <c r="HQ7" i="13"/>
  <c r="IG7" i="13"/>
  <c r="IW7" i="13"/>
  <c r="JM7" i="13"/>
  <c r="KC7" i="13"/>
  <c r="KS7" i="13"/>
  <c r="LI7" i="13"/>
  <c r="LY7" i="13"/>
  <c r="MO7" i="13"/>
  <c r="ML7" i="13"/>
  <c r="AM6" i="13"/>
  <c r="MA6" i="13"/>
  <c r="EU7" i="13"/>
  <c r="HP7" i="13"/>
  <c r="JL7" i="13"/>
  <c r="LD7" i="13"/>
  <c r="MZ7" i="13"/>
  <c r="II5" i="13"/>
  <c r="EE6" i="13"/>
  <c r="HK6" i="13"/>
  <c r="JW6" i="13"/>
  <c r="MI6" i="13"/>
  <c r="AU7" i="13"/>
  <c r="DG7" i="13"/>
  <c r="FS7" i="13"/>
  <c r="GT7" i="13"/>
  <c r="HJ7" i="13"/>
  <c r="HZ7" i="13"/>
  <c r="IP7" i="13"/>
  <c r="JF7" i="13"/>
  <c r="JV7" i="13"/>
  <c r="KL7" i="13"/>
  <c r="LB7" i="13"/>
  <c r="LR7" i="13"/>
  <c r="MH7" i="13"/>
  <c r="HC5" i="13"/>
  <c r="KU6" i="13"/>
  <c r="FK7" i="13"/>
  <c r="HX7" i="13"/>
  <c r="JT7" i="13"/>
  <c r="LX7" i="13"/>
  <c r="CH5" i="13"/>
  <c r="W6" i="13"/>
  <c r="GI6" i="13"/>
  <c r="IU6" i="13"/>
  <c r="LG6" i="13"/>
  <c r="S7" i="13"/>
  <c r="CE7" i="13"/>
  <c r="EQ7" i="13"/>
  <c r="GK7" i="13"/>
  <c r="HC7" i="13"/>
  <c r="HS7" i="13"/>
  <c r="II7" i="13"/>
  <c r="BK4" i="13"/>
  <c r="LG4" i="13"/>
  <c r="BP4" i="13"/>
  <c r="LL4" i="13"/>
  <c r="BU4" i="13"/>
  <c r="LQ4" i="13"/>
  <c r="KH4" i="13"/>
  <c r="MJ5" i="13"/>
  <c r="BV4" i="13"/>
  <c r="LR4" i="13"/>
  <c r="FI5" i="13"/>
  <c r="HU5" i="13"/>
  <c r="KG5" i="13"/>
  <c r="MS5" i="13"/>
  <c r="BE6" i="13"/>
  <c r="DQ6" i="13"/>
  <c r="DF4" i="13"/>
  <c r="NB4" i="13"/>
  <c r="FR5" i="13"/>
  <c r="ID5" i="13"/>
  <c r="KP5" i="13"/>
  <c r="NB5" i="13"/>
  <c r="BN6" i="13"/>
  <c r="DZ6" i="13"/>
  <c r="CX5" i="13"/>
  <c r="AA6" i="13"/>
  <c r="GJ6" i="13"/>
  <c r="IV6" i="13"/>
  <c r="LH6" i="13"/>
  <c r="T7" i="13"/>
  <c r="CF7" i="13"/>
  <c r="ER7" i="13"/>
  <c r="MP4" i="13"/>
  <c r="MY5" i="13"/>
  <c r="GC6" i="13"/>
  <c r="IO6" i="13"/>
  <c r="LA6" i="13"/>
  <c r="M7" i="13"/>
  <c r="BY7" i="13"/>
  <c r="EK7" i="13"/>
  <c r="BR5" i="13"/>
  <c r="S6" i="13"/>
  <c r="GH6" i="13"/>
  <c r="IT6" i="13"/>
  <c r="LF6" i="13"/>
  <c r="R7" i="13"/>
  <c r="CD7" i="13"/>
  <c r="EP7" i="13"/>
  <c r="FG5" i="13"/>
  <c r="LO6" i="13"/>
  <c r="GN7" i="13"/>
  <c r="JA7" i="13"/>
  <c r="LM7" i="13"/>
  <c r="GM6" i="13"/>
  <c r="KB7" i="13"/>
  <c r="FO6" i="13"/>
  <c r="BK7" i="13"/>
  <c r="HN7" i="13"/>
  <c r="JZ7" i="13"/>
  <c r="MP7" i="13"/>
  <c r="IJ7" i="13"/>
  <c r="CI6" i="13"/>
  <c r="AI7" i="13"/>
  <c r="GU7" i="13"/>
  <c r="HO7" i="13"/>
  <c r="IM7" i="13"/>
  <c r="JC7" i="13"/>
  <c r="JS7" i="13"/>
  <c r="KI7" i="13"/>
  <c r="KY7" i="13"/>
  <c r="LO7" i="13"/>
  <c r="ME7" i="13"/>
  <c r="MU7" i="13"/>
  <c r="CY6" i="13"/>
  <c r="LK6" i="13"/>
  <c r="EE7" i="13"/>
  <c r="HT7" i="13"/>
  <c r="JP7" i="13"/>
  <c r="LH7" i="13"/>
  <c r="B5" i="13"/>
  <c r="KM7" i="13"/>
  <c r="LS7" i="13"/>
  <c r="MY7" i="13"/>
  <c r="MQ6" i="13"/>
  <c r="IF7" i="13"/>
  <c r="JX7" i="13"/>
  <c r="B6" i="13"/>
  <c r="IZ4" i="13"/>
  <c r="JE4" i="13"/>
  <c r="JX5" i="13"/>
  <c r="JF4" i="13"/>
  <c r="JQ5" i="13"/>
  <c r="DA6" i="13"/>
  <c r="FB5" i="13"/>
  <c r="ML5" i="13"/>
  <c r="HB4" i="13"/>
  <c r="IF6" i="13"/>
  <c r="BP7" i="13"/>
  <c r="CT4" i="13"/>
  <c r="HY6" i="13"/>
  <c r="BI7" i="13"/>
  <c r="LG5" i="13"/>
  <c r="KP6" i="13"/>
  <c r="GL7" i="13"/>
  <c r="IK7" i="13"/>
  <c r="IB7" i="13"/>
  <c r="GX7" i="13"/>
  <c r="LV7" i="13"/>
  <c r="GM5" i="13"/>
  <c r="IE7" i="13"/>
  <c r="KE7" i="13"/>
  <c r="MA7" i="13"/>
  <c r="KE6" i="13"/>
  <c r="JD7" i="13"/>
  <c r="KV7" i="13"/>
  <c r="DW4" i="13"/>
  <c r="S5" i="13"/>
  <c r="EB4" i="13"/>
  <c r="X5" i="13"/>
  <c r="EG4" i="13"/>
  <c r="AC5" i="13"/>
  <c r="EZ5" i="13"/>
  <c r="AV6" i="13"/>
  <c r="EH4" i="13"/>
  <c r="AD5" i="13"/>
  <c r="FY5" i="13"/>
  <c r="IK5" i="13"/>
  <c r="KW5" i="13"/>
  <c r="I6" i="13"/>
  <c r="BU6" i="13"/>
  <c r="EG6" i="13"/>
  <c r="FR4" i="13"/>
  <c r="BN5" i="13"/>
  <c r="GH5" i="13"/>
  <c r="IT5" i="13"/>
  <c r="LF5" i="13"/>
  <c r="R6" i="13"/>
  <c r="CD6" i="13"/>
  <c r="EP6" i="13"/>
  <c r="GQ5" i="13"/>
  <c r="CM6" i="13"/>
  <c r="GZ6" i="13"/>
  <c r="JL6" i="13"/>
  <c r="LX6" i="13"/>
  <c r="AJ7" i="13"/>
  <c r="CV7" i="13"/>
  <c r="FH7" i="13"/>
  <c r="FO5" i="13"/>
  <c r="BK6" i="13"/>
  <c r="GS6" i="13"/>
  <c r="JE6" i="13"/>
  <c r="LQ6" i="13"/>
  <c r="AC7" i="13"/>
  <c r="CO7" i="13"/>
  <c r="FA7" i="13"/>
  <c r="GI5" i="13"/>
  <c r="CE6" i="13"/>
  <c r="GX6" i="13"/>
  <c r="JJ6" i="13"/>
  <c r="LV6" i="13"/>
  <c r="AH7" i="13"/>
  <c r="CT7" i="13"/>
  <c r="FF7" i="13"/>
  <c r="BC6" i="13"/>
  <c r="AA7" i="13"/>
  <c r="HE7" i="13"/>
  <c r="JQ7" i="13"/>
  <c r="MC7" i="13"/>
  <c r="G7" i="13"/>
  <c r="LT7" i="13"/>
  <c r="IA6" i="13"/>
  <c r="DW7" i="13"/>
  <c r="ID7" i="13"/>
  <c r="KP7" i="13"/>
  <c r="FG6" i="13"/>
  <c r="KF7" i="13"/>
  <c r="GY6" i="13"/>
  <c r="CU7" i="13"/>
  <c r="GY7" i="13"/>
  <c r="HW7" i="13"/>
  <c r="IQ7" i="13"/>
  <c r="JG7" i="13"/>
  <c r="JW7" i="13"/>
  <c r="LC7" i="13"/>
  <c r="MI7" i="13"/>
  <c r="FW6" i="13"/>
  <c r="FY7" i="13"/>
  <c r="LP7" i="13"/>
  <c r="D4" i="13"/>
  <c r="ES5" i="13"/>
  <c r="MC5" i="13"/>
  <c r="AT4" i="13"/>
  <c r="HN5" i="13"/>
  <c r="AX6" i="13"/>
  <c r="LO5" i="13"/>
  <c r="KR6" i="13"/>
  <c r="EB7" i="13"/>
  <c r="FM6" i="13"/>
  <c r="MW6" i="13"/>
  <c r="FV4" i="13"/>
  <c r="ID6" i="13"/>
  <c r="BN7" i="13"/>
  <c r="JC6" i="13"/>
  <c r="KW7" i="13"/>
  <c r="MY6" i="13"/>
  <c r="GM7" i="13"/>
  <c r="GQ7" i="13"/>
  <c r="IY7" i="13"/>
  <c r="KU7" i="13"/>
  <c r="MQ7" i="13"/>
  <c r="CI7" i="13"/>
  <c r="MN7" i="13"/>
  <c r="GI4" i="13"/>
  <c r="CE5" i="13"/>
  <c r="GN4" i="13"/>
  <c r="CJ5" i="13"/>
  <c r="GS4" i="13"/>
  <c r="CO5" i="13"/>
  <c r="HL5" i="13"/>
  <c r="DH6" i="13"/>
  <c r="GT4" i="13"/>
  <c r="CP5" i="13"/>
  <c r="GO5" i="13"/>
  <c r="JA5" i="13"/>
  <c r="LM5" i="13"/>
  <c r="Y6" i="13"/>
  <c r="CK6" i="13"/>
  <c r="EW6" i="13"/>
  <c r="ID4" i="13"/>
  <c r="DZ5" i="13"/>
  <c r="GX5" i="13"/>
  <c r="JJ5" i="13"/>
  <c r="LV5" i="13"/>
  <c r="AH6" i="13"/>
  <c r="CT6" i="13"/>
  <c r="FF6" i="13"/>
  <c r="JC5" i="13"/>
  <c r="EY6" i="13"/>
  <c r="HP6" i="13"/>
  <c r="KB6" i="13"/>
  <c r="MN6" i="13"/>
  <c r="AZ7" i="13"/>
  <c r="DL7" i="13"/>
  <c r="FX7" i="13"/>
  <c r="IA5" i="13"/>
  <c r="DW6" i="13"/>
  <c r="HI6" i="13"/>
  <c r="JU6" i="13"/>
  <c r="MG6" i="13"/>
  <c r="AS7" i="13"/>
  <c r="DE7" i="13"/>
  <c r="FQ7" i="13"/>
  <c r="IU5" i="13"/>
  <c r="EQ6" i="13"/>
  <c r="HN6" i="13"/>
  <c r="JZ6" i="13"/>
  <c r="ML6" i="13"/>
  <c r="AX7" i="13"/>
  <c r="DJ7" i="13"/>
  <c r="FV7" i="13"/>
  <c r="GQ6" i="13"/>
  <c r="CM7" i="13"/>
  <c r="HU7" i="13"/>
  <c r="KG7" i="13"/>
  <c r="MS7" i="13"/>
  <c r="GG7" i="13"/>
  <c r="DZ4" i="13"/>
  <c r="KM6" i="13"/>
  <c r="GC7" i="13"/>
  <c r="IT7" i="13"/>
  <c r="LF7" i="13"/>
  <c r="W7" i="13"/>
  <c r="MJ7" i="13"/>
  <c r="JK6" i="13"/>
  <c r="FG7" i="13"/>
  <c r="HG7" i="13"/>
  <c r="IA7" i="13"/>
  <c r="IU7" i="13"/>
  <c r="JK7" i="13"/>
  <c r="KA7" i="13"/>
  <c r="KQ7" i="13"/>
  <c r="LG7" i="13"/>
  <c r="LW7" i="13"/>
  <c r="MM7" i="13"/>
  <c r="IX4" i="13"/>
  <c r="HS6" i="13"/>
  <c r="AM7" i="13"/>
  <c r="GR7" i="13"/>
  <c r="IR7" i="13"/>
  <c r="KJ7" i="13"/>
  <c r="MB7" i="13"/>
  <c r="B7" i="13"/>
  <c r="IU4" i="13"/>
  <c r="I4" i="13"/>
  <c r="AL4" i="13"/>
  <c r="J4" i="13"/>
  <c r="HE5" i="13"/>
  <c r="AO6" i="13"/>
  <c r="KP4" i="13"/>
  <c r="JZ5" i="13"/>
  <c r="DJ6" i="13"/>
  <c r="FT6" i="13"/>
  <c r="D7" i="13"/>
  <c r="KM5" i="13"/>
  <c r="KK6" i="13"/>
  <c r="DU7" i="13"/>
  <c r="FR6" i="13"/>
  <c r="NB6" i="13"/>
  <c r="DZ7" i="13"/>
  <c r="EY7" i="13"/>
  <c r="MT7" i="13"/>
  <c r="KU5" i="13"/>
  <c r="JJ7" i="13"/>
  <c r="LW6" i="13"/>
  <c r="HK7" i="13"/>
  <c r="JO7" i="13"/>
  <c r="LK7" i="13"/>
  <c r="MA5" i="13"/>
  <c r="HH7" i="13"/>
  <c r="B4" i="13"/>
  <c r="B2" i="13" l="1"/>
  <c r="C2" i="13" s="1"/>
  <c r="D2" i="13" s="1"/>
  <c r="E2" i="13" s="1"/>
  <c r="F2" i="13" s="1"/>
  <c r="G2" i="13" s="1"/>
  <c r="H2" i="13" s="1"/>
  <c r="I2" i="13" s="1"/>
  <c r="J2" i="13" s="1"/>
  <c r="K2" i="13" s="1"/>
  <c r="L2" i="13" s="1"/>
  <c r="M2" i="13" s="1"/>
  <c r="N2" i="13" s="1"/>
  <c r="O2" i="13" s="1"/>
  <c r="P2" i="13" s="1"/>
  <c r="Q2" i="13" s="1"/>
  <c r="R2" i="13" s="1"/>
  <c r="S2" i="13" s="1"/>
  <c r="T2" i="13" s="1"/>
  <c r="U2" i="13" s="1"/>
  <c r="V2" i="13" s="1"/>
  <c r="W2" i="13" s="1"/>
  <c r="X2" i="13" s="1"/>
  <c r="Y2" i="13" s="1"/>
  <c r="Z2" i="13" s="1"/>
  <c r="AA2" i="13" s="1"/>
  <c r="AB2" i="13" s="1"/>
  <c r="AC2" i="13" s="1"/>
  <c r="AD2" i="13" s="1"/>
  <c r="AE2" i="13" s="1"/>
  <c r="AF2" i="13" s="1"/>
  <c r="AG2" i="13" s="1"/>
  <c r="AH2" i="13" s="1"/>
  <c r="AI2" i="13" s="1"/>
  <c r="AJ2" i="13" s="1"/>
  <c r="AK2" i="13" s="1"/>
  <c r="AL2" i="13" s="1"/>
  <c r="AM2" i="13" s="1"/>
  <c r="AN2" i="13" s="1"/>
  <c r="AO2" i="13" s="1"/>
  <c r="AP2" i="13" s="1"/>
  <c r="AQ2" i="13" s="1"/>
  <c r="AR2" i="13" s="1"/>
  <c r="AS2" i="13" s="1"/>
  <c r="AT2" i="13" s="1"/>
  <c r="AU2" i="13" s="1"/>
  <c r="AV2" i="13" s="1"/>
  <c r="AW2" i="13" s="1"/>
  <c r="AX2" i="13" s="1"/>
  <c r="AY2" i="13" s="1"/>
  <c r="AZ2" i="13" s="1"/>
  <c r="BA2" i="13" s="1"/>
  <c r="BB2" i="13" s="1"/>
  <c r="BC2" i="13" s="1"/>
  <c r="BD2" i="13" s="1"/>
  <c r="BE2" i="13" s="1"/>
  <c r="BF2" i="13" s="1"/>
  <c r="BG2" i="13" s="1"/>
  <c r="BH2" i="13" s="1"/>
  <c r="BI2" i="13" s="1"/>
  <c r="BJ2" i="13" s="1"/>
  <c r="BK2" i="13" s="1"/>
  <c r="BL2" i="13" s="1"/>
  <c r="BM2" i="13" s="1"/>
  <c r="BN2" i="13" s="1"/>
  <c r="BO2" i="13" s="1"/>
  <c r="BP2" i="13" s="1"/>
  <c r="BQ2" i="13" s="1"/>
  <c r="BR2" i="13" s="1"/>
  <c r="BS2" i="13" s="1"/>
  <c r="BT2" i="13" s="1"/>
  <c r="BU2" i="13" s="1"/>
  <c r="BV2" i="13" s="1"/>
  <c r="BW2" i="13" s="1"/>
  <c r="BX2" i="13" s="1"/>
  <c r="BY2" i="13" s="1"/>
  <c r="BZ2" i="13" s="1"/>
  <c r="CA2" i="13" s="1"/>
  <c r="CB2" i="13" s="1"/>
  <c r="CC2" i="13" s="1"/>
  <c r="CD2" i="13" s="1"/>
  <c r="CE2" i="13" s="1"/>
  <c r="CF2" i="13" s="1"/>
  <c r="CG2" i="13" s="1"/>
  <c r="CH2" i="13" s="1"/>
  <c r="CI2" i="13" s="1"/>
  <c r="CJ2" i="13" s="1"/>
  <c r="CK2" i="13" s="1"/>
  <c r="CL2" i="13" s="1"/>
  <c r="CM2" i="13" s="1"/>
  <c r="CN2" i="13" s="1"/>
  <c r="CO2" i="13" s="1"/>
  <c r="CP2" i="13" s="1"/>
  <c r="CQ2" i="13" s="1"/>
  <c r="CR2" i="13" s="1"/>
  <c r="CS2" i="13" s="1"/>
  <c r="CT2" i="13" s="1"/>
  <c r="CU2" i="13" s="1"/>
  <c r="CV2" i="13" s="1"/>
  <c r="CW2" i="13" s="1"/>
  <c r="CX2" i="13" s="1"/>
  <c r="CY2" i="13" s="1"/>
  <c r="CZ2" i="13" s="1"/>
  <c r="DA2" i="13" s="1"/>
  <c r="DB2" i="13" s="1"/>
  <c r="DC2" i="13" s="1"/>
  <c r="DD2" i="13" s="1"/>
  <c r="DE2" i="13" s="1"/>
  <c r="DF2" i="13" s="1"/>
  <c r="DG2" i="13" s="1"/>
  <c r="DH2" i="13" s="1"/>
  <c r="DI2" i="13" s="1"/>
  <c r="DJ2" i="13" s="1"/>
  <c r="DK2" i="13" s="1"/>
  <c r="DL2" i="13" s="1"/>
  <c r="DM2" i="13" s="1"/>
  <c r="DN2" i="13" s="1"/>
  <c r="DO2" i="13" s="1"/>
  <c r="DP2" i="13" s="1"/>
  <c r="DQ2" i="13" s="1"/>
  <c r="DR2" i="13" s="1"/>
  <c r="DS2" i="13" s="1"/>
  <c r="DT2" i="13" s="1"/>
  <c r="DU2" i="13" s="1"/>
  <c r="DV2" i="13" s="1"/>
  <c r="DW2" i="13" s="1"/>
  <c r="DX2" i="13" s="1"/>
  <c r="DY2" i="13" s="1"/>
  <c r="DZ2" i="13" s="1"/>
  <c r="EA2" i="13" s="1"/>
  <c r="EB2" i="13" s="1"/>
  <c r="EC2" i="13" s="1"/>
  <c r="ED2" i="13" s="1"/>
  <c r="EE2" i="13" s="1"/>
  <c r="EF2" i="13" s="1"/>
  <c r="EG2" i="13" s="1"/>
  <c r="EH2" i="13" s="1"/>
  <c r="EI2" i="13" s="1"/>
  <c r="EJ2" i="13" s="1"/>
  <c r="EK2" i="13" s="1"/>
  <c r="EL2" i="13" s="1"/>
  <c r="EM2" i="13" s="1"/>
  <c r="EN2" i="13" s="1"/>
  <c r="EO2" i="13" s="1"/>
  <c r="EP2" i="13" s="1"/>
  <c r="EQ2" i="13" s="1"/>
  <c r="ER2" i="13" s="1"/>
  <c r="ES2" i="13" s="1"/>
  <c r="ET2" i="13" s="1"/>
  <c r="EU2" i="13" s="1"/>
  <c r="EV2" i="13" s="1"/>
  <c r="EW2" i="13" s="1"/>
  <c r="EX2" i="13" s="1"/>
  <c r="EY2" i="13" s="1"/>
  <c r="EZ2" i="13" s="1"/>
  <c r="FA2" i="13" s="1"/>
  <c r="FB2" i="13" s="1"/>
  <c r="FC2" i="13" s="1"/>
  <c r="FD2" i="13" s="1"/>
  <c r="FE2" i="13" s="1"/>
  <c r="FF2" i="13" s="1"/>
  <c r="FG2" i="13" s="1"/>
  <c r="FH2" i="13" s="1"/>
  <c r="FI2" i="13" s="1"/>
  <c r="FJ2" i="13" s="1"/>
  <c r="FK2" i="13" s="1"/>
  <c r="FL2" i="13" s="1"/>
  <c r="FM2" i="13" s="1"/>
  <c r="FN2" i="13" s="1"/>
  <c r="FO2" i="13" s="1"/>
  <c r="FP2" i="13" s="1"/>
  <c r="FQ2" i="13" s="1"/>
  <c r="FR2" i="13" s="1"/>
  <c r="FS2" i="13" s="1"/>
  <c r="FT2" i="13" s="1"/>
  <c r="FU2" i="13" s="1"/>
  <c r="FV2" i="13" s="1"/>
  <c r="FW2" i="13" s="1"/>
  <c r="FX2" i="13" s="1"/>
  <c r="FY2" i="13" s="1"/>
  <c r="FZ2" i="13" s="1"/>
  <c r="GA2" i="13" s="1"/>
  <c r="GB2" i="13" s="1"/>
  <c r="GC2" i="13" s="1"/>
  <c r="GD2" i="13" s="1"/>
  <c r="GE2" i="13" s="1"/>
  <c r="GF2" i="13" s="1"/>
  <c r="GG2" i="13" s="1"/>
  <c r="GH2" i="13" s="1"/>
  <c r="GI2" i="13" s="1"/>
  <c r="GJ2" i="13" s="1"/>
  <c r="GK2" i="13" s="1"/>
  <c r="GL2" i="13" s="1"/>
  <c r="GM2" i="13" s="1"/>
  <c r="GN2" i="13" s="1"/>
  <c r="GO2" i="13" s="1"/>
  <c r="GP2" i="13" s="1"/>
  <c r="GQ2" i="13" s="1"/>
  <c r="GR2" i="13" s="1"/>
  <c r="GS2" i="13" s="1"/>
  <c r="GT2" i="13" s="1"/>
  <c r="GU2" i="13" s="1"/>
  <c r="GV2" i="13" s="1"/>
  <c r="GW2" i="13" s="1"/>
  <c r="GX2" i="13" s="1"/>
  <c r="GY2" i="13" s="1"/>
  <c r="GZ2" i="13" s="1"/>
  <c r="HA2" i="13" s="1"/>
  <c r="HB2" i="13" s="1"/>
  <c r="HC2" i="13" s="1"/>
  <c r="HD2" i="13" s="1"/>
  <c r="HE2" i="13" s="1"/>
  <c r="HF2" i="13" s="1"/>
  <c r="HG2" i="13" s="1"/>
  <c r="HH2" i="13" s="1"/>
  <c r="HI2" i="13" s="1"/>
  <c r="HJ2" i="13" s="1"/>
  <c r="HK2" i="13" s="1"/>
  <c r="HL2" i="13" s="1"/>
  <c r="HM2" i="13" s="1"/>
  <c r="HN2" i="13" s="1"/>
  <c r="HO2" i="13" s="1"/>
  <c r="HP2" i="13" s="1"/>
  <c r="HQ2" i="13" s="1"/>
  <c r="HR2" i="13" s="1"/>
  <c r="HS2" i="13" s="1"/>
  <c r="HT2" i="13" s="1"/>
  <c r="HU2" i="13" s="1"/>
  <c r="HV2" i="13" s="1"/>
  <c r="HW2" i="13" s="1"/>
  <c r="HX2" i="13" s="1"/>
  <c r="HY2" i="13" s="1"/>
  <c r="HZ2" i="13" s="1"/>
  <c r="IA2" i="13" s="1"/>
  <c r="IB2" i="13" s="1"/>
  <c r="IC2" i="13" s="1"/>
  <c r="ID2" i="13" s="1"/>
  <c r="IE2" i="13" s="1"/>
  <c r="IF2" i="13" s="1"/>
  <c r="IG2" i="13" s="1"/>
  <c r="IH2" i="13" s="1"/>
  <c r="II2" i="13" s="1"/>
  <c r="IJ2" i="13" s="1"/>
  <c r="IK2" i="13" s="1"/>
  <c r="IL2" i="13" s="1"/>
  <c r="IM2" i="13" s="1"/>
  <c r="IN2" i="13" s="1"/>
  <c r="IO2" i="13" s="1"/>
  <c r="IP2" i="13" s="1"/>
  <c r="IQ2" i="13" s="1"/>
  <c r="IR2" i="13" s="1"/>
  <c r="IS2" i="13" s="1"/>
  <c r="IT2" i="13" s="1"/>
  <c r="IU2" i="13" s="1"/>
  <c r="IV2" i="13" s="1"/>
  <c r="IW2" i="13" s="1"/>
  <c r="IX2" i="13" s="1"/>
  <c r="IY2" i="13" s="1"/>
  <c r="IZ2" i="13" s="1"/>
  <c r="JA2" i="13" s="1"/>
  <c r="JB2" i="13" s="1"/>
  <c r="JC2" i="13" s="1"/>
  <c r="JD2" i="13" s="1"/>
  <c r="JE2" i="13" s="1"/>
  <c r="JF2" i="13" s="1"/>
  <c r="JG2" i="13" s="1"/>
  <c r="JH2" i="13" s="1"/>
  <c r="JI2" i="13" s="1"/>
  <c r="JJ2" i="13" s="1"/>
  <c r="JK2" i="13" s="1"/>
  <c r="JL2" i="13" s="1"/>
  <c r="JM2" i="13" s="1"/>
  <c r="JN2" i="13" s="1"/>
  <c r="JO2" i="13" s="1"/>
  <c r="JP2" i="13" s="1"/>
  <c r="JQ2" i="13" s="1"/>
  <c r="JR2" i="13" s="1"/>
  <c r="JS2" i="13" s="1"/>
  <c r="JT2" i="13" s="1"/>
  <c r="JU2" i="13" s="1"/>
  <c r="JV2" i="13" s="1"/>
  <c r="JW2" i="13" s="1"/>
  <c r="JX2" i="13" s="1"/>
  <c r="JY2" i="13" s="1"/>
  <c r="JZ2" i="13" s="1"/>
  <c r="KA2" i="13" s="1"/>
  <c r="KB2" i="13" s="1"/>
  <c r="KC2" i="13" s="1"/>
  <c r="KD2" i="13" s="1"/>
  <c r="KE2" i="13" s="1"/>
  <c r="KF2" i="13" s="1"/>
  <c r="KG2" i="13" s="1"/>
  <c r="KH2" i="13" s="1"/>
  <c r="KI2" i="13" s="1"/>
  <c r="KJ2" i="13" s="1"/>
  <c r="KK2" i="13" s="1"/>
  <c r="KL2" i="13" s="1"/>
  <c r="KM2" i="13" s="1"/>
  <c r="KN2" i="13" s="1"/>
  <c r="KO2" i="13" s="1"/>
  <c r="KP2" i="13" s="1"/>
  <c r="KQ2" i="13" s="1"/>
  <c r="KR2" i="13" s="1"/>
  <c r="KS2" i="13" s="1"/>
  <c r="KT2" i="13" s="1"/>
  <c r="KU2" i="13" s="1"/>
  <c r="KV2" i="13" s="1"/>
  <c r="KW2" i="13" s="1"/>
  <c r="KX2" i="13" s="1"/>
  <c r="KY2" i="13" s="1"/>
  <c r="KZ2" i="13" s="1"/>
  <c r="LA2" i="13" s="1"/>
  <c r="LB2" i="13" s="1"/>
  <c r="LC2" i="13" s="1"/>
  <c r="LD2" i="13" s="1"/>
  <c r="LE2" i="13" s="1"/>
  <c r="LF2" i="13" s="1"/>
  <c r="LG2" i="13" s="1"/>
  <c r="LH2" i="13" s="1"/>
  <c r="LI2" i="13" s="1"/>
  <c r="LJ2" i="13" s="1"/>
  <c r="LK2" i="13" s="1"/>
  <c r="LL2" i="13" s="1"/>
  <c r="LM2" i="13" s="1"/>
  <c r="LN2" i="13" s="1"/>
  <c r="LO2" i="13" s="1"/>
  <c r="LP2" i="13" s="1"/>
  <c r="LQ2" i="13" s="1"/>
  <c r="LR2" i="13" s="1"/>
  <c r="LS2" i="13" s="1"/>
  <c r="LT2" i="13" s="1"/>
  <c r="LU2" i="13" s="1"/>
  <c r="LV2" i="13" s="1"/>
  <c r="LW2" i="13" s="1"/>
  <c r="LX2" i="13" s="1"/>
  <c r="LY2" i="13" s="1"/>
  <c r="LZ2" i="13" s="1"/>
  <c r="MA2" i="13" s="1"/>
  <c r="MB2" i="13" s="1"/>
  <c r="MC2" i="13" s="1"/>
  <c r="MD2" i="13" s="1"/>
  <c r="ME2" i="13" s="1"/>
  <c r="MF2" i="13" s="1"/>
  <c r="MG2" i="13" s="1"/>
  <c r="MH2" i="13" s="1"/>
  <c r="MI2" i="13" s="1"/>
  <c r="MJ2" i="13" s="1"/>
  <c r="MK2" i="13" s="1"/>
  <c r="ML2" i="13" s="1"/>
  <c r="MM2" i="13" s="1"/>
  <c r="MN2" i="13" s="1"/>
  <c r="MO2" i="13" s="1"/>
  <c r="MP2" i="13" s="1"/>
  <c r="MQ2" i="13" s="1"/>
  <c r="MR2" i="13" s="1"/>
  <c r="MS2" i="13" s="1"/>
  <c r="MT2" i="13" s="1"/>
  <c r="MU2" i="13" s="1"/>
  <c r="MV2" i="13" s="1"/>
  <c r="MW2" i="13" s="1"/>
  <c r="MX2" i="13" s="1"/>
  <c r="MY2" i="13" s="1"/>
  <c r="MZ2" i="13" s="1"/>
  <c r="NA2" i="13" s="1"/>
  <c r="NB2" i="13" s="1"/>
  <c r="B3" i="13" l="1"/>
  <c r="C3" i="13" l="1"/>
  <c r="A10" i="12"/>
  <c r="B10" i="12"/>
  <c r="C10" i="12"/>
  <c r="D10" i="12"/>
  <c r="F10" i="12"/>
  <c r="G10" i="12"/>
  <c r="H10" i="12"/>
  <c r="I10" i="12"/>
  <c r="J10" i="12" s="1"/>
  <c r="L10" i="12"/>
  <c r="M10" i="12" s="1"/>
  <c r="O10" i="12"/>
  <c r="P10" i="12" s="1"/>
  <c r="R10" i="12"/>
  <c r="S10" i="12" s="1"/>
  <c r="V10" i="12"/>
  <c r="W10" i="12" s="1"/>
  <c r="Y10" i="12"/>
  <c r="Z10" i="12" s="1"/>
  <c r="AB10" i="12"/>
  <c r="AC10" i="12"/>
  <c r="AD10" i="12" s="1"/>
  <c r="A11" i="12"/>
  <c r="B11" i="12"/>
  <c r="C11" i="12"/>
  <c r="D11" i="12"/>
  <c r="F11" i="12"/>
  <c r="G11" i="12"/>
  <c r="H11" i="12"/>
  <c r="I11" i="12"/>
  <c r="J11" i="12" s="1"/>
  <c r="L11" i="12"/>
  <c r="M11" i="12" s="1"/>
  <c r="O11" i="12"/>
  <c r="P11" i="12" s="1"/>
  <c r="R11" i="12"/>
  <c r="S11" i="12" s="1"/>
  <c r="V11" i="12"/>
  <c r="W11" i="12" s="1"/>
  <c r="Y11" i="12"/>
  <c r="Z11" i="12" s="1"/>
  <c r="AB11" i="12"/>
  <c r="AC11" i="12"/>
  <c r="AD11" i="12" s="1"/>
  <c r="A12" i="12"/>
  <c r="B12" i="12"/>
  <c r="C12" i="12"/>
  <c r="D12" i="12"/>
  <c r="F12" i="12"/>
  <c r="G12" i="12"/>
  <c r="H12" i="12"/>
  <c r="I12" i="12"/>
  <c r="J12" i="12" s="1"/>
  <c r="L12" i="12"/>
  <c r="M12" i="12" s="1"/>
  <c r="O12" i="12"/>
  <c r="P12" i="12" s="1"/>
  <c r="R12" i="12"/>
  <c r="S12" i="12" s="1"/>
  <c r="V12" i="12"/>
  <c r="W12" i="12" s="1"/>
  <c r="Y12" i="12"/>
  <c r="Z12" i="12" s="1"/>
  <c r="AB12" i="12"/>
  <c r="AC12" i="12"/>
  <c r="AD12" i="12"/>
  <c r="A13" i="12"/>
  <c r="B13" i="12"/>
  <c r="C13" i="12"/>
  <c r="D13" i="12"/>
  <c r="F13" i="12"/>
  <c r="G13" i="12"/>
  <c r="H13" i="12"/>
  <c r="I13" i="12"/>
  <c r="J13" i="12" s="1"/>
  <c r="L13" i="12"/>
  <c r="M13" i="12" s="1"/>
  <c r="O13" i="12"/>
  <c r="P13" i="12" s="1"/>
  <c r="R13" i="12"/>
  <c r="S13" i="12" s="1"/>
  <c r="V13" i="12"/>
  <c r="W13" i="12" s="1"/>
  <c r="Y13" i="12"/>
  <c r="Z13" i="12" s="1"/>
  <c r="AB13" i="12"/>
  <c r="AC13" i="12"/>
  <c r="AD13" i="12" s="1"/>
  <c r="A14" i="12"/>
  <c r="B14" i="12"/>
  <c r="C14" i="12"/>
  <c r="D14" i="12"/>
  <c r="F14" i="12"/>
  <c r="G14" i="12"/>
  <c r="H14" i="12"/>
  <c r="I14" i="12"/>
  <c r="J14" i="12" s="1"/>
  <c r="L14" i="12"/>
  <c r="M14" i="12" s="1"/>
  <c r="O14" i="12"/>
  <c r="P14" i="12" s="1"/>
  <c r="R14" i="12"/>
  <c r="S14" i="12" s="1"/>
  <c r="V14" i="12"/>
  <c r="W14" i="12" s="1"/>
  <c r="Y14" i="12"/>
  <c r="Z14" i="12" s="1"/>
  <c r="AB14" i="12"/>
  <c r="AC14" i="12"/>
  <c r="AD14" i="12" s="1"/>
  <c r="A15" i="12"/>
  <c r="B15" i="12"/>
  <c r="C15" i="12"/>
  <c r="D15" i="12"/>
  <c r="F15" i="12"/>
  <c r="G15" i="12"/>
  <c r="H15" i="12"/>
  <c r="I15" i="12"/>
  <c r="J15" i="12" s="1"/>
  <c r="L15" i="12"/>
  <c r="M15" i="12" s="1"/>
  <c r="O15" i="12"/>
  <c r="P15" i="12" s="1"/>
  <c r="R15" i="12"/>
  <c r="S15" i="12" s="1"/>
  <c r="V15" i="12"/>
  <c r="W15" i="12" s="1"/>
  <c r="Y15" i="12"/>
  <c r="Z15" i="12" s="1"/>
  <c r="AB15" i="12"/>
  <c r="AC15" i="12"/>
  <c r="AD15" i="12" s="1"/>
  <c r="A16" i="12"/>
  <c r="B16" i="12"/>
  <c r="C16" i="12"/>
  <c r="D16" i="12"/>
  <c r="F16" i="12"/>
  <c r="G16" i="12"/>
  <c r="H16" i="12"/>
  <c r="I16" i="12"/>
  <c r="J16" i="12" s="1"/>
  <c r="L16" i="12"/>
  <c r="M16" i="12" s="1"/>
  <c r="O16" i="12"/>
  <c r="P16" i="12" s="1"/>
  <c r="R16" i="12"/>
  <c r="S16" i="12" s="1"/>
  <c r="V16" i="12"/>
  <c r="W16" i="12" s="1"/>
  <c r="Y16" i="12"/>
  <c r="Z16" i="12"/>
  <c r="AB16" i="12"/>
  <c r="AC16" i="12"/>
  <c r="AD16" i="12" s="1"/>
  <c r="A17" i="12"/>
  <c r="B17" i="12"/>
  <c r="C17" i="12"/>
  <c r="D17" i="12"/>
  <c r="F17" i="12"/>
  <c r="G17" i="12"/>
  <c r="H17" i="12"/>
  <c r="I17" i="12"/>
  <c r="J17" i="12" s="1"/>
  <c r="L17" i="12"/>
  <c r="M17" i="12" s="1"/>
  <c r="O17" i="12"/>
  <c r="P17" i="12" s="1"/>
  <c r="R17" i="12"/>
  <c r="S17" i="12" s="1"/>
  <c r="V17" i="12"/>
  <c r="W17" i="12" s="1"/>
  <c r="Y17" i="12"/>
  <c r="Z17" i="12" s="1"/>
  <c r="AB17" i="12"/>
  <c r="AC17" i="12"/>
  <c r="AD17" i="12" s="1"/>
  <c r="A18" i="12"/>
  <c r="B18" i="12"/>
  <c r="C18" i="12"/>
  <c r="D18" i="12"/>
  <c r="F18" i="12"/>
  <c r="G18" i="12"/>
  <c r="H18" i="12"/>
  <c r="I18" i="12"/>
  <c r="J18" i="12" s="1"/>
  <c r="L18" i="12"/>
  <c r="M18" i="12" s="1"/>
  <c r="O18" i="12"/>
  <c r="P18" i="12" s="1"/>
  <c r="R18" i="12"/>
  <c r="S18" i="12" s="1"/>
  <c r="V18" i="12"/>
  <c r="W18" i="12" s="1"/>
  <c r="Y18" i="12"/>
  <c r="Z18" i="12" s="1"/>
  <c r="AB18" i="12"/>
  <c r="AC18" i="12"/>
  <c r="AD18" i="12" s="1"/>
  <c r="A19" i="12"/>
  <c r="B19" i="12"/>
  <c r="C19" i="12"/>
  <c r="D19" i="12"/>
  <c r="F19" i="12"/>
  <c r="G19" i="12"/>
  <c r="H19" i="12"/>
  <c r="I19" i="12"/>
  <c r="J19" i="12" s="1"/>
  <c r="L19" i="12"/>
  <c r="M19" i="12" s="1"/>
  <c r="O19" i="12"/>
  <c r="P19" i="12" s="1"/>
  <c r="R19" i="12"/>
  <c r="S19" i="12" s="1"/>
  <c r="V19" i="12"/>
  <c r="W19" i="12" s="1"/>
  <c r="Y19" i="12"/>
  <c r="Z19" i="12" s="1"/>
  <c r="AB19" i="12"/>
  <c r="AC19" i="12"/>
  <c r="AD19" i="12" s="1"/>
  <c r="A20" i="12"/>
  <c r="B20" i="12"/>
  <c r="C20" i="12"/>
  <c r="D20" i="12"/>
  <c r="F20" i="12"/>
  <c r="G20" i="12"/>
  <c r="H20" i="12"/>
  <c r="I20" i="12"/>
  <c r="J20" i="12" s="1"/>
  <c r="L20" i="12"/>
  <c r="M20" i="12" s="1"/>
  <c r="O20" i="12"/>
  <c r="P20" i="12" s="1"/>
  <c r="R20" i="12"/>
  <c r="S20" i="12" s="1"/>
  <c r="V20" i="12"/>
  <c r="W20" i="12" s="1"/>
  <c r="Y20" i="12"/>
  <c r="Z20" i="12" s="1"/>
  <c r="AB20" i="12"/>
  <c r="AC20" i="12"/>
  <c r="AD20" i="12" s="1"/>
  <c r="A21" i="12"/>
  <c r="B21" i="12"/>
  <c r="C21" i="12"/>
  <c r="D21" i="12"/>
  <c r="F21" i="12"/>
  <c r="G21" i="12"/>
  <c r="H21" i="12"/>
  <c r="I21" i="12"/>
  <c r="J21" i="12" s="1"/>
  <c r="L21" i="12"/>
  <c r="M21" i="12" s="1"/>
  <c r="O21" i="12"/>
  <c r="P21" i="12" s="1"/>
  <c r="R21" i="12"/>
  <c r="S21" i="12" s="1"/>
  <c r="V21" i="12"/>
  <c r="W21" i="12" s="1"/>
  <c r="Y21" i="12"/>
  <c r="Z21" i="12" s="1"/>
  <c r="AB21" i="12"/>
  <c r="AC21" i="12"/>
  <c r="AD21" i="12" s="1"/>
  <c r="A22" i="12"/>
  <c r="B22" i="12"/>
  <c r="C22" i="12"/>
  <c r="D22" i="12"/>
  <c r="F22" i="12"/>
  <c r="G22" i="12"/>
  <c r="H22" i="12"/>
  <c r="I22" i="12"/>
  <c r="J22" i="12" s="1"/>
  <c r="L22" i="12"/>
  <c r="M22" i="12" s="1"/>
  <c r="O22" i="12"/>
  <c r="P22" i="12" s="1"/>
  <c r="R22" i="12"/>
  <c r="S22" i="12" s="1"/>
  <c r="V22" i="12"/>
  <c r="W22" i="12" s="1"/>
  <c r="Y22" i="12"/>
  <c r="Z22" i="12" s="1"/>
  <c r="AB22" i="12"/>
  <c r="AC22" i="12"/>
  <c r="AD22" i="12" s="1"/>
  <c r="A23" i="12"/>
  <c r="B23" i="12"/>
  <c r="C23" i="12"/>
  <c r="D23" i="12"/>
  <c r="F23" i="12"/>
  <c r="G23" i="12"/>
  <c r="H23" i="12"/>
  <c r="I23" i="12"/>
  <c r="J23" i="12" s="1"/>
  <c r="L23" i="12"/>
  <c r="M23" i="12" s="1"/>
  <c r="O23" i="12"/>
  <c r="P23" i="12" s="1"/>
  <c r="R23" i="12"/>
  <c r="S23" i="12" s="1"/>
  <c r="V23" i="12"/>
  <c r="W23" i="12" s="1"/>
  <c r="Y23" i="12"/>
  <c r="Z23" i="12" s="1"/>
  <c r="AB23" i="12"/>
  <c r="AC23" i="12"/>
  <c r="AD23" i="12" s="1"/>
  <c r="A24" i="12"/>
  <c r="B24" i="12"/>
  <c r="C24" i="12"/>
  <c r="D24" i="12"/>
  <c r="F24" i="12"/>
  <c r="G24" i="12"/>
  <c r="H24" i="12"/>
  <c r="I24" i="12"/>
  <c r="J24" i="12" s="1"/>
  <c r="L24" i="12"/>
  <c r="M24" i="12" s="1"/>
  <c r="O24" i="12"/>
  <c r="P24" i="12" s="1"/>
  <c r="R24" i="12"/>
  <c r="S24" i="12" s="1"/>
  <c r="V24" i="12"/>
  <c r="W24" i="12" s="1"/>
  <c r="Y24" i="12"/>
  <c r="Z24" i="12" s="1"/>
  <c r="AB24" i="12"/>
  <c r="AC24" i="12"/>
  <c r="AD24" i="12" s="1"/>
  <c r="A25" i="12"/>
  <c r="B25" i="12"/>
  <c r="C25" i="12"/>
  <c r="D25" i="12"/>
  <c r="F25" i="12"/>
  <c r="G25" i="12"/>
  <c r="H25" i="12"/>
  <c r="I25" i="12"/>
  <c r="J25" i="12" s="1"/>
  <c r="L25" i="12"/>
  <c r="M25" i="12" s="1"/>
  <c r="O25" i="12"/>
  <c r="P25" i="12" s="1"/>
  <c r="R25" i="12"/>
  <c r="S25" i="12" s="1"/>
  <c r="V25" i="12"/>
  <c r="W25" i="12" s="1"/>
  <c r="Y25" i="12"/>
  <c r="Z25" i="12" s="1"/>
  <c r="AB25" i="12"/>
  <c r="AC25" i="12"/>
  <c r="AD25" i="12" s="1"/>
  <c r="A26" i="12"/>
  <c r="B26" i="12"/>
  <c r="C26" i="12"/>
  <c r="D26" i="12"/>
  <c r="F26" i="12"/>
  <c r="G26" i="12"/>
  <c r="H26" i="12"/>
  <c r="I26" i="12"/>
  <c r="J26" i="12" s="1"/>
  <c r="L26" i="12"/>
  <c r="M26" i="12" s="1"/>
  <c r="O26" i="12"/>
  <c r="P26" i="12" s="1"/>
  <c r="R26" i="12"/>
  <c r="S26" i="12" s="1"/>
  <c r="V26" i="12"/>
  <c r="W26" i="12" s="1"/>
  <c r="Y26" i="12"/>
  <c r="Z26" i="12" s="1"/>
  <c r="AB26" i="12"/>
  <c r="AC26" i="12"/>
  <c r="AD26" i="12" s="1"/>
  <c r="A27" i="12"/>
  <c r="B27" i="12"/>
  <c r="C27" i="12"/>
  <c r="D27" i="12"/>
  <c r="F27" i="12"/>
  <c r="G27" i="12"/>
  <c r="H27" i="12"/>
  <c r="I27" i="12"/>
  <c r="J27" i="12" s="1"/>
  <c r="L27" i="12"/>
  <c r="M27" i="12" s="1"/>
  <c r="O27" i="12"/>
  <c r="P27" i="12" s="1"/>
  <c r="R27" i="12"/>
  <c r="S27" i="12" s="1"/>
  <c r="V27" i="12"/>
  <c r="W27" i="12" s="1"/>
  <c r="Y27" i="12"/>
  <c r="Z27" i="12" s="1"/>
  <c r="AB27" i="12"/>
  <c r="AC27" i="12"/>
  <c r="AD27" i="12" s="1"/>
  <c r="A28" i="12"/>
  <c r="B28" i="12"/>
  <c r="C28" i="12"/>
  <c r="D28" i="12"/>
  <c r="F28" i="12"/>
  <c r="G28" i="12"/>
  <c r="H28" i="12"/>
  <c r="I28" i="12"/>
  <c r="J28" i="12" s="1"/>
  <c r="L28" i="12"/>
  <c r="M28" i="12" s="1"/>
  <c r="O28" i="12"/>
  <c r="P28" i="12" s="1"/>
  <c r="R28" i="12"/>
  <c r="S28" i="12" s="1"/>
  <c r="V28" i="12"/>
  <c r="W28" i="12" s="1"/>
  <c r="Y28" i="12"/>
  <c r="Z28" i="12" s="1"/>
  <c r="AB28" i="12"/>
  <c r="AC28" i="12"/>
  <c r="AD28" i="12" s="1"/>
  <c r="A29" i="12"/>
  <c r="B29" i="12"/>
  <c r="C29" i="12"/>
  <c r="D29" i="12"/>
  <c r="F29" i="12"/>
  <c r="G29" i="12"/>
  <c r="H29" i="12"/>
  <c r="I29" i="12"/>
  <c r="J29" i="12" s="1"/>
  <c r="L29" i="12"/>
  <c r="M29" i="12" s="1"/>
  <c r="O29" i="12"/>
  <c r="P29" i="12" s="1"/>
  <c r="R29" i="12"/>
  <c r="S29" i="12" s="1"/>
  <c r="V29" i="12"/>
  <c r="W29" i="12" s="1"/>
  <c r="Y29" i="12"/>
  <c r="Z29" i="12" s="1"/>
  <c r="AB29" i="12"/>
  <c r="AC29" i="12"/>
  <c r="AD29" i="12" s="1"/>
  <c r="A30" i="12"/>
  <c r="B30" i="12"/>
  <c r="C30" i="12"/>
  <c r="D30" i="12"/>
  <c r="F30" i="12"/>
  <c r="G30" i="12"/>
  <c r="H30" i="12"/>
  <c r="I30" i="12"/>
  <c r="J30" i="12" s="1"/>
  <c r="L30" i="12"/>
  <c r="M30" i="12" s="1"/>
  <c r="O30" i="12"/>
  <c r="P30" i="12" s="1"/>
  <c r="R30" i="12"/>
  <c r="S30" i="12" s="1"/>
  <c r="V30" i="12"/>
  <c r="W30" i="12" s="1"/>
  <c r="Y30" i="12"/>
  <c r="Z30" i="12" s="1"/>
  <c r="AB30" i="12"/>
  <c r="AC30" i="12"/>
  <c r="AD30" i="12" s="1"/>
  <c r="A31" i="12"/>
  <c r="B31" i="12"/>
  <c r="C31" i="12"/>
  <c r="D31" i="12"/>
  <c r="F31" i="12"/>
  <c r="G31" i="12"/>
  <c r="H31" i="12"/>
  <c r="I31" i="12"/>
  <c r="J31" i="12" s="1"/>
  <c r="L31" i="12"/>
  <c r="M31" i="12" s="1"/>
  <c r="O31" i="12"/>
  <c r="P31" i="12" s="1"/>
  <c r="R31" i="12"/>
  <c r="S31" i="12" s="1"/>
  <c r="V31" i="12"/>
  <c r="W31" i="12" s="1"/>
  <c r="Y31" i="12"/>
  <c r="Z31" i="12" s="1"/>
  <c r="AB31" i="12"/>
  <c r="AC31" i="12"/>
  <c r="AD31" i="12" s="1"/>
  <c r="A32" i="12"/>
  <c r="B32" i="12"/>
  <c r="C32" i="12"/>
  <c r="D32" i="12"/>
  <c r="F32" i="12"/>
  <c r="G32" i="12"/>
  <c r="H32" i="12"/>
  <c r="I32" i="12"/>
  <c r="J32" i="12" s="1"/>
  <c r="L32" i="12"/>
  <c r="M32" i="12" s="1"/>
  <c r="O32" i="12"/>
  <c r="P32" i="12" s="1"/>
  <c r="R32" i="12"/>
  <c r="S32" i="12" s="1"/>
  <c r="V32" i="12"/>
  <c r="W32" i="12" s="1"/>
  <c r="Y32" i="12"/>
  <c r="Z32" i="12" s="1"/>
  <c r="AB32" i="12"/>
  <c r="AC32" i="12"/>
  <c r="AD32" i="12" s="1"/>
  <c r="A33" i="12"/>
  <c r="B33" i="12"/>
  <c r="C33" i="12"/>
  <c r="D33" i="12"/>
  <c r="F33" i="12"/>
  <c r="G33" i="12"/>
  <c r="H33" i="12"/>
  <c r="I33" i="12"/>
  <c r="J33" i="12" s="1"/>
  <c r="L33" i="12"/>
  <c r="M33" i="12" s="1"/>
  <c r="O33" i="12"/>
  <c r="P33" i="12" s="1"/>
  <c r="R33" i="12"/>
  <c r="S33" i="12" s="1"/>
  <c r="V33" i="12"/>
  <c r="W33" i="12" s="1"/>
  <c r="Y33" i="12"/>
  <c r="Z33" i="12" s="1"/>
  <c r="AB33" i="12"/>
  <c r="AC33" i="12"/>
  <c r="AD33" i="12" s="1"/>
  <c r="A34" i="12"/>
  <c r="B34" i="12"/>
  <c r="C34" i="12"/>
  <c r="D34" i="12"/>
  <c r="F34" i="12"/>
  <c r="G34" i="12"/>
  <c r="H34" i="12"/>
  <c r="I34" i="12"/>
  <c r="J34" i="12" s="1"/>
  <c r="L34" i="12"/>
  <c r="M34" i="12" s="1"/>
  <c r="O34" i="12"/>
  <c r="P34" i="12" s="1"/>
  <c r="R34" i="12"/>
  <c r="S34" i="12" s="1"/>
  <c r="V34" i="12"/>
  <c r="W34" i="12" s="1"/>
  <c r="Y34" i="12"/>
  <c r="Z34" i="12" s="1"/>
  <c r="AB34" i="12"/>
  <c r="AC34" i="12"/>
  <c r="AD34" i="12" s="1"/>
  <c r="A35" i="12"/>
  <c r="B35" i="12"/>
  <c r="C35" i="12"/>
  <c r="D35" i="12"/>
  <c r="F35" i="12"/>
  <c r="G35" i="12"/>
  <c r="H35" i="12"/>
  <c r="I35" i="12"/>
  <c r="J35" i="12" s="1"/>
  <c r="L35" i="12"/>
  <c r="M35" i="12" s="1"/>
  <c r="O35" i="12"/>
  <c r="P35" i="12" s="1"/>
  <c r="R35" i="12"/>
  <c r="S35" i="12" s="1"/>
  <c r="V35" i="12"/>
  <c r="W35" i="12" s="1"/>
  <c r="Y35" i="12"/>
  <c r="Z35" i="12" s="1"/>
  <c r="AB35" i="12"/>
  <c r="AC35" i="12"/>
  <c r="AD35" i="12" s="1"/>
  <c r="A36" i="12"/>
  <c r="B36" i="12"/>
  <c r="C36" i="12"/>
  <c r="D36" i="12"/>
  <c r="F36" i="12"/>
  <c r="G36" i="12"/>
  <c r="H36" i="12"/>
  <c r="I36" i="12"/>
  <c r="J36" i="12" s="1"/>
  <c r="L36" i="12"/>
  <c r="M36" i="12" s="1"/>
  <c r="O36" i="12"/>
  <c r="P36" i="12" s="1"/>
  <c r="R36" i="12"/>
  <c r="S36" i="12" s="1"/>
  <c r="V36" i="12"/>
  <c r="W36" i="12" s="1"/>
  <c r="Y36" i="12"/>
  <c r="Z36" i="12" s="1"/>
  <c r="AB36" i="12"/>
  <c r="AC36" i="12"/>
  <c r="AD36" i="12" s="1"/>
  <c r="A37" i="12"/>
  <c r="B37" i="12"/>
  <c r="C37" i="12"/>
  <c r="D37" i="12"/>
  <c r="F37" i="12"/>
  <c r="G37" i="12"/>
  <c r="H37" i="12"/>
  <c r="I37" i="12"/>
  <c r="J37" i="12" s="1"/>
  <c r="L37" i="12"/>
  <c r="M37" i="12" s="1"/>
  <c r="O37" i="12"/>
  <c r="P37" i="12" s="1"/>
  <c r="R37" i="12"/>
  <c r="S37" i="12" s="1"/>
  <c r="V37" i="12"/>
  <c r="W37" i="12" s="1"/>
  <c r="Y37" i="12"/>
  <c r="Z37" i="12" s="1"/>
  <c r="AB37" i="12"/>
  <c r="AC37" i="12"/>
  <c r="AD37" i="12" s="1"/>
  <c r="A38" i="12"/>
  <c r="B38" i="12"/>
  <c r="C38" i="12"/>
  <c r="D38" i="12"/>
  <c r="F38" i="12"/>
  <c r="G38" i="12"/>
  <c r="H38" i="12"/>
  <c r="I38" i="12"/>
  <c r="J38" i="12" s="1"/>
  <c r="L38" i="12"/>
  <c r="M38" i="12" s="1"/>
  <c r="O38" i="12"/>
  <c r="P38" i="12" s="1"/>
  <c r="R38" i="12"/>
  <c r="S38" i="12" s="1"/>
  <c r="V38" i="12"/>
  <c r="W38" i="12" s="1"/>
  <c r="Y38" i="12"/>
  <c r="Z38" i="12" s="1"/>
  <c r="AB38" i="12"/>
  <c r="AC38" i="12"/>
  <c r="AD38" i="12" s="1"/>
  <c r="A39" i="12"/>
  <c r="B39" i="12"/>
  <c r="C39" i="12"/>
  <c r="D39" i="12"/>
  <c r="F39" i="12"/>
  <c r="G39" i="12"/>
  <c r="H39" i="12"/>
  <c r="I39" i="12"/>
  <c r="J39" i="12" s="1"/>
  <c r="L39" i="12"/>
  <c r="M39" i="12" s="1"/>
  <c r="O39" i="12"/>
  <c r="P39" i="12" s="1"/>
  <c r="R39" i="12"/>
  <c r="S39" i="12" s="1"/>
  <c r="V39" i="12"/>
  <c r="W39" i="12" s="1"/>
  <c r="Y39" i="12"/>
  <c r="Z39" i="12" s="1"/>
  <c r="AB39" i="12"/>
  <c r="AC39" i="12"/>
  <c r="AD39" i="12" s="1"/>
  <c r="A40" i="12"/>
  <c r="B40" i="12"/>
  <c r="C40" i="12"/>
  <c r="D40" i="12"/>
  <c r="F40" i="12"/>
  <c r="G40" i="12"/>
  <c r="H40" i="12"/>
  <c r="I40" i="12"/>
  <c r="J40" i="12" s="1"/>
  <c r="L40" i="12"/>
  <c r="M40" i="12" s="1"/>
  <c r="O40" i="12"/>
  <c r="P40" i="12" s="1"/>
  <c r="R40" i="12"/>
  <c r="S40" i="12" s="1"/>
  <c r="V40" i="12"/>
  <c r="W40" i="12" s="1"/>
  <c r="Y40" i="12"/>
  <c r="Z40" i="12" s="1"/>
  <c r="AB40" i="12"/>
  <c r="AC40" i="12"/>
  <c r="AD40" i="12" s="1"/>
  <c r="A41" i="12"/>
  <c r="B41" i="12"/>
  <c r="C41" i="12"/>
  <c r="D41" i="12"/>
  <c r="F41" i="12"/>
  <c r="G41" i="12"/>
  <c r="H41" i="12"/>
  <c r="I41" i="12"/>
  <c r="J41" i="12" s="1"/>
  <c r="L41" i="12"/>
  <c r="M41" i="12" s="1"/>
  <c r="O41" i="12"/>
  <c r="P41" i="12" s="1"/>
  <c r="R41" i="12"/>
  <c r="S41" i="12" s="1"/>
  <c r="V41" i="12"/>
  <c r="W41" i="12" s="1"/>
  <c r="Y41" i="12"/>
  <c r="Z41" i="12" s="1"/>
  <c r="AB41" i="12"/>
  <c r="AC41" i="12"/>
  <c r="AD41" i="12" s="1"/>
  <c r="A42" i="12"/>
  <c r="B42" i="12"/>
  <c r="C42" i="12"/>
  <c r="D42" i="12"/>
  <c r="F42" i="12"/>
  <c r="G42" i="12"/>
  <c r="H42" i="12"/>
  <c r="I42" i="12"/>
  <c r="J42" i="12" s="1"/>
  <c r="L42" i="12"/>
  <c r="M42" i="12" s="1"/>
  <c r="O42" i="12"/>
  <c r="P42" i="12" s="1"/>
  <c r="R42" i="12"/>
  <c r="S42" i="12" s="1"/>
  <c r="V42" i="12"/>
  <c r="W42" i="12" s="1"/>
  <c r="Y42" i="12"/>
  <c r="Z42" i="12" s="1"/>
  <c r="AB42" i="12"/>
  <c r="AC42" i="12"/>
  <c r="AD42" i="12" s="1"/>
  <c r="A43" i="12"/>
  <c r="B43" i="12"/>
  <c r="C43" i="12"/>
  <c r="D43" i="12"/>
  <c r="E43" i="12" s="1"/>
  <c r="F43" i="12"/>
  <c r="G43" i="12"/>
  <c r="H43" i="12"/>
  <c r="I43" i="12"/>
  <c r="J43" i="12" s="1"/>
  <c r="L43" i="12"/>
  <c r="M43" i="12" s="1"/>
  <c r="O43" i="12"/>
  <c r="P43" i="12" s="1"/>
  <c r="R43" i="12"/>
  <c r="S43" i="12" s="1"/>
  <c r="V43" i="12"/>
  <c r="W43" i="12" s="1"/>
  <c r="Y43" i="12"/>
  <c r="Z43" i="12" s="1"/>
  <c r="AB43" i="12"/>
  <c r="AC43" i="12"/>
  <c r="AD43" i="12" s="1"/>
  <c r="A44" i="12"/>
  <c r="B44" i="12"/>
  <c r="C44" i="12"/>
  <c r="D44" i="12"/>
  <c r="F44" i="12"/>
  <c r="G44" i="12"/>
  <c r="H44" i="12"/>
  <c r="I44" i="12"/>
  <c r="J44" i="12"/>
  <c r="L44" i="12"/>
  <c r="M44" i="12" s="1"/>
  <c r="O44" i="12"/>
  <c r="P44" i="12" s="1"/>
  <c r="R44" i="12"/>
  <c r="S44" i="12" s="1"/>
  <c r="V44" i="12"/>
  <c r="W44" i="12" s="1"/>
  <c r="Y44" i="12"/>
  <c r="Z44" i="12" s="1"/>
  <c r="AB44" i="12"/>
  <c r="AC44" i="12"/>
  <c r="AD44" i="12" s="1"/>
  <c r="A45" i="12"/>
  <c r="B45" i="12"/>
  <c r="C45" i="12"/>
  <c r="D45" i="12"/>
  <c r="F45" i="12"/>
  <c r="G45" i="12"/>
  <c r="H45" i="12"/>
  <c r="I45" i="12"/>
  <c r="J45" i="12" s="1"/>
  <c r="L45" i="12"/>
  <c r="M45" i="12" s="1"/>
  <c r="O45" i="12"/>
  <c r="P45" i="12" s="1"/>
  <c r="R45" i="12"/>
  <c r="S45" i="12" s="1"/>
  <c r="V45" i="12"/>
  <c r="W45" i="12" s="1"/>
  <c r="Y45" i="12"/>
  <c r="Z45" i="12" s="1"/>
  <c r="AB45" i="12"/>
  <c r="AC45" i="12"/>
  <c r="AD45" i="12" s="1"/>
  <c r="A46" i="12"/>
  <c r="B46" i="12"/>
  <c r="C46" i="12"/>
  <c r="D46" i="12"/>
  <c r="F46" i="12"/>
  <c r="G46" i="12"/>
  <c r="H46" i="12"/>
  <c r="I46" i="12"/>
  <c r="J46" i="12" s="1"/>
  <c r="L46" i="12"/>
  <c r="M46" i="12" s="1"/>
  <c r="O46" i="12"/>
  <c r="P46" i="12" s="1"/>
  <c r="R46" i="12"/>
  <c r="S46" i="12" s="1"/>
  <c r="V46" i="12"/>
  <c r="W46" i="12" s="1"/>
  <c r="Y46" i="12"/>
  <c r="Z46" i="12" s="1"/>
  <c r="AB46" i="12"/>
  <c r="AC46" i="12"/>
  <c r="AD46" i="12" s="1"/>
  <c r="A47" i="12"/>
  <c r="B47" i="12"/>
  <c r="C47" i="12"/>
  <c r="D47" i="12"/>
  <c r="F47" i="12"/>
  <c r="G47" i="12"/>
  <c r="H47" i="12"/>
  <c r="I47" i="12"/>
  <c r="J47" i="12" s="1"/>
  <c r="L47" i="12"/>
  <c r="M47" i="12" s="1"/>
  <c r="O47" i="12"/>
  <c r="P47" i="12" s="1"/>
  <c r="R47" i="12"/>
  <c r="S47" i="12" s="1"/>
  <c r="V47" i="12"/>
  <c r="W47" i="12" s="1"/>
  <c r="Y47" i="12"/>
  <c r="Z47" i="12" s="1"/>
  <c r="AB47" i="12"/>
  <c r="AC47" i="12"/>
  <c r="AD47" i="12" s="1"/>
  <c r="A48" i="12"/>
  <c r="B48" i="12"/>
  <c r="C48" i="12"/>
  <c r="D48" i="12"/>
  <c r="F48" i="12"/>
  <c r="G48" i="12"/>
  <c r="H48" i="12"/>
  <c r="I48" i="12"/>
  <c r="J48" i="12" s="1"/>
  <c r="L48" i="12"/>
  <c r="M48" i="12" s="1"/>
  <c r="O48" i="12"/>
  <c r="P48" i="12" s="1"/>
  <c r="R48" i="12"/>
  <c r="S48" i="12" s="1"/>
  <c r="V48" i="12"/>
  <c r="W48" i="12" s="1"/>
  <c r="Y48" i="12"/>
  <c r="Z48" i="12" s="1"/>
  <c r="AB48" i="12"/>
  <c r="AC48" i="12"/>
  <c r="AD48" i="12" s="1"/>
  <c r="A49" i="12"/>
  <c r="B49" i="12"/>
  <c r="C49" i="12"/>
  <c r="D49" i="12"/>
  <c r="F49" i="12"/>
  <c r="G49" i="12"/>
  <c r="H49" i="12"/>
  <c r="I49" i="12"/>
  <c r="J49" i="12" s="1"/>
  <c r="L49" i="12"/>
  <c r="M49" i="12" s="1"/>
  <c r="O49" i="12"/>
  <c r="P49" i="12" s="1"/>
  <c r="R49" i="12"/>
  <c r="S49" i="12" s="1"/>
  <c r="V49" i="12"/>
  <c r="W49" i="12" s="1"/>
  <c r="Y49" i="12"/>
  <c r="Z49" i="12" s="1"/>
  <c r="AB49" i="12"/>
  <c r="AC49" i="12"/>
  <c r="AD49" i="12" s="1"/>
  <c r="A50" i="12"/>
  <c r="B50" i="12"/>
  <c r="C50" i="12"/>
  <c r="D50" i="12"/>
  <c r="F50" i="12"/>
  <c r="G50" i="12"/>
  <c r="H50" i="12"/>
  <c r="I50" i="12"/>
  <c r="J50" i="12" s="1"/>
  <c r="L50" i="12"/>
  <c r="M50" i="12" s="1"/>
  <c r="O50" i="12"/>
  <c r="P50" i="12" s="1"/>
  <c r="R50" i="12"/>
  <c r="S50" i="12" s="1"/>
  <c r="V50" i="12"/>
  <c r="W50" i="12" s="1"/>
  <c r="Y50" i="12"/>
  <c r="Z50" i="12" s="1"/>
  <c r="AB50" i="12"/>
  <c r="AC50" i="12"/>
  <c r="AD50" i="12" s="1"/>
  <c r="A51" i="12"/>
  <c r="B51" i="12"/>
  <c r="C51" i="12"/>
  <c r="D51" i="12"/>
  <c r="F51" i="12"/>
  <c r="G51" i="12"/>
  <c r="H51" i="12"/>
  <c r="I51" i="12"/>
  <c r="J51" i="12" s="1"/>
  <c r="L51" i="12"/>
  <c r="M51" i="12" s="1"/>
  <c r="O51" i="12"/>
  <c r="P51" i="12" s="1"/>
  <c r="R51" i="12"/>
  <c r="S51" i="12" s="1"/>
  <c r="V51" i="12"/>
  <c r="W51" i="12" s="1"/>
  <c r="Y51" i="12"/>
  <c r="Z51" i="12" s="1"/>
  <c r="AB51" i="12"/>
  <c r="AC51" i="12"/>
  <c r="AD51" i="12" s="1"/>
  <c r="A52" i="12"/>
  <c r="B52" i="12"/>
  <c r="C52" i="12"/>
  <c r="D52" i="12"/>
  <c r="F52" i="12"/>
  <c r="G52" i="12"/>
  <c r="H52" i="12"/>
  <c r="I52" i="12"/>
  <c r="J52" i="12" s="1"/>
  <c r="L52" i="12"/>
  <c r="M52" i="12" s="1"/>
  <c r="O52" i="12"/>
  <c r="P52" i="12" s="1"/>
  <c r="R52" i="12"/>
  <c r="S52" i="12" s="1"/>
  <c r="V52" i="12"/>
  <c r="W52" i="12" s="1"/>
  <c r="Y52" i="12"/>
  <c r="Z52" i="12" s="1"/>
  <c r="AB52" i="12"/>
  <c r="AC52" i="12"/>
  <c r="AD52" i="12" s="1"/>
  <c r="A53" i="12"/>
  <c r="B53" i="12"/>
  <c r="C53" i="12"/>
  <c r="D53" i="12"/>
  <c r="F53" i="12"/>
  <c r="G53" i="12"/>
  <c r="H53" i="12"/>
  <c r="I53" i="12"/>
  <c r="J53" i="12" s="1"/>
  <c r="L53" i="12"/>
  <c r="M53" i="12" s="1"/>
  <c r="O53" i="12"/>
  <c r="P53" i="12" s="1"/>
  <c r="R53" i="12"/>
  <c r="S53" i="12" s="1"/>
  <c r="V53" i="12"/>
  <c r="W53" i="12" s="1"/>
  <c r="Y53" i="12"/>
  <c r="Z53" i="12" s="1"/>
  <c r="AB53" i="12"/>
  <c r="AC53" i="12"/>
  <c r="AD53" i="12" s="1"/>
  <c r="A54" i="12"/>
  <c r="B54" i="12"/>
  <c r="C54" i="12"/>
  <c r="D54" i="12"/>
  <c r="F54" i="12"/>
  <c r="G54" i="12"/>
  <c r="H54" i="12"/>
  <c r="I54" i="12"/>
  <c r="J54" i="12" s="1"/>
  <c r="L54" i="12"/>
  <c r="M54" i="12" s="1"/>
  <c r="O54" i="12"/>
  <c r="P54" i="12" s="1"/>
  <c r="R54" i="12"/>
  <c r="S54" i="12" s="1"/>
  <c r="V54" i="12"/>
  <c r="W54" i="12" s="1"/>
  <c r="Y54" i="12"/>
  <c r="Z54" i="12" s="1"/>
  <c r="AB54" i="12"/>
  <c r="AC54" i="12"/>
  <c r="AD54" i="12" s="1"/>
  <c r="A55" i="12"/>
  <c r="B55" i="12"/>
  <c r="C55" i="12"/>
  <c r="D55" i="12"/>
  <c r="F55" i="12"/>
  <c r="G55" i="12"/>
  <c r="H55" i="12"/>
  <c r="I55" i="12"/>
  <c r="J55" i="12" s="1"/>
  <c r="L55" i="12"/>
  <c r="M55" i="12" s="1"/>
  <c r="O55" i="12"/>
  <c r="P55" i="12" s="1"/>
  <c r="R55" i="12"/>
  <c r="S55" i="12" s="1"/>
  <c r="V55" i="12"/>
  <c r="W55" i="12" s="1"/>
  <c r="Y55" i="12"/>
  <c r="Z55" i="12" s="1"/>
  <c r="AB55" i="12"/>
  <c r="AC55" i="12"/>
  <c r="AD55" i="12" s="1"/>
  <c r="A56" i="12"/>
  <c r="B56" i="12"/>
  <c r="C56" i="12"/>
  <c r="D56" i="12"/>
  <c r="F56" i="12"/>
  <c r="G56" i="12"/>
  <c r="H56" i="12"/>
  <c r="I56" i="12"/>
  <c r="J56" i="12" s="1"/>
  <c r="L56" i="12"/>
  <c r="M56" i="12" s="1"/>
  <c r="O56" i="12"/>
  <c r="P56" i="12" s="1"/>
  <c r="R56" i="12"/>
  <c r="S56" i="12" s="1"/>
  <c r="V56" i="12"/>
  <c r="W56" i="12" s="1"/>
  <c r="Y56" i="12"/>
  <c r="Z56" i="12" s="1"/>
  <c r="AB56" i="12"/>
  <c r="AC56" i="12"/>
  <c r="AD56" i="12" s="1"/>
  <c r="A57" i="12"/>
  <c r="B57" i="12"/>
  <c r="C57" i="12"/>
  <c r="D57" i="12"/>
  <c r="F57" i="12"/>
  <c r="G57" i="12"/>
  <c r="H57" i="12"/>
  <c r="I57" i="12"/>
  <c r="J57" i="12" s="1"/>
  <c r="L57" i="12"/>
  <c r="M57" i="12" s="1"/>
  <c r="O57" i="12"/>
  <c r="P57" i="12" s="1"/>
  <c r="R57" i="12"/>
  <c r="S57" i="12" s="1"/>
  <c r="V57" i="12"/>
  <c r="W57" i="12" s="1"/>
  <c r="Y57" i="12"/>
  <c r="Z57" i="12" s="1"/>
  <c r="AB57" i="12"/>
  <c r="AC57" i="12"/>
  <c r="AD57" i="12" s="1"/>
  <c r="A58" i="12"/>
  <c r="B58" i="12"/>
  <c r="C58" i="12"/>
  <c r="D58" i="12"/>
  <c r="F58" i="12"/>
  <c r="G58" i="12"/>
  <c r="H58" i="12"/>
  <c r="I58" i="12"/>
  <c r="J58" i="12" s="1"/>
  <c r="L58" i="12"/>
  <c r="M58" i="12" s="1"/>
  <c r="O58" i="12"/>
  <c r="P58" i="12" s="1"/>
  <c r="R58" i="12"/>
  <c r="S58" i="12" s="1"/>
  <c r="V58" i="12"/>
  <c r="W58" i="12" s="1"/>
  <c r="Y58" i="12"/>
  <c r="Z58" i="12" s="1"/>
  <c r="AB58" i="12"/>
  <c r="AC58" i="12"/>
  <c r="AD58" i="12" s="1"/>
  <c r="A59" i="12"/>
  <c r="B59" i="12"/>
  <c r="C59" i="12"/>
  <c r="D59" i="12"/>
  <c r="F59" i="12"/>
  <c r="G59" i="12"/>
  <c r="H59" i="12"/>
  <c r="I59" i="12"/>
  <c r="J59" i="12" s="1"/>
  <c r="L59" i="12"/>
  <c r="M59" i="12" s="1"/>
  <c r="O59" i="12"/>
  <c r="P59" i="12" s="1"/>
  <c r="R59" i="12"/>
  <c r="S59" i="12" s="1"/>
  <c r="V59" i="12"/>
  <c r="W59" i="12" s="1"/>
  <c r="Y59" i="12"/>
  <c r="Z59" i="12" s="1"/>
  <c r="AB59" i="12"/>
  <c r="AC59" i="12"/>
  <c r="AD59" i="12" s="1"/>
  <c r="A60" i="12"/>
  <c r="B60" i="12"/>
  <c r="C60" i="12"/>
  <c r="D60" i="12"/>
  <c r="F60" i="12"/>
  <c r="G60" i="12"/>
  <c r="H60" i="12"/>
  <c r="I60" i="12"/>
  <c r="J60" i="12" s="1"/>
  <c r="L60" i="12"/>
  <c r="M60" i="12" s="1"/>
  <c r="O60" i="12"/>
  <c r="P60" i="12" s="1"/>
  <c r="R60" i="12"/>
  <c r="S60" i="12" s="1"/>
  <c r="V60" i="12"/>
  <c r="W60" i="12" s="1"/>
  <c r="Y60" i="12"/>
  <c r="Z60" i="12" s="1"/>
  <c r="AB60" i="12"/>
  <c r="AC60" i="12"/>
  <c r="AD60" i="12" s="1"/>
  <c r="A61" i="12"/>
  <c r="B61" i="12"/>
  <c r="C61" i="12"/>
  <c r="D61" i="12"/>
  <c r="F61" i="12"/>
  <c r="G61" i="12"/>
  <c r="H61" i="12"/>
  <c r="I61" i="12"/>
  <c r="J61" i="12" s="1"/>
  <c r="L61" i="12"/>
  <c r="M61" i="12" s="1"/>
  <c r="O61" i="12"/>
  <c r="P61" i="12" s="1"/>
  <c r="R61" i="12"/>
  <c r="S61" i="12" s="1"/>
  <c r="V61" i="12"/>
  <c r="W61" i="12" s="1"/>
  <c r="Y61" i="12"/>
  <c r="Z61" i="12" s="1"/>
  <c r="AB61" i="12"/>
  <c r="AC61" i="12"/>
  <c r="AD61" i="12" s="1"/>
  <c r="A62" i="12"/>
  <c r="B62" i="12"/>
  <c r="C62" i="12"/>
  <c r="D62" i="12"/>
  <c r="F62" i="12"/>
  <c r="G62" i="12"/>
  <c r="H62" i="12"/>
  <c r="I62" i="12"/>
  <c r="J62" i="12" s="1"/>
  <c r="L62" i="12"/>
  <c r="M62" i="12" s="1"/>
  <c r="O62" i="12"/>
  <c r="P62" i="12" s="1"/>
  <c r="R62" i="12"/>
  <c r="S62" i="12" s="1"/>
  <c r="V62" i="12"/>
  <c r="W62" i="12" s="1"/>
  <c r="Y62" i="12"/>
  <c r="Z62" i="12" s="1"/>
  <c r="AB62" i="12"/>
  <c r="AC62" i="12"/>
  <c r="AD62" i="12" s="1"/>
  <c r="A63" i="12"/>
  <c r="B63" i="12"/>
  <c r="C63" i="12"/>
  <c r="D63" i="12"/>
  <c r="F63" i="12"/>
  <c r="G63" i="12"/>
  <c r="H63" i="12"/>
  <c r="I63" i="12"/>
  <c r="J63" i="12" s="1"/>
  <c r="L63" i="12"/>
  <c r="M63" i="12" s="1"/>
  <c r="O63" i="12"/>
  <c r="P63" i="12" s="1"/>
  <c r="R63" i="12"/>
  <c r="S63" i="12" s="1"/>
  <c r="V63" i="12"/>
  <c r="W63" i="12" s="1"/>
  <c r="Y63" i="12"/>
  <c r="Z63" i="12" s="1"/>
  <c r="AB63" i="12"/>
  <c r="AC63" i="12"/>
  <c r="AD63" i="12" s="1"/>
  <c r="A64" i="12"/>
  <c r="B64" i="12"/>
  <c r="C64" i="12"/>
  <c r="D64" i="12"/>
  <c r="F64" i="12"/>
  <c r="G64" i="12"/>
  <c r="H64" i="12"/>
  <c r="I64" i="12"/>
  <c r="J64" i="12" s="1"/>
  <c r="L64" i="12"/>
  <c r="M64" i="12" s="1"/>
  <c r="O64" i="12"/>
  <c r="P64" i="12" s="1"/>
  <c r="R64" i="12"/>
  <c r="S64" i="12" s="1"/>
  <c r="V64" i="12"/>
  <c r="W64" i="12" s="1"/>
  <c r="Y64" i="12"/>
  <c r="Z64" i="12" s="1"/>
  <c r="AB64" i="12"/>
  <c r="AC64" i="12"/>
  <c r="AD64" i="12" s="1"/>
  <c r="A65" i="12"/>
  <c r="B65" i="12"/>
  <c r="C65" i="12"/>
  <c r="D65" i="12"/>
  <c r="F65" i="12"/>
  <c r="G65" i="12"/>
  <c r="H65" i="12"/>
  <c r="I65" i="12"/>
  <c r="J65" i="12" s="1"/>
  <c r="L65" i="12"/>
  <c r="M65" i="12" s="1"/>
  <c r="O65" i="12"/>
  <c r="P65" i="12" s="1"/>
  <c r="R65" i="12"/>
  <c r="S65" i="12" s="1"/>
  <c r="V65" i="12"/>
  <c r="W65" i="12" s="1"/>
  <c r="Y65" i="12"/>
  <c r="Z65" i="12" s="1"/>
  <c r="AB65" i="12"/>
  <c r="AC65" i="12"/>
  <c r="AD65" i="12" s="1"/>
  <c r="A66" i="12"/>
  <c r="B66" i="12"/>
  <c r="C66" i="12"/>
  <c r="D66" i="12"/>
  <c r="F66" i="12"/>
  <c r="G66" i="12"/>
  <c r="H66" i="12"/>
  <c r="I66" i="12"/>
  <c r="J66" i="12" s="1"/>
  <c r="L66" i="12"/>
  <c r="M66" i="12" s="1"/>
  <c r="O66" i="12"/>
  <c r="P66" i="12" s="1"/>
  <c r="R66" i="12"/>
  <c r="S66" i="12" s="1"/>
  <c r="V66" i="12"/>
  <c r="W66" i="12" s="1"/>
  <c r="Y66" i="12"/>
  <c r="Z66" i="12" s="1"/>
  <c r="AB66" i="12"/>
  <c r="AC66" i="12"/>
  <c r="AD66" i="12" s="1"/>
  <c r="A67" i="12"/>
  <c r="B67" i="12"/>
  <c r="C67" i="12"/>
  <c r="D67" i="12"/>
  <c r="F67" i="12"/>
  <c r="G67" i="12"/>
  <c r="H67" i="12"/>
  <c r="I67" i="12"/>
  <c r="J67" i="12" s="1"/>
  <c r="L67" i="12"/>
  <c r="M67" i="12" s="1"/>
  <c r="O67" i="12"/>
  <c r="P67" i="12" s="1"/>
  <c r="R67" i="12"/>
  <c r="S67" i="12" s="1"/>
  <c r="V67" i="12"/>
  <c r="W67" i="12" s="1"/>
  <c r="Y67" i="12"/>
  <c r="Z67" i="12" s="1"/>
  <c r="AB67" i="12"/>
  <c r="AC67" i="12"/>
  <c r="AD67" i="12" s="1"/>
  <c r="A68" i="12"/>
  <c r="B68" i="12"/>
  <c r="C68" i="12"/>
  <c r="D68" i="12"/>
  <c r="F68" i="12"/>
  <c r="G68" i="12"/>
  <c r="H68" i="12"/>
  <c r="I68" i="12"/>
  <c r="J68" i="12" s="1"/>
  <c r="L68" i="12"/>
  <c r="M68" i="12" s="1"/>
  <c r="O68" i="12"/>
  <c r="P68" i="12" s="1"/>
  <c r="R68" i="12"/>
  <c r="S68" i="12" s="1"/>
  <c r="V68" i="12"/>
  <c r="W68" i="12" s="1"/>
  <c r="Y68" i="12"/>
  <c r="Z68" i="12" s="1"/>
  <c r="AB68" i="12"/>
  <c r="AC68" i="12"/>
  <c r="AD68" i="12" s="1"/>
  <c r="A69" i="12"/>
  <c r="B69" i="12"/>
  <c r="C69" i="12"/>
  <c r="D69" i="12"/>
  <c r="F69" i="12"/>
  <c r="G69" i="12"/>
  <c r="H69" i="12"/>
  <c r="I69" i="12"/>
  <c r="J69" i="12" s="1"/>
  <c r="L69" i="12"/>
  <c r="M69" i="12" s="1"/>
  <c r="O69" i="12"/>
  <c r="P69" i="12" s="1"/>
  <c r="R69" i="12"/>
  <c r="S69" i="12" s="1"/>
  <c r="V69" i="12"/>
  <c r="W69" i="12" s="1"/>
  <c r="Y69" i="12"/>
  <c r="Z69" i="12" s="1"/>
  <c r="AB69" i="12"/>
  <c r="AC69" i="12"/>
  <c r="AD69" i="12" s="1"/>
  <c r="A70" i="12"/>
  <c r="B70" i="12"/>
  <c r="C70" i="12"/>
  <c r="D70" i="12"/>
  <c r="F70" i="12"/>
  <c r="G70" i="12"/>
  <c r="H70" i="12"/>
  <c r="I70" i="12"/>
  <c r="J70" i="12" s="1"/>
  <c r="L70" i="12"/>
  <c r="M70" i="12" s="1"/>
  <c r="O70" i="12"/>
  <c r="P70" i="12" s="1"/>
  <c r="R70" i="12"/>
  <c r="S70" i="12" s="1"/>
  <c r="V70" i="12"/>
  <c r="W70" i="12" s="1"/>
  <c r="Y70" i="12"/>
  <c r="Z70" i="12" s="1"/>
  <c r="AB70" i="12"/>
  <c r="AC70" i="12"/>
  <c r="AD70" i="12" s="1"/>
  <c r="A71" i="12"/>
  <c r="B71" i="12"/>
  <c r="C71" i="12"/>
  <c r="D71" i="12"/>
  <c r="F71" i="12"/>
  <c r="G71" i="12"/>
  <c r="H71" i="12"/>
  <c r="I71" i="12"/>
  <c r="J71" i="12" s="1"/>
  <c r="L71" i="12"/>
  <c r="M71" i="12" s="1"/>
  <c r="O71" i="12"/>
  <c r="P71" i="12" s="1"/>
  <c r="R71" i="12"/>
  <c r="S71" i="12" s="1"/>
  <c r="V71" i="12"/>
  <c r="W71" i="12" s="1"/>
  <c r="Y71" i="12"/>
  <c r="Z71" i="12" s="1"/>
  <c r="AB71" i="12"/>
  <c r="AC71" i="12"/>
  <c r="AD71" i="12" s="1"/>
  <c r="A72" i="12"/>
  <c r="B72" i="12"/>
  <c r="C72" i="12"/>
  <c r="D72" i="12"/>
  <c r="F72" i="12"/>
  <c r="G72" i="12"/>
  <c r="H72" i="12"/>
  <c r="I72" i="12"/>
  <c r="J72" i="12" s="1"/>
  <c r="L72" i="12"/>
  <c r="M72" i="12" s="1"/>
  <c r="O72" i="12"/>
  <c r="P72" i="12" s="1"/>
  <c r="R72" i="12"/>
  <c r="S72" i="12" s="1"/>
  <c r="V72" i="12"/>
  <c r="W72" i="12" s="1"/>
  <c r="Y72" i="12"/>
  <c r="Z72" i="12" s="1"/>
  <c r="AB72" i="12"/>
  <c r="AC72" i="12"/>
  <c r="AD72" i="12" s="1"/>
  <c r="A73" i="12"/>
  <c r="B73" i="12"/>
  <c r="C73" i="12"/>
  <c r="D73" i="12"/>
  <c r="E73" i="12" s="1"/>
  <c r="F73" i="12"/>
  <c r="G73" i="12"/>
  <c r="H73" i="12"/>
  <c r="I73" i="12"/>
  <c r="J73" i="12" s="1"/>
  <c r="L73" i="12"/>
  <c r="M73" i="12" s="1"/>
  <c r="O73" i="12"/>
  <c r="P73" i="12" s="1"/>
  <c r="R73" i="12"/>
  <c r="S73" i="12"/>
  <c r="V73" i="12"/>
  <c r="W73" i="12" s="1"/>
  <c r="Y73" i="12"/>
  <c r="Z73" i="12" s="1"/>
  <c r="AB73" i="12"/>
  <c r="AC73" i="12"/>
  <c r="AD73" i="12" s="1"/>
  <c r="A74" i="12"/>
  <c r="B74" i="12"/>
  <c r="C74" i="12"/>
  <c r="D74" i="12"/>
  <c r="F74" i="12"/>
  <c r="G74" i="12"/>
  <c r="H74" i="12"/>
  <c r="I74" i="12"/>
  <c r="J74" i="12" s="1"/>
  <c r="L74" i="12"/>
  <c r="M74" i="12" s="1"/>
  <c r="O74" i="12"/>
  <c r="P74" i="12" s="1"/>
  <c r="R74" i="12"/>
  <c r="S74" i="12" s="1"/>
  <c r="V74" i="12"/>
  <c r="W74" i="12" s="1"/>
  <c r="Y74" i="12"/>
  <c r="Z74" i="12" s="1"/>
  <c r="AB74" i="12"/>
  <c r="AC74" i="12"/>
  <c r="AD74" i="12" s="1"/>
  <c r="A75" i="12"/>
  <c r="B75" i="12"/>
  <c r="C75" i="12"/>
  <c r="D75" i="12"/>
  <c r="F75" i="12"/>
  <c r="G75" i="12"/>
  <c r="H75" i="12"/>
  <c r="I75" i="12"/>
  <c r="J75" i="12" s="1"/>
  <c r="L75" i="12"/>
  <c r="M75" i="12" s="1"/>
  <c r="O75" i="12"/>
  <c r="P75" i="12" s="1"/>
  <c r="R75" i="12"/>
  <c r="S75" i="12" s="1"/>
  <c r="V75" i="12"/>
  <c r="W75" i="12" s="1"/>
  <c r="Y75" i="12"/>
  <c r="Z75" i="12" s="1"/>
  <c r="AB75" i="12"/>
  <c r="AC75" i="12"/>
  <c r="AD75" i="12" s="1"/>
  <c r="A76" i="12"/>
  <c r="B76" i="12"/>
  <c r="C76" i="12"/>
  <c r="D76" i="12"/>
  <c r="F76" i="12"/>
  <c r="G76" i="12"/>
  <c r="H76" i="12"/>
  <c r="I76" i="12"/>
  <c r="J76" i="12" s="1"/>
  <c r="L76" i="12"/>
  <c r="M76" i="12" s="1"/>
  <c r="O76" i="12"/>
  <c r="P76" i="12" s="1"/>
  <c r="R76" i="12"/>
  <c r="S76" i="12" s="1"/>
  <c r="V76" i="12"/>
  <c r="W76" i="12" s="1"/>
  <c r="Y76" i="12"/>
  <c r="Z76" i="12" s="1"/>
  <c r="AB76" i="12"/>
  <c r="AC76" i="12"/>
  <c r="AD76" i="12" s="1"/>
  <c r="A77" i="12"/>
  <c r="B77" i="12"/>
  <c r="C77" i="12"/>
  <c r="D77" i="12"/>
  <c r="F77" i="12"/>
  <c r="G77" i="12"/>
  <c r="H77" i="12"/>
  <c r="I77" i="12"/>
  <c r="J77" i="12" s="1"/>
  <c r="L77" i="12"/>
  <c r="M77" i="12" s="1"/>
  <c r="O77" i="12"/>
  <c r="P77" i="12" s="1"/>
  <c r="R77" i="12"/>
  <c r="S77" i="12" s="1"/>
  <c r="V77" i="12"/>
  <c r="W77" i="12" s="1"/>
  <c r="Y77" i="12"/>
  <c r="Z77" i="12" s="1"/>
  <c r="AB77" i="12"/>
  <c r="AC77" i="12"/>
  <c r="AD77" i="12" s="1"/>
  <c r="A78" i="12"/>
  <c r="B78" i="12"/>
  <c r="C78" i="12"/>
  <c r="D78" i="12"/>
  <c r="F78" i="12"/>
  <c r="G78" i="12"/>
  <c r="H78" i="12"/>
  <c r="I78" i="12"/>
  <c r="J78" i="12" s="1"/>
  <c r="L78" i="12"/>
  <c r="M78" i="12" s="1"/>
  <c r="O78" i="12"/>
  <c r="P78" i="12" s="1"/>
  <c r="R78" i="12"/>
  <c r="S78" i="12" s="1"/>
  <c r="V78" i="12"/>
  <c r="W78" i="12" s="1"/>
  <c r="Y78" i="12"/>
  <c r="Z78" i="12" s="1"/>
  <c r="AB78" i="12"/>
  <c r="AC78" i="12"/>
  <c r="AD78" i="12" s="1"/>
  <c r="A79" i="12"/>
  <c r="B79" i="12"/>
  <c r="C79" i="12"/>
  <c r="D79" i="12"/>
  <c r="F79" i="12"/>
  <c r="G79" i="12"/>
  <c r="H79" i="12"/>
  <c r="I79" i="12"/>
  <c r="J79" i="12" s="1"/>
  <c r="L79" i="12"/>
  <c r="M79" i="12" s="1"/>
  <c r="O79" i="12"/>
  <c r="P79" i="12" s="1"/>
  <c r="R79" i="12"/>
  <c r="S79" i="12" s="1"/>
  <c r="V79" i="12"/>
  <c r="W79" i="12" s="1"/>
  <c r="Y79" i="12"/>
  <c r="Z79" i="12" s="1"/>
  <c r="AB79" i="12"/>
  <c r="AC79" i="12"/>
  <c r="AD79" i="12" s="1"/>
  <c r="A80" i="12"/>
  <c r="B80" i="12"/>
  <c r="C80" i="12"/>
  <c r="D80" i="12"/>
  <c r="F80" i="12"/>
  <c r="G80" i="12"/>
  <c r="H80" i="12"/>
  <c r="I80" i="12"/>
  <c r="J80" i="12" s="1"/>
  <c r="L80" i="12"/>
  <c r="M80" i="12" s="1"/>
  <c r="O80" i="12"/>
  <c r="P80" i="12" s="1"/>
  <c r="R80" i="12"/>
  <c r="S80" i="12" s="1"/>
  <c r="V80" i="12"/>
  <c r="W80" i="12" s="1"/>
  <c r="Y80" i="12"/>
  <c r="Z80" i="12" s="1"/>
  <c r="AB80" i="12"/>
  <c r="AC80" i="12"/>
  <c r="AD80" i="12" s="1"/>
  <c r="A81" i="12"/>
  <c r="B81" i="12"/>
  <c r="C81" i="12"/>
  <c r="D81" i="12"/>
  <c r="F81" i="12"/>
  <c r="G81" i="12"/>
  <c r="H81" i="12"/>
  <c r="I81" i="12"/>
  <c r="J81" i="12" s="1"/>
  <c r="L81" i="12"/>
  <c r="M81" i="12" s="1"/>
  <c r="O81" i="12"/>
  <c r="P81" i="12" s="1"/>
  <c r="R81" i="12"/>
  <c r="S81" i="12" s="1"/>
  <c r="V81" i="12"/>
  <c r="W81" i="12" s="1"/>
  <c r="Y81" i="12"/>
  <c r="Z81" i="12" s="1"/>
  <c r="AB81" i="12"/>
  <c r="AC81" i="12"/>
  <c r="AD81" i="12" s="1"/>
  <c r="A82" i="12"/>
  <c r="B82" i="12"/>
  <c r="C82" i="12"/>
  <c r="D82" i="12"/>
  <c r="F82" i="12"/>
  <c r="G82" i="12"/>
  <c r="H82" i="12"/>
  <c r="I82" i="12"/>
  <c r="J82" i="12" s="1"/>
  <c r="L82" i="12"/>
  <c r="M82" i="12" s="1"/>
  <c r="O82" i="12"/>
  <c r="P82" i="12" s="1"/>
  <c r="R82" i="12"/>
  <c r="S82" i="12" s="1"/>
  <c r="V82" i="12"/>
  <c r="W82" i="12" s="1"/>
  <c r="Y82" i="12"/>
  <c r="Z82" i="12" s="1"/>
  <c r="AB82" i="12"/>
  <c r="AC82" i="12"/>
  <c r="AD82" i="12"/>
  <c r="A83" i="12"/>
  <c r="B83" i="12"/>
  <c r="C83" i="12"/>
  <c r="D83" i="12"/>
  <c r="E83" i="12" s="1"/>
  <c r="F83" i="12"/>
  <c r="G83" i="12"/>
  <c r="H83" i="12"/>
  <c r="I83" i="12"/>
  <c r="J83" i="12" s="1"/>
  <c r="L83" i="12"/>
  <c r="M83" i="12" s="1"/>
  <c r="O83" i="12"/>
  <c r="P83" i="12" s="1"/>
  <c r="R83" i="12"/>
  <c r="S83" i="12"/>
  <c r="V83" i="12"/>
  <c r="W83" i="12" s="1"/>
  <c r="Y83" i="12"/>
  <c r="Z83" i="12" s="1"/>
  <c r="AB83" i="12"/>
  <c r="AC83" i="12"/>
  <c r="AD83" i="12" s="1"/>
  <c r="A84" i="12"/>
  <c r="B84" i="12"/>
  <c r="C84" i="12"/>
  <c r="D84" i="12"/>
  <c r="E84" i="12" s="1"/>
  <c r="F84" i="12"/>
  <c r="G84" i="12"/>
  <c r="H84" i="12"/>
  <c r="I84" i="12"/>
  <c r="J84" i="12" s="1"/>
  <c r="K84" i="12" s="1"/>
  <c r="L84" i="12"/>
  <c r="M84" i="12" s="1"/>
  <c r="O84" i="12"/>
  <c r="P84" i="12" s="1"/>
  <c r="R84" i="12"/>
  <c r="S84" i="12" s="1"/>
  <c r="V84" i="12"/>
  <c r="W84" i="12" s="1"/>
  <c r="X84" i="12" s="1"/>
  <c r="Y84" i="12"/>
  <c r="Z84" i="12" s="1"/>
  <c r="AB84" i="12"/>
  <c r="AC84" i="12"/>
  <c r="AD84" i="12"/>
  <c r="A85" i="12"/>
  <c r="B85" i="12"/>
  <c r="C85" i="12"/>
  <c r="D85" i="12"/>
  <c r="E85" i="12" s="1"/>
  <c r="F85" i="12"/>
  <c r="G85" i="12"/>
  <c r="H85" i="12"/>
  <c r="I85" i="12"/>
  <c r="J85" i="12" s="1"/>
  <c r="L85" i="12"/>
  <c r="M85" i="12" s="1"/>
  <c r="O85" i="12"/>
  <c r="P85" i="12" s="1"/>
  <c r="R85" i="12"/>
  <c r="S85" i="12" s="1"/>
  <c r="V85" i="12"/>
  <c r="W85" i="12" s="1"/>
  <c r="X85" i="12" s="1"/>
  <c r="Y85" i="12"/>
  <c r="Z85" i="12" s="1"/>
  <c r="AB85" i="12"/>
  <c r="AC85" i="12"/>
  <c r="AD85" i="12" s="1"/>
  <c r="A86" i="12"/>
  <c r="B86" i="12"/>
  <c r="C86" i="12"/>
  <c r="D86" i="12"/>
  <c r="F86" i="12"/>
  <c r="G86" i="12"/>
  <c r="H86" i="12"/>
  <c r="I86" i="12"/>
  <c r="J86" i="12"/>
  <c r="L86" i="12"/>
  <c r="M86" i="12" s="1"/>
  <c r="O86" i="12"/>
  <c r="P86" i="12" s="1"/>
  <c r="R86" i="12"/>
  <c r="S86" i="12" s="1"/>
  <c r="V86" i="12"/>
  <c r="W86" i="12" s="1"/>
  <c r="Y86" i="12"/>
  <c r="Z86" i="12" s="1"/>
  <c r="AB86" i="12"/>
  <c r="AC86" i="12"/>
  <c r="AD86" i="12" s="1"/>
  <c r="A87" i="12"/>
  <c r="B87" i="12"/>
  <c r="C87" i="12"/>
  <c r="D87" i="12"/>
  <c r="F87" i="12"/>
  <c r="G87" i="12"/>
  <c r="H87" i="12"/>
  <c r="I87" i="12"/>
  <c r="J87" i="12" s="1"/>
  <c r="L87" i="12"/>
  <c r="M87" i="12" s="1"/>
  <c r="O87" i="12"/>
  <c r="P87" i="12" s="1"/>
  <c r="R87" i="12"/>
  <c r="S87" i="12" s="1"/>
  <c r="V87" i="12"/>
  <c r="W87" i="12" s="1"/>
  <c r="Y87" i="12"/>
  <c r="Z87" i="12" s="1"/>
  <c r="AB87" i="12"/>
  <c r="AC87" i="12"/>
  <c r="AD87" i="12" s="1"/>
  <c r="A88" i="12"/>
  <c r="B88" i="12"/>
  <c r="C88" i="12"/>
  <c r="D88" i="12"/>
  <c r="F88" i="12"/>
  <c r="G88" i="12"/>
  <c r="H88" i="12"/>
  <c r="I88" i="12"/>
  <c r="J88" i="12" s="1"/>
  <c r="L88" i="12"/>
  <c r="M88" i="12" s="1"/>
  <c r="O88" i="12"/>
  <c r="P88" i="12" s="1"/>
  <c r="R88" i="12"/>
  <c r="S88" i="12" s="1"/>
  <c r="V88" i="12"/>
  <c r="W88" i="12" s="1"/>
  <c r="Y88" i="12"/>
  <c r="Z88" i="12" s="1"/>
  <c r="AB88" i="12"/>
  <c r="AC88" i="12"/>
  <c r="AD88" i="12" s="1"/>
  <c r="A89" i="12"/>
  <c r="B89" i="12"/>
  <c r="C89" i="12"/>
  <c r="D89" i="12"/>
  <c r="F89" i="12"/>
  <c r="G89" i="12"/>
  <c r="H89" i="12"/>
  <c r="I89" i="12"/>
  <c r="J89" i="12" s="1"/>
  <c r="L89" i="12"/>
  <c r="M89" i="12" s="1"/>
  <c r="O89" i="12"/>
  <c r="P89" i="12" s="1"/>
  <c r="R89" i="12"/>
  <c r="S89" i="12" s="1"/>
  <c r="V89" i="12"/>
  <c r="W89" i="12" s="1"/>
  <c r="Y89" i="12"/>
  <c r="Z89" i="12" s="1"/>
  <c r="AB89" i="12"/>
  <c r="AC89" i="12"/>
  <c r="AD89" i="12" s="1"/>
  <c r="A90" i="12"/>
  <c r="B90" i="12"/>
  <c r="C90" i="12"/>
  <c r="D90" i="12"/>
  <c r="F90" i="12"/>
  <c r="G90" i="12"/>
  <c r="H90" i="12"/>
  <c r="I90" i="12"/>
  <c r="J90" i="12" s="1"/>
  <c r="L90" i="12"/>
  <c r="M90" i="12" s="1"/>
  <c r="O90" i="12"/>
  <c r="P90" i="12" s="1"/>
  <c r="R90" i="12"/>
  <c r="S90" i="12" s="1"/>
  <c r="V90" i="12"/>
  <c r="W90" i="12" s="1"/>
  <c r="Y90" i="12"/>
  <c r="Z90" i="12" s="1"/>
  <c r="AB90" i="12"/>
  <c r="AC90" i="12"/>
  <c r="AD90" i="12" s="1"/>
  <c r="A91" i="12"/>
  <c r="B91" i="12"/>
  <c r="C91" i="12"/>
  <c r="D91" i="12"/>
  <c r="F91" i="12"/>
  <c r="G91" i="12"/>
  <c r="H91" i="12"/>
  <c r="I91" i="12"/>
  <c r="J91" i="12" s="1"/>
  <c r="L91" i="12"/>
  <c r="M91" i="12" s="1"/>
  <c r="O91" i="12"/>
  <c r="P91" i="12" s="1"/>
  <c r="R91" i="12"/>
  <c r="S91" i="12" s="1"/>
  <c r="V91" i="12"/>
  <c r="W91" i="12" s="1"/>
  <c r="Y91" i="12"/>
  <c r="Z91" i="12" s="1"/>
  <c r="AB91" i="12"/>
  <c r="AC91" i="12"/>
  <c r="AD91" i="12" s="1"/>
  <c r="A92" i="12"/>
  <c r="B92" i="12"/>
  <c r="C92" i="12"/>
  <c r="D92" i="12"/>
  <c r="F92" i="12"/>
  <c r="G92" i="12"/>
  <c r="H92" i="12"/>
  <c r="I92" i="12"/>
  <c r="J92" i="12" s="1"/>
  <c r="L92" i="12"/>
  <c r="M92" i="12" s="1"/>
  <c r="O92" i="12"/>
  <c r="P92" i="12" s="1"/>
  <c r="R92" i="12"/>
  <c r="S92" i="12" s="1"/>
  <c r="V92" i="12"/>
  <c r="W92" i="12" s="1"/>
  <c r="Y92" i="12"/>
  <c r="Z92" i="12" s="1"/>
  <c r="AB92" i="12"/>
  <c r="AC92" i="12"/>
  <c r="AD92" i="12" s="1"/>
  <c r="A93" i="12"/>
  <c r="B93" i="12"/>
  <c r="C93" i="12"/>
  <c r="D93" i="12"/>
  <c r="F93" i="12"/>
  <c r="G93" i="12"/>
  <c r="H93" i="12"/>
  <c r="I93" i="12"/>
  <c r="J93" i="12" s="1"/>
  <c r="L93" i="12"/>
  <c r="M93" i="12" s="1"/>
  <c r="O93" i="12"/>
  <c r="P93" i="12" s="1"/>
  <c r="R93" i="12"/>
  <c r="S93" i="12" s="1"/>
  <c r="V93" i="12"/>
  <c r="W93" i="12" s="1"/>
  <c r="Y93" i="12"/>
  <c r="Z93" i="12" s="1"/>
  <c r="AB93" i="12"/>
  <c r="AC93" i="12"/>
  <c r="AD93" i="12" s="1"/>
  <c r="A94" i="12"/>
  <c r="B94" i="12"/>
  <c r="C94" i="12"/>
  <c r="D94" i="12"/>
  <c r="F94" i="12"/>
  <c r="G94" i="12"/>
  <c r="H94" i="12"/>
  <c r="I94" i="12"/>
  <c r="J94" i="12" s="1"/>
  <c r="L94" i="12"/>
  <c r="M94" i="12" s="1"/>
  <c r="O94" i="12"/>
  <c r="P94" i="12" s="1"/>
  <c r="R94" i="12"/>
  <c r="S94" i="12" s="1"/>
  <c r="V94" i="12"/>
  <c r="W94" i="12" s="1"/>
  <c r="Y94" i="12"/>
  <c r="Z94" i="12" s="1"/>
  <c r="AB94" i="12"/>
  <c r="AC94" i="12"/>
  <c r="AD94" i="12" s="1"/>
  <c r="A95" i="12"/>
  <c r="B95" i="12"/>
  <c r="C95" i="12"/>
  <c r="D95" i="12"/>
  <c r="F95" i="12"/>
  <c r="G95" i="12"/>
  <c r="H95" i="12"/>
  <c r="I95" i="12"/>
  <c r="J95" i="12" s="1"/>
  <c r="L95" i="12"/>
  <c r="M95" i="12" s="1"/>
  <c r="O95" i="12"/>
  <c r="P95" i="12" s="1"/>
  <c r="R95" i="12"/>
  <c r="S95" i="12" s="1"/>
  <c r="V95" i="12"/>
  <c r="W95" i="12" s="1"/>
  <c r="Y95" i="12"/>
  <c r="Z95" i="12" s="1"/>
  <c r="AB95" i="12"/>
  <c r="AC95" i="12"/>
  <c r="AD95" i="12" s="1"/>
  <c r="A96" i="12"/>
  <c r="B96" i="12"/>
  <c r="C96" i="12"/>
  <c r="D96" i="12"/>
  <c r="F96" i="12"/>
  <c r="G96" i="12"/>
  <c r="H96" i="12"/>
  <c r="I96" i="12"/>
  <c r="J96" i="12" s="1"/>
  <c r="L96" i="12"/>
  <c r="M96" i="12" s="1"/>
  <c r="O96" i="12"/>
  <c r="P96" i="12" s="1"/>
  <c r="R96" i="12"/>
  <c r="S96" i="12" s="1"/>
  <c r="V96" i="12"/>
  <c r="W96" i="12" s="1"/>
  <c r="Y96" i="12"/>
  <c r="Z96" i="12" s="1"/>
  <c r="AB96" i="12"/>
  <c r="AC96" i="12"/>
  <c r="AD96" i="12" s="1"/>
  <c r="A97" i="12"/>
  <c r="B97" i="12"/>
  <c r="C97" i="12"/>
  <c r="D97" i="12"/>
  <c r="F97" i="12"/>
  <c r="G97" i="12"/>
  <c r="H97" i="12"/>
  <c r="I97" i="12"/>
  <c r="J97" i="12" s="1"/>
  <c r="L97" i="12"/>
  <c r="M97" i="12" s="1"/>
  <c r="O97" i="12"/>
  <c r="P97" i="12" s="1"/>
  <c r="R97" i="12"/>
  <c r="S97" i="12" s="1"/>
  <c r="V97" i="12"/>
  <c r="W97" i="12" s="1"/>
  <c r="Y97" i="12"/>
  <c r="Z97" i="12" s="1"/>
  <c r="AB97" i="12"/>
  <c r="AC97" i="12"/>
  <c r="AD97" i="12" s="1"/>
  <c r="A98" i="12"/>
  <c r="B98" i="12"/>
  <c r="C98" i="12"/>
  <c r="D98" i="12"/>
  <c r="F98" i="12"/>
  <c r="G98" i="12"/>
  <c r="H98" i="12"/>
  <c r="I98" i="12"/>
  <c r="J98" i="12" s="1"/>
  <c r="L98" i="12"/>
  <c r="M98" i="12" s="1"/>
  <c r="O98" i="12"/>
  <c r="P98" i="12" s="1"/>
  <c r="R98" i="12"/>
  <c r="S98" i="12" s="1"/>
  <c r="V98" i="12"/>
  <c r="W98" i="12" s="1"/>
  <c r="Y98" i="12"/>
  <c r="Z98" i="12" s="1"/>
  <c r="AB98" i="12"/>
  <c r="AC98" i="12"/>
  <c r="AD98" i="12" s="1"/>
  <c r="A99" i="12"/>
  <c r="B99" i="12"/>
  <c r="C99" i="12"/>
  <c r="D99" i="12"/>
  <c r="F99" i="12"/>
  <c r="G99" i="12"/>
  <c r="H99" i="12"/>
  <c r="I99" i="12"/>
  <c r="J99" i="12" s="1"/>
  <c r="L99" i="12"/>
  <c r="M99" i="12" s="1"/>
  <c r="O99" i="12"/>
  <c r="P99" i="12" s="1"/>
  <c r="R99" i="12"/>
  <c r="S99" i="12" s="1"/>
  <c r="V99" i="12"/>
  <c r="W99" i="12" s="1"/>
  <c r="Y99" i="12"/>
  <c r="Z99" i="12" s="1"/>
  <c r="AB99" i="12"/>
  <c r="AC99" i="12"/>
  <c r="AD99" i="12" s="1"/>
  <c r="A100" i="12"/>
  <c r="B100" i="12"/>
  <c r="C100" i="12"/>
  <c r="D100" i="12"/>
  <c r="F100" i="12"/>
  <c r="G100" i="12"/>
  <c r="H100" i="12"/>
  <c r="I100" i="12"/>
  <c r="J100" i="12" s="1"/>
  <c r="L100" i="12"/>
  <c r="M100" i="12" s="1"/>
  <c r="O100" i="12"/>
  <c r="P100" i="12" s="1"/>
  <c r="R100" i="12"/>
  <c r="S100" i="12" s="1"/>
  <c r="V100" i="12"/>
  <c r="W100" i="12" s="1"/>
  <c r="Y100" i="12"/>
  <c r="Z100" i="12" s="1"/>
  <c r="AB100" i="12"/>
  <c r="AC100" i="12"/>
  <c r="AD100" i="12" s="1"/>
  <c r="A101" i="12"/>
  <c r="B101" i="12"/>
  <c r="C101" i="12"/>
  <c r="D101" i="12"/>
  <c r="F101" i="12"/>
  <c r="G101" i="12"/>
  <c r="H101" i="12"/>
  <c r="I101" i="12"/>
  <c r="J101" i="12" s="1"/>
  <c r="L101" i="12"/>
  <c r="M101" i="12" s="1"/>
  <c r="O101" i="12"/>
  <c r="P101" i="12" s="1"/>
  <c r="R101" i="12"/>
  <c r="S101" i="12" s="1"/>
  <c r="V101" i="12"/>
  <c r="W101" i="12" s="1"/>
  <c r="Y101" i="12"/>
  <c r="Z101" i="12" s="1"/>
  <c r="AB101" i="12"/>
  <c r="AC101" i="12"/>
  <c r="AD101" i="12" s="1"/>
  <c r="A102" i="12"/>
  <c r="B102" i="12"/>
  <c r="C102" i="12"/>
  <c r="D102" i="12"/>
  <c r="F102" i="12"/>
  <c r="G102" i="12"/>
  <c r="H102" i="12"/>
  <c r="I102" i="12"/>
  <c r="J102" i="12" s="1"/>
  <c r="L102" i="12"/>
  <c r="M102" i="12" s="1"/>
  <c r="O102" i="12"/>
  <c r="P102" i="12" s="1"/>
  <c r="R102" i="12"/>
  <c r="S102" i="12" s="1"/>
  <c r="V102" i="12"/>
  <c r="W102" i="12" s="1"/>
  <c r="Y102" i="12"/>
  <c r="Z102" i="12" s="1"/>
  <c r="AB102" i="12"/>
  <c r="AC102" i="12"/>
  <c r="AD102" i="12" s="1"/>
  <c r="A103" i="12"/>
  <c r="B103" i="12"/>
  <c r="C103" i="12"/>
  <c r="D103" i="12"/>
  <c r="F103" i="12"/>
  <c r="G103" i="12"/>
  <c r="H103" i="12"/>
  <c r="I103" i="12"/>
  <c r="J103" i="12" s="1"/>
  <c r="L103" i="12"/>
  <c r="M103" i="12" s="1"/>
  <c r="O103" i="12"/>
  <c r="P103" i="12" s="1"/>
  <c r="R103" i="12"/>
  <c r="S103" i="12" s="1"/>
  <c r="V103" i="12"/>
  <c r="W103" i="12" s="1"/>
  <c r="Y103" i="12"/>
  <c r="Z103" i="12" s="1"/>
  <c r="AB103" i="12"/>
  <c r="AC103" i="12"/>
  <c r="AD103" i="12" s="1"/>
  <c r="A104" i="12"/>
  <c r="B104" i="12"/>
  <c r="C104" i="12"/>
  <c r="D104" i="12"/>
  <c r="F104" i="12"/>
  <c r="G104" i="12"/>
  <c r="H104" i="12"/>
  <c r="I104" i="12"/>
  <c r="J104" i="12" s="1"/>
  <c r="L104" i="12"/>
  <c r="M104" i="12" s="1"/>
  <c r="O104" i="12"/>
  <c r="P104" i="12" s="1"/>
  <c r="R104" i="12"/>
  <c r="S104" i="12" s="1"/>
  <c r="V104" i="12"/>
  <c r="W104" i="12" s="1"/>
  <c r="Y104" i="12"/>
  <c r="Z104" i="12" s="1"/>
  <c r="AB104" i="12"/>
  <c r="AC104" i="12"/>
  <c r="AD104" i="12" s="1"/>
  <c r="A105" i="12"/>
  <c r="B105" i="12"/>
  <c r="C105" i="12"/>
  <c r="D105" i="12"/>
  <c r="F105" i="12"/>
  <c r="G105" i="12"/>
  <c r="H105" i="12"/>
  <c r="I105" i="12"/>
  <c r="J105" i="12" s="1"/>
  <c r="L105" i="12"/>
  <c r="M105" i="12" s="1"/>
  <c r="O105" i="12"/>
  <c r="P105" i="12" s="1"/>
  <c r="R105" i="12"/>
  <c r="S105" i="12" s="1"/>
  <c r="V105" i="12"/>
  <c r="W105" i="12" s="1"/>
  <c r="Y105" i="12"/>
  <c r="Z105" i="12" s="1"/>
  <c r="AB105" i="12"/>
  <c r="AC105" i="12"/>
  <c r="AD105" i="12" s="1"/>
  <c r="A106" i="12"/>
  <c r="B106" i="12"/>
  <c r="C106" i="12"/>
  <c r="D106" i="12"/>
  <c r="F106" i="12"/>
  <c r="G106" i="12"/>
  <c r="H106" i="12"/>
  <c r="I106" i="12"/>
  <c r="J106" i="12" s="1"/>
  <c r="L106" i="12"/>
  <c r="M106" i="12" s="1"/>
  <c r="O106" i="12"/>
  <c r="P106" i="12" s="1"/>
  <c r="R106" i="12"/>
  <c r="S106" i="12" s="1"/>
  <c r="V106" i="12"/>
  <c r="W106" i="12" s="1"/>
  <c r="Y106" i="12"/>
  <c r="Z106" i="12" s="1"/>
  <c r="AB106" i="12"/>
  <c r="AC106" i="12"/>
  <c r="AD106" i="12" s="1"/>
  <c r="A107" i="12"/>
  <c r="B107" i="12"/>
  <c r="C107" i="12"/>
  <c r="D107" i="12"/>
  <c r="F107" i="12"/>
  <c r="G107" i="12"/>
  <c r="H107" i="12"/>
  <c r="I107" i="12"/>
  <c r="J107" i="12" s="1"/>
  <c r="L107" i="12"/>
  <c r="M107" i="12" s="1"/>
  <c r="O107" i="12"/>
  <c r="P107" i="12" s="1"/>
  <c r="R107" i="12"/>
  <c r="S107" i="12" s="1"/>
  <c r="V107" i="12"/>
  <c r="W107" i="12" s="1"/>
  <c r="Y107" i="12"/>
  <c r="Z107" i="12" s="1"/>
  <c r="AB107" i="12"/>
  <c r="AC107" i="12"/>
  <c r="AD107" i="12" s="1"/>
  <c r="A108" i="12"/>
  <c r="B108" i="12"/>
  <c r="C108" i="12"/>
  <c r="D108" i="12"/>
  <c r="F108" i="12"/>
  <c r="G108" i="12"/>
  <c r="H108" i="12"/>
  <c r="I108" i="12"/>
  <c r="J108" i="12" s="1"/>
  <c r="L108" i="12"/>
  <c r="M108" i="12" s="1"/>
  <c r="O108" i="12"/>
  <c r="P108" i="12" s="1"/>
  <c r="R108" i="12"/>
  <c r="S108" i="12" s="1"/>
  <c r="V108" i="12"/>
  <c r="W108" i="12" s="1"/>
  <c r="Y108" i="12"/>
  <c r="Z108" i="12" s="1"/>
  <c r="AB108" i="12"/>
  <c r="AC108" i="12"/>
  <c r="AD108" i="12" s="1"/>
  <c r="A109" i="12"/>
  <c r="B109" i="12"/>
  <c r="C109" i="12"/>
  <c r="D109" i="12"/>
  <c r="F109" i="12"/>
  <c r="G109" i="12"/>
  <c r="H109" i="12"/>
  <c r="I109" i="12"/>
  <c r="J109" i="12" s="1"/>
  <c r="L109" i="12"/>
  <c r="M109" i="12" s="1"/>
  <c r="O109" i="12"/>
  <c r="P109" i="12" s="1"/>
  <c r="R109" i="12"/>
  <c r="S109" i="12" s="1"/>
  <c r="V109" i="12"/>
  <c r="W109" i="12" s="1"/>
  <c r="Y109" i="12"/>
  <c r="Z109" i="12" s="1"/>
  <c r="AB109" i="12"/>
  <c r="AC109" i="12"/>
  <c r="AD109" i="12" s="1"/>
  <c r="A110" i="12"/>
  <c r="B110" i="12"/>
  <c r="C110" i="12"/>
  <c r="D110" i="12"/>
  <c r="F110" i="12"/>
  <c r="G110" i="12"/>
  <c r="H110" i="12"/>
  <c r="I110" i="12"/>
  <c r="J110" i="12" s="1"/>
  <c r="L110" i="12"/>
  <c r="M110" i="12" s="1"/>
  <c r="O110" i="12"/>
  <c r="P110" i="12" s="1"/>
  <c r="R110" i="12"/>
  <c r="S110" i="12" s="1"/>
  <c r="V110" i="12"/>
  <c r="W110" i="12" s="1"/>
  <c r="Y110" i="12"/>
  <c r="Z110" i="12" s="1"/>
  <c r="AB110" i="12"/>
  <c r="AC110" i="12"/>
  <c r="AD110" i="12" s="1"/>
  <c r="A111" i="12"/>
  <c r="B111" i="12"/>
  <c r="C111" i="12"/>
  <c r="D111" i="12"/>
  <c r="F111" i="12"/>
  <c r="G111" i="12"/>
  <c r="H111" i="12"/>
  <c r="I111" i="12"/>
  <c r="J111" i="12" s="1"/>
  <c r="L111" i="12"/>
  <c r="M111" i="12" s="1"/>
  <c r="O111" i="12"/>
  <c r="P111" i="12" s="1"/>
  <c r="R111" i="12"/>
  <c r="S111" i="12" s="1"/>
  <c r="V111" i="12"/>
  <c r="W111" i="12" s="1"/>
  <c r="Y111" i="12"/>
  <c r="Z111" i="12" s="1"/>
  <c r="AB111" i="12"/>
  <c r="AC111" i="12"/>
  <c r="AD111" i="12" s="1"/>
  <c r="A112" i="12"/>
  <c r="B112" i="12"/>
  <c r="C112" i="12"/>
  <c r="D112" i="12"/>
  <c r="F112" i="12"/>
  <c r="G112" i="12"/>
  <c r="H112" i="12"/>
  <c r="I112" i="12"/>
  <c r="J112" i="12" s="1"/>
  <c r="L112" i="12"/>
  <c r="M112" i="12" s="1"/>
  <c r="O112" i="12"/>
  <c r="P112" i="12" s="1"/>
  <c r="R112" i="12"/>
  <c r="S112" i="12" s="1"/>
  <c r="V112" i="12"/>
  <c r="W112" i="12" s="1"/>
  <c r="Y112" i="12"/>
  <c r="Z112" i="12" s="1"/>
  <c r="AB112" i="12"/>
  <c r="AC112" i="12"/>
  <c r="AD112" i="12" s="1"/>
  <c r="A113" i="12"/>
  <c r="B113" i="12"/>
  <c r="C113" i="12"/>
  <c r="D113" i="12"/>
  <c r="F113" i="12"/>
  <c r="G113" i="12"/>
  <c r="H113" i="12"/>
  <c r="I113" i="12"/>
  <c r="J113" i="12" s="1"/>
  <c r="L113" i="12"/>
  <c r="M113" i="12" s="1"/>
  <c r="O113" i="12"/>
  <c r="P113" i="12" s="1"/>
  <c r="R113" i="12"/>
  <c r="S113" i="12" s="1"/>
  <c r="V113" i="12"/>
  <c r="W113" i="12" s="1"/>
  <c r="Y113" i="12"/>
  <c r="Z113" i="12" s="1"/>
  <c r="AB113" i="12"/>
  <c r="AC113" i="12"/>
  <c r="AD113" i="12" s="1"/>
  <c r="A114" i="12"/>
  <c r="B114" i="12"/>
  <c r="C114" i="12"/>
  <c r="D114" i="12"/>
  <c r="F114" i="12"/>
  <c r="G114" i="12"/>
  <c r="H114" i="12"/>
  <c r="I114" i="12"/>
  <c r="J114" i="12" s="1"/>
  <c r="L114" i="12"/>
  <c r="M114" i="12" s="1"/>
  <c r="O114" i="12"/>
  <c r="P114" i="12" s="1"/>
  <c r="R114" i="12"/>
  <c r="S114" i="12" s="1"/>
  <c r="V114" i="12"/>
  <c r="W114" i="12" s="1"/>
  <c r="Y114" i="12"/>
  <c r="Z114" i="12" s="1"/>
  <c r="AB114" i="12"/>
  <c r="AC114" i="12"/>
  <c r="AD114" i="12" s="1"/>
  <c r="A115" i="12"/>
  <c r="B115" i="12"/>
  <c r="C115" i="12"/>
  <c r="D115" i="12"/>
  <c r="F115" i="12"/>
  <c r="G115" i="12"/>
  <c r="H115" i="12"/>
  <c r="I115" i="12"/>
  <c r="J115" i="12" s="1"/>
  <c r="L115" i="12"/>
  <c r="M115" i="12" s="1"/>
  <c r="O115" i="12"/>
  <c r="P115" i="12" s="1"/>
  <c r="R115" i="12"/>
  <c r="S115" i="12" s="1"/>
  <c r="V115" i="12"/>
  <c r="W115" i="12" s="1"/>
  <c r="Y115" i="12"/>
  <c r="Z115" i="12" s="1"/>
  <c r="AB115" i="12"/>
  <c r="AC115" i="12"/>
  <c r="AD115" i="12" s="1"/>
  <c r="A116" i="12"/>
  <c r="B116" i="12"/>
  <c r="C116" i="12"/>
  <c r="D116" i="12"/>
  <c r="F116" i="12"/>
  <c r="G116" i="12"/>
  <c r="H116" i="12"/>
  <c r="I116" i="12"/>
  <c r="J116" i="12" s="1"/>
  <c r="L116" i="12"/>
  <c r="M116" i="12" s="1"/>
  <c r="O116" i="12"/>
  <c r="P116" i="12" s="1"/>
  <c r="R116" i="12"/>
  <c r="S116" i="12" s="1"/>
  <c r="V116" i="12"/>
  <c r="W116" i="12" s="1"/>
  <c r="Y116" i="12"/>
  <c r="Z116" i="12" s="1"/>
  <c r="AB116" i="12"/>
  <c r="AC116" i="12"/>
  <c r="AD116" i="12" s="1"/>
  <c r="A117" i="12"/>
  <c r="B117" i="12"/>
  <c r="C117" i="12"/>
  <c r="D117" i="12"/>
  <c r="F117" i="12"/>
  <c r="G117" i="12"/>
  <c r="H117" i="12"/>
  <c r="I117" i="12"/>
  <c r="J117" i="12" s="1"/>
  <c r="L117" i="12"/>
  <c r="M117" i="12" s="1"/>
  <c r="O117" i="12"/>
  <c r="P117" i="12" s="1"/>
  <c r="R117" i="12"/>
  <c r="S117" i="12" s="1"/>
  <c r="V117" i="12"/>
  <c r="W117" i="12" s="1"/>
  <c r="Y117" i="12"/>
  <c r="Z117" i="12" s="1"/>
  <c r="AB117" i="12"/>
  <c r="AC117" i="12"/>
  <c r="AD117" i="12" s="1"/>
  <c r="A118" i="12"/>
  <c r="B118" i="12"/>
  <c r="C118" i="12"/>
  <c r="D118" i="12"/>
  <c r="F118" i="12"/>
  <c r="G118" i="12"/>
  <c r="H118" i="12"/>
  <c r="I118" i="12"/>
  <c r="J118" i="12" s="1"/>
  <c r="L118" i="12"/>
  <c r="M118" i="12" s="1"/>
  <c r="O118" i="12"/>
  <c r="P118" i="12" s="1"/>
  <c r="R118" i="12"/>
  <c r="S118" i="12" s="1"/>
  <c r="V118" i="12"/>
  <c r="W118" i="12" s="1"/>
  <c r="Y118" i="12"/>
  <c r="Z118" i="12" s="1"/>
  <c r="AB118" i="12"/>
  <c r="AC118" i="12"/>
  <c r="AD118" i="12" s="1"/>
  <c r="A119" i="12"/>
  <c r="B119" i="12"/>
  <c r="C119" i="12"/>
  <c r="D119" i="12"/>
  <c r="F119" i="12"/>
  <c r="G119" i="12"/>
  <c r="H119" i="12"/>
  <c r="I119" i="12"/>
  <c r="J119" i="12" s="1"/>
  <c r="L119" i="12"/>
  <c r="M119" i="12" s="1"/>
  <c r="O119" i="12"/>
  <c r="P119" i="12" s="1"/>
  <c r="R119" i="12"/>
  <c r="S119" i="12" s="1"/>
  <c r="V119" i="12"/>
  <c r="W119" i="12"/>
  <c r="Y119" i="12"/>
  <c r="Z119" i="12" s="1"/>
  <c r="AB119" i="12"/>
  <c r="AC119" i="12"/>
  <c r="AD119" i="12" s="1"/>
  <c r="A120" i="12"/>
  <c r="B120" i="12"/>
  <c r="C120" i="12"/>
  <c r="D120" i="12"/>
  <c r="F120" i="12"/>
  <c r="G120" i="12"/>
  <c r="H120" i="12"/>
  <c r="I120" i="12"/>
  <c r="J120" i="12"/>
  <c r="L120" i="12"/>
  <c r="M120" i="12" s="1"/>
  <c r="O120" i="12"/>
  <c r="P120" i="12" s="1"/>
  <c r="R120" i="12"/>
  <c r="S120" i="12" s="1"/>
  <c r="V120" i="12"/>
  <c r="W120" i="12" s="1"/>
  <c r="Y120" i="12"/>
  <c r="Z120" i="12" s="1"/>
  <c r="AB120" i="12"/>
  <c r="AC120" i="12"/>
  <c r="AD120" i="12"/>
  <c r="A121" i="12"/>
  <c r="B121" i="12"/>
  <c r="C121" i="12"/>
  <c r="D121" i="12"/>
  <c r="E121" i="12" s="1"/>
  <c r="F121" i="12"/>
  <c r="G121" i="12"/>
  <c r="H121" i="12"/>
  <c r="I121" i="12"/>
  <c r="J121" i="12" s="1"/>
  <c r="L121" i="12"/>
  <c r="M121" i="12" s="1"/>
  <c r="O121" i="12"/>
  <c r="P121" i="12" s="1"/>
  <c r="R121" i="12"/>
  <c r="S121" i="12" s="1"/>
  <c r="V121" i="12"/>
  <c r="W121" i="12" s="1"/>
  <c r="Y121" i="12"/>
  <c r="Z121" i="12" s="1"/>
  <c r="AB121" i="12"/>
  <c r="AC121" i="12"/>
  <c r="AD121" i="12" s="1"/>
  <c r="A122" i="12"/>
  <c r="B122" i="12"/>
  <c r="C122" i="12"/>
  <c r="D122" i="12"/>
  <c r="F122" i="12"/>
  <c r="G122" i="12"/>
  <c r="H122" i="12"/>
  <c r="I122" i="12"/>
  <c r="J122" i="12" s="1"/>
  <c r="L122" i="12"/>
  <c r="M122" i="12" s="1"/>
  <c r="O122" i="12"/>
  <c r="P122" i="12" s="1"/>
  <c r="R122" i="12"/>
  <c r="S122" i="12" s="1"/>
  <c r="V122" i="12"/>
  <c r="W122" i="12" s="1"/>
  <c r="Y122" i="12"/>
  <c r="Z122" i="12" s="1"/>
  <c r="AB122" i="12"/>
  <c r="AC122" i="12"/>
  <c r="AD122" i="12" s="1"/>
  <c r="A123" i="12"/>
  <c r="B123" i="12"/>
  <c r="C123" i="12"/>
  <c r="D123" i="12"/>
  <c r="F123" i="12"/>
  <c r="G123" i="12"/>
  <c r="H123" i="12"/>
  <c r="I123" i="12"/>
  <c r="J123" i="12" s="1"/>
  <c r="L123" i="12"/>
  <c r="M123" i="12" s="1"/>
  <c r="O123" i="12"/>
  <c r="P123" i="12" s="1"/>
  <c r="R123" i="12"/>
  <c r="S123" i="12" s="1"/>
  <c r="V123" i="12"/>
  <c r="W123" i="12" s="1"/>
  <c r="Y123" i="12"/>
  <c r="Z123" i="12" s="1"/>
  <c r="AB123" i="12"/>
  <c r="AC123" i="12"/>
  <c r="AD123" i="12" s="1"/>
  <c r="A124" i="12"/>
  <c r="B124" i="12"/>
  <c r="C124" i="12"/>
  <c r="D124" i="12"/>
  <c r="F124" i="12"/>
  <c r="G124" i="12"/>
  <c r="H124" i="12"/>
  <c r="I124" i="12"/>
  <c r="J124" i="12" s="1"/>
  <c r="L124" i="12"/>
  <c r="M124" i="12" s="1"/>
  <c r="O124" i="12"/>
  <c r="P124" i="12"/>
  <c r="R124" i="12"/>
  <c r="S124" i="12" s="1"/>
  <c r="V124" i="12"/>
  <c r="W124" i="12" s="1"/>
  <c r="Y124" i="12"/>
  <c r="Z124" i="12"/>
  <c r="AB124" i="12"/>
  <c r="AC124" i="12"/>
  <c r="AD124" i="12" s="1"/>
  <c r="A125" i="12"/>
  <c r="B125" i="12"/>
  <c r="C125" i="12"/>
  <c r="D125" i="12"/>
  <c r="F125" i="12"/>
  <c r="G125" i="12"/>
  <c r="H125" i="12"/>
  <c r="I125" i="12"/>
  <c r="J125" i="12" s="1"/>
  <c r="L125" i="12"/>
  <c r="M125" i="12"/>
  <c r="O125" i="12"/>
  <c r="P125" i="12" s="1"/>
  <c r="R125" i="12"/>
  <c r="S125" i="12" s="1"/>
  <c r="V125" i="12"/>
  <c r="W125" i="12" s="1"/>
  <c r="Y125" i="12"/>
  <c r="Z125" i="12" s="1"/>
  <c r="AB125" i="12"/>
  <c r="AC125" i="12"/>
  <c r="AD125" i="12" s="1"/>
  <c r="A126" i="12"/>
  <c r="B126" i="12"/>
  <c r="C126" i="12"/>
  <c r="D126" i="12"/>
  <c r="F126" i="12"/>
  <c r="G126" i="12"/>
  <c r="H126" i="12"/>
  <c r="I126" i="12"/>
  <c r="J126" i="12" s="1"/>
  <c r="L126" i="12"/>
  <c r="M126" i="12" s="1"/>
  <c r="O126" i="12"/>
  <c r="P126" i="12" s="1"/>
  <c r="R126" i="12"/>
  <c r="S126" i="12" s="1"/>
  <c r="V126" i="12"/>
  <c r="W126" i="12" s="1"/>
  <c r="Y126" i="12"/>
  <c r="Z126" i="12" s="1"/>
  <c r="AB126" i="12"/>
  <c r="AC126" i="12"/>
  <c r="AD126" i="12" s="1"/>
  <c r="A127" i="12"/>
  <c r="B127" i="12"/>
  <c r="C127" i="12"/>
  <c r="D127" i="12"/>
  <c r="F127" i="12"/>
  <c r="G127" i="12"/>
  <c r="H127" i="12"/>
  <c r="I127" i="12"/>
  <c r="J127" i="12" s="1"/>
  <c r="L127" i="12"/>
  <c r="M127" i="12" s="1"/>
  <c r="O127" i="12"/>
  <c r="P127" i="12" s="1"/>
  <c r="R127" i="12"/>
  <c r="S127" i="12" s="1"/>
  <c r="V127" i="12"/>
  <c r="W127" i="12" s="1"/>
  <c r="Y127" i="12"/>
  <c r="Z127" i="12" s="1"/>
  <c r="AB127" i="12"/>
  <c r="AC127" i="12"/>
  <c r="AD127" i="12" s="1"/>
  <c r="A128" i="12"/>
  <c r="B128" i="12"/>
  <c r="C128" i="12"/>
  <c r="D128" i="12"/>
  <c r="F128" i="12"/>
  <c r="G128" i="12"/>
  <c r="H128" i="12"/>
  <c r="I128" i="12"/>
  <c r="J128" i="12" s="1"/>
  <c r="L128" i="12"/>
  <c r="M128" i="12" s="1"/>
  <c r="O128" i="12"/>
  <c r="P128" i="12" s="1"/>
  <c r="R128" i="12"/>
  <c r="S128" i="12" s="1"/>
  <c r="V128" i="12"/>
  <c r="W128" i="12" s="1"/>
  <c r="Y128" i="12"/>
  <c r="Z128" i="12" s="1"/>
  <c r="AB128" i="12"/>
  <c r="AC128" i="12"/>
  <c r="AD128" i="12" s="1"/>
  <c r="A129" i="12"/>
  <c r="B129" i="12"/>
  <c r="C129" i="12"/>
  <c r="D129" i="12"/>
  <c r="F129" i="12"/>
  <c r="G129" i="12"/>
  <c r="H129" i="12"/>
  <c r="I129" i="12"/>
  <c r="J129" i="12" s="1"/>
  <c r="L129" i="12"/>
  <c r="M129" i="12" s="1"/>
  <c r="O129" i="12"/>
  <c r="P129" i="12" s="1"/>
  <c r="R129" i="12"/>
  <c r="S129" i="12" s="1"/>
  <c r="V129" i="12"/>
  <c r="W129" i="12" s="1"/>
  <c r="Y129" i="12"/>
  <c r="Z129" i="12" s="1"/>
  <c r="AB129" i="12"/>
  <c r="AC129" i="12"/>
  <c r="AD129" i="12" s="1"/>
  <c r="A130" i="12"/>
  <c r="B130" i="12"/>
  <c r="C130" i="12"/>
  <c r="D130" i="12"/>
  <c r="F130" i="12"/>
  <c r="G130" i="12"/>
  <c r="H130" i="12"/>
  <c r="I130" i="12"/>
  <c r="J130" i="12" s="1"/>
  <c r="L130" i="12"/>
  <c r="M130" i="12" s="1"/>
  <c r="O130" i="12"/>
  <c r="P130" i="12" s="1"/>
  <c r="R130" i="12"/>
  <c r="S130" i="12" s="1"/>
  <c r="V130" i="12"/>
  <c r="W130" i="12" s="1"/>
  <c r="Y130" i="12"/>
  <c r="Z130" i="12" s="1"/>
  <c r="AB130" i="12"/>
  <c r="AC130" i="12"/>
  <c r="AD130" i="12" s="1"/>
  <c r="A131" i="12"/>
  <c r="B131" i="12"/>
  <c r="C131" i="12"/>
  <c r="D131" i="12"/>
  <c r="F131" i="12"/>
  <c r="G131" i="12"/>
  <c r="H131" i="12"/>
  <c r="I131" i="12"/>
  <c r="J131" i="12" s="1"/>
  <c r="L131" i="12"/>
  <c r="M131" i="12" s="1"/>
  <c r="O131" i="12"/>
  <c r="P131" i="12" s="1"/>
  <c r="R131" i="12"/>
  <c r="S131" i="12" s="1"/>
  <c r="V131" i="12"/>
  <c r="W131" i="12" s="1"/>
  <c r="Y131" i="12"/>
  <c r="Z131" i="12" s="1"/>
  <c r="AB131" i="12"/>
  <c r="AC131" i="12"/>
  <c r="AD131" i="12" s="1"/>
  <c r="A132" i="12"/>
  <c r="B132" i="12"/>
  <c r="C132" i="12"/>
  <c r="D132" i="12"/>
  <c r="F132" i="12"/>
  <c r="G132" i="12"/>
  <c r="H132" i="12"/>
  <c r="I132" i="12"/>
  <c r="J132" i="12" s="1"/>
  <c r="L132" i="12"/>
  <c r="M132" i="12" s="1"/>
  <c r="O132" i="12"/>
  <c r="P132" i="12" s="1"/>
  <c r="R132" i="12"/>
  <c r="S132" i="12" s="1"/>
  <c r="V132" i="12"/>
  <c r="W132" i="12" s="1"/>
  <c r="Y132" i="12"/>
  <c r="Z132" i="12" s="1"/>
  <c r="AB132" i="12"/>
  <c r="AC132" i="12"/>
  <c r="AD132" i="12" s="1"/>
  <c r="A133" i="12"/>
  <c r="B133" i="12"/>
  <c r="C133" i="12"/>
  <c r="D133" i="12"/>
  <c r="F133" i="12"/>
  <c r="G133" i="12"/>
  <c r="H133" i="12"/>
  <c r="I133" i="12"/>
  <c r="J133" i="12" s="1"/>
  <c r="L133" i="12"/>
  <c r="M133" i="12" s="1"/>
  <c r="O133" i="12"/>
  <c r="P133" i="12" s="1"/>
  <c r="R133" i="12"/>
  <c r="S133" i="12" s="1"/>
  <c r="V133" i="12"/>
  <c r="W133" i="12" s="1"/>
  <c r="Y133" i="12"/>
  <c r="Z133" i="12" s="1"/>
  <c r="AB133" i="12"/>
  <c r="AC133" i="12"/>
  <c r="AD133" i="12" s="1"/>
  <c r="A134" i="12"/>
  <c r="B134" i="12"/>
  <c r="C134" i="12"/>
  <c r="D134" i="12"/>
  <c r="F134" i="12"/>
  <c r="G134" i="12"/>
  <c r="H134" i="12"/>
  <c r="I134" i="12"/>
  <c r="J134" i="12" s="1"/>
  <c r="L134" i="12"/>
  <c r="M134" i="12" s="1"/>
  <c r="O134" i="12"/>
  <c r="P134" i="12" s="1"/>
  <c r="R134" i="12"/>
  <c r="S134" i="12" s="1"/>
  <c r="V134" i="12"/>
  <c r="W134" i="12" s="1"/>
  <c r="Y134" i="12"/>
  <c r="Z134" i="12" s="1"/>
  <c r="AB134" i="12"/>
  <c r="AC134" i="12"/>
  <c r="AD134" i="12" s="1"/>
  <c r="A135" i="12"/>
  <c r="B135" i="12"/>
  <c r="C135" i="12"/>
  <c r="D135" i="12"/>
  <c r="F135" i="12"/>
  <c r="G135" i="12"/>
  <c r="H135" i="12"/>
  <c r="I135" i="12"/>
  <c r="J135" i="12" s="1"/>
  <c r="L135" i="12"/>
  <c r="M135" i="12" s="1"/>
  <c r="O135" i="12"/>
  <c r="P135" i="12" s="1"/>
  <c r="R135" i="12"/>
  <c r="S135" i="12" s="1"/>
  <c r="V135" i="12"/>
  <c r="W135" i="12" s="1"/>
  <c r="Y135" i="12"/>
  <c r="Z135" i="12" s="1"/>
  <c r="AB135" i="12"/>
  <c r="AC135" i="12"/>
  <c r="AD135" i="12" s="1"/>
  <c r="A136" i="12"/>
  <c r="B136" i="12"/>
  <c r="C136" i="12"/>
  <c r="D136" i="12"/>
  <c r="F136" i="12"/>
  <c r="G136" i="12"/>
  <c r="H136" i="12"/>
  <c r="I136" i="12"/>
  <c r="J136" i="12" s="1"/>
  <c r="L136" i="12"/>
  <c r="M136" i="12" s="1"/>
  <c r="O136" i="12"/>
  <c r="P136" i="12" s="1"/>
  <c r="R136" i="12"/>
  <c r="S136" i="12" s="1"/>
  <c r="V136" i="12"/>
  <c r="W136" i="12" s="1"/>
  <c r="Y136" i="12"/>
  <c r="Z136" i="12" s="1"/>
  <c r="AB136" i="12"/>
  <c r="AC136" i="12"/>
  <c r="AD136" i="12" s="1"/>
  <c r="A137" i="12"/>
  <c r="B137" i="12"/>
  <c r="C137" i="12"/>
  <c r="D137" i="12"/>
  <c r="F137" i="12"/>
  <c r="G137" i="12"/>
  <c r="H137" i="12"/>
  <c r="I137" i="12"/>
  <c r="J137" i="12" s="1"/>
  <c r="L137" i="12"/>
  <c r="M137" i="12" s="1"/>
  <c r="O137" i="12"/>
  <c r="P137" i="12" s="1"/>
  <c r="R137" i="12"/>
  <c r="S137" i="12" s="1"/>
  <c r="V137" i="12"/>
  <c r="W137" i="12" s="1"/>
  <c r="Y137" i="12"/>
  <c r="Z137" i="12" s="1"/>
  <c r="AB137" i="12"/>
  <c r="AC137" i="12"/>
  <c r="AD137" i="12" s="1"/>
  <c r="A138" i="12"/>
  <c r="B138" i="12"/>
  <c r="C138" i="12"/>
  <c r="D138" i="12"/>
  <c r="F138" i="12"/>
  <c r="G138" i="12"/>
  <c r="H138" i="12"/>
  <c r="I138" i="12"/>
  <c r="J138" i="12" s="1"/>
  <c r="L138" i="12"/>
  <c r="M138" i="12" s="1"/>
  <c r="O138" i="12"/>
  <c r="P138" i="12" s="1"/>
  <c r="R138" i="12"/>
  <c r="S138" i="12" s="1"/>
  <c r="V138" i="12"/>
  <c r="W138" i="12" s="1"/>
  <c r="Y138" i="12"/>
  <c r="Z138" i="12" s="1"/>
  <c r="AB138" i="12"/>
  <c r="AC138" i="12"/>
  <c r="AD138" i="12" s="1"/>
  <c r="A139" i="12"/>
  <c r="B139" i="12"/>
  <c r="C139" i="12"/>
  <c r="D139" i="12"/>
  <c r="F139" i="12"/>
  <c r="G139" i="12"/>
  <c r="H139" i="12"/>
  <c r="I139" i="12"/>
  <c r="J139" i="12" s="1"/>
  <c r="L139" i="12"/>
  <c r="M139" i="12" s="1"/>
  <c r="O139" i="12"/>
  <c r="P139" i="12" s="1"/>
  <c r="R139" i="12"/>
  <c r="S139" i="12" s="1"/>
  <c r="V139" i="12"/>
  <c r="W139" i="12" s="1"/>
  <c r="Y139" i="12"/>
  <c r="Z139" i="12" s="1"/>
  <c r="AB139" i="12"/>
  <c r="AC139" i="12"/>
  <c r="AD139" i="12" s="1"/>
  <c r="A140" i="12"/>
  <c r="B140" i="12"/>
  <c r="C140" i="12"/>
  <c r="D140" i="12"/>
  <c r="F140" i="12"/>
  <c r="G140" i="12"/>
  <c r="H140" i="12"/>
  <c r="I140" i="12"/>
  <c r="J140" i="12" s="1"/>
  <c r="L140" i="12"/>
  <c r="M140" i="12" s="1"/>
  <c r="O140" i="12"/>
  <c r="P140" i="12" s="1"/>
  <c r="R140" i="12"/>
  <c r="S140" i="12" s="1"/>
  <c r="V140" i="12"/>
  <c r="W140" i="12" s="1"/>
  <c r="Y140" i="12"/>
  <c r="Z140" i="12" s="1"/>
  <c r="AB140" i="12"/>
  <c r="AC140" i="12"/>
  <c r="AD140" i="12" s="1"/>
  <c r="A141" i="12"/>
  <c r="B141" i="12"/>
  <c r="C141" i="12"/>
  <c r="D141" i="12"/>
  <c r="F141" i="12"/>
  <c r="G141" i="12"/>
  <c r="H141" i="12"/>
  <c r="I141" i="12"/>
  <c r="J141" i="12" s="1"/>
  <c r="L141" i="12"/>
  <c r="M141" i="12" s="1"/>
  <c r="O141" i="12"/>
  <c r="P141" i="12" s="1"/>
  <c r="R141" i="12"/>
  <c r="S141" i="12" s="1"/>
  <c r="V141" i="12"/>
  <c r="W141" i="12" s="1"/>
  <c r="Y141" i="12"/>
  <c r="Z141" i="12" s="1"/>
  <c r="AB141" i="12"/>
  <c r="AC141" i="12"/>
  <c r="AD141" i="12" s="1"/>
  <c r="A142" i="12"/>
  <c r="B142" i="12"/>
  <c r="C142" i="12"/>
  <c r="D142" i="12"/>
  <c r="F142" i="12"/>
  <c r="G142" i="12"/>
  <c r="H142" i="12"/>
  <c r="I142" i="12"/>
  <c r="J142" i="12" s="1"/>
  <c r="L142" i="12"/>
  <c r="M142" i="12" s="1"/>
  <c r="O142" i="12"/>
  <c r="P142" i="12" s="1"/>
  <c r="R142" i="12"/>
  <c r="S142" i="12" s="1"/>
  <c r="V142" i="12"/>
  <c r="W142" i="12" s="1"/>
  <c r="Y142" i="12"/>
  <c r="Z142" i="12" s="1"/>
  <c r="AB142" i="12"/>
  <c r="AC142" i="12"/>
  <c r="AD142" i="12" s="1"/>
  <c r="A143" i="12"/>
  <c r="B143" i="12"/>
  <c r="C143" i="12"/>
  <c r="D143" i="12"/>
  <c r="F143" i="12"/>
  <c r="G143" i="12"/>
  <c r="H143" i="12"/>
  <c r="I143" i="12"/>
  <c r="J143" i="12" s="1"/>
  <c r="L143" i="12"/>
  <c r="M143" i="12" s="1"/>
  <c r="O143" i="12"/>
  <c r="P143" i="12" s="1"/>
  <c r="R143" i="12"/>
  <c r="S143" i="12" s="1"/>
  <c r="V143" i="12"/>
  <c r="W143" i="12" s="1"/>
  <c r="Y143" i="12"/>
  <c r="Z143" i="12" s="1"/>
  <c r="AB143" i="12"/>
  <c r="AC143" i="12"/>
  <c r="AD143" i="12" s="1"/>
  <c r="A144" i="12"/>
  <c r="B144" i="12"/>
  <c r="C144" i="12"/>
  <c r="D144" i="12"/>
  <c r="F144" i="12"/>
  <c r="G144" i="12"/>
  <c r="H144" i="12"/>
  <c r="I144" i="12"/>
  <c r="J144" i="12" s="1"/>
  <c r="L144" i="12"/>
  <c r="M144" i="12" s="1"/>
  <c r="O144" i="12"/>
  <c r="P144" i="12" s="1"/>
  <c r="R144" i="12"/>
  <c r="S144" i="12" s="1"/>
  <c r="V144" i="12"/>
  <c r="W144" i="12" s="1"/>
  <c r="Y144" i="12"/>
  <c r="Z144" i="12" s="1"/>
  <c r="AB144" i="12"/>
  <c r="AC144" i="12"/>
  <c r="AD144" i="12" s="1"/>
  <c r="A145" i="12"/>
  <c r="B145" i="12"/>
  <c r="C145" i="12"/>
  <c r="D145" i="12"/>
  <c r="F145" i="12"/>
  <c r="G145" i="12"/>
  <c r="H145" i="12"/>
  <c r="I145" i="12"/>
  <c r="J145" i="12" s="1"/>
  <c r="L145" i="12"/>
  <c r="M145" i="12" s="1"/>
  <c r="O145" i="12"/>
  <c r="P145" i="12" s="1"/>
  <c r="R145" i="12"/>
  <c r="S145" i="12" s="1"/>
  <c r="V145" i="12"/>
  <c r="W145" i="12" s="1"/>
  <c r="Y145" i="12"/>
  <c r="Z145" i="12" s="1"/>
  <c r="AB145" i="12"/>
  <c r="AC145" i="12"/>
  <c r="AD145" i="12" s="1"/>
  <c r="A146" i="12"/>
  <c r="B146" i="12"/>
  <c r="C146" i="12"/>
  <c r="D146" i="12"/>
  <c r="F146" i="12"/>
  <c r="G146" i="12"/>
  <c r="H146" i="12"/>
  <c r="I146" i="12"/>
  <c r="J146" i="12" s="1"/>
  <c r="L146" i="12"/>
  <c r="M146" i="12" s="1"/>
  <c r="O146" i="12"/>
  <c r="P146" i="12" s="1"/>
  <c r="R146" i="12"/>
  <c r="S146" i="12" s="1"/>
  <c r="V146" i="12"/>
  <c r="W146" i="12" s="1"/>
  <c r="Y146" i="12"/>
  <c r="Z146" i="12" s="1"/>
  <c r="AB146" i="12"/>
  <c r="AC146" i="12"/>
  <c r="AD146" i="12" s="1"/>
  <c r="A147" i="12"/>
  <c r="B147" i="12"/>
  <c r="C147" i="12"/>
  <c r="D147" i="12"/>
  <c r="F147" i="12"/>
  <c r="G147" i="12"/>
  <c r="H147" i="12"/>
  <c r="I147" i="12"/>
  <c r="J147" i="12" s="1"/>
  <c r="L147" i="12"/>
  <c r="M147" i="12" s="1"/>
  <c r="O147" i="12"/>
  <c r="P147" i="12" s="1"/>
  <c r="R147" i="12"/>
  <c r="S147" i="12" s="1"/>
  <c r="V147" i="12"/>
  <c r="W147" i="12" s="1"/>
  <c r="Y147" i="12"/>
  <c r="Z147" i="12" s="1"/>
  <c r="AB147" i="12"/>
  <c r="AC147" i="12"/>
  <c r="AD147" i="12" s="1"/>
  <c r="A148" i="12"/>
  <c r="B148" i="12"/>
  <c r="C148" i="12"/>
  <c r="D148" i="12"/>
  <c r="F148" i="12"/>
  <c r="G148" i="12"/>
  <c r="H148" i="12"/>
  <c r="I148" i="12"/>
  <c r="J148" i="12" s="1"/>
  <c r="L148" i="12"/>
  <c r="M148" i="12" s="1"/>
  <c r="O148" i="12"/>
  <c r="P148" i="12" s="1"/>
  <c r="R148" i="12"/>
  <c r="S148" i="12" s="1"/>
  <c r="V148" i="12"/>
  <c r="W148" i="12" s="1"/>
  <c r="Y148" i="12"/>
  <c r="Z148" i="12" s="1"/>
  <c r="AB148" i="12"/>
  <c r="AC148" i="12"/>
  <c r="AD148" i="12" s="1"/>
  <c r="A149" i="12"/>
  <c r="B149" i="12"/>
  <c r="C149" i="12"/>
  <c r="D149" i="12"/>
  <c r="F149" i="12"/>
  <c r="G149" i="12"/>
  <c r="H149" i="12"/>
  <c r="I149" i="12"/>
  <c r="J149" i="12" s="1"/>
  <c r="L149" i="12"/>
  <c r="M149" i="12" s="1"/>
  <c r="O149" i="12"/>
  <c r="P149" i="12" s="1"/>
  <c r="R149" i="12"/>
  <c r="S149" i="12" s="1"/>
  <c r="V149" i="12"/>
  <c r="W149" i="12" s="1"/>
  <c r="Y149" i="12"/>
  <c r="Z149" i="12" s="1"/>
  <c r="AB149" i="12"/>
  <c r="AC149" i="12"/>
  <c r="AD149" i="12" s="1"/>
  <c r="A150" i="12"/>
  <c r="B150" i="12"/>
  <c r="C150" i="12"/>
  <c r="D150" i="12"/>
  <c r="F150" i="12"/>
  <c r="G150" i="12"/>
  <c r="H150" i="12"/>
  <c r="I150" i="12"/>
  <c r="J150" i="12" s="1"/>
  <c r="L150" i="12"/>
  <c r="M150" i="12" s="1"/>
  <c r="O150" i="12"/>
  <c r="P150" i="12" s="1"/>
  <c r="R150" i="12"/>
  <c r="S150" i="12" s="1"/>
  <c r="V150" i="12"/>
  <c r="W150" i="12" s="1"/>
  <c r="Y150" i="12"/>
  <c r="Z150" i="12" s="1"/>
  <c r="AB150" i="12"/>
  <c r="AC150" i="12"/>
  <c r="AD150" i="12" s="1"/>
  <c r="A151" i="12"/>
  <c r="B151" i="12"/>
  <c r="C151" i="12"/>
  <c r="D151" i="12"/>
  <c r="F151" i="12"/>
  <c r="G151" i="12"/>
  <c r="H151" i="12"/>
  <c r="I151" i="12"/>
  <c r="J151" i="12" s="1"/>
  <c r="L151" i="12"/>
  <c r="M151" i="12" s="1"/>
  <c r="O151" i="12"/>
  <c r="P151" i="12" s="1"/>
  <c r="R151" i="12"/>
  <c r="S151" i="12" s="1"/>
  <c r="V151" i="12"/>
  <c r="W151" i="12" s="1"/>
  <c r="Y151" i="12"/>
  <c r="Z151" i="12" s="1"/>
  <c r="AB151" i="12"/>
  <c r="AC151" i="12"/>
  <c r="AD151" i="12" s="1"/>
  <c r="A152" i="12"/>
  <c r="B152" i="12"/>
  <c r="C152" i="12"/>
  <c r="D152" i="12"/>
  <c r="F152" i="12"/>
  <c r="G152" i="12"/>
  <c r="H152" i="12"/>
  <c r="I152" i="12"/>
  <c r="J152" i="12" s="1"/>
  <c r="L152" i="12"/>
  <c r="M152" i="12" s="1"/>
  <c r="O152" i="12"/>
  <c r="P152" i="12" s="1"/>
  <c r="R152" i="12"/>
  <c r="S152" i="12" s="1"/>
  <c r="V152" i="12"/>
  <c r="W152" i="12" s="1"/>
  <c r="Y152" i="12"/>
  <c r="Z152" i="12" s="1"/>
  <c r="AB152" i="12"/>
  <c r="AC152" i="12"/>
  <c r="AD152" i="12" s="1"/>
  <c r="A153" i="12"/>
  <c r="B153" i="12"/>
  <c r="C153" i="12"/>
  <c r="D153" i="12"/>
  <c r="F153" i="12"/>
  <c r="G153" i="12"/>
  <c r="H153" i="12"/>
  <c r="I153" i="12"/>
  <c r="J153" i="12" s="1"/>
  <c r="L153" i="12"/>
  <c r="M153" i="12" s="1"/>
  <c r="O153" i="12"/>
  <c r="P153" i="12" s="1"/>
  <c r="R153" i="12"/>
  <c r="S153" i="12" s="1"/>
  <c r="V153" i="12"/>
  <c r="W153" i="12" s="1"/>
  <c r="Y153" i="12"/>
  <c r="Z153" i="12" s="1"/>
  <c r="AB153" i="12"/>
  <c r="AC153" i="12"/>
  <c r="AD153" i="12" s="1"/>
  <c r="A154" i="12"/>
  <c r="B154" i="12"/>
  <c r="C154" i="12"/>
  <c r="D154" i="12"/>
  <c r="F154" i="12"/>
  <c r="G154" i="12"/>
  <c r="H154" i="12"/>
  <c r="I154" i="12"/>
  <c r="J154" i="12" s="1"/>
  <c r="L154" i="12"/>
  <c r="M154" i="12" s="1"/>
  <c r="O154" i="12"/>
  <c r="P154" i="12" s="1"/>
  <c r="R154" i="12"/>
  <c r="S154" i="12" s="1"/>
  <c r="V154" i="12"/>
  <c r="W154" i="12" s="1"/>
  <c r="Y154" i="12"/>
  <c r="Z154" i="12" s="1"/>
  <c r="AB154" i="12"/>
  <c r="AC154" i="12"/>
  <c r="AD154" i="12" s="1"/>
  <c r="A155" i="12"/>
  <c r="B155" i="12"/>
  <c r="C155" i="12"/>
  <c r="D155" i="12"/>
  <c r="F155" i="12"/>
  <c r="G155" i="12"/>
  <c r="H155" i="12"/>
  <c r="I155" i="12"/>
  <c r="J155" i="12" s="1"/>
  <c r="L155" i="12"/>
  <c r="M155" i="12" s="1"/>
  <c r="O155" i="12"/>
  <c r="P155" i="12" s="1"/>
  <c r="R155" i="12"/>
  <c r="S155" i="12" s="1"/>
  <c r="V155" i="12"/>
  <c r="W155" i="12" s="1"/>
  <c r="Y155" i="12"/>
  <c r="Z155" i="12" s="1"/>
  <c r="AB155" i="12"/>
  <c r="AC155" i="12"/>
  <c r="AD155" i="12" s="1"/>
  <c r="A156" i="12"/>
  <c r="B156" i="12"/>
  <c r="C156" i="12"/>
  <c r="D156" i="12"/>
  <c r="F156" i="12"/>
  <c r="G156" i="12"/>
  <c r="H156" i="12"/>
  <c r="I156" i="12"/>
  <c r="J156" i="12" s="1"/>
  <c r="L156" i="12"/>
  <c r="M156" i="12" s="1"/>
  <c r="O156" i="12"/>
  <c r="P156" i="12" s="1"/>
  <c r="R156" i="12"/>
  <c r="S156" i="12" s="1"/>
  <c r="V156" i="12"/>
  <c r="W156" i="12" s="1"/>
  <c r="Y156" i="12"/>
  <c r="Z156" i="12" s="1"/>
  <c r="AB156" i="12"/>
  <c r="AC156" i="12"/>
  <c r="AD156" i="12" s="1"/>
  <c r="A157" i="12"/>
  <c r="B157" i="12"/>
  <c r="C157" i="12"/>
  <c r="D157" i="12"/>
  <c r="F157" i="12"/>
  <c r="G157" i="12"/>
  <c r="H157" i="12"/>
  <c r="I157" i="12"/>
  <c r="J157" i="12" s="1"/>
  <c r="L157" i="12"/>
  <c r="M157" i="12" s="1"/>
  <c r="O157" i="12"/>
  <c r="P157" i="12" s="1"/>
  <c r="R157" i="12"/>
  <c r="S157" i="12" s="1"/>
  <c r="V157" i="12"/>
  <c r="W157" i="12" s="1"/>
  <c r="Y157" i="12"/>
  <c r="Z157" i="12" s="1"/>
  <c r="AB157" i="12"/>
  <c r="AC157" i="12"/>
  <c r="AD157" i="12" s="1"/>
  <c r="A158" i="12"/>
  <c r="B158" i="12"/>
  <c r="C158" i="12"/>
  <c r="D158" i="12"/>
  <c r="F158" i="12"/>
  <c r="G158" i="12"/>
  <c r="H158" i="12"/>
  <c r="I158" i="12"/>
  <c r="J158" i="12" s="1"/>
  <c r="L158" i="12"/>
  <c r="M158" i="12" s="1"/>
  <c r="O158" i="12"/>
  <c r="P158" i="12" s="1"/>
  <c r="R158" i="12"/>
  <c r="S158" i="12" s="1"/>
  <c r="V158" i="12"/>
  <c r="W158" i="12" s="1"/>
  <c r="Y158" i="12"/>
  <c r="Z158" i="12" s="1"/>
  <c r="AB158" i="12"/>
  <c r="AC158" i="12"/>
  <c r="AD158" i="12" s="1"/>
  <c r="A159" i="12"/>
  <c r="B159" i="12"/>
  <c r="C159" i="12"/>
  <c r="D159" i="12"/>
  <c r="F159" i="12"/>
  <c r="G159" i="12"/>
  <c r="H159" i="12"/>
  <c r="I159" i="12"/>
  <c r="J159" i="12" s="1"/>
  <c r="L159" i="12"/>
  <c r="M159" i="12" s="1"/>
  <c r="O159" i="12"/>
  <c r="P159" i="12" s="1"/>
  <c r="R159" i="12"/>
  <c r="S159" i="12" s="1"/>
  <c r="V159" i="12"/>
  <c r="W159" i="12" s="1"/>
  <c r="Y159" i="12"/>
  <c r="Z159" i="12" s="1"/>
  <c r="AB159" i="12"/>
  <c r="AC159" i="12"/>
  <c r="AD159" i="12" s="1"/>
  <c r="A160" i="12"/>
  <c r="B160" i="12"/>
  <c r="C160" i="12"/>
  <c r="D160" i="12"/>
  <c r="F160" i="12"/>
  <c r="G160" i="12"/>
  <c r="H160" i="12"/>
  <c r="I160" i="12"/>
  <c r="J160" i="12" s="1"/>
  <c r="L160" i="12"/>
  <c r="M160" i="12" s="1"/>
  <c r="O160" i="12"/>
  <c r="P160" i="12" s="1"/>
  <c r="R160" i="12"/>
  <c r="S160" i="12" s="1"/>
  <c r="V160" i="12"/>
  <c r="W160" i="12" s="1"/>
  <c r="Y160" i="12"/>
  <c r="Z160" i="12" s="1"/>
  <c r="AB160" i="12"/>
  <c r="AC160" i="12"/>
  <c r="AD160" i="12" s="1"/>
  <c r="A161" i="12"/>
  <c r="B161" i="12"/>
  <c r="C161" i="12"/>
  <c r="D161" i="12"/>
  <c r="F161" i="12"/>
  <c r="G161" i="12"/>
  <c r="H161" i="12"/>
  <c r="I161" i="12"/>
  <c r="J161" i="12" s="1"/>
  <c r="L161" i="12"/>
  <c r="M161" i="12" s="1"/>
  <c r="O161" i="12"/>
  <c r="P161" i="12" s="1"/>
  <c r="R161" i="12"/>
  <c r="S161" i="12" s="1"/>
  <c r="V161" i="12"/>
  <c r="W161" i="12" s="1"/>
  <c r="Y161" i="12"/>
  <c r="Z161" i="12" s="1"/>
  <c r="AB161" i="12"/>
  <c r="AC161" i="12"/>
  <c r="AD161" i="12" s="1"/>
  <c r="A162" i="12"/>
  <c r="B162" i="12"/>
  <c r="C162" i="12"/>
  <c r="D162" i="12"/>
  <c r="F162" i="12"/>
  <c r="G162" i="12"/>
  <c r="H162" i="12"/>
  <c r="I162" i="12"/>
  <c r="J162" i="12" s="1"/>
  <c r="L162" i="12"/>
  <c r="M162" i="12" s="1"/>
  <c r="O162" i="12"/>
  <c r="P162" i="12" s="1"/>
  <c r="R162" i="12"/>
  <c r="S162" i="12" s="1"/>
  <c r="V162" i="12"/>
  <c r="W162" i="12" s="1"/>
  <c r="Y162" i="12"/>
  <c r="Z162" i="12" s="1"/>
  <c r="AB162" i="12"/>
  <c r="AC162" i="12"/>
  <c r="AD162" i="12" s="1"/>
  <c r="A163" i="12"/>
  <c r="B163" i="12"/>
  <c r="C163" i="12"/>
  <c r="D163" i="12"/>
  <c r="F163" i="12"/>
  <c r="G163" i="12"/>
  <c r="H163" i="12"/>
  <c r="I163" i="12"/>
  <c r="J163" i="12" s="1"/>
  <c r="L163" i="12"/>
  <c r="M163" i="12"/>
  <c r="O163" i="12"/>
  <c r="P163" i="12" s="1"/>
  <c r="R163" i="12"/>
  <c r="S163" i="12" s="1"/>
  <c r="V163" i="12"/>
  <c r="W163" i="12" s="1"/>
  <c r="Y163" i="12"/>
  <c r="Z163" i="12" s="1"/>
  <c r="AB163" i="12"/>
  <c r="AC163" i="12"/>
  <c r="AD163" i="12" s="1"/>
  <c r="A164" i="12"/>
  <c r="B164" i="12"/>
  <c r="C164" i="12"/>
  <c r="D164" i="12"/>
  <c r="F164" i="12"/>
  <c r="G164" i="12"/>
  <c r="H164" i="12"/>
  <c r="I164" i="12"/>
  <c r="J164" i="12" s="1"/>
  <c r="L164" i="12"/>
  <c r="M164" i="12" s="1"/>
  <c r="O164" i="12"/>
  <c r="P164" i="12" s="1"/>
  <c r="R164" i="12"/>
  <c r="S164" i="12" s="1"/>
  <c r="V164" i="12"/>
  <c r="W164" i="12" s="1"/>
  <c r="Y164" i="12"/>
  <c r="Z164" i="12" s="1"/>
  <c r="AB164" i="12"/>
  <c r="AC164" i="12"/>
  <c r="AD164" i="12" s="1"/>
  <c r="A165" i="12"/>
  <c r="B165" i="12"/>
  <c r="C165" i="12"/>
  <c r="D165" i="12"/>
  <c r="F165" i="12"/>
  <c r="G165" i="12"/>
  <c r="H165" i="12"/>
  <c r="I165" i="12"/>
  <c r="J165" i="12" s="1"/>
  <c r="L165" i="12"/>
  <c r="M165" i="12" s="1"/>
  <c r="O165" i="12"/>
  <c r="P165" i="12" s="1"/>
  <c r="R165" i="12"/>
  <c r="S165" i="12" s="1"/>
  <c r="V165" i="12"/>
  <c r="W165" i="12" s="1"/>
  <c r="Y165" i="12"/>
  <c r="Z165" i="12" s="1"/>
  <c r="AB165" i="12"/>
  <c r="AC165" i="12"/>
  <c r="AD165" i="12" s="1"/>
  <c r="A166" i="12"/>
  <c r="B166" i="12"/>
  <c r="C166" i="12"/>
  <c r="D166" i="12"/>
  <c r="F166" i="12"/>
  <c r="G166" i="12"/>
  <c r="H166" i="12"/>
  <c r="I166" i="12"/>
  <c r="J166" i="12" s="1"/>
  <c r="L166" i="12"/>
  <c r="M166" i="12" s="1"/>
  <c r="O166" i="12"/>
  <c r="P166" i="12" s="1"/>
  <c r="R166" i="12"/>
  <c r="S166" i="12" s="1"/>
  <c r="V166" i="12"/>
  <c r="W166" i="12" s="1"/>
  <c r="Y166" i="12"/>
  <c r="Z166" i="12" s="1"/>
  <c r="AB166" i="12"/>
  <c r="AC166" i="12"/>
  <c r="AD166" i="12" s="1"/>
  <c r="A167" i="12"/>
  <c r="B167" i="12"/>
  <c r="C167" i="12"/>
  <c r="D167" i="12"/>
  <c r="F167" i="12"/>
  <c r="G167" i="12"/>
  <c r="H167" i="12"/>
  <c r="I167" i="12"/>
  <c r="J167" i="12" s="1"/>
  <c r="L167" i="12"/>
  <c r="M167" i="12" s="1"/>
  <c r="O167" i="12"/>
  <c r="P167" i="12" s="1"/>
  <c r="R167" i="12"/>
  <c r="S167" i="12" s="1"/>
  <c r="V167" i="12"/>
  <c r="W167" i="12" s="1"/>
  <c r="Y167" i="12"/>
  <c r="Z167" i="12" s="1"/>
  <c r="AB167" i="12"/>
  <c r="AC167" i="12"/>
  <c r="AD167" i="12" s="1"/>
  <c r="A168" i="12"/>
  <c r="B168" i="12"/>
  <c r="C168" i="12"/>
  <c r="D168" i="12"/>
  <c r="F168" i="12"/>
  <c r="G168" i="12"/>
  <c r="H168" i="12"/>
  <c r="I168" i="12"/>
  <c r="J168" i="12" s="1"/>
  <c r="L168" i="12"/>
  <c r="M168" i="12" s="1"/>
  <c r="O168" i="12"/>
  <c r="P168" i="12" s="1"/>
  <c r="R168" i="12"/>
  <c r="S168" i="12" s="1"/>
  <c r="V168" i="12"/>
  <c r="W168" i="12" s="1"/>
  <c r="Y168" i="12"/>
  <c r="Z168" i="12" s="1"/>
  <c r="AB168" i="12"/>
  <c r="AC168" i="12"/>
  <c r="AD168" i="12" s="1"/>
  <c r="A169" i="12"/>
  <c r="B169" i="12"/>
  <c r="C169" i="12"/>
  <c r="D169" i="12"/>
  <c r="F169" i="12"/>
  <c r="G169" i="12"/>
  <c r="H169" i="12"/>
  <c r="I169" i="12"/>
  <c r="J169" i="12" s="1"/>
  <c r="L169" i="12"/>
  <c r="M169" i="12" s="1"/>
  <c r="O169" i="12"/>
  <c r="P169" i="12" s="1"/>
  <c r="R169" i="12"/>
  <c r="S169" i="12" s="1"/>
  <c r="V169" i="12"/>
  <c r="W169" i="12" s="1"/>
  <c r="Y169" i="12"/>
  <c r="Z169" i="12" s="1"/>
  <c r="AB169" i="12"/>
  <c r="AC169" i="12"/>
  <c r="AD169" i="12" s="1"/>
  <c r="A170" i="12"/>
  <c r="B170" i="12"/>
  <c r="C170" i="12"/>
  <c r="D170" i="12"/>
  <c r="F170" i="12"/>
  <c r="G170" i="12"/>
  <c r="H170" i="12"/>
  <c r="I170" i="12"/>
  <c r="J170" i="12" s="1"/>
  <c r="L170" i="12"/>
  <c r="M170" i="12" s="1"/>
  <c r="O170" i="12"/>
  <c r="P170" i="12" s="1"/>
  <c r="R170" i="12"/>
  <c r="S170" i="12" s="1"/>
  <c r="V170" i="12"/>
  <c r="W170" i="12" s="1"/>
  <c r="Y170" i="12"/>
  <c r="Z170" i="12" s="1"/>
  <c r="AB170" i="12"/>
  <c r="AC170" i="12"/>
  <c r="AD170" i="12" s="1"/>
  <c r="A171" i="12"/>
  <c r="B171" i="12"/>
  <c r="C171" i="12"/>
  <c r="D171" i="12"/>
  <c r="F171" i="12"/>
  <c r="G171" i="12"/>
  <c r="H171" i="12"/>
  <c r="I171" i="12"/>
  <c r="J171" i="12" s="1"/>
  <c r="L171" i="12"/>
  <c r="M171" i="12" s="1"/>
  <c r="O171" i="12"/>
  <c r="P171" i="12" s="1"/>
  <c r="R171" i="12"/>
  <c r="S171" i="12" s="1"/>
  <c r="V171" i="12"/>
  <c r="W171" i="12" s="1"/>
  <c r="Y171" i="12"/>
  <c r="Z171" i="12" s="1"/>
  <c r="AB171" i="12"/>
  <c r="AC171" i="12"/>
  <c r="AD171" i="12" s="1"/>
  <c r="A172" i="12"/>
  <c r="B172" i="12"/>
  <c r="C172" i="12"/>
  <c r="D172" i="12"/>
  <c r="F172" i="12"/>
  <c r="G172" i="12"/>
  <c r="H172" i="12"/>
  <c r="I172" i="12"/>
  <c r="J172" i="12" s="1"/>
  <c r="L172" i="12"/>
  <c r="M172" i="12" s="1"/>
  <c r="O172" i="12"/>
  <c r="P172" i="12" s="1"/>
  <c r="R172" i="12"/>
  <c r="S172" i="12" s="1"/>
  <c r="V172" i="12"/>
  <c r="W172" i="12" s="1"/>
  <c r="Y172" i="12"/>
  <c r="Z172" i="12" s="1"/>
  <c r="AB172" i="12"/>
  <c r="AC172" i="12"/>
  <c r="AD172" i="12" s="1"/>
  <c r="A173" i="12"/>
  <c r="B173" i="12"/>
  <c r="C173" i="12"/>
  <c r="D173" i="12"/>
  <c r="F173" i="12"/>
  <c r="G173" i="12"/>
  <c r="H173" i="12"/>
  <c r="I173" i="12"/>
  <c r="J173" i="12" s="1"/>
  <c r="L173" i="12"/>
  <c r="M173" i="12" s="1"/>
  <c r="O173" i="12"/>
  <c r="P173" i="12" s="1"/>
  <c r="R173" i="12"/>
  <c r="S173" i="12"/>
  <c r="V173" i="12"/>
  <c r="W173" i="12" s="1"/>
  <c r="Y173" i="12"/>
  <c r="Z173" i="12" s="1"/>
  <c r="AB173" i="12"/>
  <c r="AC173" i="12"/>
  <c r="AD173" i="12" s="1"/>
  <c r="A174" i="12"/>
  <c r="B174" i="12"/>
  <c r="C174" i="12"/>
  <c r="D174" i="12"/>
  <c r="F174" i="12"/>
  <c r="G174" i="12"/>
  <c r="H174" i="12"/>
  <c r="I174" i="12"/>
  <c r="J174" i="12" s="1"/>
  <c r="L174" i="12"/>
  <c r="M174" i="12" s="1"/>
  <c r="O174" i="12"/>
  <c r="P174" i="12" s="1"/>
  <c r="R174" i="12"/>
  <c r="S174" i="12" s="1"/>
  <c r="V174" i="12"/>
  <c r="W174" i="12" s="1"/>
  <c r="Y174" i="12"/>
  <c r="Z174" i="12" s="1"/>
  <c r="AB174" i="12"/>
  <c r="AC174" i="12"/>
  <c r="AD174" i="12" s="1"/>
  <c r="A175" i="12"/>
  <c r="B175" i="12"/>
  <c r="C175" i="12"/>
  <c r="D175" i="12"/>
  <c r="F175" i="12"/>
  <c r="G175" i="12"/>
  <c r="H175" i="12"/>
  <c r="I175" i="12"/>
  <c r="J175" i="12" s="1"/>
  <c r="L175" i="12"/>
  <c r="M175" i="12" s="1"/>
  <c r="O175" i="12"/>
  <c r="P175" i="12" s="1"/>
  <c r="R175" i="12"/>
  <c r="S175" i="12" s="1"/>
  <c r="V175" i="12"/>
  <c r="W175" i="12" s="1"/>
  <c r="Y175" i="12"/>
  <c r="Z175" i="12" s="1"/>
  <c r="AB175" i="12"/>
  <c r="AC175" i="12"/>
  <c r="AD175" i="12" s="1"/>
  <c r="A176" i="12"/>
  <c r="B176" i="12"/>
  <c r="C176" i="12"/>
  <c r="D176" i="12"/>
  <c r="F176" i="12"/>
  <c r="G176" i="12"/>
  <c r="H176" i="12"/>
  <c r="I176" i="12"/>
  <c r="J176" i="12" s="1"/>
  <c r="L176" i="12"/>
  <c r="M176" i="12" s="1"/>
  <c r="O176" i="12"/>
  <c r="P176" i="12" s="1"/>
  <c r="R176" i="12"/>
  <c r="S176" i="12" s="1"/>
  <c r="V176" i="12"/>
  <c r="W176" i="12" s="1"/>
  <c r="Y176" i="12"/>
  <c r="Z176" i="12" s="1"/>
  <c r="AB176" i="12"/>
  <c r="AC176" i="12"/>
  <c r="AD176" i="12" s="1"/>
  <c r="A177" i="12"/>
  <c r="B177" i="12"/>
  <c r="C177" i="12"/>
  <c r="D177" i="12"/>
  <c r="F177" i="12"/>
  <c r="G177" i="12"/>
  <c r="H177" i="12"/>
  <c r="I177" i="12"/>
  <c r="J177" i="12" s="1"/>
  <c r="L177" i="12"/>
  <c r="M177" i="12" s="1"/>
  <c r="O177" i="12"/>
  <c r="P177" i="12" s="1"/>
  <c r="R177" i="12"/>
  <c r="S177" i="12" s="1"/>
  <c r="V177" i="12"/>
  <c r="W177" i="12" s="1"/>
  <c r="Y177" i="12"/>
  <c r="Z177" i="12" s="1"/>
  <c r="AB177" i="12"/>
  <c r="AC177" i="12"/>
  <c r="AD177" i="12" s="1"/>
  <c r="A178" i="12"/>
  <c r="B178" i="12"/>
  <c r="C178" i="12"/>
  <c r="D178" i="12"/>
  <c r="F178" i="12"/>
  <c r="G178" i="12"/>
  <c r="H178" i="12"/>
  <c r="I178" i="12"/>
  <c r="J178" i="12" s="1"/>
  <c r="L178" i="12"/>
  <c r="M178" i="12" s="1"/>
  <c r="O178" i="12"/>
  <c r="P178" i="12" s="1"/>
  <c r="R178" i="12"/>
  <c r="S178" i="12" s="1"/>
  <c r="V178" i="12"/>
  <c r="W178" i="12" s="1"/>
  <c r="Y178" i="12"/>
  <c r="Z178" i="12" s="1"/>
  <c r="AB178" i="12"/>
  <c r="AC178" i="12"/>
  <c r="AD178" i="12" s="1"/>
  <c r="A179" i="12"/>
  <c r="B179" i="12"/>
  <c r="C179" i="12"/>
  <c r="D179" i="12"/>
  <c r="F179" i="12"/>
  <c r="G179" i="12"/>
  <c r="H179" i="12"/>
  <c r="I179" i="12"/>
  <c r="J179" i="12" s="1"/>
  <c r="L179" i="12"/>
  <c r="M179" i="12" s="1"/>
  <c r="O179" i="12"/>
  <c r="P179" i="12" s="1"/>
  <c r="R179" i="12"/>
  <c r="S179" i="12" s="1"/>
  <c r="V179" i="12"/>
  <c r="W179" i="12" s="1"/>
  <c r="Y179" i="12"/>
  <c r="Z179" i="12" s="1"/>
  <c r="AB179" i="12"/>
  <c r="AC179" i="12"/>
  <c r="AD179" i="12" s="1"/>
  <c r="A180" i="12"/>
  <c r="B180" i="12"/>
  <c r="C180" i="12"/>
  <c r="D180" i="12"/>
  <c r="F180" i="12"/>
  <c r="G180" i="12"/>
  <c r="H180" i="12"/>
  <c r="I180" i="12"/>
  <c r="J180" i="12" s="1"/>
  <c r="L180" i="12"/>
  <c r="M180" i="12" s="1"/>
  <c r="O180" i="12"/>
  <c r="P180" i="12" s="1"/>
  <c r="R180" i="12"/>
  <c r="S180" i="12" s="1"/>
  <c r="V180" i="12"/>
  <c r="W180" i="12" s="1"/>
  <c r="Y180" i="12"/>
  <c r="Z180" i="12" s="1"/>
  <c r="AB180" i="12"/>
  <c r="AC180" i="12"/>
  <c r="AD180" i="12" s="1"/>
  <c r="A181" i="12"/>
  <c r="B181" i="12"/>
  <c r="C181" i="12"/>
  <c r="D181" i="12"/>
  <c r="F181" i="12"/>
  <c r="G181" i="12"/>
  <c r="H181" i="12"/>
  <c r="I181" i="12"/>
  <c r="J181" i="12" s="1"/>
  <c r="L181" i="12"/>
  <c r="M181" i="12" s="1"/>
  <c r="O181" i="12"/>
  <c r="P181" i="12" s="1"/>
  <c r="R181" i="12"/>
  <c r="S181" i="12" s="1"/>
  <c r="V181" i="12"/>
  <c r="W181" i="12" s="1"/>
  <c r="Y181" i="12"/>
  <c r="Z181" i="12" s="1"/>
  <c r="AB181" i="12"/>
  <c r="AC181" i="12"/>
  <c r="AD181" i="12" s="1"/>
  <c r="A182" i="12"/>
  <c r="B182" i="12"/>
  <c r="C182" i="12"/>
  <c r="D182" i="12"/>
  <c r="F182" i="12"/>
  <c r="G182" i="12"/>
  <c r="H182" i="12"/>
  <c r="I182" i="12"/>
  <c r="J182" i="12" s="1"/>
  <c r="L182" i="12"/>
  <c r="M182" i="12" s="1"/>
  <c r="O182" i="12"/>
  <c r="P182" i="12" s="1"/>
  <c r="R182" i="12"/>
  <c r="S182" i="12" s="1"/>
  <c r="V182" i="12"/>
  <c r="W182" i="12" s="1"/>
  <c r="Y182" i="12"/>
  <c r="Z182" i="12" s="1"/>
  <c r="AB182" i="12"/>
  <c r="AC182" i="12"/>
  <c r="AD182" i="12" s="1"/>
  <c r="A183" i="12"/>
  <c r="B183" i="12"/>
  <c r="C183" i="12"/>
  <c r="D183" i="12"/>
  <c r="F183" i="12"/>
  <c r="G183" i="12"/>
  <c r="H183" i="12"/>
  <c r="I183" i="12"/>
  <c r="J183" i="12" s="1"/>
  <c r="L183" i="12"/>
  <c r="M183" i="12" s="1"/>
  <c r="O183" i="12"/>
  <c r="P183" i="12" s="1"/>
  <c r="R183" i="12"/>
  <c r="S183" i="12" s="1"/>
  <c r="V183" i="12"/>
  <c r="W183" i="12" s="1"/>
  <c r="Y183" i="12"/>
  <c r="Z183" i="12" s="1"/>
  <c r="AB183" i="12"/>
  <c r="AC183" i="12"/>
  <c r="AD183" i="12" s="1"/>
  <c r="A184" i="12"/>
  <c r="B184" i="12"/>
  <c r="C184" i="12"/>
  <c r="D184" i="12"/>
  <c r="F184" i="12"/>
  <c r="G184" i="12"/>
  <c r="H184" i="12"/>
  <c r="I184" i="12"/>
  <c r="J184" i="12" s="1"/>
  <c r="L184" i="12"/>
  <c r="M184" i="12" s="1"/>
  <c r="O184" i="12"/>
  <c r="P184" i="12" s="1"/>
  <c r="R184" i="12"/>
  <c r="S184" i="12" s="1"/>
  <c r="V184" i="12"/>
  <c r="W184" i="12" s="1"/>
  <c r="Y184" i="12"/>
  <c r="Z184" i="12" s="1"/>
  <c r="AB184" i="12"/>
  <c r="AC184" i="12"/>
  <c r="AD184" i="12" s="1"/>
  <c r="A185" i="12"/>
  <c r="B185" i="12"/>
  <c r="C185" i="12"/>
  <c r="D185" i="12"/>
  <c r="F185" i="12"/>
  <c r="G185" i="12"/>
  <c r="H185" i="12"/>
  <c r="I185" i="12"/>
  <c r="J185" i="12" s="1"/>
  <c r="L185" i="12"/>
  <c r="M185" i="12" s="1"/>
  <c r="O185" i="12"/>
  <c r="P185" i="12" s="1"/>
  <c r="R185" i="12"/>
  <c r="S185" i="12" s="1"/>
  <c r="V185" i="12"/>
  <c r="W185" i="12" s="1"/>
  <c r="Y185" i="12"/>
  <c r="Z185" i="12" s="1"/>
  <c r="AB185" i="12"/>
  <c r="AC185" i="12"/>
  <c r="AD185" i="12" s="1"/>
  <c r="A186" i="12"/>
  <c r="B186" i="12"/>
  <c r="C186" i="12"/>
  <c r="D186" i="12"/>
  <c r="F186" i="12"/>
  <c r="G186" i="12"/>
  <c r="H186" i="12"/>
  <c r="I186" i="12"/>
  <c r="J186" i="12" s="1"/>
  <c r="L186" i="12"/>
  <c r="M186" i="12" s="1"/>
  <c r="O186" i="12"/>
  <c r="P186" i="12" s="1"/>
  <c r="R186" i="12"/>
  <c r="S186" i="12" s="1"/>
  <c r="V186" i="12"/>
  <c r="W186" i="12" s="1"/>
  <c r="Y186" i="12"/>
  <c r="Z186" i="12" s="1"/>
  <c r="AB186" i="12"/>
  <c r="AC186" i="12"/>
  <c r="AD186" i="12" s="1"/>
  <c r="A187" i="12"/>
  <c r="B187" i="12"/>
  <c r="C187" i="12"/>
  <c r="D187" i="12"/>
  <c r="F187" i="12"/>
  <c r="G187" i="12"/>
  <c r="H187" i="12"/>
  <c r="I187" i="12"/>
  <c r="J187" i="12" s="1"/>
  <c r="L187" i="12"/>
  <c r="M187" i="12" s="1"/>
  <c r="O187" i="12"/>
  <c r="P187" i="12" s="1"/>
  <c r="R187" i="12"/>
  <c r="S187" i="12" s="1"/>
  <c r="V187" i="12"/>
  <c r="W187" i="12" s="1"/>
  <c r="Y187" i="12"/>
  <c r="Z187" i="12" s="1"/>
  <c r="AB187" i="12"/>
  <c r="AC187" i="12"/>
  <c r="AD187" i="12" s="1"/>
  <c r="A188" i="12"/>
  <c r="B188" i="12"/>
  <c r="C188" i="12"/>
  <c r="E188" i="12" s="1"/>
  <c r="D188" i="12"/>
  <c r="F188" i="12"/>
  <c r="G188" i="12"/>
  <c r="H188" i="12"/>
  <c r="I188" i="12"/>
  <c r="J188" i="12" s="1"/>
  <c r="L188" i="12"/>
  <c r="M188" i="12" s="1"/>
  <c r="O188" i="12"/>
  <c r="P188" i="12" s="1"/>
  <c r="R188" i="12"/>
  <c r="S188" i="12" s="1"/>
  <c r="V188" i="12"/>
  <c r="W188" i="12" s="1"/>
  <c r="Y188" i="12"/>
  <c r="Z188" i="12" s="1"/>
  <c r="AB188" i="12"/>
  <c r="AC188" i="12"/>
  <c r="AD188" i="12" s="1"/>
  <c r="A189" i="12"/>
  <c r="B189" i="12"/>
  <c r="C189" i="12"/>
  <c r="D189" i="12"/>
  <c r="F189" i="12"/>
  <c r="G189" i="12"/>
  <c r="H189" i="12"/>
  <c r="I189" i="12"/>
  <c r="J189" i="12" s="1"/>
  <c r="L189" i="12"/>
  <c r="M189" i="12" s="1"/>
  <c r="O189" i="12"/>
  <c r="P189" i="12" s="1"/>
  <c r="R189" i="12"/>
  <c r="S189" i="12" s="1"/>
  <c r="V189" i="12"/>
  <c r="W189" i="12" s="1"/>
  <c r="Y189" i="12"/>
  <c r="Z189" i="12" s="1"/>
  <c r="AB189" i="12"/>
  <c r="AC189" i="12"/>
  <c r="AD189" i="12" s="1"/>
  <c r="A190" i="12"/>
  <c r="B190" i="12"/>
  <c r="C190" i="12"/>
  <c r="D190" i="12"/>
  <c r="F190" i="12"/>
  <c r="G190" i="12"/>
  <c r="H190" i="12"/>
  <c r="I190" i="12"/>
  <c r="J190" i="12" s="1"/>
  <c r="L190" i="12"/>
  <c r="M190" i="12" s="1"/>
  <c r="O190" i="12"/>
  <c r="P190" i="12" s="1"/>
  <c r="R190" i="12"/>
  <c r="S190" i="12" s="1"/>
  <c r="V190" i="12"/>
  <c r="W190" i="12" s="1"/>
  <c r="Y190" i="12"/>
  <c r="Z190" i="12" s="1"/>
  <c r="AB190" i="12"/>
  <c r="AC190" i="12"/>
  <c r="AD190" i="12" s="1"/>
  <c r="A191" i="12"/>
  <c r="B191" i="12"/>
  <c r="C191" i="12"/>
  <c r="D191" i="12"/>
  <c r="F191" i="12"/>
  <c r="G191" i="12"/>
  <c r="H191" i="12"/>
  <c r="I191" i="12"/>
  <c r="J191" i="12" s="1"/>
  <c r="L191" i="12"/>
  <c r="M191" i="12" s="1"/>
  <c r="O191" i="12"/>
  <c r="P191" i="12"/>
  <c r="R191" i="12"/>
  <c r="S191" i="12" s="1"/>
  <c r="V191" i="12"/>
  <c r="W191" i="12" s="1"/>
  <c r="Y191" i="12"/>
  <c r="Z191" i="12"/>
  <c r="AB191" i="12"/>
  <c r="AC191" i="12"/>
  <c r="AD191" i="12" s="1"/>
  <c r="A192" i="12"/>
  <c r="B192" i="12"/>
  <c r="C192" i="12"/>
  <c r="D192" i="12"/>
  <c r="F192" i="12"/>
  <c r="G192" i="12"/>
  <c r="H192" i="12"/>
  <c r="I192" i="12"/>
  <c r="J192" i="12" s="1"/>
  <c r="L192" i="12"/>
  <c r="M192" i="12" s="1"/>
  <c r="O192" i="12"/>
  <c r="P192" i="12" s="1"/>
  <c r="R192" i="12"/>
  <c r="S192" i="12" s="1"/>
  <c r="V192" i="12"/>
  <c r="W192" i="12" s="1"/>
  <c r="Y192" i="12"/>
  <c r="Z192" i="12" s="1"/>
  <c r="AB192" i="12"/>
  <c r="AC192" i="12"/>
  <c r="AD192" i="12" s="1"/>
  <c r="A193" i="12"/>
  <c r="B193" i="12"/>
  <c r="C193" i="12"/>
  <c r="D193" i="12"/>
  <c r="F193" i="12"/>
  <c r="G193" i="12"/>
  <c r="H193" i="12"/>
  <c r="I193" i="12"/>
  <c r="J193" i="12" s="1"/>
  <c r="L193" i="12"/>
  <c r="M193" i="12" s="1"/>
  <c r="O193" i="12"/>
  <c r="P193" i="12" s="1"/>
  <c r="R193" i="12"/>
  <c r="S193" i="12" s="1"/>
  <c r="V193" i="12"/>
  <c r="W193" i="12" s="1"/>
  <c r="Y193" i="12"/>
  <c r="Z193" i="12" s="1"/>
  <c r="AB193" i="12"/>
  <c r="AC193" i="12"/>
  <c r="AD193" i="12" s="1"/>
  <c r="A194" i="12"/>
  <c r="B194" i="12"/>
  <c r="C194" i="12"/>
  <c r="D194" i="12"/>
  <c r="F194" i="12"/>
  <c r="G194" i="12"/>
  <c r="H194" i="12"/>
  <c r="I194" i="12"/>
  <c r="J194" i="12" s="1"/>
  <c r="L194" i="12"/>
  <c r="M194" i="12" s="1"/>
  <c r="O194" i="12"/>
  <c r="P194" i="12" s="1"/>
  <c r="R194" i="12"/>
  <c r="S194" i="12" s="1"/>
  <c r="V194" i="12"/>
  <c r="W194" i="12" s="1"/>
  <c r="Y194" i="12"/>
  <c r="Z194" i="12" s="1"/>
  <c r="AB194" i="12"/>
  <c r="AC194" i="12"/>
  <c r="AD194" i="12" s="1"/>
  <c r="A195" i="12"/>
  <c r="B195" i="12"/>
  <c r="C195" i="12"/>
  <c r="D195" i="12"/>
  <c r="F195" i="12"/>
  <c r="G195" i="12"/>
  <c r="H195" i="12"/>
  <c r="I195" i="12"/>
  <c r="J195" i="12" s="1"/>
  <c r="L195" i="12"/>
  <c r="M195" i="12" s="1"/>
  <c r="O195" i="12"/>
  <c r="P195" i="12" s="1"/>
  <c r="R195" i="12"/>
  <c r="S195" i="12" s="1"/>
  <c r="V195" i="12"/>
  <c r="W195" i="12" s="1"/>
  <c r="Y195" i="12"/>
  <c r="Z195" i="12" s="1"/>
  <c r="AB195" i="12"/>
  <c r="AC195" i="12"/>
  <c r="AD195" i="12" s="1"/>
  <c r="A196" i="12"/>
  <c r="B196" i="12"/>
  <c r="C196" i="12"/>
  <c r="D196" i="12"/>
  <c r="F196" i="12"/>
  <c r="G196" i="12"/>
  <c r="H196" i="12"/>
  <c r="I196" i="12"/>
  <c r="J196" i="12" s="1"/>
  <c r="L196" i="12"/>
  <c r="M196" i="12" s="1"/>
  <c r="O196" i="12"/>
  <c r="P196" i="12" s="1"/>
  <c r="R196" i="12"/>
  <c r="S196" i="12" s="1"/>
  <c r="V196" i="12"/>
  <c r="W196" i="12" s="1"/>
  <c r="Y196" i="12"/>
  <c r="Z196" i="12" s="1"/>
  <c r="AB196" i="12"/>
  <c r="AC196" i="12"/>
  <c r="AD196" i="12" s="1"/>
  <c r="A197" i="12"/>
  <c r="B197" i="12"/>
  <c r="C197" i="12"/>
  <c r="D197" i="12"/>
  <c r="F197" i="12"/>
  <c r="G197" i="12"/>
  <c r="H197" i="12"/>
  <c r="I197" i="12"/>
  <c r="J197" i="12" s="1"/>
  <c r="L197" i="12"/>
  <c r="M197" i="12" s="1"/>
  <c r="O197" i="12"/>
  <c r="P197" i="12" s="1"/>
  <c r="R197" i="12"/>
  <c r="S197" i="12" s="1"/>
  <c r="V197" i="12"/>
  <c r="W197" i="12" s="1"/>
  <c r="Y197" i="12"/>
  <c r="Z197" i="12" s="1"/>
  <c r="AB197" i="12"/>
  <c r="AC197" i="12"/>
  <c r="AD197" i="12" s="1"/>
  <c r="A198" i="12"/>
  <c r="B198" i="12"/>
  <c r="C198" i="12"/>
  <c r="D198" i="12"/>
  <c r="F198" i="12"/>
  <c r="G198" i="12"/>
  <c r="H198" i="12"/>
  <c r="I198" i="12"/>
  <c r="J198" i="12" s="1"/>
  <c r="L198" i="12"/>
  <c r="M198" i="12" s="1"/>
  <c r="O198" i="12"/>
  <c r="P198" i="12" s="1"/>
  <c r="R198" i="12"/>
  <c r="S198" i="12" s="1"/>
  <c r="V198" i="12"/>
  <c r="W198" i="12" s="1"/>
  <c r="Y198" i="12"/>
  <c r="Z198" i="12" s="1"/>
  <c r="AB198" i="12"/>
  <c r="AC198" i="12"/>
  <c r="AD198" i="12" s="1"/>
  <c r="A199" i="12"/>
  <c r="B199" i="12"/>
  <c r="C199" i="12"/>
  <c r="D199" i="12"/>
  <c r="F199" i="12"/>
  <c r="G199" i="12"/>
  <c r="H199" i="12"/>
  <c r="I199" i="12"/>
  <c r="J199" i="12" s="1"/>
  <c r="L199" i="12"/>
  <c r="M199" i="12" s="1"/>
  <c r="O199" i="12"/>
  <c r="P199" i="12" s="1"/>
  <c r="R199" i="12"/>
  <c r="S199" i="12" s="1"/>
  <c r="V199" i="12"/>
  <c r="W199" i="12" s="1"/>
  <c r="Y199" i="12"/>
  <c r="Z199" i="12" s="1"/>
  <c r="AB199" i="12"/>
  <c r="AC199" i="12"/>
  <c r="AD199" i="12" s="1"/>
  <c r="A200" i="12"/>
  <c r="B200" i="12"/>
  <c r="C200" i="12"/>
  <c r="D200" i="12"/>
  <c r="F200" i="12"/>
  <c r="G200" i="12"/>
  <c r="H200" i="12"/>
  <c r="I200" i="12"/>
  <c r="J200" i="12" s="1"/>
  <c r="L200" i="12"/>
  <c r="M200" i="12" s="1"/>
  <c r="O200" i="12"/>
  <c r="P200" i="12" s="1"/>
  <c r="R200" i="12"/>
  <c r="S200" i="12" s="1"/>
  <c r="V200" i="12"/>
  <c r="W200" i="12" s="1"/>
  <c r="Y200" i="12"/>
  <c r="Z200" i="12" s="1"/>
  <c r="AB200" i="12"/>
  <c r="AC200" i="12"/>
  <c r="AD200" i="12" s="1"/>
  <c r="A201" i="12"/>
  <c r="B201" i="12"/>
  <c r="C201" i="12"/>
  <c r="D201" i="12"/>
  <c r="F201" i="12"/>
  <c r="G201" i="12"/>
  <c r="H201" i="12"/>
  <c r="I201" i="12"/>
  <c r="J201" i="12" s="1"/>
  <c r="L201" i="12"/>
  <c r="M201" i="12" s="1"/>
  <c r="O201" i="12"/>
  <c r="P201" i="12" s="1"/>
  <c r="R201" i="12"/>
  <c r="S201" i="12" s="1"/>
  <c r="V201" i="12"/>
  <c r="W201" i="12" s="1"/>
  <c r="Y201" i="12"/>
  <c r="Z201" i="12" s="1"/>
  <c r="AB201" i="12"/>
  <c r="AC201" i="12"/>
  <c r="AD201" i="12" s="1"/>
  <c r="A202" i="12"/>
  <c r="B202" i="12"/>
  <c r="C202" i="12"/>
  <c r="D202" i="12"/>
  <c r="F202" i="12"/>
  <c r="G202" i="12"/>
  <c r="H202" i="12"/>
  <c r="I202" i="12"/>
  <c r="J202" i="12" s="1"/>
  <c r="L202" i="12"/>
  <c r="M202" i="12" s="1"/>
  <c r="O202" i="12"/>
  <c r="P202" i="12" s="1"/>
  <c r="R202" i="12"/>
  <c r="S202" i="12" s="1"/>
  <c r="V202" i="12"/>
  <c r="W202" i="12" s="1"/>
  <c r="Y202" i="12"/>
  <c r="Z202" i="12" s="1"/>
  <c r="AB202" i="12"/>
  <c r="AC202" i="12"/>
  <c r="AD202" i="12" s="1"/>
  <c r="A203" i="12"/>
  <c r="B203" i="12"/>
  <c r="C203" i="12"/>
  <c r="D203" i="12"/>
  <c r="F203" i="12"/>
  <c r="G203" i="12"/>
  <c r="H203" i="12"/>
  <c r="I203" i="12"/>
  <c r="J203" i="12" s="1"/>
  <c r="L203" i="12"/>
  <c r="M203" i="12" s="1"/>
  <c r="O203" i="12"/>
  <c r="P203" i="12" s="1"/>
  <c r="R203" i="12"/>
  <c r="S203" i="12" s="1"/>
  <c r="V203" i="12"/>
  <c r="W203" i="12" s="1"/>
  <c r="Y203" i="12"/>
  <c r="Z203" i="12" s="1"/>
  <c r="AB203" i="12"/>
  <c r="AC203" i="12"/>
  <c r="AD203" i="12" s="1"/>
  <c r="A204" i="12"/>
  <c r="B204" i="12"/>
  <c r="C204" i="12"/>
  <c r="D204" i="12"/>
  <c r="F204" i="12"/>
  <c r="G204" i="12"/>
  <c r="H204" i="12"/>
  <c r="I204" i="12"/>
  <c r="J204" i="12" s="1"/>
  <c r="L204" i="12"/>
  <c r="M204" i="12" s="1"/>
  <c r="O204" i="12"/>
  <c r="P204" i="12" s="1"/>
  <c r="R204" i="12"/>
  <c r="S204" i="12" s="1"/>
  <c r="V204" i="12"/>
  <c r="W204" i="12" s="1"/>
  <c r="Y204" i="12"/>
  <c r="Z204" i="12" s="1"/>
  <c r="AB204" i="12"/>
  <c r="AC204" i="12"/>
  <c r="AD204" i="12" s="1"/>
  <c r="A205" i="12"/>
  <c r="B205" i="12"/>
  <c r="C205" i="12"/>
  <c r="D205" i="12"/>
  <c r="F205" i="12"/>
  <c r="G205" i="12"/>
  <c r="H205" i="12"/>
  <c r="I205" i="12"/>
  <c r="J205" i="12" s="1"/>
  <c r="L205" i="12"/>
  <c r="M205" i="12" s="1"/>
  <c r="O205" i="12"/>
  <c r="P205" i="12" s="1"/>
  <c r="R205" i="12"/>
  <c r="S205" i="12" s="1"/>
  <c r="V205" i="12"/>
  <c r="W205" i="12" s="1"/>
  <c r="Y205" i="12"/>
  <c r="Z205" i="12" s="1"/>
  <c r="AB205" i="12"/>
  <c r="AC205" i="12"/>
  <c r="AD205" i="12" s="1"/>
  <c r="A206" i="12"/>
  <c r="B206" i="12"/>
  <c r="C206" i="12"/>
  <c r="D206" i="12"/>
  <c r="F206" i="12"/>
  <c r="G206" i="12"/>
  <c r="H206" i="12"/>
  <c r="I206" i="12"/>
  <c r="J206" i="12" s="1"/>
  <c r="L206" i="12"/>
  <c r="M206" i="12" s="1"/>
  <c r="O206" i="12"/>
  <c r="P206" i="12" s="1"/>
  <c r="R206" i="12"/>
  <c r="S206" i="12" s="1"/>
  <c r="V206" i="12"/>
  <c r="W206" i="12" s="1"/>
  <c r="Y206" i="12"/>
  <c r="Z206" i="12" s="1"/>
  <c r="AB206" i="12"/>
  <c r="AC206" i="12"/>
  <c r="AD206" i="12" s="1"/>
  <c r="A207" i="12"/>
  <c r="B207" i="12"/>
  <c r="C207" i="12"/>
  <c r="D207" i="12"/>
  <c r="F207" i="12"/>
  <c r="G207" i="12"/>
  <c r="H207" i="12"/>
  <c r="I207" i="12"/>
  <c r="J207" i="12" s="1"/>
  <c r="L207" i="12"/>
  <c r="M207" i="12" s="1"/>
  <c r="O207" i="12"/>
  <c r="P207" i="12" s="1"/>
  <c r="R207" i="12"/>
  <c r="S207" i="12" s="1"/>
  <c r="V207" i="12"/>
  <c r="W207" i="12" s="1"/>
  <c r="Y207" i="12"/>
  <c r="Z207" i="12" s="1"/>
  <c r="AB207" i="12"/>
  <c r="AC207" i="12"/>
  <c r="AD207" i="12" s="1"/>
  <c r="A208" i="12"/>
  <c r="B208" i="12"/>
  <c r="C208" i="12"/>
  <c r="D208" i="12"/>
  <c r="F208" i="12"/>
  <c r="G208" i="12"/>
  <c r="H208" i="12"/>
  <c r="I208" i="12"/>
  <c r="J208" i="12" s="1"/>
  <c r="L208" i="12"/>
  <c r="M208" i="12" s="1"/>
  <c r="O208" i="12"/>
  <c r="P208" i="12" s="1"/>
  <c r="R208" i="12"/>
  <c r="S208" i="12" s="1"/>
  <c r="V208" i="12"/>
  <c r="W208" i="12" s="1"/>
  <c r="Y208" i="12"/>
  <c r="Z208" i="12" s="1"/>
  <c r="AB208" i="12"/>
  <c r="AC208" i="12"/>
  <c r="AD208" i="12" s="1"/>
  <c r="A209" i="12"/>
  <c r="B209" i="12"/>
  <c r="C209" i="12"/>
  <c r="D209" i="12"/>
  <c r="F209" i="12"/>
  <c r="G209" i="12"/>
  <c r="H209" i="12"/>
  <c r="I209" i="12"/>
  <c r="J209" i="12" s="1"/>
  <c r="L209" i="12"/>
  <c r="M209" i="12" s="1"/>
  <c r="O209" i="12"/>
  <c r="P209" i="12" s="1"/>
  <c r="R209" i="12"/>
  <c r="S209" i="12" s="1"/>
  <c r="V209" i="12"/>
  <c r="W209" i="12" s="1"/>
  <c r="Y209" i="12"/>
  <c r="Z209" i="12" s="1"/>
  <c r="AB209" i="12"/>
  <c r="AC209" i="12"/>
  <c r="AD209" i="12" s="1"/>
  <c r="A210" i="12"/>
  <c r="B210" i="12"/>
  <c r="C210" i="12"/>
  <c r="D210" i="12"/>
  <c r="F210" i="12"/>
  <c r="G210" i="12"/>
  <c r="H210" i="12"/>
  <c r="I210" i="12"/>
  <c r="J210" i="12" s="1"/>
  <c r="L210" i="12"/>
  <c r="M210" i="12" s="1"/>
  <c r="O210" i="12"/>
  <c r="P210" i="12" s="1"/>
  <c r="R210" i="12"/>
  <c r="S210" i="12" s="1"/>
  <c r="V210" i="12"/>
  <c r="W210" i="12" s="1"/>
  <c r="Y210" i="12"/>
  <c r="Z210" i="12" s="1"/>
  <c r="AB210" i="12"/>
  <c r="AC210" i="12"/>
  <c r="AD210" i="12" s="1"/>
  <c r="A211" i="12"/>
  <c r="B211" i="12"/>
  <c r="C211" i="12"/>
  <c r="D211" i="12"/>
  <c r="F211" i="12"/>
  <c r="G211" i="12"/>
  <c r="H211" i="12"/>
  <c r="I211" i="12"/>
  <c r="J211" i="12" s="1"/>
  <c r="L211" i="12"/>
  <c r="M211" i="12" s="1"/>
  <c r="O211" i="12"/>
  <c r="P211" i="12" s="1"/>
  <c r="R211" i="12"/>
  <c r="S211" i="12" s="1"/>
  <c r="V211" i="12"/>
  <c r="W211" i="12" s="1"/>
  <c r="Y211" i="12"/>
  <c r="Z211" i="12" s="1"/>
  <c r="AB211" i="12"/>
  <c r="AC211" i="12"/>
  <c r="AD211" i="12" s="1"/>
  <c r="A212" i="12"/>
  <c r="B212" i="12"/>
  <c r="C212" i="12"/>
  <c r="D212" i="12"/>
  <c r="F212" i="12"/>
  <c r="G212" i="12"/>
  <c r="H212" i="12"/>
  <c r="I212" i="12"/>
  <c r="J212" i="12" s="1"/>
  <c r="L212" i="12"/>
  <c r="M212" i="12" s="1"/>
  <c r="O212" i="12"/>
  <c r="P212" i="12" s="1"/>
  <c r="R212" i="12"/>
  <c r="S212" i="12" s="1"/>
  <c r="V212" i="12"/>
  <c r="W212" i="12" s="1"/>
  <c r="Y212" i="12"/>
  <c r="Z212" i="12" s="1"/>
  <c r="AB212" i="12"/>
  <c r="AC212" i="12"/>
  <c r="AD212" i="12" s="1"/>
  <c r="A213" i="12"/>
  <c r="B213" i="12"/>
  <c r="C213" i="12"/>
  <c r="D213" i="12"/>
  <c r="F213" i="12"/>
  <c r="G213" i="12"/>
  <c r="H213" i="12"/>
  <c r="I213" i="12"/>
  <c r="J213" i="12" s="1"/>
  <c r="L213" i="12"/>
  <c r="M213" i="12" s="1"/>
  <c r="O213" i="12"/>
  <c r="P213" i="12" s="1"/>
  <c r="R213" i="12"/>
  <c r="S213" i="12" s="1"/>
  <c r="V213" i="12"/>
  <c r="W213" i="12" s="1"/>
  <c r="Y213" i="12"/>
  <c r="Z213" i="12" s="1"/>
  <c r="AB213" i="12"/>
  <c r="AC213" i="12"/>
  <c r="AD213" i="12" s="1"/>
  <c r="A214" i="12"/>
  <c r="B214" i="12"/>
  <c r="C214" i="12"/>
  <c r="D214" i="12"/>
  <c r="F214" i="12"/>
  <c r="G214" i="12"/>
  <c r="H214" i="12"/>
  <c r="I214" i="12"/>
  <c r="J214" i="12" s="1"/>
  <c r="L214" i="12"/>
  <c r="M214" i="12" s="1"/>
  <c r="O214" i="12"/>
  <c r="P214" i="12" s="1"/>
  <c r="R214" i="12"/>
  <c r="S214" i="12" s="1"/>
  <c r="V214" i="12"/>
  <c r="W214" i="12" s="1"/>
  <c r="Y214" i="12"/>
  <c r="Z214" i="12" s="1"/>
  <c r="AB214" i="12"/>
  <c r="AC214" i="12"/>
  <c r="AD214" i="12" s="1"/>
  <c r="A215" i="12"/>
  <c r="B215" i="12"/>
  <c r="C215" i="12"/>
  <c r="D215" i="12"/>
  <c r="E215" i="12" s="1"/>
  <c r="F215" i="12"/>
  <c r="G215" i="12"/>
  <c r="H215" i="12"/>
  <c r="I215" i="12"/>
  <c r="J215" i="12" s="1"/>
  <c r="L215" i="12"/>
  <c r="M215" i="12" s="1"/>
  <c r="O215" i="12"/>
  <c r="P215" i="12" s="1"/>
  <c r="R215" i="12"/>
  <c r="S215" i="12" s="1"/>
  <c r="V215" i="12"/>
  <c r="W215" i="12" s="1"/>
  <c r="Y215" i="12"/>
  <c r="Z215" i="12" s="1"/>
  <c r="AB215" i="12"/>
  <c r="AC215" i="12"/>
  <c r="AD215" i="12" s="1"/>
  <c r="A216" i="12"/>
  <c r="B216" i="12"/>
  <c r="C216" i="12"/>
  <c r="E216" i="12" s="1"/>
  <c r="D216" i="12"/>
  <c r="F216" i="12"/>
  <c r="G216" i="12"/>
  <c r="H216" i="12"/>
  <c r="I216" i="12"/>
  <c r="J216" i="12" s="1"/>
  <c r="L216" i="12"/>
  <c r="M216" i="12" s="1"/>
  <c r="O216" i="12"/>
  <c r="P216" i="12" s="1"/>
  <c r="R216" i="12"/>
  <c r="S216" i="12" s="1"/>
  <c r="V216" i="12"/>
  <c r="W216" i="12" s="1"/>
  <c r="Y216" i="12"/>
  <c r="Z216" i="12" s="1"/>
  <c r="AB216" i="12"/>
  <c r="AC216" i="12"/>
  <c r="AD216" i="12" s="1"/>
  <c r="A217" i="12"/>
  <c r="B217" i="12"/>
  <c r="C217" i="12"/>
  <c r="D217" i="12"/>
  <c r="F217" i="12"/>
  <c r="G217" i="12"/>
  <c r="H217" i="12"/>
  <c r="I217" i="12"/>
  <c r="J217" i="12" s="1"/>
  <c r="L217" i="12"/>
  <c r="M217" i="12" s="1"/>
  <c r="O217" i="12"/>
  <c r="P217" i="12" s="1"/>
  <c r="R217" i="12"/>
  <c r="S217" i="12" s="1"/>
  <c r="V217" i="12"/>
  <c r="W217" i="12" s="1"/>
  <c r="Y217" i="12"/>
  <c r="Z217" i="12" s="1"/>
  <c r="AB217" i="12"/>
  <c r="AC217" i="12"/>
  <c r="AD217" i="12" s="1"/>
  <c r="A218" i="12"/>
  <c r="B218" i="12"/>
  <c r="C218" i="12"/>
  <c r="D218" i="12"/>
  <c r="F218" i="12"/>
  <c r="G218" i="12"/>
  <c r="H218" i="12"/>
  <c r="I218" i="12"/>
  <c r="J218" i="12" s="1"/>
  <c r="L218" i="12"/>
  <c r="M218" i="12" s="1"/>
  <c r="O218" i="12"/>
  <c r="P218" i="12" s="1"/>
  <c r="R218" i="12"/>
  <c r="S218" i="12" s="1"/>
  <c r="V218" i="12"/>
  <c r="W218" i="12" s="1"/>
  <c r="Y218" i="12"/>
  <c r="Z218" i="12" s="1"/>
  <c r="AB218" i="12"/>
  <c r="AC218" i="12"/>
  <c r="AD218" i="12" s="1"/>
  <c r="A219" i="12"/>
  <c r="B219" i="12"/>
  <c r="C219" i="12"/>
  <c r="D219" i="12"/>
  <c r="F219" i="12"/>
  <c r="G219" i="12"/>
  <c r="H219" i="12"/>
  <c r="I219" i="12"/>
  <c r="J219" i="12" s="1"/>
  <c r="L219" i="12"/>
  <c r="M219" i="12" s="1"/>
  <c r="O219" i="12"/>
  <c r="P219" i="12" s="1"/>
  <c r="R219" i="12"/>
  <c r="S219" i="12" s="1"/>
  <c r="V219" i="12"/>
  <c r="W219" i="12" s="1"/>
  <c r="Y219" i="12"/>
  <c r="Z219" i="12" s="1"/>
  <c r="AB219" i="12"/>
  <c r="AC219" i="12"/>
  <c r="AD219" i="12" s="1"/>
  <c r="A220" i="12"/>
  <c r="B220" i="12"/>
  <c r="C220" i="12"/>
  <c r="D220" i="12"/>
  <c r="F220" i="12"/>
  <c r="G220" i="12"/>
  <c r="H220" i="12"/>
  <c r="I220" i="12"/>
  <c r="J220" i="12" s="1"/>
  <c r="L220" i="12"/>
  <c r="M220" i="12" s="1"/>
  <c r="O220" i="12"/>
  <c r="P220" i="12" s="1"/>
  <c r="R220" i="12"/>
  <c r="S220" i="12" s="1"/>
  <c r="V220" i="12"/>
  <c r="W220" i="12" s="1"/>
  <c r="Y220" i="12"/>
  <c r="Z220" i="12" s="1"/>
  <c r="AB220" i="12"/>
  <c r="AC220" i="12"/>
  <c r="AD220" i="12" s="1"/>
  <c r="A221" i="12"/>
  <c r="B221" i="12"/>
  <c r="C221" i="12"/>
  <c r="D221" i="12"/>
  <c r="F221" i="12"/>
  <c r="G221" i="12"/>
  <c r="H221" i="12"/>
  <c r="I221" i="12"/>
  <c r="J221" i="12" s="1"/>
  <c r="L221" i="12"/>
  <c r="M221" i="12" s="1"/>
  <c r="O221" i="12"/>
  <c r="P221" i="12" s="1"/>
  <c r="R221" i="12"/>
  <c r="S221" i="12" s="1"/>
  <c r="V221" i="12"/>
  <c r="W221" i="12" s="1"/>
  <c r="Y221" i="12"/>
  <c r="Z221" i="12" s="1"/>
  <c r="AB221" i="12"/>
  <c r="AC221" i="12"/>
  <c r="AD221" i="12" s="1"/>
  <c r="A222" i="12"/>
  <c r="B222" i="12"/>
  <c r="C222" i="12"/>
  <c r="D222" i="12"/>
  <c r="F222" i="12"/>
  <c r="G222" i="12"/>
  <c r="H222" i="12"/>
  <c r="I222" i="12"/>
  <c r="J222" i="12" s="1"/>
  <c r="L222" i="12"/>
  <c r="M222" i="12" s="1"/>
  <c r="O222" i="12"/>
  <c r="P222" i="12" s="1"/>
  <c r="R222" i="12"/>
  <c r="S222" i="12" s="1"/>
  <c r="V222" i="12"/>
  <c r="W222" i="12" s="1"/>
  <c r="Y222" i="12"/>
  <c r="Z222" i="12" s="1"/>
  <c r="AB222" i="12"/>
  <c r="AC222" i="12"/>
  <c r="AD222" i="12" s="1"/>
  <c r="A223" i="12"/>
  <c r="B223" i="12"/>
  <c r="C223" i="12"/>
  <c r="D223" i="12"/>
  <c r="F223" i="12"/>
  <c r="G223" i="12"/>
  <c r="H223" i="12"/>
  <c r="I223" i="12"/>
  <c r="J223" i="12" s="1"/>
  <c r="L223" i="12"/>
  <c r="M223" i="12" s="1"/>
  <c r="O223" i="12"/>
  <c r="P223" i="12" s="1"/>
  <c r="R223" i="12"/>
  <c r="S223" i="12" s="1"/>
  <c r="V223" i="12"/>
  <c r="W223" i="12" s="1"/>
  <c r="Y223" i="12"/>
  <c r="Z223" i="12" s="1"/>
  <c r="AB223" i="12"/>
  <c r="AC223" i="12"/>
  <c r="AD223" i="12" s="1"/>
  <c r="A224" i="12"/>
  <c r="B224" i="12"/>
  <c r="C224" i="12"/>
  <c r="D224" i="12"/>
  <c r="F224" i="12"/>
  <c r="G224" i="12"/>
  <c r="H224" i="12"/>
  <c r="I224" i="12"/>
  <c r="J224" i="12" s="1"/>
  <c r="L224" i="12"/>
  <c r="M224" i="12" s="1"/>
  <c r="O224" i="12"/>
  <c r="P224" i="12" s="1"/>
  <c r="R224" i="12"/>
  <c r="S224" i="12" s="1"/>
  <c r="V224" i="12"/>
  <c r="W224" i="12" s="1"/>
  <c r="Y224" i="12"/>
  <c r="Z224" i="12" s="1"/>
  <c r="AB224" i="12"/>
  <c r="AC224" i="12"/>
  <c r="AD224" i="12" s="1"/>
  <c r="A225" i="12"/>
  <c r="B225" i="12"/>
  <c r="C225" i="12"/>
  <c r="D225" i="12"/>
  <c r="F225" i="12"/>
  <c r="G225" i="12"/>
  <c r="H225" i="12"/>
  <c r="I225" i="12"/>
  <c r="J225" i="12" s="1"/>
  <c r="L225" i="12"/>
  <c r="M225" i="12" s="1"/>
  <c r="O225" i="12"/>
  <c r="P225" i="12" s="1"/>
  <c r="R225" i="12"/>
  <c r="S225" i="12" s="1"/>
  <c r="V225" i="12"/>
  <c r="W225" i="12" s="1"/>
  <c r="Y225" i="12"/>
  <c r="Z225" i="12" s="1"/>
  <c r="AB225" i="12"/>
  <c r="AC225" i="12"/>
  <c r="AD225" i="12" s="1"/>
  <c r="A226" i="12"/>
  <c r="B226" i="12"/>
  <c r="C226" i="12"/>
  <c r="D226" i="12"/>
  <c r="F226" i="12"/>
  <c r="G226" i="12"/>
  <c r="H226" i="12"/>
  <c r="I226" i="12"/>
  <c r="J226" i="12" s="1"/>
  <c r="L226" i="12"/>
  <c r="M226" i="12" s="1"/>
  <c r="O226" i="12"/>
  <c r="P226" i="12" s="1"/>
  <c r="R226" i="12"/>
  <c r="S226" i="12" s="1"/>
  <c r="V226" i="12"/>
  <c r="W226" i="12" s="1"/>
  <c r="Y226" i="12"/>
  <c r="Z226" i="12" s="1"/>
  <c r="AB226" i="12"/>
  <c r="AC226" i="12"/>
  <c r="AD226" i="12" s="1"/>
  <c r="A227" i="12"/>
  <c r="B227" i="12"/>
  <c r="C227" i="12"/>
  <c r="D227" i="12"/>
  <c r="F227" i="12"/>
  <c r="G227" i="12"/>
  <c r="H227" i="12"/>
  <c r="I227" i="12"/>
  <c r="J227" i="12" s="1"/>
  <c r="L227" i="12"/>
  <c r="M227" i="12" s="1"/>
  <c r="O227" i="12"/>
  <c r="P227" i="12" s="1"/>
  <c r="R227" i="12"/>
  <c r="S227" i="12" s="1"/>
  <c r="V227" i="12"/>
  <c r="W227" i="12" s="1"/>
  <c r="Y227" i="12"/>
  <c r="Z227" i="12" s="1"/>
  <c r="AB227" i="12"/>
  <c r="AC227" i="12"/>
  <c r="AD227" i="12" s="1"/>
  <c r="A228" i="12"/>
  <c r="B228" i="12"/>
  <c r="C228" i="12"/>
  <c r="D228" i="12"/>
  <c r="F228" i="12"/>
  <c r="G228" i="12"/>
  <c r="H228" i="12"/>
  <c r="I228" i="12"/>
  <c r="J228" i="12" s="1"/>
  <c r="L228" i="12"/>
  <c r="M228" i="12" s="1"/>
  <c r="O228" i="12"/>
  <c r="P228" i="12" s="1"/>
  <c r="R228" i="12"/>
  <c r="S228" i="12" s="1"/>
  <c r="V228" i="12"/>
  <c r="W228" i="12" s="1"/>
  <c r="Y228" i="12"/>
  <c r="Z228" i="12" s="1"/>
  <c r="AB228" i="12"/>
  <c r="AC228" i="12"/>
  <c r="AD228" i="12" s="1"/>
  <c r="A229" i="12"/>
  <c r="B229" i="12"/>
  <c r="C229" i="12"/>
  <c r="D229" i="12"/>
  <c r="F229" i="12"/>
  <c r="G229" i="12"/>
  <c r="H229" i="12"/>
  <c r="I229" i="12"/>
  <c r="J229" i="12" s="1"/>
  <c r="L229" i="12"/>
  <c r="M229" i="12" s="1"/>
  <c r="O229" i="12"/>
  <c r="P229" i="12" s="1"/>
  <c r="R229" i="12"/>
  <c r="S229" i="12" s="1"/>
  <c r="V229" i="12"/>
  <c r="W229" i="12" s="1"/>
  <c r="Y229" i="12"/>
  <c r="Z229" i="12" s="1"/>
  <c r="AB229" i="12"/>
  <c r="AC229" i="12"/>
  <c r="AD229" i="12" s="1"/>
  <c r="A230" i="12"/>
  <c r="B230" i="12"/>
  <c r="C230" i="12"/>
  <c r="D230" i="12"/>
  <c r="F230" i="12"/>
  <c r="G230" i="12"/>
  <c r="H230" i="12"/>
  <c r="I230" i="12"/>
  <c r="J230" i="12" s="1"/>
  <c r="L230" i="12"/>
  <c r="M230" i="12" s="1"/>
  <c r="O230" i="12"/>
  <c r="P230" i="12" s="1"/>
  <c r="R230" i="12"/>
  <c r="S230" i="12" s="1"/>
  <c r="V230" i="12"/>
  <c r="W230" i="12" s="1"/>
  <c r="Y230" i="12"/>
  <c r="Z230" i="12" s="1"/>
  <c r="AB230" i="12"/>
  <c r="AC230" i="12"/>
  <c r="AD230" i="12" s="1"/>
  <c r="A231" i="12"/>
  <c r="B231" i="12"/>
  <c r="C231" i="12"/>
  <c r="D231" i="12"/>
  <c r="F231" i="12"/>
  <c r="G231" i="12"/>
  <c r="H231" i="12"/>
  <c r="I231" i="12"/>
  <c r="J231" i="12" s="1"/>
  <c r="L231" i="12"/>
  <c r="M231" i="12" s="1"/>
  <c r="O231" i="12"/>
  <c r="P231" i="12" s="1"/>
  <c r="R231" i="12"/>
  <c r="S231" i="12" s="1"/>
  <c r="V231" i="12"/>
  <c r="W231" i="12" s="1"/>
  <c r="Y231" i="12"/>
  <c r="Z231" i="12" s="1"/>
  <c r="AB231" i="12"/>
  <c r="AC231" i="12"/>
  <c r="AD231" i="12" s="1"/>
  <c r="A232" i="12"/>
  <c r="B232" i="12"/>
  <c r="C232" i="12"/>
  <c r="D232" i="12"/>
  <c r="F232" i="12"/>
  <c r="G232" i="12"/>
  <c r="H232" i="12"/>
  <c r="I232" i="12"/>
  <c r="J232" i="12" s="1"/>
  <c r="L232" i="12"/>
  <c r="M232" i="12" s="1"/>
  <c r="O232" i="12"/>
  <c r="P232" i="12" s="1"/>
  <c r="R232" i="12"/>
  <c r="S232" i="12" s="1"/>
  <c r="V232" i="12"/>
  <c r="W232" i="12" s="1"/>
  <c r="Y232" i="12"/>
  <c r="Z232" i="12" s="1"/>
  <c r="AB232" i="12"/>
  <c r="AC232" i="12"/>
  <c r="AD232" i="12" s="1"/>
  <c r="A233" i="12"/>
  <c r="B233" i="12"/>
  <c r="C233" i="12"/>
  <c r="D233" i="12"/>
  <c r="F233" i="12"/>
  <c r="G233" i="12"/>
  <c r="H233" i="12"/>
  <c r="I233" i="12"/>
  <c r="J233" i="12" s="1"/>
  <c r="L233" i="12"/>
  <c r="M233" i="12" s="1"/>
  <c r="O233" i="12"/>
  <c r="P233" i="12" s="1"/>
  <c r="R233" i="12"/>
  <c r="S233" i="12" s="1"/>
  <c r="V233" i="12"/>
  <c r="W233" i="12" s="1"/>
  <c r="Y233" i="12"/>
  <c r="Z233" i="12" s="1"/>
  <c r="AB233" i="12"/>
  <c r="AC233" i="12"/>
  <c r="AD233" i="12" s="1"/>
  <c r="A234" i="12"/>
  <c r="B234" i="12"/>
  <c r="C234" i="12"/>
  <c r="D234" i="12"/>
  <c r="F234" i="12"/>
  <c r="G234" i="12"/>
  <c r="H234" i="12"/>
  <c r="I234" i="12"/>
  <c r="J234" i="12" s="1"/>
  <c r="L234" i="12"/>
  <c r="M234" i="12" s="1"/>
  <c r="O234" i="12"/>
  <c r="P234" i="12" s="1"/>
  <c r="R234" i="12"/>
  <c r="S234" i="12" s="1"/>
  <c r="V234" i="12"/>
  <c r="W234" i="12" s="1"/>
  <c r="Y234" i="12"/>
  <c r="Z234" i="12" s="1"/>
  <c r="AB234" i="12"/>
  <c r="AC234" i="12"/>
  <c r="AD234" i="12" s="1"/>
  <c r="A235" i="12"/>
  <c r="B235" i="12"/>
  <c r="C235" i="12"/>
  <c r="D235" i="12"/>
  <c r="F235" i="12"/>
  <c r="G235" i="12"/>
  <c r="H235" i="12"/>
  <c r="I235" i="12"/>
  <c r="J235" i="12" s="1"/>
  <c r="L235" i="12"/>
  <c r="M235" i="12" s="1"/>
  <c r="O235" i="12"/>
  <c r="P235" i="12" s="1"/>
  <c r="R235" i="12"/>
  <c r="S235" i="12" s="1"/>
  <c r="V235" i="12"/>
  <c r="W235" i="12" s="1"/>
  <c r="Y235" i="12"/>
  <c r="Z235" i="12" s="1"/>
  <c r="AB235" i="12"/>
  <c r="AC235" i="12"/>
  <c r="AD235" i="12" s="1"/>
  <c r="A236" i="12"/>
  <c r="B236" i="12"/>
  <c r="C236" i="12"/>
  <c r="D236" i="12"/>
  <c r="F236" i="12"/>
  <c r="G236" i="12"/>
  <c r="H236" i="12"/>
  <c r="I236" i="12"/>
  <c r="J236" i="12" s="1"/>
  <c r="L236" i="12"/>
  <c r="M236" i="12"/>
  <c r="O236" i="12"/>
  <c r="P236" i="12" s="1"/>
  <c r="R236" i="12"/>
  <c r="S236" i="12" s="1"/>
  <c r="V236" i="12"/>
  <c r="W236" i="12" s="1"/>
  <c r="Y236" i="12"/>
  <c r="Z236" i="12" s="1"/>
  <c r="AB236" i="12"/>
  <c r="AC236" i="12"/>
  <c r="AD236" i="12" s="1"/>
  <c r="A237" i="12"/>
  <c r="B237" i="12"/>
  <c r="C237" i="12"/>
  <c r="D237" i="12"/>
  <c r="F237" i="12"/>
  <c r="G237" i="12"/>
  <c r="H237" i="12"/>
  <c r="I237" i="12"/>
  <c r="J237" i="12" s="1"/>
  <c r="L237" i="12"/>
  <c r="M237" i="12" s="1"/>
  <c r="O237" i="12"/>
  <c r="P237" i="12" s="1"/>
  <c r="R237" i="12"/>
  <c r="S237" i="12" s="1"/>
  <c r="V237" i="12"/>
  <c r="W237" i="12" s="1"/>
  <c r="Y237" i="12"/>
  <c r="Z237" i="12" s="1"/>
  <c r="AB237" i="12"/>
  <c r="AC237" i="12"/>
  <c r="AD237" i="12" s="1"/>
  <c r="A238" i="12"/>
  <c r="B238" i="12"/>
  <c r="C238" i="12"/>
  <c r="D238" i="12"/>
  <c r="F238" i="12"/>
  <c r="G238" i="12"/>
  <c r="H238" i="12"/>
  <c r="I238" i="12"/>
  <c r="J238" i="12" s="1"/>
  <c r="L238" i="12"/>
  <c r="M238" i="12" s="1"/>
  <c r="O238" i="12"/>
  <c r="P238" i="12" s="1"/>
  <c r="R238" i="12"/>
  <c r="S238" i="12" s="1"/>
  <c r="V238" i="12"/>
  <c r="W238" i="12" s="1"/>
  <c r="Y238" i="12"/>
  <c r="Z238" i="12" s="1"/>
  <c r="AB238" i="12"/>
  <c r="AC238" i="12"/>
  <c r="AD238" i="12" s="1"/>
  <c r="A239" i="12"/>
  <c r="B239" i="12"/>
  <c r="C239" i="12"/>
  <c r="D239" i="12"/>
  <c r="F239" i="12"/>
  <c r="G239" i="12"/>
  <c r="H239" i="12"/>
  <c r="I239" i="12"/>
  <c r="J239" i="12" s="1"/>
  <c r="L239" i="12"/>
  <c r="M239" i="12" s="1"/>
  <c r="O239" i="12"/>
  <c r="P239" i="12" s="1"/>
  <c r="R239" i="12"/>
  <c r="S239" i="12" s="1"/>
  <c r="V239" i="12"/>
  <c r="W239" i="12" s="1"/>
  <c r="Y239" i="12"/>
  <c r="Z239" i="12" s="1"/>
  <c r="AB239" i="12"/>
  <c r="AC239" i="12"/>
  <c r="AD239" i="12" s="1"/>
  <c r="A240" i="12"/>
  <c r="B240" i="12"/>
  <c r="C240" i="12"/>
  <c r="D240" i="12"/>
  <c r="F240" i="12"/>
  <c r="G240" i="12"/>
  <c r="H240" i="12"/>
  <c r="I240" i="12"/>
  <c r="J240" i="12" s="1"/>
  <c r="L240" i="12"/>
  <c r="M240" i="12" s="1"/>
  <c r="O240" i="12"/>
  <c r="P240" i="12" s="1"/>
  <c r="R240" i="12"/>
  <c r="S240" i="12" s="1"/>
  <c r="V240" i="12"/>
  <c r="W240" i="12" s="1"/>
  <c r="Y240" i="12"/>
  <c r="Z240" i="12" s="1"/>
  <c r="AB240" i="12"/>
  <c r="AC240" i="12"/>
  <c r="AD240" i="12" s="1"/>
  <c r="A241" i="12"/>
  <c r="B241" i="12"/>
  <c r="C241" i="12"/>
  <c r="D241" i="12"/>
  <c r="F241" i="12"/>
  <c r="G241" i="12"/>
  <c r="H241" i="12"/>
  <c r="I241" i="12"/>
  <c r="J241" i="12" s="1"/>
  <c r="L241" i="12"/>
  <c r="M241" i="12" s="1"/>
  <c r="O241" i="12"/>
  <c r="P241" i="12" s="1"/>
  <c r="R241" i="12"/>
  <c r="S241" i="12" s="1"/>
  <c r="V241" i="12"/>
  <c r="W241" i="12" s="1"/>
  <c r="Y241" i="12"/>
  <c r="Z241" i="12" s="1"/>
  <c r="AB241" i="12"/>
  <c r="AC241" i="12"/>
  <c r="AD241" i="12" s="1"/>
  <c r="A242" i="12"/>
  <c r="B242" i="12"/>
  <c r="C242" i="12"/>
  <c r="D242" i="12"/>
  <c r="F242" i="12"/>
  <c r="G242" i="12"/>
  <c r="H242" i="12"/>
  <c r="I242" i="12"/>
  <c r="J242" i="12" s="1"/>
  <c r="L242" i="12"/>
  <c r="M242" i="12" s="1"/>
  <c r="O242" i="12"/>
  <c r="P242" i="12" s="1"/>
  <c r="R242" i="12"/>
  <c r="S242" i="12" s="1"/>
  <c r="V242" i="12"/>
  <c r="W242" i="12" s="1"/>
  <c r="Y242" i="12"/>
  <c r="Z242" i="12" s="1"/>
  <c r="AB242" i="12"/>
  <c r="AC242" i="12"/>
  <c r="AD242" i="12" s="1"/>
  <c r="A243" i="12"/>
  <c r="B243" i="12"/>
  <c r="C243" i="12"/>
  <c r="D243" i="12"/>
  <c r="F243" i="12"/>
  <c r="G243" i="12"/>
  <c r="H243" i="12"/>
  <c r="I243" i="12"/>
  <c r="J243" i="12" s="1"/>
  <c r="L243" i="12"/>
  <c r="M243" i="12" s="1"/>
  <c r="O243" i="12"/>
  <c r="P243" i="12" s="1"/>
  <c r="R243" i="12"/>
  <c r="S243" i="12"/>
  <c r="V243" i="12"/>
  <c r="W243" i="12" s="1"/>
  <c r="Y243" i="12"/>
  <c r="Z243" i="12" s="1"/>
  <c r="AB243" i="12"/>
  <c r="AC243" i="12"/>
  <c r="AD243" i="12" s="1"/>
  <c r="A244" i="12"/>
  <c r="B244" i="12"/>
  <c r="C244" i="12"/>
  <c r="D244" i="12"/>
  <c r="F244" i="12"/>
  <c r="G244" i="12"/>
  <c r="H244" i="12"/>
  <c r="I244" i="12"/>
  <c r="J244" i="12" s="1"/>
  <c r="L244" i="12"/>
  <c r="M244" i="12" s="1"/>
  <c r="O244" i="12"/>
  <c r="P244" i="12" s="1"/>
  <c r="R244" i="12"/>
  <c r="S244" i="12" s="1"/>
  <c r="V244" i="12"/>
  <c r="W244" i="12" s="1"/>
  <c r="Y244" i="12"/>
  <c r="Z244" i="12" s="1"/>
  <c r="AB244" i="12"/>
  <c r="AC244" i="12"/>
  <c r="AD244" i="12" s="1"/>
  <c r="A245" i="12"/>
  <c r="B245" i="12"/>
  <c r="C245" i="12"/>
  <c r="D245" i="12"/>
  <c r="F245" i="12"/>
  <c r="G245" i="12"/>
  <c r="H245" i="12"/>
  <c r="I245" i="12"/>
  <c r="J245" i="12" s="1"/>
  <c r="L245" i="12"/>
  <c r="M245" i="12" s="1"/>
  <c r="O245" i="12"/>
  <c r="P245" i="12" s="1"/>
  <c r="R245" i="12"/>
  <c r="S245" i="12" s="1"/>
  <c r="V245" i="12"/>
  <c r="W245" i="12"/>
  <c r="Y245" i="12"/>
  <c r="Z245" i="12" s="1"/>
  <c r="AB245" i="12"/>
  <c r="AC245" i="12"/>
  <c r="AD245" i="12" s="1"/>
  <c r="A246" i="12"/>
  <c r="B246" i="12"/>
  <c r="C246" i="12"/>
  <c r="D246" i="12"/>
  <c r="F246" i="12"/>
  <c r="G246" i="12"/>
  <c r="H246" i="12"/>
  <c r="I246" i="12"/>
  <c r="J246" i="12"/>
  <c r="L246" i="12"/>
  <c r="M246" i="12" s="1"/>
  <c r="O246" i="12"/>
  <c r="P246" i="12" s="1"/>
  <c r="R246" i="12"/>
  <c r="S246" i="12" s="1"/>
  <c r="V246" i="12"/>
  <c r="W246" i="12" s="1"/>
  <c r="Y246" i="12"/>
  <c r="Z246" i="12" s="1"/>
  <c r="AB246" i="12"/>
  <c r="AC246" i="12"/>
  <c r="AD246" i="12"/>
  <c r="A247" i="12"/>
  <c r="B247" i="12"/>
  <c r="C247" i="12"/>
  <c r="D247" i="12"/>
  <c r="F247" i="12"/>
  <c r="G247" i="12"/>
  <c r="H247" i="12"/>
  <c r="I247" i="12"/>
  <c r="J247" i="12" s="1"/>
  <c r="L247" i="12"/>
  <c r="M247" i="12" s="1"/>
  <c r="O247" i="12"/>
  <c r="P247" i="12" s="1"/>
  <c r="R247" i="12"/>
  <c r="S247" i="12" s="1"/>
  <c r="V247" i="12"/>
  <c r="W247" i="12" s="1"/>
  <c r="Y247" i="12"/>
  <c r="Z247" i="12" s="1"/>
  <c r="AB247" i="12"/>
  <c r="AC247" i="12"/>
  <c r="AD247" i="12" s="1"/>
  <c r="A248" i="12"/>
  <c r="B248" i="12"/>
  <c r="C248" i="12"/>
  <c r="D248" i="12"/>
  <c r="F248" i="12"/>
  <c r="G248" i="12"/>
  <c r="H248" i="12"/>
  <c r="I248" i="12"/>
  <c r="J248" i="12" s="1"/>
  <c r="L248" i="12"/>
  <c r="M248" i="12" s="1"/>
  <c r="O248" i="12"/>
  <c r="P248" i="12" s="1"/>
  <c r="R248" i="12"/>
  <c r="S248" i="12" s="1"/>
  <c r="V248" i="12"/>
  <c r="W248" i="12" s="1"/>
  <c r="Y248" i="12"/>
  <c r="Z248" i="12" s="1"/>
  <c r="AB248" i="12"/>
  <c r="AC248" i="12"/>
  <c r="AD248" i="12" s="1"/>
  <c r="A249" i="12"/>
  <c r="B249" i="12"/>
  <c r="C249" i="12"/>
  <c r="D249" i="12"/>
  <c r="F249" i="12"/>
  <c r="G249" i="12"/>
  <c r="H249" i="12"/>
  <c r="I249" i="12"/>
  <c r="J249" i="12" s="1"/>
  <c r="L249" i="12"/>
  <c r="M249" i="12" s="1"/>
  <c r="O249" i="12"/>
  <c r="P249" i="12" s="1"/>
  <c r="R249" i="12"/>
  <c r="S249" i="12" s="1"/>
  <c r="V249" i="12"/>
  <c r="W249" i="12" s="1"/>
  <c r="Y249" i="12"/>
  <c r="Z249" i="12" s="1"/>
  <c r="AB249" i="12"/>
  <c r="AC249" i="12"/>
  <c r="AD249" i="12" s="1"/>
  <c r="A250" i="12"/>
  <c r="B250" i="12"/>
  <c r="C250" i="12"/>
  <c r="D250" i="12"/>
  <c r="F250" i="12"/>
  <c r="G250" i="12"/>
  <c r="H250" i="12"/>
  <c r="I250" i="12"/>
  <c r="J250" i="12" s="1"/>
  <c r="L250" i="12"/>
  <c r="M250" i="12" s="1"/>
  <c r="O250" i="12"/>
  <c r="P250" i="12"/>
  <c r="R250" i="12"/>
  <c r="S250" i="12" s="1"/>
  <c r="V250" i="12"/>
  <c r="W250" i="12" s="1"/>
  <c r="Y250" i="12"/>
  <c r="Z250" i="12"/>
  <c r="AB250" i="12"/>
  <c r="AC250" i="12"/>
  <c r="AD250" i="12" s="1"/>
  <c r="A251" i="12"/>
  <c r="B251" i="12"/>
  <c r="C251" i="12"/>
  <c r="E251" i="12" s="1"/>
  <c r="D251" i="12"/>
  <c r="F251" i="12"/>
  <c r="G251" i="12"/>
  <c r="H251" i="12"/>
  <c r="I251" i="12"/>
  <c r="J251" i="12" s="1"/>
  <c r="L251" i="12"/>
  <c r="M251" i="12" s="1"/>
  <c r="O251" i="12"/>
  <c r="P251" i="12" s="1"/>
  <c r="R251" i="12"/>
  <c r="S251" i="12" s="1"/>
  <c r="V251" i="12"/>
  <c r="W251" i="12" s="1"/>
  <c r="Y251" i="12"/>
  <c r="Z251" i="12" s="1"/>
  <c r="AB251" i="12"/>
  <c r="AC251" i="12"/>
  <c r="AD251" i="12" s="1"/>
  <c r="A252" i="12"/>
  <c r="B252" i="12"/>
  <c r="C252" i="12"/>
  <c r="D252" i="12"/>
  <c r="F252" i="12"/>
  <c r="G252" i="12"/>
  <c r="H252" i="12"/>
  <c r="I252" i="12"/>
  <c r="J252" i="12" s="1"/>
  <c r="L252" i="12"/>
  <c r="M252" i="12" s="1"/>
  <c r="O252" i="12"/>
  <c r="P252" i="12" s="1"/>
  <c r="R252" i="12"/>
  <c r="S252" i="12" s="1"/>
  <c r="V252" i="12"/>
  <c r="W252" i="12" s="1"/>
  <c r="Y252" i="12"/>
  <c r="Z252" i="12" s="1"/>
  <c r="AB252" i="12"/>
  <c r="AC252" i="12"/>
  <c r="AD252" i="12" s="1"/>
  <c r="A253" i="12"/>
  <c r="B253" i="12"/>
  <c r="C253" i="12"/>
  <c r="D253" i="12"/>
  <c r="F253" i="12"/>
  <c r="G253" i="12"/>
  <c r="H253" i="12"/>
  <c r="I253" i="12"/>
  <c r="J253" i="12" s="1"/>
  <c r="L253" i="12"/>
  <c r="M253" i="12" s="1"/>
  <c r="O253" i="12"/>
  <c r="P253" i="12" s="1"/>
  <c r="R253" i="12"/>
  <c r="S253" i="12" s="1"/>
  <c r="V253" i="12"/>
  <c r="W253" i="12" s="1"/>
  <c r="Y253" i="12"/>
  <c r="Z253" i="12" s="1"/>
  <c r="AB253" i="12"/>
  <c r="AC253" i="12"/>
  <c r="AD253" i="12" s="1"/>
  <c r="A254" i="12"/>
  <c r="B254" i="12"/>
  <c r="C254" i="12"/>
  <c r="D254" i="12"/>
  <c r="F254" i="12"/>
  <c r="G254" i="12"/>
  <c r="H254" i="12"/>
  <c r="I254" i="12"/>
  <c r="J254" i="12" s="1"/>
  <c r="L254" i="12"/>
  <c r="M254" i="12" s="1"/>
  <c r="O254" i="12"/>
  <c r="P254" i="12" s="1"/>
  <c r="R254" i="12"/>
  <c r="S254" i="12" s="1"/>
  <c r="V254" i="12"/>
  <c r="W254" i="12" s="1"/>
  <c r="Y254" i="12"/>
  <c r="Z254" i="12" s="1"/>
  <c r="AB254" i="12"/>
  <c r="AC254" i="12"/>
  <c r="AD254" i="12" s="1"/>
  <c r="A255" i="12"/>
  <c r="B255" i="12"/>
  <c r="C255" i="12"/>
  <c r="D255" i="12"/>
  <c r="F255" i="12"/>
  <c r="G255" i="12"/>
  <c r="H255" i="12"/>
  <c r="I255" i="12"/>
  <c r="J255" i="12" s="1"/>
  <c r="L255" i="12"/>
  <c r="M255" i="12"/>
  <c r="O255" i="12"/>
  <c r="P255" i="12" s="1"/>
  <c r="R255" i="12"/>
  <c r="S255" i="12" s="1"/>
  <c r="V255" i="12"/>
  <c r="W255" i="12" s="1"/>
  <c r="Y255" i="12"/>
  <c r="Z255" i="12" s="1"/>
  <c r="AB255" i="12"/>
  <c r="AC255" i="12"/>
  <c r="AD255" i="12" s="1"/>
  <c r="A256" i="12"/>
  <c r="B256" i="12"/>
  <c r="C256" i="12"/>
  <c r="D256" i="12"/>
  <c r="F256" i="12"/>
  <c r="G256" i="12"/>
  <c r="H256" i="12"/>
  <c r="I256" i="12"/>
  <c r="J256" i="12" s="1"/>
  <c r="L256" i="12"/>
  <c r="M256" i="12" s="1"/>
  <c r="O256" i="12"/>
  <c r="P256" i="12" s="1"/>
  <c r="R256" i="12"/>
  <c r="S256" i="12" s="1"/>
  <c r="V256" i="12"/>
  <c r="W256" i="12" s="1"/>
  <c r="Y256" i="12"/>
  <c r="Z256" i="12" s="1"/>
  <c r="AB256" i="12"/>
  <c r="AC256" i="12"/>
  <c r="AD256" i="12" s="1"/>
  <c r="A257" i="12"/>
  <c r="B257" i="12"/>
  <c r="C257" i="12"/>
  <c r="D257" i="12"/>
  <c r="F257" i="12"/>
  <c r="G257" i="12"/>
  <c r="H257" i="12"/>
  <c r="I257" i="12"/>
  <c r="J257" i="12" s="1"/>
  <c r="L257" i="12"/>
  <c r="M257" i="12" s="1"/>
  <c r="O257" i="12"/>
  <c r="P257" i="12" s="1"/>
  <c r="R257" i="12"/>
  <c r="S257" i="12" s="1"/>
  <c r="V257" i="12"/>
  <c r="W257" i="12" s="1"/>
  <c r="Y257" i="12"/>
  <c r="Z257" i="12" s="1"/>
  <c r="AB257" i="12"/>
  <c r="AC257" i="12"/>
  <c r="AD257" i="12" s="1"/>
  <c r="A258" i="12"/>
  <c r="B258" i="12"/>
  <c r="C258" i="12"/>
  <c r="D258" i="12"/>
  <c r="F258" i="12"/>
  <c r="G258" i="12"/>
  <c r="H258" i="12"/>
  <c r="I258" i="12"/>
  <c r="J258" i="12" s="1"/>
  <c r="L258" i="12"/>
  <c r="M258" i="12" s="1"/>
  <c r="O258" i="12"/>
  <c r="P258" i="12" s="1"/>
  <c r="R258" i="12"/>
  <c r="S258" i="12" s="1"/>
  <c r="V258" i="12"/>
  <c r="W258" i="12" s="1"/>
  <c r="Y258" i="12"/>
  <c r="Z258" i="12" s="1"/>
  <c r="AB258" i="12"/>
  <c r="AC258" i="12"/>
  <c r="AD258" i="12" s="1"/>
  <c r="A259" i="12"/>
  <c r="B259" i="12"/>
  <c r="C259" i="12"/>
  <c r="D259" i="12"/>
  <c r="F259" i="12"/>
  <c r="G259" i="12"/>
  <c r="H259" i="12"/>
  <c r="I259" i="12"/>
  <c r="J259" i="12" s="1"/>
  <c r="L259" i="12"/>
  <c r="M259" i="12" s="1"/>
  <c r="O259" i="12"/>
  <c r="P259" i="12" s="1"/>
  <c r="R259" i="12"/>
  <c r="S259" i="12" s="1"/>
  <c r="V259" i="12"/>
  <c r="W259" i="12" s="1"/>
  <c r="Y259" i="12"/>
  <c r="Z259" i="12" s="1"/>
  <c r="AB259" i="12"/>
  <c r="AC259" i="12"/>
  <c r="AD259" i="12" s="1"/>
  <c r="A260" i="12"/>
  <c r="B260" i="12"/>
  <c r="C260" i="12"/>
  <c r="D260" i="12"/>
  <c r="F260" i="12"/>
  <c r="G260" i="12"/>
  <c r="H260" i="12"/>
  <c r="I260" i="12"/>
  <c r="J260" i="12" s="1"/>
  <c r="L260" i="12"/>
  <c r="M260" i="12" s="1"/>
  <c r="O260" i="12"/>
  <c r="P260" i="12" s="1"/>
  <c r="R260" i="12"/>
  <c r="S260" i="12" s="1"/>
  <c r="V260" i="12"/>
  <c r="W260" i="12" s="1"/>
  <c r="Y260" i="12"/>
  <c r="Z260" i="12" s="1"/>
  <c r="AB260" i="12"/>
  <c r="AC260" i="12"/>
  <c r="AD260" i="12" s="1"/>
  <c r="A261" i="12"/>
  <c r="B261" i="12"/>
  <c r="C261" i="12"/>
  <c r="D261" i="12"/>
  <c r="F261" i="12"/>
  <c r="G261" i="12"/>
  <c r="H261" i="12"/>
  <c r="I261" i="12"/>
  <c r="J261" i="12" s="1"/>
  <c r="L261" i="12"/>
  <c r="M261" i="12" s="1"/>
  <c r="O261" i="12"/>
  <c r="P261" i="12" s="1"/>
  <c r="R261" i="12"/>
  <c r="S261" i="12" s="1"/>
  <c r="V261" i="12"/>
  <c r="W261" i="12" s="1"/>
  <c r="Y261" i="12"/>
  <c r="Z261" i="12" s="1"/>
  <c r="AB261" i="12"/>
  <c r="AC261" i="12"/>
  <c r="AD261" i="12" s="1"/>
  <c r="A262" i="12"/>
  <c r="B262" i="12"/>
  <c r="C262" i="12"/>
  <c r="D262" i="12"/>
  <c r="F262" i="12"/>
  <c r="G262" i="12"/>
  <c r="H262" i="12"/>
  <c r="I262" i="12"/>
  <c r="J262" i="12" s="1"/>
  <c r="L262" i="12"/>
  <c r="M262" i="12" s="1"/>
  <c r="O262" i="12"/>
  <c r="P262" i="12" s="1"/>
  <c r="R262" i="12"/>
  <c r="S262" i="12" s="1"/>
  <c r="V262" i="12"/>
  <c r="W262" i="12" s="1"/>
  <c r="Y262" i="12"/>
  <c r="Z262" i="12" s="1"/>
  <c r="AB262" i="12"/>
  <c r="AC262" i="12"/>
  <c r="AD262" i="12" s="1"/>
  <c r="A263" i="12"/>
  <c r="B263" i="12"/>
  <c r="C263" i="12"/>
  <c r="D263" i="12"/>
  <c r="F263" i="12"/>
  <c r="G263" i="12"/>
  <c r="H263" i="12"/>
  <c r="I263" i="12"/>
  <c r="J263" i="12" s="1"/>
  <c r="L263" i="12"/>
  <c r="M263" i="12" s="1"/>
  <c r="O263" i="12"/>
  <c r="P263" i="12" s="1"/>
  <c r="R263" i="12"/>
  <c r="S263" i="12" s="1"/>
  <c r="V263" i="12"/>
  <c r="W263" i="12" s="1"/>
  <c r="Y263" i="12"/>
  <c r="Z263" i="12" s="1"/>
  <c r="AB263" i="12"/>
  <c r="AC263" i="12"/>
  <c r="AD263" i="12" s="1"/>
  <c r="A264" i="12"/>
  <c r="B264" i="12"/>
  <c r="C264" i="12"/>
  <c r="D264" i="12"/>
  <c r="F264" i="12"/>
  <c r="G264" i="12"/>
  <c r="H264" i="12"/>
  <c r="I264" i="12"/>
  <c r="J264" i="12" s="1"/>
  <c r="L264" i="12"/>
  <c r="M264" i="12" s="1"/>
  <c r="O264" i="12"/>
  <c r="P264" i="12" s="1"/>
  <c r="R264" i="12"/>
  <c r="S264" i="12" s="1"/>
  <c r="V264" i="12"/>
  <c r="W264" i="12" s="1"/>
  <c r="Y264" i="12"/>
  <c r="Z264" i="12" s="1"/>
  <c r="AB264" i="12"/>
  <c r="AC264" i="12"/>
  <c r="AD264" i="12" s="1"/>
  <c r="A265" i="12"/>
  <c r="B265" i="12"/>
  <c r="C265" i="12"/>
  <c r="D265" i="12"/>
  <c r="F265" i="12"/>
  <c r="G265" i="12"/>
  <c r="H265" i="12"/>
  <c r="I265" i="12"/>
  <c r="J265" i="12" s="1"/>
  <c r="L265" i="12"/>
  <c r="M265" i="12" s="1"/>
  <c r="O265" i="12"/>
  <c r="P265" i="12" s="1"/>
  <c r="R265" i="12"/>
  <c r="S265" i="12" s="1"/>
  <c r="V265" i="12"/>
  <c r="W265" i="12" s="1"/>
  <c r="Y265" i="12"/>
  <c r="Z265" i="12" s="1"/>
  <c r="AB265" i="12"/>
  <c r="AC265" i="12"/>
  <c r="AD265" i="12" s="1"/>
  <c r="A266" i="12"/>
  <c r="B266" i="12"/>
  <c r="C266" i="12"/>
  <c r="D266" i="12"/>
  <c r="F266" i="12"/>
  <c r="G266" i="12"/>
  <c r="H266" i="12"/>
  <c r="I266" i="12"/>
  <c r="J266" i="12" s="1"/>
  <c r="L266" i="12"/>
  <c r="M266" i="12" s="1"/>
  <c r="O266" i="12"/>
  <c r="P266" i="12" s="1"/>
  <c r="R266" i="12"/>
  <c r="S266" i="12" s="1"/>
  <c r="V266" i="12"/>
  <c r="W266" i="12" s="1"/>
  <c r="Y266" i="12"/>
  <c r="Z266" i="12" s="1"/>
  <c r="AB266" i="12"/>
  <c r="AC266" i="12"/>
  <c r="AD266" i="12" s="1"/>
  <c r="A267" i="12"/>
  <c r="B267" i="12"/>
  <c r="C267" i="12"/>
  <c r="D267" i="12"/>
  <c r="F267" i="12"/>
  <c r="G267" i="12"/>
  <c r="H267" i="12"/>
  <c r="I267" i="12"/>
  <c r="J267" i="12" s="1"/>
  <c r="L267" i="12"/>
  <c r="M267" i="12" s="1"/>
  <c r="O267" i="12"/>
  <c r="P267" i="12" s="1"/>
  <c r="R267" i="12"/>
  <c r="S267" i="12" s="1"/>
  <c r="V267" i="12"/>
  <c r="W267" i="12" s="1"/>
  <c r="Y267" i="12"/>
  <c r="Z267" i="12" s="1"/>
  <c r="AB267" i="12"/>
  <c r="AC267" i="12"/>
  <c r="AD267" i="12" s="1"/>
  <c r="A268" i="12"/>
  <c r="B268" i="12"/>
  <c r="C268" i="12"/>
  <c r="D268" i="12"/>
  <c r="F268" i="12"/>
  <c r="G268" i="12"/>
  <c r="H268" i="12"/>
  <c r="I268" i="12"/>
  <c r="J268" i="12" s="1"/>
  <c r="L268" i="12"/>
  <c r="M268" i="12" s="1"/>
  <c r="O268" i="12"/>
  <c r="P268" i="12" s="1"/>
  <c r="R268" i="12"/>
  <c r="S268" i="12" s="1"/>
  <c r="V268" i="12"/>
  <c r="W268" i="12" s="1"/>
  <c r="Y268" i="12"/>
  <c r="Z268" i="12" s="1"/>
  <c r="AB268" i="12"/>
  <c r="AC268" i="12"/>
  <c r="AD268" i="12" s="1"/>
  <c r="A269" i="12"/>
  <c r="B269" i="12"/>
  <c r="C269" i="12"/>
  <c r="D269" i="12"/>
  <c r="F269" i="12"/>
  <c r="G269" i="12"/>
  <c r="H269" i="12"/>
  <c r="I269" i="12"/>
  <c r="J269" i="12" s="1"/>
  <c r="L269" i="12"/>
  <c r="M269" i="12" s="1"/>
  <c r="O269" i="12"/>
  <c r="P269" i="12" s="1"/>
  <c r="R269" i="12"/>
  <c r="S269" i="12" s="1"/>
  <c r="V269" i="12"/>
  <c r="W269" i="12" s="1"/>
  <c r="Y269" i="12"/>
  <c r="Z269" i="12" s="1"/>
  <c r="AB269" i="12"/>
  <c r="AC269" i="12"/>
  <c r="AD269" i="12" s="1"/>
  <c r="A270" i="12"/>
  <c r="B270" i="12"/>
  <c r="C270" i="12"/>
  <c r="D270" i="12"/>
  <c r="F270" i="12"/>
  <c r="G270" i="12"/>
  <c r="H270" i="12"/>
  <c r="I270" i="12"/>
  <c r="J270" i="12" s="1"/>
  <c r="L270" i="12"/>
  <c r="M270" i="12" s="1"/>
  <c r="O270" i="12"/>
  <c r="P270" i="12" s="1"/>
  <c r="R270" i="12"/>
  <c r="S270" i="12" s="1"/>
  <c r="V270" i="12"/>
  <c r="W270" i="12" s="1"/>
  <c r="Y270" i="12"/>
  <c r="Z270" i="12" s="1"/>
  <c r="AB270" i="12"/>
  <c r="AC270" i="12"/>
  <c r="AD270" i="12" s="1"/>
  <c r="A271" i="12"/>
  <c r="B271" i="12"/>
  <c r="C271" i="12"/>
  <c r="D271" i="12"/>
  <c r="F271" i="12"/>
  <c r="G271" i="12"/>
  <c r="H271" i="12"/>
  <c r="I271" i="12"/>
  <c r="J271" i="12" s="1"/>
  <c r="L271" i="12"/>
  <c r="M271" i="12" s="1"/>
  <c r="O271" i="12"/>
  <c r="P271" i="12" s="1"/>
  <c r="R271" i="12"/>
  <c r="S271" i="12" s="1"/>
  <c r="V271" i="12"/>
  <c r="W271" i="12" s="1"/>
  <c r="Y271" i="12"/>
  <c r="Z271" i="12" s="1"/>
  <c r="AB271" i="12"/>
  <c r="AC271" i="12"/>
  <c r="AD271" i="12" s="1"/>
  <c r="A272" i="12"/>
  <c r="B272" i="12"/>
  <c r="C272" i="12"/>
  <c r="D272" i="12"/>
  <c r="F272" i="12"/>
  <c r="G272" i="12"/>
  <c r="H272" i="12"/>
  <c r="I272" i="12"/>
  <c r="J272" i="12" s="1"/>
  <c r="L272" i="12"/>
  <c r="M272" i="12" s="1"/>
  <c r="O272" i="12"/>
  <c r="P272" i="12" s="1"/>
  <c r="R272" i="12"/>
  <c r="S272" i="12" s="1"/>
  <c r="V272" i="12"/>
  <c r="W272" i="12" s="1"/>
  <c r="Y272" i="12"/>
  <c r="Z272" i="12" s="1"/>
  <c r="AB272" i="12"/>
  <c r="AC272" i="12"/>
  <c r="AD272" i="12" s="1"/>
  <c r="A273" i="12"/>
  <c r="B273" i="12"/>
  <c r="C273" i="12"/>
  <c r="D273" i="12"/>
  <c r="F273" i="12"/>
  <c r="G273" i="12"/>
  <c r="H273" i="12"/>
  <c r="I273" i="12"/>
  <c r="J273" i="12" s="1"/>
  <c r="L273" i="12"/>
  <c r="M273" i="12" s="1"/>
  <c r="O273" i="12"/>
  <c r="P273" i="12" s="1"/>
  <c r="R273" i="12"/>
  <c r="S273" i="12" s="1"/>
  <c r="V273" i="12"/>
  <c r="W273" i="12" s="1"/>
  <c r="Y273" i="12"/>
  <c r="Z273" i="12" s="1"/>
  <c r="AB273" i="12"/>
  <c r="AC273" i="12"/>
  <c r="AD273" i="12" s="1"/>
  <c r="A274" i="12"/>
  <c r="B274" i="12"/>
  <c r="C274" i="12"/>
  <c r="D274" i="12"/>
  <c r="F274" i="12"/>
  <c r="G274" i="12"/>
  <c r="H274" i="12"/>
  <c r="I274" i="12"/>
  <c r="J274" i="12" s="1"/>
  <c r="L274" i="12"/>
  <c r="M274" i="12" s="1"/>
  <c r="O274" i="12"/>
  <c r="P274" i="12" s="1"/>
  <c r="R274" i="12"/>
  <c r="S274" i="12" s="1"/>
  <c r="V274" i="12"/>
  <c r="W274" i="12" s="1"/>
  <c r="Y274" i="12"/>
  <c r="Z274" i="12" s="1"/>
  <c r="AB274" i="12"/>
  <c r="AC274" i="12"/>
  <c r="AD274" i="12" s="1"/>
  <c r="A275" i="12"/>
  <c r="B275" i="12"/>
  <c r="C275" i="12"/>
  <c r="D275" i="12"/>
  <c r="F275" i="12"/>
  <c r="G275" i="12"/>
  <c r="H275" i="12"/>
  <c r="I275" i="12"/>
  <c r="J275" i="12" s="1"/>
  <c r="L275" i="12"/>
  <c r="M275" i="12" s="1"/>
  <c r="O275" i="12"/>
  <c r="P275" i="12" s="1"/>
  <c r="R275" i="12"/>
  <c r="S275" i="12" s="1"/>
  <c r="V275" i="12"/>
  <c r="W275" i="12" s="1"/>
  <c r="Y275" i="12"/>
  <c r="Z275" i="12" s="1"/>
  <c r="AB275" i="12"/>
  <c r="AC275" i="12"/>
  <c r="AD275" i="12" s="1"/>
  <c r="A276" i="12"/>
  <c r="B276" i="12"/>
  <c r="C276" i="12"/>
  <c r="D276" i="12"/>
  <c r="F276" i="12"/>
  <c r="G276" i="12"/>
  <c r="H276" i="12"/>
  <c r="I276" i="12"/>
  <c r="J276" i="12" s="1"/>
  <c r="L276" i="12"/>
  <c r="M276" i="12" s="1"/>
  <c r="O276" i="12"/>
  <c r="P276" i="12" s="1"/>
  <c r="R276" i="12"/>
  <c r="S276" i="12" s="1"/>
  <c r="V276" i="12"/>
  <c r="W276" i="12" s="1"/>
  <c r="Y276" i="12"/>
  <c r="Z276" i="12" s="1"/>
  <c r="AB276" i="12"/>
  <c r="AC276" i="12"/>
  <c r="AD276" i="12" s="1"/>
  <c r="A277" i="12"/>
  <c r="B277" i="12"/>
  <c r="C277" i="12"/>
  <c r="D277" i="12"/>
  <c r="F277" i="12"/>
  <c r="G277" i="12"/>
  <c r="H277" i="12"/>
  <c r="I277" i="12"/>
  <c r="J277" i="12" s="1"/>
  <c r="L277" i="12"/>
  <c r="M277" i="12" s="1"/>
  <c r="O277" i="12"/>
  <c r="P277" i="12" s="1"/>
  <c r="R277" i="12"/>
  <c r="S277" i="12" s="1"/>
  <c r="V277" i="12"/>
  <c r="W277" i="12" s="1"/>
  <c r="Y277" i="12"/>
  <c r="Z277" i="12" s="1"/>
  <c r="AB277" i="12"/>
  <c r="AC277" i="12"/>
  <c r="AD277" i="12" s="1"/>
  <c r="A278" i="12"/>
  <c r="B278" i="12"/>
  <c r="C278" i="12"/>
  <c r="D278" i="12"/>
  <c r="F278" i="12"/>
  <c r="G278" i="12"/>
  <c r="H278" i="12"/>
  <c r="I278" i="12"/>
  <c r="J278" i="12" s="1"/>
  <c r="L278" i="12"/>
  <c r="M278" i="12" s="1"/>
  <c r="O278" i="12"/>
  <c r="P278" i="12" s="1"/>
  <c r="R278" i="12"/>
  <c r="S278" i="12" s="1"/>
  <c r="V278" i="12"/>
  <c r="W278" i="12" s="1"/>
  <c r="Y278" i="12"/>
  <c r="Z278" i="12" s="1"/>
  <c r="AB278" i="12"/>
  <c r="AC278" i="12"/>
  <c r="AD278" i="12" s="1"/>
  <c r="A279" i="12"/>
  <c r="B279" i="12"/>
  <c r="C279" i="12"/>
  <c r="D279" i="12"/>
  <c r="F279" i="12"/>
  <c r="G279" i="12"/>
  <c r="H279" i="12"/>
  <c r="I279" i="12"/>
  <c r="J279" i="12" s="1"/>
  <c r="L279" i="12"/>
  <c r="M279" i="12" s="1"/>
  <c r="O279" i="12"/>
  <c r="P279" i="12" s="1"/>
  <c r="R279" i="12"/>
  <c r="S279" i="12" s="1"/>
  <c r="V279" i="12"/>
  <c r="W279" i="12" s="1"/>
  <c r="Y279" i="12"/>
  <c r="Z279" i="12" s="1"/>
  <c r="AB279" i="12"/>
  <c r="AC279" i="12"/>
  <c r="AD279" i="12" s="1"/>
  <c r="A280" i="12"/>
  <c r="B280" i="12"/>
  <c r="C280" i="12"/>
  <c r="D280" i="12"/>
  <c r="F280" i="12"/>
  <c r="G280" i="12"/>
  <c r="H280" i="12"/>
  <c r="I280" i="12"/>
  <c r="J280" i="12" s="1"/>
  <c r="L280" i="12"/>
  <c r="M280" i="12" s="1"/>
  <c r="O280" i="12"/>
  <c r="P280" i="12" s="1"/>
  <c r="R280" i="12"/>
  <c r="S280" i="12" s="1"/>
  <c r="V280" i="12"/>
  <c r="W280" i="12" s="1"/>
  <c r="Y280" i="12"/>
  <c r="Z280" i="12" s="1"/>
  <c r="AB280" i="12"/>
  <c r="AC280" i="12"/>
  <c r="AD280" i="12" s="1"/>
  <c r="A281" i="12"/>
  <c r="B281" i="12"/>
  <c r="C281" i="12"/>
  <c r="D281" i="12"/>
  <c r="F281" i="12"/>
  <c r="G281" i="12"/>
  <c r="H281" i="12"/>
  <c r="I281" i="12"/>
  <c r="J281" i="12" s="1"/>
  <c r="L281" i="12"/>
  <c r="M281" i="12" s="1"/>
  <c r="O281" i="12"/>
  <c r="P281" i="12" s="1"/>
  <c r="R281" i="12"/>
  <c r="S281" i="12" s="1"/>
  <c r="V281" i="12"/>
  <c r="W281" i="12" s="1"/>
  <c r="Y281" i="12"/>
  <c r="Z281" i="12" s="1"/>
  <c r="AB281" i="12"/>
  <c r="AC281" i="12"/>
  <c r="AD281" i="12" s="1"/>
  <c r="A282" i="12"/>
  <c r="B282" i="12"/>
  <c r="C282" i="12"/>
  <c r="D282" i="12"/>
  <c r="F282" i="12"/>
  <c r="G282" i="12"/>
  <c r="H282" i="12"/>
  <c r="I282" i="12"/>
  <c r="J282" i="12" s="1"/>
  <c r="L282" i="12"/>
  <c r="M282" i="12" s="1"/>
  <c r="O282" i="12"/>
  <c r="P282" i="12" s="1"/>
  <c r="R282" i="12"/>
  <c r="S282" i="12" s="1"/>
  <c r="V282" i="12"/>
  <c r="W282" i="12" s="1"/>
  <c r="Y282" i="12"/>
  <c r="Z282" i="12" s="1"/>
  <c r="AB282" i="12"/>
  <c r="AC282" i="12"/>
  <c r="AD282" i="12" s="1"/>
  <c r="A283" i="12"/>
  <c r="B283" i="12"/>
  <c r="C283" i="12"/>
  <c r="D283" i="12"/>
  <c r="F283" i="12"/>
  <c r="G283" i="12"/>
  <c r="H283" i="12"/>
  <c r="I283" i="12"/>
  <c r="J283" i="12" s="1"/>
  <c r="L283" i="12"/>
  <c r="M283" i="12" s="1"/>
  <c r="O283" i="12"/>
  <c r="P283" i="12" s="1"/>
  <c r="R283" i="12"/>
  <c r="S283" i="12" s="1"/>
  <c r="V283" i="12"/>
  <c r="W283" i="12" s="1"/>
  <c r="Y283" i="12"/>
  <c r="Z283" i="12" s="1"/>
  <c r="AB283" i="12"/>
  <c r="AC283" i="12"/>
  <c r="AD283" i="12" s="1"/>
  <c r="A284" i="12"/>
  <c r="B284" i="12"/>
  <c r="C284" i="12"/>
  <c r="D284" i="12"/>
  <c r="E284" i="12" s="1"/>
  <c r="F284" i="12"/>
  <c r="G284" i="12"/>
  <c r="H284" i="12"/>
  <c r="I284" i="12"/>
  <c r="J284" i="12" s="1"/>
  <c r="L284" i="12"/>
  <c r="M284" i="12" s="1"/>
  <c r="O284" i="12"/>
  <c r="P284" i="12" s="1"/>
  <c r="R284" i="12"/>
  <c r="S284" i="12" s="1"/>
  <c r="V284" i="12"/>
  <c r="W284" i="12" s="1"/>
  <c r="Y284" i="12"/>
  <c r="Z284" i="12" s="1"/>
  <c r="AB284" i="12"/>
  <c r="AC284" i="12"/>
  <c r="AD284" i="12" s="1"/>
  <c r="A285" i="12"/>
  <c r="B285" i="12"/>
  <c r="C285" i="12"/>
  <c r="D285" i="12"/>
  <c r="E285" i="12" s="1"/>
  <c r="F285" i="12"/>
  <c r="G285" i="12"/>
  <c r="H285" i="12"/>
  <c r="I285" i="12"/>
  <c r="J285" i="12" s="1"/>
  <c r="L285" i="12"/>
  <c r="M285" i="12" s="1"/>
  <c r="O285" i="12"/>
  <c r="P285" i="12" s="1"/>
  <c r="R285" i="12"/>
  <c r="S285" i="12" s="1"/>
  <c r="V285" i="12"/>
  <c r="W285" i="12" s="1"/>
  <c r="Y285" i="12"/>
  <c r="Z285" i="12" s="1"/>
  <c r="AB285" i="12"/>
  <c r="AC285" i="12"/>
  <c r="AD285" i="12" s="1"/>
  <c r="A286" i="12"/>
  <c r="B286" i="12"/>
  <c r="C286" i="12"/>
  <c r="D286" i="12"/>
  <c r="F286" i="12"/>
  <c r="G286" i="12"/>
  <c r="H286" i="12"/>
  <c r="I286" i="12"/>
  <c r="J286" i="12" s="1"/>
  <c r="L286" i="12"/>
  <c r="M286" i="12" s="1"/>
  <c r="O286" i="12"/>
  <c r="P286" i="12" s="1"/>
  <c r="R286" i="12"/>
  <c r="S286" i="12" s="1"/>
  <c r="V286" i="12"/>
  <c r="W286" i="12" s="1"/>
  <c r="Y286" i="12"/>
  <c r="Z286" i="12" s="1"/>
  <c r="AB286" i="12"/>
  <c r="AC286" i="12"/>
  <c r="AD286" i="12" s="1"/>
  <c r="A287" i="12"/>
  <c r="B287" i="12"/>
  <c r="C287" i="12"/>
  <c r="D287" i="12"/>
  <c r="F287" i="12"/>
  <c r="G287" i="12"/>
  <c r="H287" i="12"/>
  <c r="I287" i="12"/>
  <c r="J287" i="12" s="1"/>
  <c r="L287" i="12"/>
  <c r="M287" i="12"/>
  <c r="O287" i="12"/>
  <c r="P287" i="12" s="1"/>
  <c r="R287" i="12"/>
  <c r="S287" i="12" s="1"/>
  <c r="V287" i="12"/>
  <c r="W287" i="12" s="1"/>
  <c r="Y287" i="12"/>
  <c r="Z287" i="12" s="1"/>
  <c r="AB287" i="12"/>
  <c r="AC287" i="12"/>
  <c r="AD287" i="12" s="1"/>
  <c r="A288" i="12"/>
  <c r="B288" i="12"/>
  <c r="C288" i="12"/>
  <c r="D288" i="12"/>
  <c r="F288" i="12"/>
  <c r="G288" i="12"/>
  <c r="H288" i="12"/>
  <c r="I288" i="12"/>
  <c r="J288" i="12" s="1"/>
  <c r="L288" i="12"/>
  <c r="M288" i="12" s="1"/>
  <c r="O288" i="12"/>
  <c r="P288" i="12" s="1"/>
  <c r="R288" i="12"/>
  <c r="S288" i="12" s="1"/>
  <c r="V288" i="12"/>
  <c r="W288" i="12" s="1"/>
  <c r="Y288" i="12"/>
  <c r="Z288" i="12" s="1"/>
  <c r="AB288" i="12"/>
  <c r="AC288" i="12"/>
  <c r="AD288" i="12" s="1"/>
  <c r="A289" i="12"/>
  <c r="B289" i="12"/>
  <c r="C289" i="12"/>
  <c r="D289" i="12"/>
  <c r="F289" i="12"/>
  <c r="G289" i="12"/>
  <c r="H289" i="12"/>
  <c r="I289" i="12"/>
  <c r="J289" i="12" s="1"/>
  <c r="L289" i="12"/>
  <c r="M289" i="12" s="1"/>
  <c r="O289" i="12"/>
  <c r="P289" i="12" s="1"/>
  <c r="R289" i="12"/>
  <c r="S289" i="12" s="1"/>
  <c r="V289" i="12"/>
  <c r="W289" i="12" s="1"/>
  <c r="Y289" i="12"/>
  <c r="Z289" i="12" s="1"/>
  <c r="AB289" i="12"/>
  <c r="AC289" i="12"/>
  <c r="AD289" i="12" s="1"/>
  <c r="A290" i="12"/>
  <c r="B290" i="12"/>
  <c r="C290" i="12"/>
  <c r="D290" i="12"/>
  <c r="F290" i="12"/>
  <c r="G290" i="12"/>
  <c r="H290" i="12"/>
  <c r="I290" i="12"/>
  <c r="J290" i="12" s="1"/>
  <c r="L290" i="12"/>
  <c r="M290" i="12" s="1"/>
  <c r="O290" i="12"/>
  <c r="P290" i="12" s="1"/>
  <c r="R290" i="12"/>
  <c r="S290" i="12" s="1"/>
  <c r="V290" i="12"/>
  <c r="W290" i="12" s="1"/>
  <c r="Y290" i="12"/>
  <c r="Z290" i="12" s="1"/>
  <c r="AB290" i="12"/>
  <c r="AC290" i="12"/>
  <c r="AD290" i="12" s="1"/>
  <c r="A291" i="12"/>
  <c r="B291" i="12"/>
  <c r="C291" i="12"/>
  <c r="D291" i="12"/>
  <c r="F291" i="12"/>
  <c r="G291" i="12"/>
  <c r="H291" i="12"/>
  <c r="I291" i="12"/>
  <c r="J291" i="12" s="1"/>
  <c r="L291" i="12"/>
  <c r="M291" i="12" s="1"/>
  <c r="O291" i="12"/>
  <c r="P291" i="12" s="1"/>
  <c r="R291" i="12"/>
  <c r="S291" i="12" s="1"/>
  <c r="V291" i="12"/>
  <c r="W291" i="12" s="1"/>
  <c r="Y291" i="12"/>
  <c r="Z291" i="12" s="1"/>
  <c r="AB291" i="12"/>
  <c r="AC291" i="12"/>
  <c r="AD291" i="12" s="1"/>
  <c r="A292" i="12"/>
  <c r="B292" i="12"/>
  <c r="C292" i="12"/>
  <c r="D292" i="12"/>
  <c r="F292" i="12"/>
  <c r="G292" i="12"/>
  <c r="H292" i="12"/>
  <c r="I292" i="12"/>
  <c r="J292" i="12" s="1"/>
  <c r="L292" i="12"/>
  <c r="M292" i="12" s="1"/>
  <c r="O292" i="12"/>
  <c r="P292" i="12"/>
  <c r="R292" i="12"/>
  <c r="S292" i="12" s="1"/>
  <c r="V292" i="12"/>
  <c r="W292" i="12" s="1"/>
  <c r="Y292" i="12"/>
  <c r="Z292" i="12"/>
  <c r="AB292" i="12"/>
  <c r="AC292" i="12"/>
  <c r="AD292" i="12" s="1"/>
  <c r="A293" i="12"/>
  <c r="B293" i="12"/>
  <c r="C293" i="12"/>
  <c r="E293" i="12" s="1"/>
  <c r="D293" i="12"/>
  <c r="F293" i="12"/>
  <c r="G293" i="12"/>
  <c r="H293" i="12"/>
  <c r="I293" i="12"/>
  <c r="J293" i="12" s="1"/>
  <c r="L293" i="12"/>
  <c r="M293" i="12" s="1"/>
  <c r="O293" i="12"/>
  <c r="P293" i="12" s="1"/>
  <c r="R293" i="12"/>
  <c r="S293" i="12" s="1"/>
  <c r="V293" i="12"/>
  <c r="W293" i="12" s="1"/>
  <c r="Y293" i="12"/>
  <c r="Z293" i="12" s="1"/>
  <c r="AB293" i="12"/>
  <c r="AC293" i="12"/>
  <c r="AD293" i="12" s="1"/>
  <c r="A294" i="12"/>
  <c r="B294" i="12"/>
  <c r="C294" i="12"/>
  <c r="D294" i="12"/>
  <c r="F294" i="12"/>
  <c r="G294" i="12"/>
  <c r="H294" i="12"/>
  <c r="I294" i="12"/>
  <c r="J294" i="12" s="1"/>
  <c r="L294" i="12"/>
  <c r="M294" i="12" s="1"/>
  <c r="O294" i="12"/>
  <c r="P294" i="12" s="1"/>
  <c r="R294" i="12"/>
  <c r="S294" i="12" s="1"/>
  <c r="V294" i="12"/>
  <c r="W294" i="12" s="1"/>
  <c r="Y294" i="12"/>
  <c r="Z294" i="12" s="1"/>
  <c r="AB294" i="12"/>
  <c r="AC294" i="12"/>
  <c r="AD294" i="12" s="1"/>
  <c r="A295" i="12"/>
  <c r="B295" i="12"/>
  <c r="C295" i="12"/>
  <c r="D295" i="12"/>
  <c r="F295" i="12"/>
  <c r="G295" i="12"/>
  <c r="H295" i="12"/>
  <c r="I295" i="12"/>
  <c r="J295" i="12" s="1"/>
  <c r="L295" i="12"/>
  <c r="M295" i="12" s="1"/>
  <c r="O295" i="12"/>
  <c r="P295" i="12" s="1"/>
  <c r="R295" i="12"/>
  <c r="S295" i="12" s="1"/>
  <c r="V295" i="12"/>
  <c r="W295" i="12" s="1"/>
  <c r="Y295" i="12"/>
  <c r="Z295" i="12" s="1"/>
  <c r="AB295" i="12"/>
  <c r="AC295" i="12"/>
  <c r="AD295" i="12" s="1"/>
  <c r="A296" i="12"/>
  <c r="B296" i="12"/>
  <c r="C296" i="12"/>
  <c r="D296" i="12"/>
  <c r="F296" i="12"/>
  <c r="G296" i="12"/>
  <c r="H296" i="12"/>
  <c r="I296" i="12"/>
  <c r="J296" i="12" s="1"/>
  <c r="L296" i="12"/>
  <c r="M296" i="12" s="1"/>
  <c r="O296" i="12"/>
  <c r="P296" i="12" s="1"/>
  <c r="R296" i="12"/>
  <c r="S296" i="12" s="1"/>
  <c r="V296" i="12"/>
  <c r="W296" i="12" s="1"/>
  <c r="Y296" i="12"/>
  <c r="Z296" i="12" s="1"/>
  <c r="AB296" i="12"/>
  <c r="AC296" i="12"/>
  <c r="AD296" i="12" s="1"/>
  <c r="A297" i="12"/>
  <c r="B297" i="12"/>
  <c r="C297" i="12"/>
  <c r="D297" i="12"/>
  <c r="F297" i="12"/>
  <c r="G297" i="12"/>
  <c r="H297" i="12"/>
  <c r="I297" i="12"/>
  <c r="J297" i="12" s="1"/>
  <c r="L297" i="12"/>
  <c r="M297" i="12" s="1"/>
  <c r="O297" i="12"/>
  <c r="P297" i="12" s="1"/>
  <c r="R297" i="12"/>
  <c r="S297" i="12" s="1"/>
  <c r="V297" i="12"/>
  <c r="W297" i="12" s="1"/>
  <c r="Y297" i="12"/>
  <c r="Z297" i="12" s="1"/>
  <c r="AB297" i="12"/>
  <c r="AC297" i="12"/>
  <c r="AD297" i="12" s="1"/>
  <c r="A298" i="12"/>
  <c r="B298" i="12"/>
  <c r="C298" i="12"/>
  <c r="D298" i="12"/>
  <c r="F298" i="12"/>
  <c r="G298" i="12"/>
  <c r="H298" i="12"/>
  <c r="I298" i="12"/>
  <c r="J298" i="12" s="1"/>
  <c r="L298" i="12"/>
  <c r="M298" i="12" s="1"/>
  <c r="O298" i="12"/>
  <c r="P298" i="12" s="1"/>
  <c r="R298" i="12"/>
  <c r="S298" i="12" s="1"/>
  <c r="V298" i="12"/>
  <c r="W298" i="12" s="1"/>
  <c r="Y298" i="12"/>
  <c r="Z298" i="12" s="1"/>
  <c r="AB298" i="12"/>
  <c r="AC298" i="12"/>
  <c r="AD298" i="12" s="1"/>
  <c r="A299" i="12"/>
  <c r="B299" i="12"/>
  <c r="C299" i="12"/>
  <c r="D299" i="12"/>
  <c r="F299" i="12"/>
  <c r="G299" i="12"/>
  <c r="H299" i="12"/>
  <c r="I299" i="12"/>
  <c r="J299" i="12" s="1"/>
  <c r="L299" i="12"/>
  <c r="M299" i="12" s="1"/>
  <c r="O299" i="12"/>
  <c r="P299" i="12" s="1"/>
  <c r="R299" i="12"/>
  <c r="S299" i="12" s="1"/>
  <c r="V299" i="12"/>
  <c r="W299" i="12" s="1"/>
  <c r="Y299" i="12"/>
  <c r="Z299" i="12" s="1"/>
  <c r="AB299" i="12"/>
  <c r="AC299" i="12"/>
  <c r="AD299" i="12" s="1"/>
  <c r="A300" i="12"/>
  <c r="B300" i="12"/>
  <c r="C300" i="12"/>
  <c r="D300" i="12"/>
  <c r="F300" i="12"/>
  <c r="G300" i="12"/>
  <c r="H300" i="12"/>
  <c r="I300" i="12"/>
  <c r="J300" i="12" s="1"/>
  <c r="L300" i="12"/>
  <c r="M300" i="12" s="1"/>
  <c r="O300" i="12"/>
  <c r="P300" i="12" s="1"/>
  <c r="R300" i="12"/>
  <c r="S300" i="12" s="1"/>
  <c r="V300" i="12"/>
  <c r="W300" i="12" s="1"/>
  <c r="Y300" i="12"/>
  <c r="Z300" i="12" s="1"/>
  <c r="AB300" i="12"/>
  <c r="AC300" i="12"/>
  <c r="AD300" i="12" s="1"/>
  <c r="A301" i="12"/>
  <c r="B301" i="12"/>
  <c r="C301" i="12"/>
  <c r="D301" i="12"/>
  <c r="F301" i="12"/>
  <c r="G301" i="12"/>
  <c r="H301" i="12"/>
  <c r="I301" i="12"/>
  <c r="J301" i="12" s="1"/>
  <c r="L301" i="12"/>
  <c r="M301" i="12" s="1"/>
  <c r="O301" i="12"/>
  <c r="P301" i="12" s="1"/>
  <c r="R301" i="12"/>
  <c r="S301" i="12" s="1"/>
  <c r="V301" i="12"/>
  <c r="W301" i="12" s="1"/>
  <c r="Y301" i="12"/>
  <c r="Z301" i="12" s="1"/>
  <c r="AB301" i="12"/>
  <c r="AC301" i="12"/>
  <c r="AD301" i="12" s="1"/>
  <c r="A302" i="12"/>
  <c r="B302" i="12"/>
  <c r="C302" i="12"/>
  <c r="D302" i="12"/>
  <c r="F302" i="12"/>
  <c r="G302" i="12"/>
  <c r="H302" i="12"/>
  <c r="I302" i="12"/>
  <c r="J302" i="12" s="1"/>
  <c r="L302" i="12"/>
  <c r="M302" i="12" s="1"/>
  <c r="O302" i="12"/>
  <c r="P302" i="12" s="1"/>
  <c r="R302" i="12"/>
  <c r="S302" i="12" s="1"/>
  <c r="V302" i="12"/>
  <c r="W302" i="12" s="1"/>
  <c r="Y302" i="12"/>
  <c r="Z302" i="12" s="1"/>
  <c r="AB302" i="12"/>
  <c r="AC302" i="12"/>
  <c r="AD302" i="12" s="1"/>
  <c r="A303" i="12"/>
  <c r="B303" i="12"/>
  <c r="C303" i="12"/>
  <c r="D303" i="12"/>
  <c r="F303" i="12"/>
  <c r="G303" i="12"/>
  <c r="H303" i="12"/>
  <c r="I303" i="12"/>
  <c r="J303" i="12" s="1"/>
  <c r="L303" i="12"/>
  <c r="M303" i="12" s="1"/>
  <c r="O303" i="12"/>
  <c r="P303" i="12" s="1"/>
  <c r="R303" i="12"/>
  <c r="S303" i="12" s="1"/>
  <c r="V303" i="12"/>
  <c r="W303" i="12" s="1"/>
  <c r="Y303" i="12"/>
  <c r="Z303" i="12" s="1"/>
  <c r="AB303" i="12"/>
  <c r="AC303" i="12"/>
  <c r="AD303" i="12" s="1"/>
  <c r="A304" i="12"/>
  <c r="B304" i="12"/>
  <c r="C304" i="12"/>
  <c r="D304" i="12"/>
  <c r="F304" i="12"/>
  <c r="G304" i="12"/>
  <c r="H304" i="12"/>
  <c r="I304" i="12"/>
  <c r="J304" i="12" s="1"/>
  <c r="L304" i="12"/>
  <c r="M304" i="12" s="1"/>
  <c r="O304" i="12"/>
  <c r="P304" i="12" s="1"/>
  <c r="R304" i="12"/>
  <c r="S304" i="12" s="1"/>
  <c r="V304" i="12"/>
  <c r="W304" i="12" s="1"/>
  <c r="Y304" i="12"/>
  <c r="Z304" i="12" s="1"/>
  <c r="AB304" i="12"/>
  <c r="AC304" i="12"/>
  <c r="AD304" i="12" s="1"/>
  <c r="A305" i="12"/>
  <c r="B305" i="12"/>
  <c r="C305" i="12"/>
  <c r="D305" i="12"/>
  <c r="F305" i="12"/>
  <c r="G305" i="12"/>
  <c r="H305" i="12"/>
  <c r="I305" i="12"/>
  <c r="J305" i="12" s="1"/>
  <c r="L305" i="12"/>
  <c r="M305" i="12" s="1"/>
  <c r="O305" i="12"/>
  <c r="P305" i="12" s="1"/>
  <c r="R305" i="12"/>
  <c r="S305" i="12" s="1"/>
  <c r="V305" i="12"/>
  <c r="W305" i="12" s="1"/>
  <c r="Y305" i="12"/>
  <c r="Z305" i="12" s="1"/>
  <c r="AB305" i="12"/>
  <c r="AC305" i="12"/>
  <c r="AD305" i="12" s="1"/>
  <c r="A306" i="12"/>
  <c r="B306" i="12"/>
  <c r="C306" i="12"/>
  <c r="D306" i="12"/>
  <c r="E306" i="12" s="1"/>
  <c r="F306" i="12"/>
  <c r="G306" i="12"/>
  <c r="H306" i="12"/>
  <c r="I306" i="12"/>
  <c r="J306" i="12" s="1"/>
  <c r="L306" i="12"/>
  <c r="M306" i="12" s="1"/>
  <c r="O306" i="12"/>
  <c r="P306" i="12" s="1"/>
  <c r="R306" i="12"/>
  <c r="S306" i="12" s="1"/>
  <c r="V306" i="12"/>
  <c r="W306" i="12" s="1"/>
  <c r="Y306" i="12"/>
  <c r="Z306" i="12" s="1"/>
  <c r="AB306" i="12"/>
  <c r="AC306" i="12"/>
  <c r="AD306" i="12" s="1"/>
  <c r="A307" i="12"/>
  <c r="B307" i="12"/>
  <c r="C307" i="12"/>
  <c r="D307" i="12"/>
  <c r="F307" i="12"/>
  <c r="G307" i="12"/>
  <c r="H307" i="12"/>
  <c r="I307" i="12"/>
  <c r="J307" i="12" s="1"/>
  <c r="L307" i="12"/>
  <c r="M307" i="12" s="1"/>
  <c r="O307" i="12"/>
  <c r="P307" i="12" s="1"/>
  <c r="R307" i="12"/>
  <c r="S307" i="12" s="1"/>
  <c r="V307" i="12"/>
  <c r="W307" i="12" s="1"/>
  <c r="Y307" i="12"/>
  <c r="Z307" i="12" s="1"/>
  <c r="AB307" i="12"/>
  <c r="AC307" i="12"/>
  <c r="AD307" i="12" s="1"/>
  <c r="A308" i="12"/>
  <c r="B308" i="12"/>
  <c r="C308" i="12"/>
  <c r="D308" i="12"/>
  <c r="F308" i="12"/>
  <c r="G308" i="12"/>
  <c r="H308" i="12"/>
  <c r="I308" i="12"/>
  <c r="J308" i="12" s="1"/>
  <c r="L308" i="12"/>
  <c r="M308" i="12" s="1"/>
  <c r="O308" i="12"/>
  <c r="P308" i="12" s="1"/>
  <c r="R308" i="12"/>
  <c r="S308" i="12" s="1"/>
  <c r="V308" i="12"/>
  <c r="W308" i="12" s="1"/>
  <c r="Y308" i="12"/>
  <c r="Z308" i="12" s="1"/>
  <c r="AB308" i="12"/>
  <c r="AC308" i="12"/>
  <c r="AD308" i="12" s="1"/>
  <c r="A309" i="12"/>
  <c r="B309" i="12"/>
  <c r="C309" i="12"/>
  <c r="D309" i="12"/>
  <c r="F309" i="12"/>
  <c r="G309" i="12"/>
  <c r="H309" i="12"/>
  <c r="I309" i="12"/>
  <c r="J309" i="12" s="1"/>
  <c r="L309" i="12"/>
  <c r="M309" i="12" s="1"/>
  <c r="O309" i="12"/>
  <c r="P309" i="12" s="1"/>
  <c r="R309" i="12"/>
  <c r="S309" i="12" s="1"/>
  <c r="V309" i="12"/>
  <c r="W309" i="12" s="1"/>
  <c r="Y309" i="12"/>
  <c r="Z309" i="12" s="1"/>
  <c r="AB309" i="12"/>
  <c r="AC309" i="12"/>
  <c r="AD309" i="12" s="1"/>
  <c r="A310" i="12"/>
  <c r="B310" i="12"/>
  <c r="C310" i="12"/>
  <c r="D310" i="12"/>
  <c r="E310" i="12" s="1"/>
  <c r="F310" i="12"/>
  <c r="G310" i="12"/>
  <c r="H310" i="12"/>
  <c r="I310" i="12"/>
  <c r="J310" i="12" s="1"/>
  <c r="L310" i="12"/>
  <c r="M310" i="12" s="1"/>
  <c r="O310" i="12"/>
  <c r="P310" i="12" s="1"/>
  <c r="R310" i="12"/>
  <c r="S310" i="12" s="1"/>
  <c r="V310" i="12"/>
  <c r="W310" i="12" s="1"/>
  <c r="X310" i="12" s="1"/>
  <c r="Y310" i="12"/>
  <c r="Z310" i="12" s="1"/>
  <c r="AB310" i="12"/>
  <c r="AC310" i="12"/>
  <c r="AD310" i="12" s="1"/>
  <c r="A311" i="12"/>
  <c r="B311" i="12"/>
  <c r="C311" i="12"/>
  <c r="D311" i="12"/>
  <c r="F311" i="12"/>
  <c r="G311" i="12"/>
  <c r="H311" i="12"/>
  <c r="I311" i="12"/>
  <c r="J311" i="12" s="1"/>
  <c r="L311" i="12"/>
  <c r="M311" i="12" s="1"/>
  <c r="O311" i="12"/>
  <c r="P311" i="12" s="1"/>
  <c r="R311" i="12"/>
  <c r="S311" i="12" s="1"/>
  <c r="V311" i="12"/>
  <c r="W311" i="12" s="1"/>
  <c r="Y311" i="12"/>
  <c r="Z311" i="12" s="1"/>
  <c r="AB311" i="12"/>
  <c r="AC311" i="12"/>
  <c r="AD311" i="12" s="1"/>
  <c r="A312" i="12"/>
  <c r="B312" i="12"/>
  <c r="C312" i="12"/>
  <c r="D312" i="12"/>
  <c r="F312" i="12"/>
  <c r="G312" i="12"/>
  <c r="H312" i="12"/>
  <c r="I312" i="12"/>
  <c r="J312" i="12" s="1"/>
  <c r="L312" i="12"/>
  <c r="M312" i="12" s="1"/>
  <c r="O312" i="12"/>
  <c r="P312" i="12" s="1"/>
  <c r="R312" i="12"/>
  <c r="S312" i="12" s="1"/>
  <c r="V312" i="12"/>
  <c r="W312" i="12" s="1"/>
  <c r="Y312" i="12"/>
  <c r="Z312" i="12" s="1"/>
  <c r="AB312" i="12"/>
  <c r="AC312" i="12"/>
  <c r="AD312" i="12" s="1"/>
  <c r="A313" i="12"/>
  <c r="B313" i="12"/>
  <c r="C313" i="12"/>
  <c r="D313" i="12"/>
  <c r="F313" i="12"/>
  <c r="G313" i="12"/>
  <c r="H313" i="12"/>
  <c r="I313" i="12"/>
  <c r="J313" i="12" s="1"/>
  <c r="L313" i="12"/>
  <c r="M313" i="12"/>
  <c r="O313" i="12"/>
  <c r="P313" i="12" s="1"/>
  <c r="R313" i="12"/>
  <c r="S313" i="12" s="1"/>
  <c r="V313" i="12"/>
  <c r="W313" i="12" s="1"/>
  <c r="Y313" i="12"/>
  <c r="Z313" i="12" s="1"/>
  <c r="AB313" i="12"/>
  <c r="AC313" i="12"/>
  <c r="AD313" i="12" s="1"/>
  <c r="A314" i="12"/>
  <c r="B314" i="12"/>
  <c r="C314" i="12"/>
  <c r="D314" i="12"/>
  <c r="F314" i="12"/>
  <c r="G314" i="12"/>
  <c r="H314" i="12"/>
  <c r="I314" i="12"/>
  <c r="J314" i="12" s="1"/>
  <c r="L314" i="12"/>
  <c r="M314" i="12" s="1"/>
  <c r="O314" i="12"/>
  <c r="P314" i="12" s="1"/>
  <c r="R314" i="12"/>
  <c r="S314" i="12" s="1"/>
  <c r="V314" i="12"/>
  <c r="W314" i="12" s="1"/>
  <c r="Y314" i="12"/>
  <c r="Z314" i="12" s="1"/>
  <c r="AB314" i="12"/>
  <c r="AC314" i="12"/>
  <c r="AD314" i="12" s="1"/>
  <c r="A315" i="12"/>
  <c r="B315" i="12"/>
  <c r="C315" i="12"/>
  <c r="D315" i="12"/>
  <c r="F315" i="12"/>
  <c r="G315" i="12"/>
  <c r="H315" i="12"/>
  <c r="I315" i="12"/>
  <c r="J315" i="12" s="1"/>
  <c r="L315" i="12"/>
  <c r="M315" i="12" s="1"/>
  <c r="O315" i="12"/>
  <c r="P315" i="12" s="1"/>
  <c r="R315" i="12"/>
  <c r="S315" i="12" s="1"/>
  <c r="V315" i="12"/>
  <c r="W315" i="12" s="1"/>
  <c r="Y315" i="12"/>
  <c r="Z315" i="12" s="1"/>
  <c r="AB315" i="12"/>
  <c r="AC315" i="12"/>
  <c r="AD315" i="12" s="1"/>
  <c r="A316" i="12"/>
  <c r="B316" i="12"/>
  <c r="C316" i="12"/>
  <c r="D316" i="12"/>
  <c r="F316" i="12"/>
  <c r="G316" i="12"/>
  <c r="H316" i="12"/>
  <c r="I316" i="12"/>
  <c r="J316" i="12" s="1"/>
  <c r="L316" i="12"/>
  <c r="M316" i="12" s="1"/>
  <c r="O316" i="12"/>
  <c r="P316" i="12" s="1"/>
  <c r="R316" i="12"/>
  <c r="S316" i="12" s="1"/>
  <c r="V316" i="12"/>
  <c r="W316" i="12" s="1"/>
  <c r="Y316" i="12"/>
  <c r="Z316" i="12" s="1"/>
  <c r="AB316" i="12"/>
  <c r="AC316" i="12"/>
  <c r="AD316" i="12" s="1"/>
  <c r="A317" i="12"/>
  <c r="B317" i="12"/>
  <c r="C317" i="12"/>
  <c r="D317" i="12"/>
  <c r="F317" i="12"/>
  <c r="G317" i="12"/>
  <c r="H317" i="12"/>
  <c r="I317" i="12"/>
  <c r="J317" i="12" s="1"/>
  <c r="L317" i="12"/>
  <c r="M317" i="12" s="1"/>
  <c r="O317" i="12"/>
  <c r="P317" i="12" s="1"/>
  <c r="R317" i="12"/>
  <c r="S317" i="12" s="1"/>
  <c r="V317" i="12"/>
  <c r="W317" i="12" s="1"/>
  <c r="Y317" i="12"/>
  <c r="Z317" i="12" s="1"/>
  <c r="AB317" i="12"/>
  <c r="AC317" i="12"/>
  <c r="AD317" i="12" s="1"/>
  <c r="A318" i="12"/>
  <c r="B318" i="12"/>
  <c r="C318" i="12"/>
  <c r="D318" i="12"/>
  <c r="F318" i="12"/>
  <c r="G318" i="12"/>
  <c r="H318" i="12"/>
  <c r="I318" i="12"/>
  <c r="J318" i="12" s="1"/>
  <c r="L318" i="12"/>
  <c r="M318" i="12" s="1"/>
  <c r="O318" i="12"/>
  <c r="P318" i="12"/>
  <c r="R318" i="12"/>
  <c r="S318" i="12" s="1"/>
  <c r="V318" i="12"/>
  <c r="W318" i="12" s="1"/>
  <c r="Y318" i="12"/>
  <c r="Z318" i="12"/>
  <c r="AB318" i="12"/>
  <c r="AC318" i="12"/>
  <c r="AD318" i="12" s="1"/>
  <c r="A319" i="12"/>
  <c r="B319" i="12"/>
  <c r="C319" i="12"/>
  <c r="E319" i="12" s="1"/>
  <c r="D319" i="12"/>
  <c r="F319" i="12"/>
  <c r="G319" i="12"/>
  <c r="H319" i="12"/>
  <c r="I319" i="12"/>
  <c r="J319" i="12" s="1"/>
  <c r="L319" i="12"/>
  <c r="M319" i="12" s="1"/>
  <c r="O319" i="12"/>
  <c r="P319" i="12" s="1"/>
  <c r="R319" i="12"/>
  <c r="S319" i="12" s="1"/>
  <c r="V319" i="12"/>
  <c r="W319" i="12" s="1"/>
  <c r="Y319" i="12"/>
  <c r="Z319" i="12" s="1"/>
  <c r="AB319" i="12"/>
  <c r="AC319" i="12"/>
  <c r="AD319" i="12" s="1"/>
  <c r="A320" i="12"/>
  <c r="B320" i="12"/>
  <c r="C320" i="12"/>
  <c r="D320" i="12"/>
  <c r="F320" i="12"/>
  <c r="G320" i="12"/>
  <c r="H320" i="12"/>
  <c r="I320" i="12"/>
  <c r="J320" i="12" s="1"/>
  <c r="L320" i="12"/>
  <c r="M320" i="12" s="1"/>
  <c r="O320" i="12"/>
  <c r="P320" i="12" s="1"/>
  <c r="R320" i="12"/>
  <c r="S320" i="12" s="1"/>
  <c r="V320" i="12"/>
  <c r="W320" i="12" s="1"/>
  <c r="Y320" i="12"/>
  <c r="Z320" i="12" s="1"/>
  <c r="AB320" i="12"/>
  <c r="AC320" i="12"/>
  <c r="AD320" i="12" s="1"/>
  <c r="A321" i="12"/>
  <c r="B321" i="12"/>
  <c r="C321" i="12"/>
  <c r="D321" i="12"/>
  <c r="F321" i="12"/>
  <c r="G321" i="12"/>
  <c r="H321" i="12"/>
  <c r="I321" i="12"/>
  <c r="J321" i="12" s="1"/>
  <c r="L321" i="12"/>
  <c r="M321" i="12" s="1"/>
  <c r="O321" i="12"/>
  <c r="P321" i="12" s="1"/>
  <c r="R321" i="12"/>
  <c r="S321" i="12" s="1"/>
  <c r="V321" i="12"/>
  <c r="W321" i="12" s="1"/>
  <c r="Y321" i="12"/>
  <c r="Z321" i="12" s="1"/>
  <c r="AB321" i="12"/>
  <c r="AC321" i="12"/>
  <c r="AD321" i="12" s="1"/>
  <c r="A322" i="12"/>
  <c r="B322" i="12"/>
  <c r="C322" i="12"/>
  <c r="D322" i="12"/>
  <c r="F322" i="12"/>
  <c r="G322" i="12"/>
  <c r="H322" i="12"/>
  <c r="I322" i="12"/>
  <c r="J322" i="12" s="1"/>
  <c r="L322" i="12"/>
  <c r="M322" i="12" s="1"/>
  <c r="O322" i="12"/>
  <c r="P322" i="12" s="1"/>
  <c r="R322" i="12"/>
  <c r="S322" i="12" s="1"/>
  <c r="V322" i="12"/>
  <c r="W322" i="12" s="1"/>
  <c r="Y322" i="12"/>
  <c r="Z322" i="12" s="1"/>
  <c r="AB322" i="12"/>
  <c r="AC322" i="12"/>
  <c r="AD322" i="12" s="1"/>
  <c r="A323" i="12"/>
  <c r="B323" i="12"/>
  <c r="C323" i="12"/>
  <c r="D323" i="12"/>
  <c r="F323" i="12"/>
  <c r="G323" i="12"/>
  <c r="H323" i="12"/>
  <c r="I323" i="12"/>
  <c r="J323" i="12" s="1"/>
  <c r="L323" i="12"/>
  <c r="M323" i="12" s="1"/>
  <c r="O323" i="12"/>
  <c r="P323" i="12" s="1"/>
  <c r="R323" i="12"/>
  <c r="S323" i="12" s="1"/>
  <c r="V323" i="12"/>
  <c r="W323" i="12" s="1"/>
  <c r="Y323" i="12"/>
  <c r="Z323" i="12" s="1"/>
  <c r="AB323" i="12"/>
  <c r="AC323" i="12"/>
  <c r="AD323" i="12" s="1"/>
  <c r="A324" i="12"/>
  <c r="B324" i="12"/>
  <c r="C324" i="12"/>
  <c r="D324" i="12"/>
  <c r="F324" i="12"/>
  <c r="G324" i="12"/>
  <c r="H324" i="12"/>
  <c r="I324" i="12"/>
  <c r="J324" i="12" s="1"/>
  <c r="L324" i="12"/>
  <c r="M324" i="12" s="1"/>
  <c r="O324" i="12"/>
  <c r="P324" i="12" s="1"/>
  <c r="R324" i="12"/>
  <c r="S324" i="12" s="1"/>
  <c r="V324" i="12"/>
  <c r="W324" i="12" s="1"/>
  <c r="Y324" i="12"/>
  <c r="Z324" i="12" s="1"/>
  <c r="AB324" i="12"/>
  <c r="AC324" i="12"/>
  <c r="AD324" i="12" s="1"/>
  <c r="A325" i="12"/>
  <c r="B325" i="12"/>
  <c r="C325" i="12"/>
  <c r="D325" i="12"/>
  <c r="F325" i="12"/>
  <c r="G325" i="12"/>
  <c r="H325" i="12"/>
  <c r="I325" i="12"/>
  <c r="J325" i="12" s="1"/>
  <c r="L325" i="12"/>
  <c r="M325" i="12" s="1"/>
  <c r="O325" i="12"/>
  <c r="P325" i="12" s="1"/>
  <c r="R325" i="12"/>
  <c r="S325" i="12" s="1"/>
  <c r="V325" i="12"/>
  <c r="W325" i="12" s="1"/>
  <c r="Y325" i="12"/>
  <c r="Z325" i="12" s="1"/>
  <c r="AB325" i="12"/>
  <c r="AC325" i="12"/>
  <c r="AD325" i="12" s="1"/>
  <c r="A326" i="12"/>
  <c r="B326" i="12"/>
  <c r="C326" i="12"/>
  <c r="D326" i="12"/>
  <c r="F326" i="12"/>
  <c r="G326" i="12"/>
  <c r="H326" i="12"/>
  <c r="I326" i="12"/>
  <c r="J326" i="12" s="1"/>
  <c r="L326" i="12"/>
  <c r="M326" i="12" s="1"/>
  <c r="O326" i="12"/>
  <c r="P326" i="12" s="1"/>
  <c r="R326" i="12"/>
  <c r="S326" i="12" s="1"/>
  <c r="V326" i="12"/>
  <c r="W326" i="12" s="1"/>
  <c r="Y326" i="12"/>
  <c r="Z326" i="12" s="1"/>
  <c r="AB326" i="12"/>
  <c r="AC326" i="12"/>
  <c r="AD326" i="12" s="1"/>
  <c r="A327" i="12"/>
  <c r="B327" i="12"/>
  <c r="C327" i="12"/>
  <c r="D327" i="12"/>
  <c r="F327" i="12"/>
  <c r="G327" i="12"/>
  <c r="H327" i="12"/>
  <c r="I327" i="12"/>
  <c r="J327" i="12" s="1"/>
  <c r="L327" i="12"/>
  <c r="M327" i="12" s="1"/>
  <c r="O327" i="12"/>
  <c r="P327" i="12" s="1"/>
  <c r="R327" i="12"/>
  <c r="S327" i="12" s="1"/>
  <c r="V327" i="12"/>
  <c r="W327" i="12" s="1"/>
  <c r="Y327" i="12"/>
  <c r="Z327" i="12" s="1"/>
  <c r="AB327" i="12"/>
  <c r="AC327" i="12"/>
  <c r="AD327" i="12" s="1"/>
  <c r="A328" i="12"/>
  <c r="B328" i="12"/>
  <c r="C328" i="12"/>
  <c r="D328" i="12"/>
  <c r="F328" i="12"/>
  <c r="G328" i="12"/>
  <c r="H328" i="12"/>
  <c r="I328" i="12"/>
  <c r="J328" i="12" s="1"/>
  <c r="L328" i="12"/>
  <c r="M328" i="12" s="1"/>
  <c r="O328" i="12"/>
  <c r="P328" i="12" s="1"/>
  <c r="R328" i="12"/>
  <c r="S328" i="12" s="1"/>
  <c r="V328" i="12"/>
  <c r="W328" i="12" s="1"/>
  <c r="Y328" i="12"/>
  <c r="Z328" i="12" s="1"/>
  <c r="AB328" i="12"/>
  <c r="AC328" i="12"/>
  <c r="AD328" i="12" s="1"/>
  <c r="A329" i="12"/>
  <c r="B329" i="12"/>
  <c r="C329" i="12"/>
  <c r="D329" i="12"/>
  <c r="F329" i="12"/>
  <c r="G329" i="12"/>
  <c r="H329" i="12"/>
  <c r="I329" i="12"/>
  <c r="J329" i="12" s="1"/>
  <c r="L329" i="12"/>
  <c r="M329" i="12" s="1"/>
  <c r="O329" i="12"/>
  <c r="P329" i="12" s="1"/>
  <c r="R329" i="12"/>
  <c r="S329" i="12" s="1"/>
  <c r="V329" i="12"/>
  <c r="W329" i="12" s="1"/>
  <c r="Y329" i="12"/>
  <c r="Z329" i="12" s="1"/>
  <c r="AB329" i="12"/>
  <c r="AC329" i="12"/>
  <c r="AD329" i="12" s="1"/>
  <c r="A330" i="12"/>
  <c r="B330" i="12"/>
  <c r="C330" i="12"/>
  <c r="D330" i="12"/>
  <c r="F330" i="12"/>
  <c r="G330" i="12"/>
  <c r="H330" i="12"/>
  <c r="I330" i="12"/>
  <c r="J330" i="12" s="1"/>
  <c r="L330" i="12"/>
  <c r="M330" i="12" s="1"/>
  <c r="O330" i="12"/>
  <c r="P330" i="12" s="1"/>
  <c r="R330" i="12"/>
  <c r="S330" i="12" s="1"/>
  <c r="V330" i="12"/>
  <c r="W330" i="12" s="1"/>
  <c r="Y330" i="12"/>
  <c r="Z330" i="12" s="1"/>
  <c r="AB330" i="12"/>
  <c r="AC330" i="12"/>
  <c r="AD330" i="12" s="1"/>
  <c r="A331" i="12"/>
  <c r="B331" i="12"/>
  <c r="C331" i="12"/>
  <c r="D331" i="12"/>
  <c r="F331" i="12"/>
  <c r="G331" i="12"/>
  <c r="H331" i="12"/>
  <c r="I331" i="12"/>
  <c r="J331" i="12" s="1"/>
  <c r="L331" i="12"/>
  <c r="M331" i="12" s="1"/>
  <c r="O331" i="12"/>
  <c r="P331" i="12" s="1"/>
  <c r="R331" i="12"/>
  <c r="S331" i="12" s="1"/>
  <c r="V331" i="12"/>
  <c r="W331" i="12" s="1"/>
  <c r="Y331" i="12"/>
  <c r="Z331" i="12" s="1"/>
  <c r="AB331" i="12"/>
  <c r="AC331" i="12"/>
  <c r="AD331" i="12" s="1"/>
  <c r="A332" i="12"/>
  <c r="B332" i="12"/>
  <c r="C332" i="12"/>
  <c r="D332" i="12"/>
  <c r="F332" i="12"/>
  <c r="G332" i="12"/>
  <c r="H332" i="12"/>
  <c r="I332" i="12"/>
  <c r="J332" i="12" s="1"/>
  <c r="L332" i="12"/>
  <c r="M332" i="12" s="1"/>
  <c r="O332" i="12"/>
  <c r="P332" i="12" s="1"/>
  <c r="R332" i="12"/>
  <c r="S332" i="12" s="1"/>
  <c r="V332" i="12"/>
  <c r="W332" i="12" s="1"/>
  <c r="Y332" i="12"/>
  <c r="Z332" i="12" s="1"/>
  <c r="AB332" i="12"/>
  <c r="AC332" i="12"/>
  <c r="AD332" i="12" s="1"/>
  <c r="A333" i="12"/>
  <c r="B333" i="12"/>
  <c r="C333" i="12"/>
  <c r="D333" i="12"/>
  <c r="F333" i="12"/>
  <c r="G333" i="12"/>
  <c r="H333" i="12"/>
  <c r="I333" i="12"/>
  <c r="J333" i="12" s="1"/>
  <c r="L333" i="12"/>
  <c r="M333" i="12" s="1"/>
  <c r="O333" i="12"/>
  <c r="P333" i="12" s="1"/>
  <c r="R333" i="12"/>
  <c r="S333" i="12" s="1"/>
  <c r="V333" i="12"/>
  <c r="W333" i="12" s="1"/>
  <c r="Y333" i="12"/>
  <c r="Z333" i="12" s="1"/>
  <c r="AB333" i="12"/>
  <c r="AC333" i="12"/>
  <c r="AD333" i="12" s="1"/>
  <c r="A334" i="12"/>
  <c r="B334" i="12"/>
  <c r="C334" i="12"/>
  <c r="D334" i="12"/>
  <c r="F334" i="12"/>
  <c r="G334" i="12"/>
  <c r="H334" i="12"/>
  <c r="I334" i="12"/>
  <c r="J334" i="12" s="1"/>
  <c r="L334" i="12"/>
  <c r="M334" i="12" s="1"/>
  <c r="O334" i="12"/>
  <c r="P334" i="12" s="1"/>
  <c r="R334" i="12"/>
  <c r="S334" i="12" s="1"/>
  <c r="V334" i="12"/>
  <c r="W334" i="12" s="1"/>
  <c r="Y334" i="12"/>
  <c r="Z334" i="12" s="1"/>
  <c r="AB334" i="12"/>
  <c r="AC334" i="12"/>
  <c r="AD334" i="12" s="1"/>
  <c r="A335" i="12"/>
  <c r="B335" i="12"/>
  <c r="C335" i="12"/>
  <c r="D335" i="12"/>
  <c r="F335" i="12"/>
  <c r="G335" i="12"/>
  <c r="H335" i="12"/>
  <c r="I335" i="12"/>
  <c r="J335" i="12" s="1"/>
  <c r="L335" i="12"/>
  <c r="M335" i="12" s="1"/>
  <c r="O335" i="12"/>
  <c r="P335" i="12" s="1"/>
  <c r="R335" i="12"/>
  <c r="S335" i="12" s="1"/>
  <c r="V335" i="12"/>
  <c r="W335" i="12" s="1"/>
  <c r="Y335" i="12"/>
  <c r="Z335" i="12" s="1"/>
  <c r="AB335" i="12"/>
  <c r="AC335" i="12"/>
  <c r="AD335" i="12" s="1"/>
  <c r="A336" i="12"/>
  <c r="B336" i="12"/>
  <c r="C336" i="12"/>
  <c r="D336" i="12"/>
  <c r="F336" i="12"/>
  <c r="G336" i="12"/>
  <c r="H336" i="12"/>
  <c r="I336" i="12"/>
  <c r="J336" i="12" s="1"/>
  <c r="L336" i="12"/>
  <c r="M336" i="12" s="1"/>
  <c r="O336" i="12"/>
  <c r="P336" i="12" s="1"/>
  <c r="R336" i="12"/>
  <c r="S336" i="12" s="1"/>
  <c r="V336" i="12"/>
  <c r="W336" i="12" s="1"/>
  <c r="Y336" i="12"/>
  <c r="Z336" i="12" s="1"/>
  <c r="AB336" i="12"/>
  <c r="AC336" i="12"/>
  <c r="AD336" i="12" s="1"/>
  <c r="A337" i="12"/>
  <c r="B337" i="12"/>
  <c r="C337" i="12"/>
  <c r="D337" i="12"/>
  <c r="F337" i="12"/>
  <c r="G337" i="12"/>
  <c r="H337" i="12"/>
  <c r="I337" i="12"/>
  <c r="J337" i="12" s="1"/>
  <c r="L337" i="12"/>
  <c r="M337" i="12" s="1"/>
  <c r="O337" i="12"/>
  <c r="P337" i="12" s="1"/>
  <c r="R337" i="12"/>
  <c r="S337" i="12" s="1"/>
  <c r="V337" i="12"/>
  <c r="W337" i="12" s="1"/>
  <c r="Y337" i="12"/>
  <c r="Z337" i="12" s="1"/>
  <c r="AB337" i="12"/>
  <c r="AC337" i="12"/>
  <c r="AD337" i="12" s="1"/>
  <c r="A338" i="12"/>
  <c r="B338" i="12"/>
  <c r="C338" i="12"/>
  <c r="D338" i="12"/>
  <c r="F338" i="12"/>
  <c r="G338" i="12"/>
  <c r="H338" i="12"/>
  <c r="I338" i="12"/>
  <c r="J338" i="12" s="1"/>
  <c r="L338" i="12"/>
  <c r="M338" i="12" s="1"/>
  <c r="O338" i="12"/>
  <c r="P338" i="12" s="1"/>
  <c r="R338" i="12"/>
  <c r="S338" i="12" s="1"/>
  <c r="V338" i="12"/>
  <c r="W338" i="12" s="1"/>
  <c r="Y338" i="12"/>
  <c r="Z338" i="12" s="1"/>
  <c r="AB338" i="12"/>
  <c r="AC338" i="12"/>
  <c r="AD338" i="12" s="1"/>
  <c r="A339" i="12"/>
  <c r="B339" i="12"/>
  <c r="C339" i="12"/>
  <c r="D339" i="12"/>
  <c r="F339" i="12"/>
  <c r="G339" i="12"/>
  <c r="H339" i="12"/>
  <c r="I339" i="12"/>
  <c r="J339" i="12" s="1"/>
  <c r="L339" i="12"/>
  <c r="M339" i="12" s="1"/>
  <c r="O339" i="12"/>
  <c r="P339" i="12" s="1"/>
  <c r="R339" i="12"/>
  <c r="S339" i="12" s="1"/>
  <c r="V339" i="12"/>
  <c r="W339" i="12" s="1"/>
  <c r="Y339" i="12"/>
  <c r="Z339" i="12" s="1"/>
  <c r="AB339" i="12"/>
  <c r="AC339" i="12"/>
  <c r="AD339" i="12" s="1"/>
  <c r="A340" i="12"/>
  <c r="B340" i="12"/>
  <c r="C340" i="12"/>
  <c r="D340" i="12"/>
  <c r="F340" i="12"/>
  <c r="G340" i="12"/>
  <c r="H340" i="12"/>
  <c r="I340" i="12"/>
  <c r="J340" i="12" s="1"/>
  <c r="L340" i="12"/>
  <c r="M340" i="12" s="1"/>
  <c r="O340" i="12"/>
  <c r="P340" i="12" s="1"/>
  <c r="R340" i="12"/>
  <c r="S340" i="12" s="1"/>
  <c r="V340" i="12"/>
  <c r="W340" i="12" s="1"/>
  <c r="Y340" i="12"/>
  <c r="Z340" i="12" s="1"/>
  <c r="AB340" i="12"/>
  <c r="AC340" i="12"/>
  <c r="AD340" i="12" s="1"/>
  <c r="A341" i="12"/>
  <c r="B341" i="12"/>
  <c r="C341" i="12"/>
  <c r="D341" i="12"/>
  <c r="F341" i="12"/>
  <c r="G341" i="12"/>
  <c r="H341" i="12"/>
  <c r="I341" i="12"/>
  <c r="J341" i="12" s="1"/>
  <c r="L341" i="12"/>
  <c r="M341" i="12" s="1"/>
  <c r="O341" i="12"/>
  <c r="P341" i="12" s="1"/>
  <c r="R341" i="12"/>
  <c r="S341" i="12" s="1"/>
  <c r="V341" i="12"/>
  <c r="W341" i="12" s="1"/>
  <c r="Y341" i="12"/>
  <c r="Z341" i="12" s="1"/>
  <c r="AB341" i="12"/>
  <c r="AC341" i="12"/>
  <c r="AD341" i="12" s="1"/>
  <c r="A342" i="12"/>
  <c r="B342" i="12"/>
  <c r="C342" i="12"/>
  <c r="D342" i="12"/>
  <c r="F342" i="12"/>
  <c r="G342" i="12"/>
  <c r="H342" i="12"/>
  <c r="I342" i="12"/>
  <c r="J342" i="12" s="1"/>
  <c r="L342" i="12"/>
  <c r="M342" i="12" s="1"/>
  <c r="O342" i="12"/>
  <c r="P342" i="12" s="1"/>
  <c r="R342" i="12"/>
  <c r="S342" i="12" s="1"/>
  <c r="V342" i="12"/>
  <c r="W342" i="12" s="1"/>
  <c r="Y342" i="12"/>
  <c r="Z342" i="12" s="1"/>
  <c r="AB342" i="12"/>
  <c r="AC342" i="12"/>
  <c r="AD342" i="12" s="1"/>
  <c r="A343" i="12"/>
  <c r="B343" i="12"/>
  <c r="C343" i="12"/>
  <c r="D343" i="12"/>
  <c r="F343" i="12"/>
  <c r="G343" i="12"/>
  <c r="H343" i="12"/>
  <c r="I343" i="12"/>
  <c r="J343" i="12" s="1"/>
  <c r="L343" i="12"/>
  <c r="M343" i="12" s="1"/>
  <c r="O343" i="12"/>
  <c r="P343" i="12" s="1"/>
  <c r="R343" i="12"/>
  <c r="S343" i="12" s="1"/>
  <c r="V343" i="12"/>
  <c r="W343" i="12" s="1"/>
  <c r="Y343" i="12"/>
  <c r="Z343" i="12" s="1"/>
  <c r="AB343" i="12"/>
  <c r="AC343" i="12"/>
  <c r="AD343" i="12" s="1"/>
  <c r="A344" i="12"/>
  <c r="B344" i="12"/>
  <c r="C344" i="12"/>
  <c r="D344" i="12"/>
  <c r="F344" i="12"/>
  <c r="G344" i="12"/>
  <c r="H344" i="12"/>
  <c r="I344" i="12"/>
  <c r="J344" i="12" s="1"/>
  <c r="L344" i="12"/>
  <c r="M344" i="12" s="1"/>
  <c r="O344" i="12"/>
  <c r="P344" i="12" s="1"/>
  <c r="R344" i="12"/>
  <c r="S344" i="12" s="1"/>
  <c r="V344" i="12"/>
  <c r="W344" i="12" s="1"/>
  <c r="Y344" i="12"/>
  <c r="Z344" i="12" s="1"/>
  <c r="AB344" i="12"/>
  <c r="AC344" i="12"/>
  <c r="AD344" i="12" s="1"/>
  <c r="A345" i="12"/>
  <c r="B345" i="12"/>
  <c r="C345" i="12"/>
  <c r="D345" i="12"/>
  <c r="F345" i="12"/>
  <c r="G345" i="12"/>
  <c r="H345" i="12"/>
  <c r="I345" i="12"/>
  <c r="J345" i="12" s="1"/>
  <c r="L345" i="12"/>
  <c r="M345" i="12" s="1"/>
  <c r="O345" i="12"/>
  <c r="P345" i="12" s="1"/>
  <c r="R345" i="12"/>
  <c r="S345" i="12" s="1"/>
  <c r="V345" i="12"/>
  <c r="W345" i="12" s="1"/>
  <c r="Y345" i="12"/>
  <c r="Z345" i="12" s="1"/>
  <c r="AB345" i="12"/>
  <c r="AC345" i="12"/>
  <c r="AD345" i="12" s="1"/>
  <c r="A346" i="12"/>
  <c r="B346" i="12"/>
  <c r="C346" i="12"/>
  <c r="E346" i="12" s="1"/>
  <c r="D346" i="12"/>
  <c r="F346" i="12"/>
  <c r="G346" i="12"/>
  <c r="H346" i="12"/>
  <c r="I346" i="12"/>
  <c r="J346" i="12" s="1"/>
  <c r="L346" i="12"/>
  <c r="M346" i="12" s="1"/>
  <c r="O346" i="12"/>
  <c r="P346" i="12" s="1"/>
  <c r="R346" i="12"/>
  <c r="S346" i="12" s="1"/>
  <c r="V346" i="12"/>
  <c r="W346" i="12" s="1"/>
  <c r="Y346" i="12"/>
  <c r="Z346" i="12" s="1"/>
  <c r="AB346" i="12"/>
  <c r="AC346" i="12"/>
  <c r="AD346" i="12" s="1"/>
  <c r="A347" i="12"/>
  <c r="B347" i="12"/>
  <c r="C347" i="12"/>
  <c r="D347" i="12"/>
  <c r="F347" i="12"/>
  <c r="G347" i="12"/>
  <c r="H347" i="12"/>
  <c r="I347" i="12"/>
  <c r="J347" i="12" s="1"/>
  <c r="L347" i="12"/>
  <c r="M347" i="12" s="1"/>
  <c r="O347" i="12"/>
  <c r="P347" i="12" s="1"/>
  <c r="R347" i="12"/>
  <c r="S347" i="12" s="1"/>
  <c r="V347" i="12"/>
  <c r="W347" i="12" s="1"/>
  <c r="Y347" i="12"/>
  <c r="Z347" i="12" s="1"/>
  <c r="AB347" i="12"/>
  <c r="AC347" i="12"/>
  <c r="AD347" i="12" s="1"/>
  <c r="A348" i="12"/>
  <c r="B348" i="12"/>
  <c r="C348" i="12"/>
  <c r="D348" i="12"/>
  <c r="F348" i="12"/>
  <c r="G348" i="12"/>
  <c r="H348" i="12"/>
  <c r="I348" i="12"/>
  <c r="J348" i="12" s="1"/>
  <c r="L348" i="12"/>
  <c r="M348" i="12" s="1"/>
  <c r="O348" i="12"/>
  <c r="P348" i="12" s="1"/>
  <c r="R348" i="12"/>
  <c r="S348" i="12" s="1"/>
  <c r="V348" i="12"/>
  <c r="W348" i="12" s="1"/>
  <c r="Y348" i="12"/>
  <c r="Z348" i="12" s="1"/>
  <c r="AB348" i="12"/>
  <c r="AC348" i="12"/>
  <c r="AD348" i="12" s="1"/>
  <c r="A349" i="12"/>
  <c r="B349" i="12"/>
  <c r="C349" i="12"/>
  <c r="D349" i="12"/>
  <c r="F349" i="12"/>
  <c r="G349" i="12"/>
  <c r="H349" i="12"/>
  <c r="I349" i="12"/>
  <c r="J349" i="12" s="1"/>
  <c r="L349" i="12"/>
  <c r="M349" i="12" s="1"/>
  <c r="O349" i="12"/>
  <c r="P349" i="12" s="1"/>
  <c r="R349" i="12"/>
  <c r="S349" i="12" s="1"/>
  <c r="V349" i="12"/>
  <c r="W349" i="12" s="1"/>
  <c r="Y349" i="12"/>
  <c r="Z349" i="12" s="1"/>
  <c r="AB349" i="12"/>
  <c r="AC349" i="12"/>
  <c r="AD349" i="12" s="1"/>
  <c r="A350" i="12"/>
  <c r="B350" i="12"/>
  <c r="C350" i="12"/>
  <c r="D350" i="12"/>
  <c r="F350" i="12"/>
  <c r="G350" i="12"/>
  <c r="H350" i="12"/>
  <c r="I350" i="12"/>
  <c r="J350" i="12" s="1"/>
  <c r="L350" i="12"/>
  <c r="M350" i="12" s="1"/>
  <c r="O350" i="12"/>
  <c r="P350" i="12" s="1"/>
  <c r="R350" i="12"/>
  <c r="S350" i="12" s="1"/>
  <c r="V350" i="12"/>
  <c r="W350" i="12" s="1"/>
  <c r="Y350" i="12"/>
  <c r="Z350" i="12" s="1"/>
  <c r="AB350" i="12"/>
  <c r="AC350" i="12"/>
  <c r="AD350" i="12" s="1"/>
  <c r="A351" i="12"/>
  <c r="B351" i="12"/>
  <c r="C351" i="12"/>
  <c r="D351" i="12"/>
  <c r="F351" i="12"/>
  <c r="G351" i="12"/>
  <c r="H351" i="12"/>
  <c r="I351" i="12"/>
  <c r="J351" i="12" s="1"/>
  <c r="L351" i="12"/>
  <c r="M351" i="12" s="1"/>
  <c r="O351" i="12"/>
  <c r="P351" i="12" s="1"/>
  <c r="R351" i="12"/>
  <c r="S351" i="12" s="1"/>
  <c r="V351" i="12"/>
  <c r="W351" i="12" s="1"/>
  <c r="Y351" i="12"/>
  <c r="Z351" i="12" s="1"/>
  <c r="AB351" i="12"/>
  <c r="AC351" i="12"/>
  <c r="AD351" i="12" s="1"/>
  <c r="A352" i="12"/>
  <c r="B352" i="12"/>
  <c r="C352" i="12"/>
  <c r="D352" i="12"/>
  <c r="F352" i="12"/>
  <c r="G352" i="12"/>
  <c r="H352" i="12"/>
  <c r="I352" i="12"/>
  <c r="J352" i="12" s="1"/>
  <c r="L352" i="12"/>
  <c r="M352" i="12" s="1"/>
  <c r="O352" i="12"/>
  <c r="P352" i="12" s="1"/>
  <c r="R352" i="12"/>
  <c r="S352" i="12" s="1"/>
  <c r="V352" i="12"/>
  <c r="W352" i="12" s="1"/>
  <c r="Y352" i="12"/>
  <c r="Z352" i="12" s="1"/>
  <c r="AB352" i="12"/>
  <c r="AC352" i="12"/>
  <c r="AD352" i="12" s="1"/>
  <c r="A353" i="12"/>
  <c r="B353" i="12"/>
  <c r="C353" i="12"/>
  <c r="D353" i="12"/>
  <c r="F353" i="12"/>
  <c r="G353" i="12"/>
  <c r="H353" i="12"/>
  <c r="I353" i="12"/>
  <c r="J353" i="12" s="1"/>
  <c r="L353" i="12"/>
  <c r="M353" i="12" s="1"/>
  <c r="O353" i="12"/>
  <c r="P353" i="12" s="1"/>
  <c r="R353" i="12"/>
  <c r="S353" i="12" s="1"/>
  <c r="V353" i="12"/>
  <c r="W353" i="12" s="1"/>
  <c r="Y353" i="12"/>
  <c r="Z353" i="12" s="1"/>
  <c r="AB353" i="12"/>
  <c r="AC353" i="12"/>
  <c r="AD353" i="12" s="1"/>
  <c r="A354" i="12"/>
  <c r="B354" i="12"/>
  <c r="C354" i="12"/>
  <c r="D354" i="12"/>
  <c r="F354" i="12"/>
  <c r="G354" i="12"/>
  <c r="H354" i="12"/>
  <c r="I354" i="12"/>
  <c r="J354" i="12" s="1"/>
  <c r="L354" i="12"/>
  <c r="M354" i="12" s="1"/>
  <c r="O354" i="12"/>
  <c r="P354" i="12" s="1"/>
  <c r="R354" i="12"/>
  <c r="S354" i="12" s="1"/>
  <c r="V354" i="12"/>
  <c r="W354" i="12" s="1"/>
  <c r="Y354" i="12"/>
  <c r="Z354" i="12" s="1"/>
  <c r="AB354" i="12"/>
  <c r="AC354" i="12"/>
  <c r="AD354" i="12" s="1"/>
  <c r="A355" i="12"/>
  <c r="B355" i="12"/>
  <c r="C355" i="12"/>
  <c r="D355" i="12"/>
  <c r="F355" i="12"/>
  <c r="G355" i="12"/>
  <c r="H355" i="12"/>
  <c r="I355" i="12"/>
  <c r="J355" i="12" s="1"/>
  <c r="L355" i="12"/>
  <c r="M355" i="12" s="1"/>
  <c r="O355" i="12"/>
  <c r="P355" i="12" s="1"/>
  <c r="R355" i="12"/>
  <c r="S355" i="12" s="1"/>
  <c r="V355" i="12"/>
  <c r="W355" i="12" s="1"/>
  <c r="Y355" i="12"/>
  <c r="Z355" i="12" s="1"/>
  <c r="AB355" i="12"/>
  <c r="AC355" i="12"/>
  <c r="AD355" i="12" s="1"/>
  <c r="A356" i="12"/>
  <c r="B356" i="12"/>
  <c r="C356" i="12"/>
  <c r="D356" i="12"/>
  <c r="F356" i="12"/>
  <c r="G356" i="12"/>
  <c r="H356" i="12"/>
  <c r="I356" i="12"/>
  <c r="J356" i="12" s="1"/>
  <c r="L356" i="12"/>
  <c r="M356" i="12" s="1"/>
  <c r="O356" i="12"/>
  <c r="P356" i="12" s="1"/>
  <c r="R356" i="12"/>
  <c r="S356" i="12" s="1"/>
  <c r="V356" i="12"/>
  <c r="W356" i="12" s="1"/>
  <c r="Y356" i="12"/>
  <c r="Z356" i="12" s="1"/>
  <c r="AB356" i="12"/>
  <c r="AC356" i="12"/>
  <c r="AD356" i="12" s="1"/>
  <c r="A357" i="12"/>
  <c r="B357" i="12"/>
  <c r="C357" i="12"/>
  <c r="D357" i="12"/>
  <c r="F357" i="12"/>
  <c r="G357" i="12"/>
  <c r="H357" i="12"/>
  <c r="I357" i="12"/>
  <c r="J357" i="12" s="1"/>
  <c r="L357" i="12"/>
  <c r="M357" i="12" s="1"/>
  <c r="O357" i="12"/>
  <c r="P357" i="12" s="1"/>
  <c r="R357" i="12"/>
  <c r="S357" i="12" s="1"/>
  <c r="V357" i="12"/>
  <c r="W357" i="12" s="1"/>
  <c r="Y357" i="12"/>
  <c r="Z357" i="12" s="1"/>
  <c r="AB357" i="12"/>
  <c r="AC357" i="12"/>
  <c r="AD357" i="12" s="1"/>
  <c r="A358" i="12"/>
  <c r="B358" i="12"/>
  <c r="C358" i="12"/>
  <c r="D358" i="12"/>
  <c r="F358" i="12"/>
  <c r="G358" i="12"/>
  <c r="H358" i="12"/>
  <c r="I358" i="12"/>
  <c r="J358" i="12" s="1"/>
  <c r="L358" i="12"/>
  <c r="M358" i="12" s="1"/>
  <c r="O358" i="12"/>
  <c r="P358" i="12" s="1"/>
  <c r="R358" i="12"/>
  <c r="S358" i="12" s="1"/>
  <c r="V358" i="12"/>
  <c r="W358" i="12" s="1"/>
  <c r="Y358" i="12"/>
  <c r="Z358" i="12" s="1"/>
  <c r="AB358" i="12"/>
  <c r="AC358" i="12"/>
  <c r="AD358" i="12" s="1"/>
  <c r="A359" i="12"/>
  <c r="B359" i="12"/>
  <c r="C359" i="12"/>
  <c r="D359" i="12"/>
  <c r="F359" i="12"/>
  <c r="G359" i="12"/>
  <c r="H359" i="12"/>
  <c r="I359" i="12"/>
  <c r="J359" i="12" s="1"/>
  <c r="L359" i="12"/>
  <c r="M359" i="12" s="1"/>
  <c r="O359" i="12"/>
  <c r="P359" i="12" s="1"/>
  <c r="R359" i="12"/>
  <c r="S359" i="12" s="1"/>
  <c r="V359" i="12"/>
  <c r="W359" i="12" s="1"/>
  <c r="Y359" i="12"/>
  <c r="Z359" i="12" s="1"/>
  <c r="AB359" i="12"/>
  <c r="AC359" i="12"/>
  <c r="AD359" i="12" s="1"/>
  <c r="A360" i="12"/>
  <c r="B360" i="12"/>
  <c r="C360" i="12"/>
  <c r="D360" i="12"/>
  <c r="F360" i="12"/>
  <c r="G360" i="12"/>
  <c r="H360" i="12"/>
  <c r="I360" i="12"/>
  <c r="J360" i="12" s="1"/>
  <c r="L360" i="12"/>
  <c r="M360" i="12" s="1"/>
  <c r="O360" i="12"/>
  <c r="P360" i="12" s="1"/>
  <c r="R360" i="12"/>
  <c r="S360" i="12" s="1"/>
  <c r="V360" i="12"/>
  <c r="W360" i="12" s="1"/>
  <c r="Y360" i="12"/>
  <c r="Z360" i="12" s="1"/>
  <c r="AB360" i="12"/>
  <c r="AC360" i="12"/>
  <c r="AD360" i="12" s="1"/>
  <c r="A361" i="12"/>
  <c r="B361" i="12"/>
  <c r="C361" i="12"/>
  <c r="D361" i="12"/>
  <c r="F361" i="12"/>
  <c r="G361" i="12"/>
  <c r="H361" i="12"/>
  <c r="I361" i="12"/>
  <c r="J361" i="12" s="1"/>
  <c r="L361" i="12"/>
  <c r="M361" i="12" s="1"/>
  <c r="O361" i="12"/>
  <c r="P361" i="12" s="1"/>
  <c r="R361" i="12"/>
  <c r="S361" i="12" s="1"/>
  <c r="V361" i="12"/>
  <c r="W361" i="12" s="1"/>
  <c r="Y361" i="12"/>
  <c r="Z361" i="12" s="1"/>
  <c r="AB361" i="12"/>
  <c r="AC361" i="12"/>
  <c r="AD361" i="12" s="1"/>
  <c r="A362" i="12"/>
  <c r="B362" i="12"/>
  <c r="C362" i="12"/>
  <c r="D362" i="12"/>
  <c r="F362" i="12"/>
  <c r="G362" i="12"/>
  <c r="H362" i="12"/>
  <c r="I362" i="12"/>
  <c r="J362" i="12" s="1"/>
  <c r="L362" i="12"/>
  <c r="M362" i="12" s="1"/>
  <c r="O362" i="12"/>
  <c r="P362" i="12" s="1"/>
  <c r="R362" i="12"/>
  <c r="S362" i="12" s="1"/>
  <c r="V362" i="12"/>
  <c r="W362" i="12" s="1"/>
  <c r="Y362" i="12"/>
  <c r="Z362" i="12" s="1"/>
  <c r="AB362" i="12"/>
  <c r="AC362" i="12"/>
  <c r="AD362" i="12" s="1"/>
  <c r="A363" i="12"/>
  <c r="B363" i="12"/>
  <c r="C363" i="12"/>
  <c r="D363" i="12"/>
  <c r="F363" i="12"/>
  <c r="G363" i="12"/>
  <c r="H363" i="12"/>
  <c r="I363" i="12"/>
  <c r="J363" i="12" s="1"/>
  <c r="L363" i="12"/>
  <c r="M363" i="12" s="1"/>
  <c r="O363" i="12"/>
  <c r="P363" i="12" s="1"/>
  <c r="R363" i="12"/>
  <c r="S363" i="12" s="1"/>
  <c r="V363" i="12"/>
  <c r="W363" i="12" s="1"/>
  <c r="Y363" i="12"/>
  <c r="Z363" i="12" s="1"/>
  <c r="AB363" i="12"/>
  <c r="AC363" i="12"/>
  <c r="AD363" i="12" s="1"/>
  <c r="A364" i="12"/>
  <c r="B364" i="12"/>
  <c r="C364" i="12"/>
  <c r="D364" i="12"/>
  <c r="F364" i="12"/>
  <c r="G364" i="12"/>
  <c r="H364" i="12"/>
  <c r="I364" i="12"/>
  <c r="J364" i="12" s="1"/>
  <c r="L364" i="12"/>
  <c r="M364" i="12" s="1"/>
  <c r="O364" i="12"/>
  <c r="P364" i="12" s="1"/>
  <c r="R364" i="12"/>
  <c r="S364" i="12"/>
  <c r="V364" i="12"/>
  <c r="W364" i="12" s="1"/>
  <c r="Y364" i="12"/>
  <c r="Z364" i="12" s="1"/>
  <c r="AB364" i="12"/>
  <c r="AC364" i="12"/>
  <c r="AD364" i="12" s="1"/>
  <c r="A365" i="12"/>
  <c r="B365" i="12"/>
  <c r="C365" i="12"/>
  <c r="D365" i="12"/>
  <c r="F365" i="12"/>
  <c r="G365" i="12"/>
  <c r="H365" i="12"/>
  <c r="I365" i="12"/>
  <c r="J365" i="12" s="1"/>
  <c r="L365" i="12"/>
  <c r="M365" i="12" s="1"/>
  <c r="O365" i="12"/>
  <c r="P365" i="12" s="1"/>
  <c r="R365" i="12"/>
  <c r="S365" i="12" s="1"/>
  <c r="V365" i="12"/>
  <c r="W365" i="12" s="1"/>
  <c r="Y365" i="12"/>
  <c r="Z365" i="12" s="1"/>
  <c r="AB365" i="12"/>
  <c r="AC365" i="12"/>
  <c r="AD365" i="12" s="1"/>
  <c r="A366" i="12"/>
  <c r="B366" i="12"/>
  <c r="C366" i="12"/>
  <c r="D366" i="12"/>
  <c r="F366" i="12"/>
  <c r="G366" i="12"/>
  <c r="H366" i="12"/>
  <c r="I366" i="12"/>
  <c r="J366" i="12" s="1"/>
  <c r="L366" i="12"/>
  <c r="M366" i="12" s="1"/>
  <c r="O366" i="12"/>
  <c r="P366" i="12" s="1"/>
  <c r="R366" i="12"/>
  <c r="S366" i="12" s="1"/>
  <c r="V366" i="12"/>
  <c r="W366" i="12" s="1"/>
  <c r="Y366" i="12"/>
  <c r="Z366" i="12" s="1"/>
  <c r="AB366" i="12"/>
  <c r="AC366" i="12"/>
  <c r="AD366" i="12" s="1"/>
  <c r="A367" i="12"/>
  <c r="B367" i="12"/>
  <c r="C367" i="12"/>
  <c r="D367" i="12"/>
  <c r="F367" i="12"/>
  <c r="G367" i="12"/>
  <c r="H367" i="12"/>
  <c r="I367" i="12"/>
  <c r="J367" i="12" s="1"/>
  <c r="L367" i="12"/>
  <c r="M367" i="12" s="1"/>
  <c r="O367" i="12"/>
  <c r="P367" i="12" s="1"/>
  <c r="R367" i="12"/>
  <c r="S367" i="12" s="1"/>
  <c r="V367" i="12"/>
  <c r="W367" i="12" s="1"/>
  <c r="Y367" i="12"/>
  <c r="Z367" i="12" s="1"/>
  <c r="AB367" i="12"/>
  <c r="AC367" i="12"/>
  <c r="AD367" i="12" s="1"/>
  <c r="A368" i="12"/>
  <c r="B368" i="12"/>
  <c r="C368" i="12"/>
  <c r="D368" i="12"/>
  <c r="F368" i="12"/>
  <c r="G368" i="12"/>
  <c r="H368" i="12"/>
  <c r="I368" i="12"/>
  <c r="J368" i="12" s="1"/>
  <c r="L368" i="12"/>
  <c r="M368" i="12"/>
  <c r="O368" i="12"/>
  <c r="P368" i="12" s="1"/>
  <c r="R368" i="12"/>
  <c r="S368" i="12" s="1"/>
  <c r="V368" i="12"/>
  <c r="W368" i="12" s="1"/>
  <c r="Y368" i="12"/>
  <c r="Z368" i="12" s="1"/>
  <c r="AB368" i="12"/>
  <c r="AC368" i="12"/>
  <c r="AD368" i="12" s="1"/>
  <c r="A369" i="12"/>
  <c r="B369" i="12"/>
  <c r="C369" i="12"/>
  <c r="D369" i="12"/>
  <c r="F369" i="12"/>
  <c r="G369" i="12"/>
  <c r="H369" i="12"/>
  <c r="I369" i="12"/>
  <c r="J369" i="12" s="1"/>
  <c r="L369" i="12"/>
  <c r="M369" i="12" s="1"/>
  <c r="O369" i="12"/>
  <c r="P369" i="12" s="1"/>
  <c r="R369" i="12"/>
  <c r="S369" i="12" s="1"/>
  <c r="V369" i="12"/>
  <c r="W369" i="12" s="1"/>
  <c r="Y369" i="12"/>
  <c r="Z369" i="12" s="1"/>
  <c r="AB369" i="12"/>
  <c r="AC369" i="12"/>
  <c r="AD369" i="12" s="1"/>
  <c r="A370" i="12"/>
  <c r="B370" i="12"/>
  <c r="C370" i="12"/>
  <c r="D370" i="12"/>
  <c r="F370" i="12"/>
  <c r="G370" i="12"/>
  <c r="H370" i="12"/>
  <c r="I370" i="12"/>
  <c r="J370" i="12" s="1"/>
  <c r="L370" i="12"/>
  <c r="M370" i="12" s="1"/>
  <c r="O370" i="12"/>
  <c r="P370" i="12" s="1"/>
  <c r="R370" i="12"/>
  <c r="S370" i="12" s="1"/>
  <c r="V370" i="12"/>
  <c r="W370" i="12" s="1"/>
  <c r="Y370" i="12"/>
  <c r="Z370" i="12" s="1"/>
  <c r="AB370" i="12"/>
  <c r="AC370" i="12"/>
  <c r="AD370" i="12" s="1"/>
  <c r="A371" i="12"/>
  <c r="B371" i="12"/>
  <c r="C371" i="12"/>
  <c r="D371" i="12"/>
  <c r="E371" i="12" s="1"/>
  <c r="F371" i="12"/>
  <c r="G371" i="12"/>
  <c r="H371" i="12"/>
  <c r="I371" i="12"/>
  <c r="J371" i="12" s="1"/>
  <c r="L371" i="12"/>
  <c r="M371" i="12" s="1"/>
  <c r="O371" i="12"/>
  <c r="P371" i="12" s="1"/>
  <c r="R371" i="12"/>
  <c r="S371" i="12" s="1"/>
  <c r="V371" i="12"/>
  <c r="W371" i="12" s="1"/>
  <c r="Y371" i="12"/>
  <c r="Z371" i="12" s="1"/>
  <c r="AB371" i="12"/>
  <c r="AC371" i="12"/>
  <c r="AD371" i="12" s="1"/>
  <c r="A372" i="12"/>
  <c r="B372" i="12"/>
  <c r="C372" i="12"/>
  <c r="D372" i="12"/>
  <c r="F372" i="12"/>
  <c r="G372" i="12"/>
  <c r="H372" i="12"/>
  <c r="I372" i="12"/>
  <c r="J372" i="12" s="1"/>
  <c r="L372" i="12"/>
  <c r="M372" i="12" s="1"/>
  <c r="O372" i="12"/>
  <c r="P372" i="12" s="1"/>
  <c r="R372" i="12"/>
  <c r="S372" i="12" s="1"/>
  <c r="V372" i="12"/>
  <c r="W372" i="12" s="1"/>
  <c r="Y372" i="12"/>
  <c r="Z372" i="12" s="1"/>
  <c r="AB372" i="12"/>
  <c r="AC372" i="12"/>
  <c r="AD372" i="12" s="1"/>
  <c r="A373" i="12"/>
  <c r="B373" i="12"/>
  <c r="C373" i="12"/>
  <c r="D373" i="12"/>
  <c r="F373" i="12"/>
  <c r="G373" i="12"/>
  <c r="H373" i="12"/>
  <c r="I373" i="12"/>
  <c r="J373" i="12" s="1"/>
  <c r="L373" i="12"/>
  <c r="M373" i="12" s="1"/>
  <c r="O373" i="12"/>
  <c r="P373" i="12" s="1"/>
  <c r="R373" i="12"/>
  <c r="S373" i="12" s="1"/>
  <c r="V373" i="12"/>
  <c r="W373" i="12" s="1"/>
  <c r="Y373" i="12"/>
  <c r="Z373" i="12" s="1"/>
  <c r="AB373" i="12"/>
  <c r="AC373" i="12"/>
  <c r="AD373" i="12" s="1"/>
  <c r="A374" i="12"/>
  <c r="B374" i="12"/>
  <c r="C374" i="12"/>
  <c r="D374" i="12"/>
  <c r="F374" i="12"/>
  <c r="G374" i="12"/>
  <c r="H374" i="12"/>
  <c r="I374" i="12"/>
  <c r="J374" i="12" s="1"/>
  <c r="L374" i="12"/>
  <c r="M374" i="12" s="1"/>
  <c r="O374" i="12"/>
  <c r="P374" i="12" s="1"/>
  <c r="R374" i="12"/>
  <c r="S374" i="12" s="1"/>
  <c r="V374" i="12"/>
  <c r="W374" i="12" s="1"/>
  <c r="Y374" i="12"/>
  <c r="Z374" i="12" s="1"/>
  <c r="AB374" i="12"/>
  <c r="AC374" i="12"/>
  <c r="AD374" i="12" s="1"/>
  <c r="A375" i="12"/>
  <c r="B375" i="12"/>
  <c r="C375" i="12"/>
  <c r="D375" i="12"/>
  <c r="F375" i="12"/>
  <c r="G375" i="12"/>
  <c r="H375" i="12"/>
  <c r="I375" i="12"/>
  <c r="J375" i="12" s="1"/>
  <c r="L375" i="12"/>
  <c r="M375" i="12" s="1"/>
  <c r="O375" i="12"/>
  <c r="P375" i="12" s="1"/>
  <c r="R375" i="12"/>
  <c r="S375" i="12" s="1"/>
  <c r="V375" i="12"/>
  <c r="W375" i="12" s="1"/>
  <c r="Y375" i="12"/>
  <c r="Z375" i="12" s="1"/>
  <c r="AB375" i="12"/>
  <c r="AC375" i="12"/>
  <c r="AD375" i="12" s="1"/>
  <c r="A376" i="12"/>
  <c r="B376" i="12"/>
  <c r="C376" i="12"/>
  <c r="D376" i="12"/>
  <c r="F376" i="12"/>
  <c r="G376" i="12"/>
  <c r="H376" i="12"/>
  <c r="I376" i="12"/>
  <c r="J376" i="12" s="1"/>
  <c r="L376" i="12"/>
  <c r="M376" i="12" s="1"/>
  <c r="O376" i="12"/>
  <c r="P376" i="12" s="1"/>
  <c r="R376" i="12"/>
  <c r="S376" i="12" s="1"/>
  <c r="V376" i="12"/>
  <c r="W376" i="12" s="1"/>
  <c r="Y376" i="12"/>
  <c r="Z376" i="12" s="1"/>
  <c r="AB376" i="12"/>
  <c r="AC376" i="12"/>
  <c r="AD376" i="12" s="1"/>
  <c r="A377" i="12"/>
  <c r="B377" i="12"/>
  <c r="C377" i="12"/>
  <c r="D377" i="12"/>
  <c r="F377" i="12"/>
  <c r="G377" i="12"/>
  <c r="H377" i="12"/>
  <c r="I377" i="12"/>
  <c r="J377" i="12" s="1"/>
  <c r="L377" i="12"/>
  <c r="M377" i="12" s="1"/>
  <c r="O377" i="12"/>
  <c r="P377" i="12" s="1"/>
  <c r="R377" i="12"/>
  <c r="S377" i="12" s="1"/>
  <c r="V377" i="12"/>
  <c r="W377" i="12" s="1"/>
  <c r="Y377" i="12"/>
  <c r="Z377" i="12" s="1"/>
  <c r="AB377" i="12"/>
  <c r="AC377" i="12"/>
  <c r="AD377" i="12" s="1"/>
  <c r="A378" i="12"/>
  <c r="B378" i="12"/>
  <c r="C378" i="12"/>
  <c r="D378" i="12"/>
  <c r="E378" i="12" s="1"/>
  <c r="F378" i="12"/>
  <c r="G378" i="12"/>
  <c r="H378" i="12"/>
  <c r="I378" i="12"/>
  <c r="J378" i="12" s="1"/>
  <c r="L378" i="12"/>
  <c r="M378" i="12" s="1"/>
  <c r="O378" i="12"/>
  <c r="P378" i="12" s="1"/>
  <c r="R378" i="12"/>
  <c r="S378" i="12" s="1"/>
  <c r="V378" i="12"/>
  <c r="W378" i="12" s="1"/>
  <c r="Y378" i="12"/>
  <c r="Z378" i="12" s="1"/>
  <c r="AB378" i="12"/>
  <c r="AC378" i="12"/>
  <c r="AD378" i="12" s="1"/>
  <c r="A379" i="12"/>
  <c r="B379" i="12"/>
  <c r="C379" i="12"/>
  <c r="D379" i="12"/>
  <c r="F379" i="12"/>
  <c r="G379" i="12"/>
  <c r="H379" i="12"/>
  <c r="I379" i="12"/>
  <c r="J379" i="12" s="1"/>
  <c r="L379" i="12"/>
  <c r="M379" i="12" s="1"/>
  <c r="O379" i="12"/>
  <c r="P379" i="12" s="1"/>
  <c r="R379" i="12"/>
  <c r="S379" i="12" s="1"/>
  <c r="V379" i="12"/>
  <c r="W379" i="12" s="1"/>
  <c r="Y379" i="12"/>
  <c r="Z379" i="12" s="1"/>
  <c r="AB379" i="12"/>
  <c r="AC379" i="12"/>
  <c r="AD379" i="12" s="1"/>
  <c r="A380" i="12"/>
  <c r="B380" i="12"/>
  <c r="C380" i="12"/>
  <c r="D380" i="12"/>
  <c r="F380" i="12"/>
  <c r="G380" i="12"/>
  <c r="H380" i="12"/>
  <c r="I380" i="12"/>
  <c r="J380" i="12" s="1"/>
  <c r="L380" i="12"/>
  <c r="M380" i="12" s="1"/>
  <c r="O380" i="12"/>
  <c r="P380" i="12" s="1"/>
  <c r="R380" i="12"/>
  <c r="S380" i="12" s="1"/>
  <c r="V380" i="12"/>
  <c r="W380" i="12" s="1"/>
  <c r="Y380" i="12"/>
  <c r="Z380" i="12" s="1"/>
  <c r="AB380" i="12"/>
  <c r="AC380" i="12"/>
  <c r="AD380" i="12" s="1"/>
  <c r="A381" i="12"/>
  <c r="B381" i="12"/>
  <c r="C381" i="12"/>
  <c r="D381" i="12"/>
  <c r="F381" i="12"/>
  <c r="G381" i="12"/>
  <c r="H381" i="12"/>
  <c r="I381" i="12"/>
  <c r="J381" i="12" s="1"/>
  <c r="L381" i="12"/>
  <c r="M381" i="12" s="1"/>
  <c r="O381" i="12"/>
  <c r="P381" i="12" s="1"/>
  <c r="R381" i="12"/>
  <c r="S381" i="12" s="1"/>
  <c r="V381" i="12"/>
  <c r="W381" i="12" s="1"/>
  <c r="Y381" i="12"/>
  <c r="Z381" i="12" s="1"/>
  <c r="AB381" i="12"/>
  <c r="AC381" i="12"/>
  <c r="AD381" i="12" s="1"/>
  <c r="A382" i="12"/>
  <c r="B382" i="12"/>
  <c r="C382" i="12"/>
  <c r="D382" i="12"/>
  <c r="F382" i="12"/>
  <c r="G382" i="12"/>
  <c r="H382" i="12"/>
  <c r="I382" i="12"/>
  <c r="J382" i="12" s="1"/>
  <c r="L382" i="12"/>
  <c r="M382" i="12" s="1"/>
  <c r="O382" i="12"/>
  <c r="P382" i="12" s="1"/>
  <c r="R382" i="12"/>
  <c r="S382" i="12" s="1"/>
  <c r="V382" i="12"/>
  <c r="W382" i="12" s="1"/>
  <c r="Y382" i="12"/>
  <c r="Z382" i="12" s="1"/>
  <c r="AB382" i="12"/>
  <c r="AC382" i="12"/>
  <c r="AD382" i="12" s="1"/>
  <c r="A383" i="12"/>
  <c r="B383" i="12"/>
  <c r="C383" i="12"/>
  <c r="D383" i="12"/>
  <c r="F383" i="12"/>
  <c r="G383" i="12"/>
  <c r="H383" i="12"/>
  <c r="I383" i="12"/>
  <c r="J383" i="12" s="1"/>
  <c r="L383" i="12"/>
  <c r="M383" i="12" s="1"/>
  <c r="O383" i="12"/>
  <c r="P383" i="12" s="1"/>
  <c r="R383" i="12"/>
  <c r="S383" i="12" s="1"/>
  <c r="V383" i="12"/>
  <c r="W383" i="12" s="1"/>
  <c r="Y383" i="12"/>
  <c r="Z383" i="12" s="1"/>
  <c r="AB383" i="12"/>
  <c r="AC383" i="12"/>
  <c r="AD383" i="12" s="1"/>
  <c r="A384" i="12"/>
  <c r="B384" i="12"/>
  <c r="C384" i="12"/>
  <c r="D384" i="12"/>
  <c r="F384" i="12"/>
  <c r="G384" i="12"/>
  <c r="H384" i="12"/>
  <c r="I384" i="12"/>
  <c r="J384" i="12" s="1"/>
  <c r="L384" i="12"/>
  <c r="M384" i="12" s="1"/>
  <c r="O384" i="12"/>
  <c r="P384" i="12" s="1"/>
  <c r="R384" i="12"/>
  <c r="S384" i="12" s="1"/>
  <c r="V384" i="12"/>
  <c r="W384" i="12" s="1"/>
  <c r="Y384" i="12"/>
  <c r="Z384" i="12" s="1"/>
  <c r="AB384" i="12"/>
  <c r="AC384" i="12"/>
  <c r="AD384" i="12" s="1"/>
  <c r="A385" i="12"/>
  <c r="B385" i="12"/>
  <c r="C385" i="12"/>
  <c r="D385" i="12"/>
  <c r="F385" i="12"/>
  <c r="G385" i="12"/>
  <c r="H385" i="12"/>
  <c r="I385" i="12"/>
  <c r="J385" i="12" s="1"/>
  <c r="L385" i="12"/>
  <c r="M385" i="12" s="1"/>
  <c r="O385" i="12"/>
  <c r="P385" i="12" s="1"/>
  <c r="R385" i="12"/>
  <c r="S385" i="12" s="1"/>
  <c r="V385" i="12"/>
  <c r="W385" i="12" s="1"/>
  <c r="Y385" i="12"/>
  <c r="Z385" i="12" s="1"/>
  <c r="AB385" i="12"/>
  <c r="AC385" i="12"/>
  <c r="AD385" i="12" s="1"/>
  <c r="A386" i="12"/>
  <c r="B386" i="12"/>
  <c r="C386" i="12"/>
  <c r="D386" i="12"/>
  <c r="F386" i="12"/>
  <c r="G386" i="12"/>
  <c r="H386" i="12"/>
  <c r="I386" i="12"/>
  <c r="J386" i="12" s="1"/>
  <c r="L386" i="12"/>
  <c r="M386" i="12" s="1"/>
  <c r="O386" i="12"/>
  <c r="P386" i="12" s="1"/>
  <c r="R386" i="12"/>
  <c r="S386" i="12" s="1"/>
  <c r="V386" i="12"/>
  <c r="W386" i="12" s="1"/>
  <c r="Y386" i="12"/>
  <c r="Z386" i="12" s="1"/>
  <c r="AB386" i="12"/>
  <c r="AC386" i="12"/>
  <c r="AD386" i="12" s="1"/>
  <c r="A387" i="12"/>
  <c r="B387" i="12"/>
  <c r="C387" i="12"/>
  <c r="D387" i="12"/>
  <c r="F387" i="12"/>
  <c r="G387" i="12"/>
  <c r="H387" i="12"/>
  <c r="I387" i="12"/>
  <c r="J387" i="12" s="1"/>
  <c r="L387" i="12"/>
  <c r="M387" i="12" s="1"/>
  <c r="O387" i="12"/>
  <c r="P387" i="12" s="1"/>
  <c r="R387" i="12"/>
  <c r="S387" i="12" s="1"/>
  <c r="V387" i="12"/>
  <c r="W387" i="12" s="1"/>
  <c r="Y387" i="12"/>
  <c r="Z387" i="12" s="1"/>
  <c r="AB387" i="12"/>
  <c r="AC387" i="12"/>
  <c r="AD387" i="12" s="1"/>
  <c r="A388" i="12"/>
  <c r="B388" i="12"/>
  <c r="C388" i="12"/>
  <c r="D388" i="12"/>
  <c r="F388" i="12"/>
  <c r="G388" i="12"/>
  <c r="H388" i="12"/>
  <c r="I388" i="12"/>
  <c r="J388" i="12" s="1"/>
  <c r="L388" i="12"/>
  <c r="M388" i="12" s="1"/>
  <c r="O388" i="12"/>
  <c r="P388" i="12" s="1"/>
  <c r="R388" i="12"/>
  <c r="S388" i="12" s="1"/>
  <c r="V388" i="12"/>
  <c r="W388" i="12" s="1"/>
  <c r="Y388" i="12"/>
  <c r="Z388" i="12" s="1"/>
  <c r="AB388" i="12"/>
  <c r="AC388" i="12"/>
  <c r="AD388" i="12" s="1"/>
  <c r="A389" i="12"/>
  <c r="B389" i="12"/>
  <c r="C389" i="12"/>
  <c r="D389" i="12"/>
  <c r="F389" i="12"/>
  <c r="G389" i="12"/>
  <c r="H389" i="12"/>
  <c r="I389" i="12"/>
  <c r="J389" i="12" s="1"/>
  <c r="L389" i="12"/>
  <c r="M389" i="12" s="1"/>
  <c r="O389" i="12"/>
  <c r="P389" i="12" s="1"/>
  <c r="R389" i="12"/>
  <c r="S389" i="12" s="1"/>
  <c r="V389" i="12"/>
  <c r="W389" i="12" s="1"/>
  <c r="Y389" i="12"/>
  <c r="Z389" i="12" s="1"/>
  <c r="AB389" i="12"/>
  <c r="AC389" i="12"/>
  <c r="AD389" i="12" s="1"/>
  <c r="A390" i="12"/>
  <c r="B390" i="12"/>
  <c r="C390" i="12"/>
  <c r="D390" i="12"/>
  <c r="F390" i="12"/>
  <c r="G390" i="12"/>
  <c r="H390" i="12"/>
  <c r="I390" i="12"/>
  <c r="J390" i="12" s="1"/>
  <c r="L390" i="12"/>
  <c r="M390" i="12" s="1"/>
  <c r="O390" i="12"/>
  <c r="P390" i="12" s="1"/>
  <c r="R390" i="12"/>
  <c r="S390" i="12" s="1"/>
  <c r="V390" i="12"/>
  <c r="W390" i="12" s="1"/>
  <c r="Y390" i="12"/>
  <c r="Z390" i="12" s="1"/>
  <c r="AB390" i="12"/>
  <c r="AC390" i="12"/>
  <c r="AD390" i="12" s="1"/>
  <c r="A391" i="12"/>
  <c r="B391" i="12"/>
  <c r="C391" i="12"/>
  <c r="D391" i="12"/>
  <c r="F391" i="12"/>
  <c r="G391" i="12"/>
  <c r="H391" i="12"/>
  <c r="I391" i="12"/>
  <c r="J391" i="12" s="1"/>
  <c r="L391" i="12"/>
  <c r="M391" i="12" s="1"/>
  <c r="O391" i="12"/>
  <c r="P391" i="12" s="1"/>
  <c r="R391" i="12"/>
  <c r="S391" i="12" s="1"/>
  <c r="V391" i="12"/>
  <c r="W391" i="12" s="1"/>
  <c r="Y391" i="12"/>
  <c r="Z391" i="12" s="1"/>
  <c r="AB391" i="12"/>
  <c r="AC391" i="12"/>
  <c r="AD391" i="12" s="1"/>
  <c r="A392" i="12"/>
  <c r="B392" i="12"/>
  <c r="C392" i="12"/>
  <c r="D392" i="12"/>
  <c r="F392" i="12"/>
  <c r="G392" i="12"/>
  <c r="H392" i="12"/>
  <c r="I392" i="12"/>
  <c r="J392" i="12" s="1"/>
  <c r="L392" i="12"/>
  <c r="M392" i="12" s="1"/>
  <c r="O392" i="12"/>
  <c r="P392" i="12" s="1"/>
  <c r="R392" i="12"/>
  <c r="S392" i="12" s="1"/>
  <c r="V392" i="12"/>
  <c r="W392" i="12" s="1"/>
  <c r="Y392" i="12"/>
  <c r="Z392" i="12" s="1"/>
  <c r="AB392" i="12"/>
  <c r="AC392" i="12"/>
  <c r="AD392" i="12" s="1"/>
  <c r="A393" i="12"/>
  <c r="B393" i="12"/>
  <c r="C393" i="12"/>
  <c r="D393" i="12"/>
  <c r="F393" i="12"/>
  <c r="G393" i="12"/>
  <c r="H393" i="12"/>
  <c r="I393" i="12"/>
  <c r="J393" i="12" s="1"/>
  <c r="L393" i="12"/>
  <c r="M393" i="12" s="1"/>
  <c r="O393" i="12"/>
  <c r="P393" i="12" s="1"/>
  <c r="R393" i="12"/>
  <c r="S393" i="12" s="1"/>
  <c r="V393" i="12"/>
  <c r="W393" i="12" s="1"/>
  <c r="Y393" i="12"/>
  <c r="Z393" i="12" s="1"/>
  <c r="AB393" i="12"/>
  <c r="AC393" i="12"/>
  <c r="AD393" i="12" s="1"/>
  <c r="A394" i="12"/>
  <c r="B394" i="12"/>
  <c r="C394" i="12"/>
  <c r="D394" i="12"/>
  <c r="F394" i="12"/>
  <c r="G394" i="12"/>
  <c r="H394" i="12"/>
  <c r="I394" i="12"/>
  <c r="J394" i="12" s="1"/>
  <c r="L394" i="12"/>
  <c r="M394" i="12" s="1"/>
  <c r="O394" i="12"/>
  <c r="P394" i="12" s="1"/>
  <c r="R394" i="12"/>
  <c r="S394" i="12" s="1"/>
  <c r="V394" i="12"/>
  <c r="W394" i="12" s="1"/>
  <c r="Y394" i="12"/>
  <c r="Z394" i="12" s="1"/>
  <c r="AB394" i="12"/>
  <c r="AC394" i="12"/>
  <c r="AD394" i="12" s="1"/>
  <c r="A395" i="12"/>
  <c r="B395" i="12"/>
  <c r="C395" i="12"/>
  <c r="D395" i="12"/>
  <c r="F395" i="12"/>
  <c r="G395" i="12"/>
  <c r="H395" i="12"/>
  <c r="I395" i="12"/>
  <c r="J395" i="12" s="1"/>
  <c r="L395" i="12"/>
  <c r="M395" i="12" s="1"/>
  <c r="O395" i="12"/>
  <c r="P395" i="12" s="1"/>
  <c r="R395" i="12"/>
  <c r="S395" i="12" s="1"/>
  <c r="V395" i="12"/>
  <c r="W395" i="12" s="1"/>
  <c r="Y395" i="12"/>
  <c r="Z395" i="12" s="1"/>
  <c r="AB395" i="12"/>
  <c r="AC395" i="12"/>
  <c r="AD395" i="12" s="1"/>
  <c r="A396" i="12"/>
  <c r="B396" i="12"/>
  <c r="C396" i="12"/>
  <c r="D396" i="12"/>
  <c r="F396" i="12"/>
  <c r="G396" i="12"/>
  <c r="H396" i="12"/>
  <c r="I396" i="12"/>
  <c r="J396" i="12" s="1"/>
  <c r="L396" i="12"/>
  <c r="M396" i="12" s="1"/>
  <c r="O396" i="12"/>
  <c r="P396" i="12" s="1"/>
  <c r="R396" i="12"/>
  <c r="S396" i="12" s="1"/>
  <c r="V396" i="12"/>
  <c r="W396" i="12" s="1"/>
  <c r="Y396" i="12"/>
  <c r="Z396" i="12" s="1"/>
  <c r="AB396" i="12"/>
  <c r="AC396" i="12"/>
  <c r="AD396" i="12" s="1"/>
  <c r="A397" i="12"/>
  <c r="B397" i="12"/>
  <c r="C397" i="12"/>
  <c r="D397" i="12"/>
  <c r="F397" i="12"/>
  <c r="G397" i="12"/>
  <c r="H397" i="12"/>
  <c r="I397" i="12"/>
  <c r="J397" i="12" s="1"/>
  <c r="L397" i="12"/>
  <c r="M397" i="12" s="1"/>
  <c r="O397" i="12"/>
  <c r="P397" i="12" s="1"/>
  <c r="R397" i="12"/>
  <c r="S397" i="12" s="1"/>
  <c r="V397" i="12"/>
  <c r="W397" i="12" s="1"/>
  <c r="Y397" i="12"/>
  <c r="Z397" i="12" s="1"/>
  <c r="AB397" i="12"/>
  <c r="AC397" i="12"/>
  <c r="AD397" i="12" s="1"/>
  <c r="A398" i="12"/>
  <c r="B398" i="12"/>
  <c r="C398" i="12"/>
  <c r="D398" i="12"/>
  <c r="F398" i="12"/>
  <c r="G398" i="12"/>
  <c r="H398" i="12"/>
  <c r="I398" i="12"/>
  <c r="J398" i="12" s="1"/>
  <c r="L398" i="12"/>
  <c r="M398" i="12" s="1"/>
  <c r="O398" i="12"/>
  <c r="P398" i="12" s="1"/>
  <c r="R398" i="12"/>
  <c r="S398" i="12" s="1"/>
  <c r="V398" i="12"/>
  <c r="W398" i="12" s="1"/>
  <c r="Y398" i="12"/>
  <c r="Z398" i="12" s="1"/>
  <c r="AB398" i="12"/>
  <c r="AC398" i="12"/>
  <c r="AD398" i="12" s="1"/>
  <c r="A399" i="12"/>
  <c r="B399" i="12"/>
  <c r="C399" i="12"/>
  <c r="D399" i="12"/>
  <c r="F399" i="12"/>
  <c r="G399" i="12"/>
  <c r="H399" i="12"/>
  <c r="I399" i="12"/>
  <c r="J399" i="12" s="1"/>
  <c r="L399" i="12"/>
  <c r="M399" i="12" s="1"/>
  <c r="O399" i="12"/>
  <c r="P399" i="12" s="1"/>
  <c r="R399" i="12"/>
  <c r="S399" i="12" s="1"/>
  <c r="V399" i="12"/>
  <c r="W399" i="12" s="1"/>
  <c r="Y399" i="12"/>
  <c r="Z399" i="12" s="1"/>
  <c r="AB399" i="12"/>
  <c r="AC399" i="12"/>
  <c r="AD399" i="12" s="1"/>
  <c r="A400" i="12"/>
  <c r="B400" i="12"/>
  <c r="C400" i="12"/>
  <c r="D400" i="12"/>
  <c r="F400" i="12"/>
  <c r="G400" i="12"/>
  <c r="H400" i="12"/>
  <c r="I400" i="12"/>
  <c r="J400" i="12" s="1"/>
  <c r="L400" i="12"/>
  <c r="M400" i="12" s="1"/>
  <c r="O400" i="12"/>
  <c r="P400" i="12" s="1"/>
  <c r="R400" i="12"/>
  <c r="S400" i="12" s="1"/>
  <c r="V400" i="12"/>
  <c r="W400" i="12" s="1"/>
  <c r="Y400" i="12"/>
  <c r="Z400" i="12" s="1"/>
  <c r="AB400" i="12"/>
  <c r="AC400" i="12"/>
  <c r="AD400" i="12" s="1"/>
  <c r="A9" i="12"/>
  <c r="B9" i="12"/>
  <c r="C9" i="12"/>
  <c r="D9" i="12"/>
  <c r="F9" i="12"/>
  <c r="G9" i="12"/>
  <c r="H9" i="12"/>
  <c r="I9" i="12"/>
  <c r="J9" i="12" s="1"/>
  <c r="L9" i="12"/>
  <c r="M9" i="12" s="1"/>
  <c r="O9" i="12"/>
  <c r="P9" i="12" s="1"/>
  <c r="R9" i="12"/>
  <c r="S9" i="12" s="1"/>
  <c r="V9" i="12"/>
  <c r="W9" i="12" s="1"/>
  <c r="Y9" i="12"/>
  <c r="Z9" i="12" s="1"/>
  <c r="AB9" i="12"/>
  <c r="AC9" i="12"/>
  <c r="AD9" i="12" s="1"/>
  <c r="K188" i="12" l="1"/>
  <c r="E366" i="12"/>
  <c r="E203" i="12"/>
  <c r="E228" i="12"/>
  <c r="E119" i="12"/>
  <c r="E396" i="12"/>
  <c r="E220" i="12"/>
  <c r="E147" i="12"/>
  <c r="E139" i="12"/>
  <c r="E66" i="12"/>
  <c r="E58" i="12"/>
  <c r="E113" i="12"/>
  <c r="X113" i="12" s="1"/>
  <c r="T356" i="12"/>
  <c r="E356" i="12"/>
  <c r="E385" i="12"/>
  <c r="N385" i="12" s="1"/>
  <c r="E354" i="12"/>
  <c r="Q354" i="12" s="1"/>
  <c r="E277" i="12"/>
  <c r="E261" i="12"/>
  <c r="E153" i="12"/>
  <c r="Q153" i="12" s="1"/>
  <c r="E149" i="12"/>
  <c r="AA149" i="12" s="1"/>
  <c r="E105" i="12"/>
  <c r="E97" i="12"/>
  <c r="E10" i="12"/>
  <c r="Q10" i="12"/>
  <c r="U10" i="12" s="1"/>
  <c r="E323" i="12"/>
  <c r="E297" i="12"/>
  <c r="E265" i="12"/>
  <c r="E241" i="12"/>
  <c r="K216" i="12"/>
  <c r="T188" i="12"/>
  <c r="E167" i="12"/>
  <c r="E142" i="12"/>
  <c r="K142" i="12" s="1"/>
  <c r="E98" i="12"/>
  <c r="T97" i="12"/>
  <c r="E93" i="12"/>
  <c r="E92" i="12"/>
  <c r="E91" i="12"/>
  <c r="AE91" i="12" s="1"/>
  <c r="E56" i="12"/>
  <c r="E27" i="12"/>
  <c r="K73" i="12"/>
  <c r="E9" i="12"/>
  <c r="AE9" i="12" s="1"/>
  <c r="E394" i="12"/>
  <c r="E388" i="12"/>
  <c r="X388" i="12" s="1"/>
  <c r="E339" i="12"/>
  <c r="AA339" i="12" s="1"/>
  <c r="E253" i="12"/>
  <c r="K253" i="12" s="1"/>
  <c r="E248" i="12"/>
  <c r="E196" i="12"/>
  <c r="E152" i="12"/>
  <c r="X152" i="12" s="1"/>
  <c r="E54" i="12"/>
  <c r="Q43" i="12"/>
  <c r="K10" i="12"/>
  <c r="T73" i="12"/>
  <c r="E395" i="12"/>
  <c r="E350" i="12"/>
  <c r="E299" i="12"/>
  <c r="AA299" i="12" s="1"/>
  <c r="E268" i="12"/>
  <c r="AE268" i="12" s="1"/>
  <c r="E227" i="12"/>
  <c r="E199" i="12"/>
  <c r="E178" i="12"/>
  <c r="N178" i="12" s="1"/>
  <c r="E172" i="12"/>
  <c r="AA172" i="12" s="1"/>
  <c r="Q142" i="12"/>
  <c r="E124" i="12"/>
  <c r="K124" i="12" s="1"/>
  <c r="E76" i="12"/>
  <c r="E75" i="12"/>
  <c r="E62" i="12"/>
  <c r="E55" i="12"/>
  <c r="K55" i="12" s="1"/>
  <c r="E26" i="12"/>
  <c r="E379" i="12"/>
  <c r="K379" i="12" s="1"/>
  <c r="E374" i="12"/>
  <c r="K374" i="12" s="1"/>
  <c r="E369" i="12"/>
  <c r="X356" i="12"/>
  <c r="E345" i="12"/>
  <c r="Q339" i="12"/>
  <c r="E322" i="12"/>
  <c r="T322" i="12" s="1"/>
  <c r="N310" i="12"/>
  <c r="E296" i="12"/>
  <c r="X296" i="12" s="1"/>
  <c r="E280" i="12"/>
  <c r="X280" i="12" s="1"/>
  <c r="E372" i="12"/>
  <c r="T372" i="12" s="1"/>
  <c r="E370" i="12"/>
  <c r="E338" i="12"/>
  <c r="E334" i="12"/>
  <c r="E326" i="12"/>
  <c r="K326" i="12" s="1"/>
  <c r="E307" i="12"/>
  <c r="Q388" i="12"/>
  <c r="E386" i="12"/>
  <c r="E400" i="12"/>
  <c r="E398" i="12"/>
  <c r="E390" i="12"/>
  <c r="K378" i="12"/>
  <c r="N374" i="12"/>
  <c r="U374" i="12" s="1"/>
  <c r="E355" i="12"/>
  <c r="AA355" i="12" s="1"/>
  <c r="E348" i="12"/>
  <c r="Q348" i="12" s="1"/>
  <c r="E327" i="12"/>
  <c r="AE327" i="12" s="1"/>
  <c r="E303" i="12"/>
  <c r="E273" i="12"/>
  <c r="AE273" i="12" s="1"/>
  <c r="AE216" i="12"/>
  <c r="E204" i="12"/>
  <c r="T204" i="12" s="1"/>
  <c r="E180" i="12"/>
  <c r="E163" i="12"/>
  <c r="E155" i="12"/>
  <c r="T155" i="12" s="1"/>
  <c r="E117" i="12"/>
  <c r="X117" i="12" s="1"/>
  <c r="E116" i="12"/>
  <c r="E112" i="12"/>
  <c r="N112" i="12" s="1"/>
  <c r="E111" i="12"/>
  <c r="E99" i="12"/>
  <c r="E95" i="12"/>
  <c r="E88" i="12"/>
  <c r="E87" i="12"/>
  <c r="E70" i="12"/>
  <c r="E60" i="12"/>
  <c r="E50" i="12"/>
  <c r="Q50" i="12" s="1"/>
  <c r="E260" i="12"/>
  <c r="E250" i="12"/>
  <c r="E233" i="12"/>
  <c r="E223" i="12"/>
  <c r="N223" i="12" s="1"/>
  <c r="E208" i="12"/>
  <c r="X208" i="12" s="1"/>
  <c r="E191" i="12"/>
  <c r="T191" i="12" s="1"/>
  <c r="E154" i="12"/>
  <c r="E150" i="12"/>
  <c r="X150" i="12" s="1"/>
  <c r="E144" i="12"/>
  <c r="E140" i="12"/>
  <c r="E114" i="12"/>
  <c r="Q114" i="12" s="1"/>
  <c r="E46" i="12"/>
  <c r="AE46" i="12" s="1"/>
  <c r="E14" i="12"/>
  <c r="AA14" i="12" s="1"/>
  <c r="N152" i="12"/>
  <c r="E143" i="12"/>
  <c r="E129" i="12"/>
  <c r="Q129" i="12" s="1"/>
  <c r="Q124" i="12"/>
  <c r="X119" i="12"/>
  <c r="Q119" i="12"/>
  <c r="E41" i="12"/>
  <c r="K41" i="12" s="1"/>
  <c r="E40" i="12"/>
  <c r="Q40" i="12" s="1"/>
  <c r="E39" i="12"/>
  <c r="E35" i="12"/>
  <c r="E32" i="12"/>
  <c r="N32" i="12" s="1"/>
  <c r="E29" i="12"/>
  <c r="X29" i="12" s="1"/>
  <c r="E24" i="12"/>
  <c r="K24" i="12" s="1"/>
  <c r="E23" i="12"/>
  <c r="E22" i="12"/>
  <c r="AA9" i="12"/>
  <c r="X396" i="12"/>
  <c r="AA395" i="12"/>
  <c r="E393" i="12"/>
  <c r="Q393" i="12" s="1"/>
  <c r="E382" i="12"/>
  <c r="E362" i="12"/>
  <c r="AA362" i="12" s="1"/>
  <c r="Q9" i="12"/>
  <c r="N9" i="12"/>
  <c r="E387" i="12"/>
  <c r="X385" i="12"/>
  <c r="AA378" i="12"/>
  <c r="E377" i="12"/>
  <c r="Q377" i="12" s="1"/>
  <c r="E361" i="12"/>
  <c r="N361" i="12" s="1"/>
  <c r="E347" i="12"/>
  <c r="AA347" i="12" s="1"/>
  <c r="Q285" i="12"/>
  <c r="Q396" i="12"/>
  <c r="AA385" i="12"/>
  <c r="E380" i="12"/>
  <c r="X380" i="12" s="1"/>
  <c r="X372" i="12"/>
  <c r="AA371" i="12"/>
  <c r="Q371" i="12"/>
  <c r="N220" i="12"/>
  <c r="E364" i="12"/>
  <c r="X364" i="12" s="1"/>
  <c r="E363" i="12"/>
  <c r="AA363" i="12" s="1"/>
  <c r="K362" i="12"/>
  <c r="E358" i="12"/>
  <c r="Q356" i="12"/>
  <c r="Q345" i="12"/>
  <c r="E340" i="12"/>
  <c r="X340" i="12" s="1"/>
  <c r="E335" i="12"/>
  <c r="AE335" i="12" s="1"/>
  <c r="E311" i="12"/>
  <c r="N285" i="12"/>
  <c r="U285" i="12" s="1"/>
  <c r="E281" i="12"/>
  <c r="T281" i="12" s="1"/>
  <c r="Q273" i="12"/>
  <c r="E269" i="12"/>
  <c r="E249" i="12"/>
  <c r="AE249" i="12" s="1"/>
  <c r="E224" i="12"/>
  <c r="K220" i="12"/>
  <c r="Q216" i="12"/>
  <c r="T196" i="12"/>
  <c r="K196" i="12"/>
  <c r="E353" i="12"/>
  <c r="AA353" i="12" s="1"/>
  <c r="E342" i="12"/>
  <c r="N342" i="12" s="1"/>
  <c r="Q340" i="12"/>
  <c r="Q335" i="12"/>
  <c r="E333" i="12"/>
  <c r="Q333" i="12" s="1"/>
  <c r="E330" i="12"/>
  <c r="K330" i="12" s="1"/>
  <c r="T326" i="12"/>
  <c r="E315" i="12"/>
  <c r="AA315" i="12" s="1"/>
  <c r="E314" i="12"/>
  <c r="E289" i="12"/>
  <c r="E288" i="12"/>
  <c r="X285" i="12"/>
  <c r="K285" i="12"/>
  <c r="Q281" i="12"/>
  <c r="N273" i="12"/>
  <c r="E257" i="12"/>
  <c r="Q257" i="12" s="1"/>
  <c r="E243" i="12"/>
  <c r="X243" i="12" s="1"/>
  <c r="E242" i="12"/>
  <c r="Q242" i="12" s="1"/>
  <c r="E239" i="12"/>
  <c r="AA239" i="12" s="1"/>
  <c r="E238" i="12"/>
  <c r="AA238" i="12" s="1"/>
  <c r="E232" i="12"/>
  <c r="E231" i="12"/>
  <c r="X231" i="12" s="1"/>
  <c r="AE220" i="12"/>
  <c r="T220" i="12"/>
  <c r="N216" i="12"/>
  <c r="N204" i="12"/>
  <c r="E337" i="12"/>
  <c r="Q337" i="12" s="1"/>
  <c r="Q326" i="12"/>
  <c r="U326" i="12" s="1"/>
  <c r="E318" i="12"/>
  <c r="E302" i="12"/>
  <c r="X302" i="12" s="1"/>
  <c r="E292" i="12"/>
  <c r="AE292" i="12" s="1"/>
  <c r="AE285" i="12"/>
  <c r="T285" i="12"/>
  <c r="AE284" i="12"/>
  <c r="E276" i="12"/>
  <c r="AE276" i="12" s="1"/>
  <c r="K273" i="12"/>
  <c r="Q265" i="12"/>
  <c r="E264" i="12"/>
  <c r="E245" i="12"/>
  <c r="Q243" i="12"/>
  <c r="E240" i="12"/>
  <c r="Q240" i="12" s="1"/>
  <c r="E236" i="12"/>
  <c r="N236" i="12" s="1"/>
  <c r="Q220" i="12"/>
  <c r="U220" i="12" s="1"/>
  <c r="E219" i="12"/>
  <c r="AA162" i="12"/>
  <c r="T216" i="12"/>
  <c r="E207" i="12"/>
  <c r="K204" i="12"/>
  <c r="E192" i="12"/>
  <c r="Q192" i="12" s="1"/>
  <c r="E182" i="12"/>
  <c r="AA182" i="12" s="1"/>
  <c r="E177" i="12"/>
  <c r="E164" i="12"/>
  <c r="X164" i="12" s="1"/>
  <c r="E162" i="12"/>
  <c r="E156" i="12"/>
  <c r="Q156" i="12" s="1"/>
  <c r="E151" i="12"/>
  <c r="T142" i="12"/>
  <c r="E138" i="12"/>
  <c r="N138" i="12" s="1"/>
  <c r="E131" i="12"/>
  <c r="E128" i="12"/>
  <c r="E125" i="12"/>
  <c r="K121" i="12"/>
  <c r="E120" i="12"/>
  <c r="Q120" i="12" s="1"/>
  <c r="E118" i="12"/>
  <c r="AE118" i="12" s="1"/>
  <c r="K143" i="12"/>
  <c r="K97" i="12"/>
  <c r="X91" i="12"/>
  <c r="K91" i="12"/>
  <c r="Q84" i="12"/>
  <c r="E212" i="12"/>
  <c r="N212" i="12" s="1"/>
  <c r="E211" i="12"/>
  <c r="Q204" i="12"/>
  <c r="E200" i="12"/>
  <c r="Q200" i="12" s="1"/>
  <c r="T199" i="12"/>
  <c r="E179" i="12"/>
  <c r="AE178" i="12"/>
  <c r="E171" i="12"/>
  <c r="K171" i="12" s="1"/>
  <c r="E161" i="12"/>
  <c r="AE161" i="12" s="1"/>
  <c r="E159" i="12"/>
  <c r="AA159" i="12" s="1"/>
  <c r="T154" i="12"/>
  <c r="E135" i="12"/>
  <c r="AA135" i="12" s="1"/>
  <c r="E132" i="12"/>
  <c r="X132" i="12" s="1"/>
  <c r="E130" i="12"/>
  <c r="N130" i="12" s="1"/>
  <c r="E127" i="12"/>
  <c r="E126" i="12"/>
  <c r="N126" i="12" s="1"/>
  <c r="AA117" i="12"/>
  <c r="AA116" i="12"/>
  <c r="K118" i="12"/>
  <c r="E109" i="12"/>
  <c r="E108" i="12"/>
  <c r="E106" i="12"/>
  <c r="T106" i="12" s="1"/>
  <c r="T104" i="12"/>
  <c r="E104" i="12"/>
  <c r="AE104" i="12" s="1"/>
  <c r="AE97" i="12"/>
  <c r="T91" i="12"/>
  <c r="E89" i="12"/>
  <c r="T88" i="12"/>
  <c r="AE85" i="12"/>
  <c r="T84" i="12"/>
  <c r="N76" i="12"/>
  <c r="E71" i="12"/>
  <c r="X71" i="12" s="1"/>
  <c r="E52" i="12"/>
  <c r="E48" i="12"/>
  <c r="E44" i="12"/>
  <c r="Q44" i="12" s="1"/>
  <c r="N41" i="12"/>
  <c r="E36" i="12"/>
  <c r="N36" i="12" s="1"/>
  <c r="E25" i="12"/>
  <c r="T25" i="12" s="1"/>
  <c r="N24" i="12"/>
  <c r="E20" i="12"/>
  <c r="E11" i="12"/>
  <c r="AE11" i="12" s="1"/>
  <c r="AE10" i="12"/>
  <c r="T10" i="12"/>
  <c r="AA32" i="12"/>
  <c r="Q32" i="12"/>
  <c r="K29" i="12"/>
  <c r="U29" i="12" s="1"/>
  <c r="X112" i="12"/>
  <c r="E110" i="12"/>
  <c r="N110" i="12" s="1"/>
  <c r="E101" i="12"/>
  <c r="N88" i="12"/>
  <c r="AA84" i="12"/>
  <c r="E79" i="12"/>
  <c r="Q79" i="12" s="1"/>
  <c r="E78" i="12"/>
  <c r="Q78" i="12" s="1"/>
  <c r="E77" i="12"/>
  <c r="AE77" i="12" s="1"/>
  <c r="E63" i="12"/>
  <c r="N63" i="12" s="1"/>
  <c r="K62" i="12"/>
  <c r="E57" i="12"/>
  <c r="N57" i="12" s="1"/>
  <c r="E51" i="12"/>
  <c r="Q51" i="12" s="1"/>
  <c r="E47" i="12"/>
  <c r="T47" i="12" s="1"/>
  <c r="K43" i="12"/>
  <c r="K40" i="12"/>
  <c r="E31" i="12"/>
  <c r="E30" i="12"/>
  <c r="T30" i="12" s="1"/>
  <c r="T29" i="12"/>
  <c r="E19" i="12"/>
  <c r="Q19" i="12" s="1"/>
  <c r="E18" i="12"/>
  <c r="E15" i="12"/>
  <c r="K15" i="12" s="1"/>
  <c r="N71" i="12"/>
  <c r="T66" i="12"/>
  <c r="K66" i="12"/>
  <c r="AE63" i="12"/>
  <c r="Q62" i="12"/>
  <c r="K46" i="12"/>
  <c r="AA44" i="12"/>
  <c r="AA41" i="12"/>
  <c r="AE32" i="12"/>
  <c r="K32" i="12"/>
  <c r="T22" i="12"/>
  <c r="N281" i="12"/>
  <c r="N358" i="12"/>
  <c r="X281" i="12"/>
  <c r="K281" i="12"/>
  <c r="X398" i="12"/>
  <c r="AA386" i="12"/>
  <c r="K386" i="12"/>
  <c r="Q382" i="12"/>
  <c r="K370" i="12"/>
  <c r="Q366" i="12"/>
  <c r="X350" i="12"/>
  <c r="T342" i="12"/>
  <c r="E399" i="12"/>
  <c r="E392" i="12"/>
  <c r="T392" i="12" s="1"/>
  <c r="E389" i="12"/>
  <c r="E383" i="12"/>
  <c r="Q383" i="12" s="1"/>
  <c r="E376" i="12"/>
  <c r="AA374" i="12"/>
  <c r="E373" i="12"/>
  <c r="T373" i="12" s="1"/>
  <c r="E367" i="12"/>
  <c r="Q367" i="12" s="1"/>
  <c r="E360" i="12"/>
  <c r="AA358" i="12"/>
  <c r="K358" i="12"/>
  <c r="E357" i="12"/>
  <c r="Q357" i="12" s="1"/>
  <c r="E351" i="12"/>
  <c r="E344" i="12"/>
  <c r="T344" i="12" s="1"/>
  <c r="AA342" i="12"/>
  <c r="K342" i="12"/>
  <c r="E341" i="12"/>
  <c r="Q341" i="12" s="1"/>
  <c r="X334" i="12"/>
  <c r="N334" i="12"/>
  <c r="E331" i="12"/>
  <c r="Q331" i="12" s="1"/>
  <c r="T330" i="12"/>
  <c r="E329" i="12"/>
  <c r="Q329" i="12" s="1"/>
  <c r="E325" i="12"/>
  <c r="AE325" i="12" s="1"/>
  <c r="AA323" i="12"/>
  <c r="E320" i="12"/>
  <c r="E317" i="12"/>
  <c r="E312" i="12"/>
  <c r="E309" i="12"/>
  <c r="E304" i="12"/>
  <c r="X304" i="12" s="1"/>
  <c r="E301" i="12"/>
  <c r="K299" i="12"/>
  <c r="E298" i="12"/>
  <c r="N298" i="12" s="1"/>
  <c r="E295" i="12"/>
  <c r="E290" i="12"/>
  <c r="X290" i="12" s="1"/>
  <c r="E287" i="12"/>
  <c r="E282" i="12"/>
  <c r="X282" i="12" s="1"/>
  <c r="T280" i="12"/>
  <c r="E279" i="12"/>
  <c r="E274" i="12"/>
  <c r="Q274" i="12" s="1"/>
  <c r="E272" i="12"/>
  <c r="AE272" i="12" s="1"/>
  <c r="E270" i="12"/>
  <c r="T269" i="12"/>
  <c r="AE261" i="12"/>
  <c r="T261" i="12"/>
  <c r="T251" i="12"/>
  <c r="X249" i="12"/>
  <c r="N245" i="12"/>
  <c r="U245" i="12" s="1"/>
  <c r="AE232" i="12"/>
  <c r="K224" i="12"/>
  <c r="K192" i="12"/>
  <c r="AE386" i="12"/>
  <c r="T382" i="12"/>
  <c r="X374" i="12"/>
  <c r="AE373" i="12"/>
  <c r="Q358" i="12"/>
  <c r="AE357" i="12"/>
  <c r="T350" i="12"/>
  <c r="U350" i="12" s="1"/>
  <c r="K346" i="12"/>
  <c r="AE344" i="12"/>
  <c r="X342" i="12"/>
  <c r="T340" i="12"/>
  <c r="AE338" i="12"/>
  <c r="N337" i="12"/>
  <c r="T334" i="12"/>
  <c r="K334" i="12"/>
  <c r="U334" i="12" s="1"/>
  <c r="Q261" i="12"/>
  <c r="T249" i="12"/>
  <c r="K249" i="12"/>
  <c r="AE224" i="12"/>
  <c r="T224" i="12"/>
  <c r="AE400" i="12"/>
  <c r="T398" i="12"/>
  <c r="N386" i="12"/>
  <c r="Q374" i="12"/>
  <c r="T366" i="12"/>
  <c r="U366" i="12" s="1"/>
  <c r="X358" i="12"/>
  <c r="AA346" i="12"/>
  <c r="K398" i="12"/>
  <c r="E397" i="12"/>
  <c r="Q397" i="12" s="1"/>
  <c r="E391" i="12"/>
  <c r="Q391" i="12" s="1"/>
  <c r="X389" i="12"/>
  <c r="E384" i="12"/>
  <c r="AA382" i="12"/>
  <c r="K382" i="12"/>
  <c r="E381" i="12"/>
  <c r="Q381" i="12" s="1"/>
  <c r="E375" i="12"/>
  <c r="AE374" i="12"/>
  <c r="X373" i="12"/>
  <c r="N373" i="12"/>
  <c r="E368" i="12"/>
  <c r="N367" i="12"/>
  <c r="AA366" i="12"/>
  <c r="K366" i="12"/>
  <c r="E365" i="12"/>
  <c r="E359" i="12"/>
  <c r="Q359" i="12" s="1"/>
  <c r="AE358" i="12"/>
  <c r="E352" i="12"/>
  <c r="AA350" i="12"/>
  <c r="K350" i="12"/>
  <c r="E349" i="12"/>
  <c r="Q349" i="12" s="1"/>
  <c r="E343" i="12"/>
  <c r="AA343" i="12" s="1"/>
  <c r="AE342" i="12"/>
  <c r="AE333" i="12"/>
  <c r="X326" i="12"/>
  <c r="N326" i="12"/>
  <c r="E324" i="12"/>
  <c r="E321" i="12"/>
  <c r="AA319" i="12"/>
  <c r="E316" i="12"/>
  <c r="N316" i="12" s="1"/>
  <c r="T314" i="12"/>
  <c r="E313" i="12"/>
  <c r="X312" i="12"/>
  <c r="N312" i="12"/>
  <c r="AA311" i="12"/>
  <c r="E308" i="12"/>
  <c r="E305" i="12"/>
  <c r="E300" i="12"/>
  <c r="AE299" i="12"/>
  <c r="X298" i="12"/>
  <c r="E294" i="12"/>
  <c r="T292" i="12"/>
  <c r="E291" i="12"/>
  <c r="E286" i="12"/>
  <c r="T284" i="12"/>
  <c r="E283" i="12"/>
  <c r="N282" i="12"/>
  <c r="E278" i="12"/>
  <c r="T276" i="12"/>
  <c r="E275" i="12"/>
  <c r="T265" i="12"/>
  <c r="AE264" i="12"/>
  <c r="X264" i="12"/>
  <c r="N264" i="12"/>
  <c r="N261" i="12"/>
  <c r="X251" i="12"/>
  <c r="Q251" i="12"/>
  <c r="AA250" i="12"/>
  <c r="Q250" i="12"/>
  <c r="AA241" i="12"/>
  <c r="N241" i="12"/>
  <c r="Q224" i="12"/>
  <c r="K212" i="12"/>
  <c r="K200" i="12"/>
  <c r="X382" i="12"/>
  <c r="AE381" i="12"/>
  <c r="T374" i="12"/>
  <c r="K373" i="12"/>
  <c r="T367" i="12"/>
  <c r="X366" i="12"/>
  <c r="T358" i="12"/>
  <c r="U358" i="12" s="1"/>
  <c r="K357" i="12"/>
  <c r="K344" i="12"/>
  <c r="X330" i="12"/>
  <c r="N330" i="12"/>
  <c r="AA281" i="12"/>
  <c r="AA273" i="12"/>
  <c r="X272" i="12"/>
  <c r="N272" i="12"/>
  <c r="K261" i="12"/>
  <c r="AA249" i="12"/>
  <c r="X241" i="12"/>
  <c r="N232" i="12"/>
  <c r="AA224" i="12"/>
  <c r="N224" i="12"/>
  <c r="U224" i="12" s="1"/>
  <c r="T268" i="12"/>
  <c r="E267" i="12"/>
  <c r="E262" i="12"/>
  <c r="E259" i="12"/>
  <c r="AA257" i="12"/>
  <c r="K257" i="12"/>
  <c r="E256" i="12"/>
  <c r="E255" i="12"/>
  <c r="AE255" i="12" s="1"/>
  <c r="AA253" i="12"/>
  <c r="E252" i="12"/>
  <c r="Q252" i="12" s="1"/>
  <c r="Q249" i="12"/>
  <c r="E246" i="12"/>
  <c r="Q246" i="12" s="1"/>
  <c r="AE245" i="12"/>
  <c r="AA236" i="12"/>
  <c r="E234" i="12"/>
  <c r="X233" i="12"/>
  <c r="T231" i="12"/>
  <c r="E230" i="12"/>
  <c r="E225" i="12"/>
  <c r="T223" i="12"/>
  <c r="E222" i="12"/>
  <c r="E217" i="12"/>
  <c r="T215" i="12"/>
  <c r="E214" i="12"/>
  <c r="E209" i="12"/>
  <c r="T207" i="12"/>
  <c r="E206" i="12"/>
  <c r="AA206" i="12" s="1"/>
  <c r="E201" i="12"/>
  <c r="X199" i="12"/>
  <c r="N199" i="12"/>
  <c r="E198" i="12"/>
  <c r="AA198" i="12" s="1"/>
  <c r="AE196" i="12"/>
  <c r="E195" i="12"/>
  <c r="T195" i="12" s="1"/>
  <c r="E193" i="12"/>
  <c r="X191" i="12"/>
  <c r="N191" i="12"/>
  <c r="E190" i="12"/>
  <c r="AE188" i="12"/>
  <c r="E187" i="12"/>
  <c r="T187" i="12" s="1"/>
  <c r="E185" i="12"/>
  <c r="E175" i="12"/>
  <c r="AE175" i="12" s="1"/>
  <c r="N200" i="12"/>
  <c r="N192" i="12"/>
  <c r="T272" i="12"/>
  <c r="E271" i="12"/>
  <c r="E266" i="12"/>
  <c r="X266" i="12" s="1"/>
  <c r="T264" i="12"/>
  <c r="E263" i="12"/>
  <c r="AA263" i="12" s="1"/>
  <c r="E258" i="12"/>
  <c r="N258" i="12" s="1"/>
  <c r="AE257" i="12"/>
  <c r="X256" i="12"/>
  <c r="E254" i="12"/>
  <c r="AE254" i="12" s="1"/>
  <c r="E247" i="12"/>
  <c r="X247" i="12" s="1"/>
  <c r="AA245" i="12"/>
  <c r="K245" i="12"/>
  <c r="E244" i="12"/>
  <c r="X244" i="12" s="1"/>
  <c r="E237" i="12"/>
  <c r="AE237" i="12" s="1"/>
  <c r="AE236" i="12"/>
  <c r="E235" i="12"/>
  <c r="E229" i="12"/>
  <c r="X229" i="12" s="1"/>
  <c r="E226" i="12"/>
  <c r="E221" i="12"/>
  <c r="K221" i="12" s="1"/>
  <c r="T219" i="12"/>
  <c r="E218" i="12"/>
  <c r="E213" i="12"/>
  <c r="X213" i="12" s="1"/>
  <c r="T211" i="12"/>
  <c r="E210" i="12"/>
  <c r="AA210" i="12" s="1"/>
  <c r="E205" i="12"/>
  <c r="N205" i="12" s="1"/>
  <c r="T203" i="12"/>
  <c r="T200" i="12"/>
  <c r="U200" i="12" s="1"/>
  <c r="Q196" i="12"/>
  <c r="T192" i="12"/>
  <c r="Q188" i="12"/>
  <c r="E184" i="12"/>
  <c r="Q184" i="12" s="1"/>
  <c r="E181" i="12"/>
  <c r="AE181" i="12" s="1"/>
  <c r="AE180" i="12"/>
  <c r="E176" i="12"/>
  <c r="X176" i="12" s="1"/>
  <c r="E174" i="12"/>
  <c r="AA216" i="12"/>
  <c r="X215" i="12"/>
  <c r="N215" i="12"/>
  <c r="X207" i="12"/>
  <c r="N207" i="12"/>
  <c r="AA200" i="12"/>
  <c r="N196" i="12"/>
  <c r="AA192" i="12"/>
  <c r="N188" i="12"/>
  <c r="X178" i="12"/>
  <c r="AA177" i="12"/>
  <c r="E141" i="12"/>
  <c r="AA141" i="12" s="1"/>
  <c r="T138" i="12"/>
  <c r="AE129" i="12"/>
  <c r="X126" i="12"/>
  <c r="T125" i="12"/>
  <c r="E123" i="12"/>
  <c r="AA121" i="12"/>
  <c r="AA120" i="12"/>
  <c r="AE119" i="12"/>
  <c r="N119" i="12"/>
  <c r="Q117" i="12"/>
  <c r="AE116" i="12"/>
  <c r="AA114" i="12"/>
  <c r="T112" i="12"/>
  <c r="N97" i="12"/>
  <c r="K167" i="12"/>
  <c r="E165" i="12"/>
  <c r="AA165" i="12" s="1"/>
  <c r="T162" i="12"/>
  <c r="AE153" i="12"/>
  <c r="T152" i="12"/>
  <c r="U152" i="12" s="1"/>
  <c r="E145" i="12"/>
  <c r="Q145" i="12" s="1"/>
  <c r="AA139" i="12"/>
  <c r="K139" i="12"/>
  <c r="AA138" i="12"/>
  <c r="K135" i="12"/>
  <c r="E133" i="12"/>
  <c r="T130" i="12"/>
  <c r="T126" i="12"/>
  <c r="AA125" i="12"/>
  <c r="K125" i="12"/>
  <c r="T119" i="12"/>
  <c r="AE117" i="12"/>
  <c r="N117" i="12"/>
  <c r="X116" i="12"/>
  <c r="AA112" i="12"/>
  <c r="AA110" i="12"/>
  <c r="K109" i="12"/>
  <c r="N105" i="12"/>
  <c r="Q101" i="12"/>
  <c r="T95" i="12"/>
  <c r="Q91" i="12"/>
  <c r="E202" i="12"/>
  <c r="AA202" i="12" s="1"/>
  <c r="E197" i="12"/>
  <c r="N197" i="12" s="1"/>
  <c r="E194" i="12"/>
  <c r="E189" i="12"/>
  <c r="N189" i="12" s="1"/>
  <c r="E186" i="12"/>
  <c r="E183" i="12"/>
  <c r="K175" i="12"/>
  <c r="E173" i="12"/>
  <c r="X173" i="12" s="1"/>
  <c r="E169" i="12"/>
  <c r="E168" i="12"/>
  <c r="X168" i="12" s="1"/>
  <c r="E166" i="12"/>
  <c r="N164" i="12"/>
  <c r="AA163" i="12"/>
  <c r="K163" i="12"/>
  <c r="K161" i="12"/>
  <c r="K159" i="12"/>
  <c r="E157" i="12"/>
  <c r="AA157" i="12" s="1"/>
  <c r="N150" i="12"/>
  <c r="E148" i="12"/>
  <c r="X148" i="12" s="1"/>
  <c r="E146" i="12"/>
  <c r="AA146" i="12" s="1"/>
  <c r="E137" i="12"/>
  <c r="K137" i="12" s="1"/>
  <c r="E136" i="12"/>
  <c r="X136" i="12" s="1"/>
  <c r="AE135" i="12"/>
  <c r="Q135" i="12"/>
  <c r="E134" i="12"/>
  <c r="X134" i="12" s="1"/>
  <c r="N132" i="12"/>
  <c r="AA131" i="12"/>
  <c r="K131" i="12"/>
  <c r="K129" i="12"/>
  <c r="E122" i="12"/>
  <c r="AA122" i="12" s="1"/>
  <c r="E115" i="12"/>
  <c r="Q115" i="12" s="1"/>
  <c r="T105" i="12"/>
  <c r="Q97" i="12"/>
  <c r="N92" i="12"/>
  <c r="N91" i="12"/>
  <c r="N83" i="12"/>
  <c r="E170" i="12"/>
  <c r="AA170" i="12" s="1"/>
  <c r="AE169" i="12"/>
  <c r="T164" i="12"/>
  <c r="E160" i="12"/>
  <c r="X160" i="12" s="1"/>
  <c r="AE159" i="12"/>
  <c r="Q159" i="12"/>
  <c r="E158" i="12"/>
  <c r="X158" i="12" s="1"/>
  <c r="K153" i="12"/>
  <c r="T150" i="12"/>
  <c r="K112" i="12"/>
  <c r="X110" i="12"/>
  <c r="E107" i="12"/>
  <c r="E102" i="12"/>
  <c r="AE101" i="12"/>
  <c r="E96" i="12"/>
  <c r="AE95" i="12"/>
  <c r="E94" i="12"/>
  <c r="E90" i="12"/>
  <c r="AE89" i="12"/>
  <c r="K85" i="12"/>
  <c r="N84" i="12"/>
  <c r="E81" i="12"/>
  <c r="Q81" i="12" s="1"/>
  <c r="E80" i="12"/>
  <c r="Q80" i="12" s="1"/>
  <c r="X79" i="12"/>
  <c r="T71" i="12"/>
  <c r="AA66" i="12"/>
  <c r="Q66" i="12"/>
  <c r="U66" i="12" s="1"/>
  <c r="K63" i="12"/>
  <c r="X62" i="12"/>
  <c r="T56" i="12"/>
  <c r="X46" i="12"/>
  <c r="AE44" i="12"/>
  <c r="T44" i="12"/>
  <c r="N44" i="12"/>
  <c r="AE40" i="12"/>
  <c r="AE36" i="12"/>
  <c r="N15" i="12"/>
  <c r="AA88" i="12"/>
  <c r="Q83" i="12"/>
  <c r="T79" i="12"/>
  <c r="N79" i="12"/>
  <c r="AA76" i="12"/>
  <c r="E65" i="12"/>
  <c r="X65" i="12" s="1"/>
  <c r="AA63" i="12"/>
  <c r="AE60" i="12"/>
  <c r="Q60" i="12"/>
  <c r="Q54" i="12"/>
  <c r="E103" i="12"/>
  <c r="AA103" i="12" s="1"/>
  <c r="X102" i="12"/>
  <c r="N102" i="12"/>
  <c r="K101" i="12"/>
  <c r="E100" i="12"/>
  <c r="T98" i="12"/>
  <c r="AA97" i="12"/>
  <c r="T94" i="12"/>
  <c r="K93" i="12"/>
  <c r="AA91" i="12"/>
  <c r="E86" i="12"/>
  <c r="T86" i="12" s="1"/>
  <c r="Q85" i="12"/>
  <c r="E82" i="12"/>
  <c r="T82" i="12" s="1"/>
  <c r="E74" i="12"/>
  <c r="Q74" i="12" s="1"/>
  <c r="N73" i="12"/>
  <c r="U73" i="12" s="1"/>
  <c r="E67" i="12"/>
  <c r="T67" i="12" s="1"/>
  <c r="AE66" i="12"/>
  <c r="N66" i="12"/>
  <c r="X58" i="12"/>
  <c r="AE55" i="12"/>
  <c r="T55" i="12"/>
  <c r="Q11" i="12"/>
  <c r="K88" i="12"/>
  <c r="AE83" i="12"/>
  <c r="T83" i="12"/>
  <c r="AA79" i="12"/>
  <c r="K79" i="12"/>
  <c r="K76" i="12"/>
  <c r="AE43" i="12"/>
  <c r="X43" i="12"/>
  <c r="N43" i="12"/>
  <c r="N40" i="12"/>
  <c r="K39" i="12"/>
  <c r="Q29" i="12"/>
  <c r="Q15" i="12"/>
  <c r="E61" i="12"/>
  <c r="K61" i="12" s="1"/>
  <c r="K60" i="12"/>
  <c r="X55" i="12"/>
  <c r="AA52" i="12"/>
  <c r="K50" i="12"/>
  <c r="E45" i="12"/>
  <c r="X45" i="12" s="1"/>
  <c r="X44" i="12"/>
  <c r="AA40" i="12"/>
  <c r="E38" i="12"/>
  <c r="X38" i="12" s="1"/>
  <c r="E37" i="12"/>
  <c r="K37" i="12" s="1"/>
  <c r="E34" i="12"/>
  <c r="E33" i="12"/>
  <c r="E21" i="12"/>
  <c r="AA21" i="12" s="1"/>
  <c r="T19" i="12"/>
  <c r="E17" i="12"/>
  <c r="X17" i="12" s="1"/>
  <c r="E12" i="12"/>
  <c r="K12" i="12" s="1"/>
  <c r="X11" i="12"/>
  <c r="X32" i="12"/>
  <c r="AE29" i="12"/>
  <c r="AA24" i="12"/>
  <c r="K22" i="12"/>
  <c r="K19" i="12"/>
  <c r="AA15" i="12"/>
  <c r="X14" i="12"/>
  <c r="T11" i="12"/>
  <c r="X66" i="12"/>
  <c r="Q63" i="12"/>
  <c r="AA62" i="12"/>
  <c r="E59" i="12"/>
  <c r="E53" i="12"/>
  <c r="E49" i="12"/>
  <c r="T49" i="12" s="1"/>
  <c r="E42" i="12"/>
  <c r="X42" i="12" s="1"/>
  <c r="Q36" i="12"/>
  <c r="K36" i="12"/>
  <c r="T32" i="12"/>
  <c r="E28" i="12"/>
  <c r="N28" i="12" s="1"/>
  <c r="K26" i="12"/>
  <c r="X24" i="12"/>
  <c r="AA19" i="12"/>
  <c r="E16" i="12"/>
  <c r="N16" i="12" s="1"/>
  <c r="X15" i="12"/>
  <c r="E13" i="12"/>
  <c r="K13" i="12" s="1"/>
  <c r="K11" i="12"/>
  <c r="X10" i="12"/>
  <c r="N10" i="12"/>
  <c r="AA26" i="12"/>
  <c r="Q26" i="12"/>
  <c r="AA20" i="12"/>
  <c r="AE19" i="12"/>
  <c r="X19" i="12"/>
  <c r="N19" i="12"/>
  <c r="T15" i="12"/>
  <c r="AA11" i="12"/>
  <c r="N394" i="12"/>
  <c r="Q385" i="12"/>
  <c r="AE378" i="12"/>
  <c r="N378" i="12"/>
  <c r="AE362" i="12"/>
  <c r="N362" i="12"/>
  <c r="AE352" i="12"/>
  <c r="Q350" i="12"/>
  <c r="AE346" i="12"/>
  <c r="N346" i="12"/>
  <c r="Q334" i="12"/>
  <c r="N324" i="12"/>
  <c r="X316" i="12"/>
  <c r="X294" i="12"/>
  <c r="N294" i="12"/>
  <c r="X286" i="12"/>
  <c r="N286" i="12"/>
  <c r="X278" i="12"/>
  <c r="N278" i="12"/>
  <c r="X270" i="12"/>
  <c r="N270" i="12"/>
  <c r="AA400" i="12"/>
  <c r="X397" i="12"/>
  <c r="T394" i="12"/>
  <c r="X386" i="12"/>
  <c r="Q386" i="12"/>
  <c r="AE382" i="12"/>
  <c r="N382" i="12"/>
  <c r="T378" i="12"/>
  <c r="AE366" i="12"/>
  <c r="N366" i="12"/>
  <c r="T362" i="12"/>
  <c r="AE350" i="12"/>
  <c r="N350" i="12"/>
  <c r="T346" i="12"/>
  <c r="X338" i="12"/>
  <c r="AE334" i="12"/>
  <c r="AE330" i="12"/>
  <c r="AE326" i="12"/>
  <c r="X322" i="12"/>
  <c r="N322" i="12"/>
  <c r="T316" i="12"/>
  <c r="X314" i="12"/>
  <c r="N314" i="12"/>
  <c r="AE312" i="12"/>
  <c r="T308" i="12"/>
  <c r="X306" i="12"/>
  <c r="N306" i="12"/>
  <c r="Q299" i="12"/>
  <c r="T386" i="12"/>
  <c r="X378" i="12"/>
  <c r="Q378" i="12"/>
  <c r="X362" i="12"/>
  <c r="Q362" i="12"/>
  <c r="X346" i="12"/>
  <c r="Q346" i="12"/>
  <c r="T320" i="12"/>
  <c r="AE316" i="12"/>
  <c r="T312" i="12"/>
  <c r="AE308" i="12"/>
  <c r="N302" i="12"/>
  <c r="T306" i="12"/>
  <c r="X299" i="12"/>
  <c r="T298" i="12"/>
  <c r="AA295" i="12"/>
  <c r="T290" i="12"/>
  <c r="T282" i="12"/>
  <c r="AA279" i="12"/>
  <c r="AA271" i="12"/>
  <c r="T266" i="12"/>
  <c r="T258" i="12"/>
  <c r="AA254" i="12"/>
  <c r="X253" i="12"/>
  <c r="Q253" i="12"/>
  <c r="AE252" i="12"/>
  <c r="N249" i="12"/>
  <c r="AA247" i="12"/>
  <c r="K247" i="12"/>
  <c r="T245" i="12"/>
  <c r="T244" i="12"/>
  <c r="K244" i="12"/>
  <c r="AE239" i="12"/>
  <c r="AE238" i="12"/>
  <c r="X237" i="12"/>
  <c r="X236" i="12"/>
  <c r="K236" i="12"/>
  <c r="X227" i="12"/>
  <c r="AA226" i="12"/>
  <c r="AA220" i="12"/>
  <c r="X219" i="12"/>
  <c r="N219" i="12"/>
  <c r="AA218" i="12"/>
  <c r="AE217" i="12"/>
  <c r="T213" i="12"/>
  <c r="AA212" i="12"/>
  <c r="X211" i="12"/>
  <c r="N211" i="12"/>
  <c r="AE209" i="12"/>
  <c r="T205" i="12"/>
  <c r="AA204" i="12"/>
  <c r="X203" i="12"/>
  <c r="N203" i="12"/>
  <c r="AE201" i="12"/>
  <c r="T197" i="12"/>
  <c r="AA196" i="12"/>
  <c r="X195" i="12"/>
  <c r="N195" i="12"/>
  <c r="AA194" i="12"/>
  <c r="AE193" i="12"/>
  <c r="T189" i="12"/>
  <c r="AA188" i="12"/>
  <c r="AA186" i="12"/>
  <c r="AE185" i="12"/>
  <c r="Q171" i="12"/>
  <c r="AE165" i="12"/>
  <c r="X262" i="12"/>
  <c r="N262" i="12"/>
  <c r="AE253" i="12"/>
  <c r="N253" i="12"/>
  <c r="X252" i="12"/>
  <c r="N252" i="12"/>
  <c r="X246" i="12"/>
  <c r="N246" i="12"/>
  <c r="X217" i="12"/>
  <c r="N217" i="12"/>
  <c r="X209" i="12"/>
  <c r="N209" i="12"/>
  <c r="X201" i="12"/>
  <c r="N201" i="12"/>
  <c r="U196" i="12"/>
  <c r="X193" i="12"/>
  <c r="N193" i="12"/>
  <c r="U188" i="12"/>
  <c r="X185" i="12"/>
  <c r="N185" i="12"/>
  <c r="AA180" i="12"/>
  <c r="T310" i="12"/>
  <c r="X308" i="12"/>
  <c r="N308" i="12"/>
  <c r="T302" i="12"/>
  <c r="N300" i="12"/>
  <c r="T299" i="12"/>
  <c r="N299" i="12"/>
  <c r="T294" i="12"/>
  <c r="X292" i="12"/>
  <c r="N292" i="12"/>
  <c r="AA291" i="12"/>
  <c r="T286" i="12"/>
  <c r="AA285" i="12"/>
  <c r="X284" i="12"/>
  <c r="N284" i="12"/>
  <c r="T278" i="12"/>
  <c r="AA277" i="12"/>
  <c r="X276" i="12"/>
  <c r="N276" i="12"/>
  <c r="AA275" i="12"/>
  <c r="T270" i="12"/>
  <c r="X268" i="12"/>
  <c r="N268" i="12"/>
  <c r="AA267" i="12"/>
  <c r="T262" i="12"/>
  <c r="AA261" i="12"/>
  <c r="AA259" i="12"/>
  <c r="AE258" i="12"/>
  <c r="T257" i="12"/>
  <c r="N257" i="12"/>
  <c r="X254" i="12"/>
  <c r="T253" i="12"/>
  <c r="T252" i="12"/>
  <c r="K252" i="12"/>
  <c r="AE247" i="12"/>
  <c r="N247" i="12"/>
  <c r="T246" i="12"/>
  <c r="K246" i="12"/>
  <c r="X245" i="12"/>
  <c r="Q245" i="12"/>
  <c r="AE244" i="12"/>
  <c r="AA237" i="12"/>
  <c r="T234" i="12"/>
  <c r="AA230" i="12"/>
  <c r="AE229" i="12"/>
  <c r="T225" i="12"/>
  <c r="AA222" i="12"/>
  <c r="T217" i="12"/>
  <c r="AA214" i="12"/>
  <c r="AE213" i="12"/>
  <c r="T209" i="12"/>
  <c r="AE205" i="12"/>
  <c r="T201" i="12"/>
  <c r="AE197" i="12"/>
  <c r="T193" i="12"/>
  <c r="AA190" i="12"/>
  <c r="AE189" i="12"/>
  <c r="T185" i="12"/>
  <c r="T179" i="12"/>
  <c r="T178" i="12"/>
  <c r="AA173" i="12"/>
  <c r="N166" i="12"/>
  <c r="U216" i="12"/>
  <c r="AA171" i="12"/>
  <c r="X181" i="12"/>
  <c r="N181" i="12"/>
  <c r="T180" i="12"/>
  <c r="N180" i="12"/>
  <c r="AE171" i="12"/>
  <c r="Q170" i="12"/>
  <c r="K170" i="12"/>
  <c r="Q168" i="12"/>
  <c r="K168" i="12"/>
  <c r="Q162" i="12"/>
  <c r="K162" i="12"/>
  <c r="AA161" i="12"/>
  <c r="Q160" i="12"/>
  <c r="K160" i="12"/>
  <c r="AA158" i="12"/>
  <c r="Q154" i="12"/>
  <c r="K154" i="12"/>
  <c r="AA153" i="12"/>
  <c r="Q152" i="12"/>
  <c r="K152" i="12"/>
  <c r="AA150" i="12"/>
  <c r="Q146" i="12"/>
  <c r="K146" i="12"/>
  <c r="AA145" i="12"/>
  <c r="AA142" i="12"/>
  <c r="Q138" i="12"/>
  <c r="K138" i="12"/>
  <c r="AA137" i="12"/>
  <c r="Q136" i="12"/>
  <c r="K136" i="12"/>
  <c r="AA134" i="12"/>
  <c r="Q130" i="12"/>
  <c r="K130" i="12"/>
  <c r="AA129" i="12"/>
  <c r="AA126" i="12"/>
  <c r="Q126" i="12"/>
  <c r="K126" i="12"/>
  <c r="X125" i="12"/>
  <c r="Q125" i="12"/>
  <c r="AE124" i="12"/>
  <c r="AE109" i="12"/>
  <c r="N109" i="12"/>
  <c r="X179" i="12"/>
  <c r="N179" i="12"/>
  <c r="Q178" i="12"/>
  <c r="K178" i="12"/>
  <c r="Q176" i="12"/>
  <c r="K176" i="12"/>
  <c r="K165" i="12"/>
  <c r="K157" i="12"/>
  <c r="K141" i="12"/>
  <c r="K123" i="12"/>
  <c r="T121" i="12"/>
  <c r="T109" i="12"/>
  <c r="AE163" i="12"/>
  <c r="Q163" i="12"/>
  <c r="AE157" i="12"/>
  <c r="AE141" i="12"/>
  <c r="AE139" i="12"/>
  <c r="Q139" i="12"/>
  <c r="AE131" i="12"/>
  <c r="Q131" i="12"/>
  <c r="X121" i="12"/>
  <c r="Q121" i="12"/>
  <c r="Q109" i="12"/>
  <c r="AE108" i="12"/>
  <c r="X109" i="12"/>
  <c r="T108" i="12"/>
  <c r="X106" i="12"/>
  <c r="N106" i="12"/>
  <c r="T100" i="12"/>
  <c r="X98" i="12"/>
  <c r="N98" i="12"/>
  <c r="K95" i="12"/>
  <c r="AA92" i="12"/>
  <c r="Q89" i="12"/>
  <c r="X83" i="12"/>
  <c r="K83" i="12"/>
  <c r="AE81" i="12"/>
  <c r="X73" i="12"/>
  <c r="Q73" i="12"/>
  <c r="AE65" i="12"/>
  <c r="T63" i="12"/>
  <c r="X61" i="12"/>
  <c r="Q57" i="12"/>
  <c r="AA53" i="12"/>
  <c r="Q46" i="12"/>
  <c r="N29" i="12"/>
  <c r="AE27" i="12"/>
  <c r="N26" i="12"/>
  <c r="T26" i="12"/>
  <c r="T101" i="12"/>
  <c r="N101" i="12"/>
  <c r="AE100" i="12"/>
  <c r="U97" i="12"/>
  <c r="AA95" i="12"/>
  <c r="Q94" i="12"/>
  <c r="K92" i="12"/>
  <c r="Q82" i="12"/>
  <c r="AE74" i="12"/>
  <c r="X74" i="12"/>
  <c r="AE73" i="12"/>
  <c r="Q55" i="12"/>
  <c r="Q47" i="12"/>
  <c r="K45" i="12"/>
  <c r="X41" i="12"/>
  <c r="AA27" i="12"/>
  <c r="AE125" i="12"/>
  <c r="N125" i="12"/>
  <c r="X124" i="12"/>
  <c r="T123" i="12"/>
  <c r="AE121" i="12"/>
  <c r="N121" i="12"/>
  <c r="X120" i="12"/>
  <c r="N120" i="12"/>
  <c r="AA119" i="12"/>
  <c r="K119" i="12"/>
  <c r="T117" i="12"/>
  <c r="T116" i="12"/>
  <c r="K116" i="12"/>
  <c r="X114" i="12"/>
  <c r="N114" i="12"/>
  <c r="AE112" i="12"/>
  <c r="K111" i="12"/>
  <c r="AA109" i="12"/>
  <c r="X108" i="12"/>
  <c r="N108" i="12"/>
  <c r="AA107" i="12"/>
  <c r="T102" i="12"/>
  <c r="AA101" i="12"/>
  <c r="X100" i="12"/>
  <c r="N100" i="12"/>
  <c r="AA99" i="12"/>
  <c r="X95" i="12"/>
  <c r="T92" i="12"/>
  <c r="AA87" i="12"/>
  <c r="AA83" i="12"/>
  <c r="AA78" i="12"/>
  <c r="Q76" i="12"/>
  <c r="AA73" i="12"/>
  <c r="X63" i="12"/>
  <c r="AE62" i="12"/>
  <c r="AA59" i="12"/>
  <c r="AE57" i="12"/>
  <c r="T53" i="12"/>
  <c r="T45" i="12"/>
  <c r="AA42" i="12"/>
  <c r="T41" i="12"/>
  <c r="K33" i="12"/>
  <c r="X30" i="12"/>
  <c r="AA29" i="12"/>
  <c r="AE28" i="12"/>
  <c r="K28" i="12"/>
  <c r="T400" i="12"/>
  <c r="AE396" i="12"/>
  <c r="N396" i="12"/>
  <c r="T395" i="12"/>
  <c r="AE393" i="12"/>
  <c r="AA388" i="12"/>
  <c r="K388" i="12"/>
  <c r="T385" i="12"/>
  <c r="K385" i="12"/>
  <c r="U382" i="12"/>
  <c r="AE380" i="12"/>
  <c r="N380" i="12"/>
  <c r="AE377" i="12"/>
  <c r="AA372" i="12"/>
  <c r="K372" i="12"/>
  <c r="AE371" i="12"/>
  <c r="T369" i="12"/>
  <c r="K369" i="12"/>
  <c r="AE364" i="12"/>
  <c r="N364" i="12"/>
  <c r="T363" i="12"/>
  <c r="K363" i="12"/>
  <c r="AA356" i="12"/>
  <c r="K356" i="12"/>
  <c r="AE355" i="12"/>
  <c r="T353" i="12"/>
  <c r="K353" i="12"/>
  <c r="AE348" i="12"/>
  <c r="N348" i="12"/>
  <c r="T347" i="12"/>
  <c r="K347" i="12"/>
  <c r="AA340" i="12"/>
  <c r="K340" i="12"/>
  <c r="AE339" i="12"/>
  <c r="T337" i="12"/>
  <c r="K337" i="12"/>
  <c r="N335" i="12"/>
  <c r="AA333" i="12"/>
  <c r="K333" i="12"/>
  <c r="T333" i="12"/>
  <c r="X333" i="12"/>
  <c r="N331" i="12"/>
  <c r="AA329" i="12"/>
  <c r="K329" i="12"/>
  <c r="T329" i="12"/>
  <c r="X329" i="12"/>
  <c r="N327" i="12"/>
  <c r="Q325" i="12"/>
  <c r="AE319" i="12"/>
  <c r="K319" i="12"/>
  <c r="Q319" i="12"/>
  <c r="AA317" i="12"/>
  <c r="AE311" i="12"/>
  <c r="K311" i="12"/>
  <c r="Q311" i="12"/>
  <c r="AA309" i="12"/>
  <c r="K303" i="12"/>
  <c r="AA301" i="12"/>
  <c r="AE295" i="12"/>
  <c r="K295" i="12"/>
  <c r="Q295" i="12"/>
  <c r="AA293" i="12"/>
  <c r="AE279" i="12"/>
  <c r="K279" i="12"/>
  <c r="Q279" i="12"/>
  <c r="AE271" i="12"/>
  <c r="K271" i="12"/>
  <c r="Q271" i="12"/>
  <c r="AE263" i="12"/>
  <c r="K263" i="12"/>
  <c r="Q263" i="12"/>
  <c r="N400" i="12"/>
  <c r="K400" i="12"/>
  <c r="T396" i="12"/>
  <c r="N393" i="12"/>
  <c r="U386" i="12"/>
  <c r="X377" i="12"/>
  <c r="X371" i="12"/>
  <c r="N371" i="12"/>
  <c r="T364" i="12"/>
  <c r="X355" i="12"/>
  <c r="N355" i="12"/>
  <c r="T348" i="12"/>
  <c r="X339" i="12"/>
  <c r="N339" i="12"/>
  <c r="K325" i="12"/>
  <c r="T325" i="12"/>
  <c r="X325" i="12"/>
  <c r="AA325" i="12"/>
  <c r="K317" i="12"/>
  <c r="Q317" i="12"/>
  <c r="AE317" i="12"/>
  <c r="K309" i="12"/>
  <c r="Q309" i="12"/>
  <c r="AE309" i="12"/>
  <c r="K301" i="12"/>
  <c r="Q301" i="12"/>
  <c r="AE301" i="12"/>
  <c r="K293" i="12"/>
  <c r="Q293" i="12"/>
  <c r="AE293" i="12"/>
  <c r="X393" i="12"/>
  <c r="T380" i="12"/>
  <c r="N377" i="12"/>
  <c r="X400" i="12"/>
  <c r="Q400" i="12"/>
  <c r="AA397" i="12"/>
  <c r="N397" i="12"/>
  <c r="AA396" i="12"/>
  <c r="K396" i="12"/>
  <c r="T393" i="12"/>
  <c r="K393" i="12"/>
  <c r="X391" i="12"/>
  <c r="N391" i="12"/>
  <c r="AE388" i="12"/>
  <c r="N388" i="12"/>
  <c r="AE385" i="12"/>
  <c r="T384" i="12"/>
  <c r="X381" i="12"/>
  <c r="N381" i="12"/>
  <c r="AA380" i="12"/>
  <c r="K380" i="12"/>
  <c r="T377" i="12"/>
  <c r="K377" i="12"/>
  <c r="X375" i="12"/>
  <c r="AE372" i="12"/>
  <c r="N372" i="12"/>
  <c r="T371" i="12"/>
  <c r="K371" i="12"/>
  <c r="AE369" i="12"/>
  <c r="T368" i="12"/>
  <c r="AA364" i="12"/>
  <c r="K364" i="12"/>
  <c r="AE363" i="12"/>
  <c r="X359" i="12"/>
  <c r="N359" i="12"/>
  <c r="AE356" i="12"/>
  <c r="N356" i="12"/>
  <c r="T355" i="12"/>
  <c r="K355" i="12"/>
  <c r="AE353" i="12"/>
  <c r="T352" i="12"/>
  <c r="X349" i="12"/>
  <c r="N349" i="12"/>
  <c r="AA348" i="12"/>
  <c r="K348" i="12"/>
  <c r="AE347" i="12"/>
  <c r="X343" i="12"/>
  <c r="N343" i="12"/>
  <c r="AE340" i="12"/>
  <c r="N340" i="12"/>
  <c r="T339" i="12"/>
  <c r="K339" i="12"/>
  <c r="AE337" i="12"/>
  <c r="AA335" i="12"/>
  <c r="T335" i="12"/>
  <c r="K335" i="12"/>
  <c r="AA331" i="12"/>
  <c r="T331" i="12"/>
  <c r="K331" i="12"/>
  <c r="AA327" i="12"/>
  <c r="T327" i="12"/>
  <c r="K327" i="12"/>
  <c r="AE323" i="12"/>
  <c r="Q323" i="12"/>
  <c r="K323" i="12"/>
  <c r="AA321" i="12"/>
  <c r="AE315" i="12"/>
  <c r="K315" i="12"/>
  <c r="Q315" i="12"/>
  <c r="AA313" i="12"/>
  <c r="AE307" i="12"/>
  <c r="AA305" i="12"/>
  <c r="AA297" i="12"/>
  <c r="AE291" i="12"/>
  <c r="K291" i="12"/>
  <c r="Q291" i="12"/>
  <c r="AA289" i="12"/>
  <c r="Q283" i="12"/>
  <c r="AE275" i="12"/>
  <c r="AE267" i="12"/>
  <c r="K267" i="12"/>
  <c r="Q267" i="12"/>
  <c r="AE259" i="12"/>
  <c r="K259" i="12"/>
  <c r="Q259" i="12"/>
  <c r="K321" i="12"/>
  <c r="Q321" i="12"/>
  <c r="AE321" i="12"/>
  <c r="K313" i="12"/>
  <c r="Q313" i="12"/>
  <c r="AE313" i="12"/>
  <c r="K305" i="12"/>
  <c r="Q305" i="12"/>
  <c r="AE305" i="12"/>
  <c r="K297" i="12"/>
  <c r="Q297" i="12"/>
  <c r="AE297" i="12"/>
  <c r="K289" i="12"/>
  <c r="Q289" i="12"/>
  <c r="AE289" i="12"/>
  <c r="X335" i="12"/>
  <c r="AA334" i="12"/>
  <c r="X327" i="12"/>
  <c r="AA326" i="12"/>
  <c r="E336" i="12"/>
  <c r="AA336" i="12" s="1"/>
  <c r="E332" i="12"/>
  <c r="K332" i="12" s="1"/>
  <c r="E328" i="12"/>
  <c r="X328" i="12" s="1"/>
  <c r="AA324" i="12"/>
  <c r="X323" i="12"/>
  <c r="Q322" i="12"/>
  <c r="K322" i="12"/>
  <c r="AA320" i="12"/>
  <c r="X319" i="12"/>
  <c r="Q318" i="12"/>
  <c r="K318" i="12"/>
  <c r="AA316" i="12"/>
  <c r="X315" i="12"/>
  <c r="Q314" i="12"/>
  <c r="K314" i="12"/>
  <c r="AA312" i="12"/>
  <c r="X311" i="12"/>
  <c r="Q310" i="12"/>
  <c r="K310" i="12"/>
  <c r="AA308" i="12"/>
  <c r="X307" i="12"/>
  <c r="Q306" i="12"/>
  <c r="K306" i="12"/>
  <c r="AA304" i="12"/>
  <c r="X303" i="12"/>
  <c r="Q302" i="12"/>
  <c r="K302" i="12"/>
  <c r="AA300" i="12"/>
  <c r="Q298" i="12"/>
  <c r="K298" i="12"/>
  <c r="X295" i="12"/>
  <c r="Q294" i="12"/>
  <c r="K294" i="12"/>
  <c r="AA292" i="12"/>
  <c r="X291" i="12"/>
  <c r="Q290" i="12"/>
  <c r="K290" i="12"/>
  <c r="Q286" i="12"/>
  <c r="K286" i="12"/>
  <c r="AA284" i="12"/>
  <c r="X283" i="12"/>
  <c r="Q282" i="12"/>
  <c r="K282" i="12"/>
  <c r="AA280" i="12"/>
  <c r="X279" i="12"/>
  <c r="Q278" i="12"/>
  <c r="K278" i="12"/>
  <c r="AA276" i="12"/>
  <c r="X275" i="12"/>
  <c r="AA272" i="12"/>
  <c r="X271" i="12"/>
  <c r="Q270" i="12"/>
  <c r="K270" i="12"/>
  <c r="AA268" i="12"/>
  <c r="X267" i="12"/>
  <c r="Q266" i="12"/>
  <c r="K266" i="12"/>
  <c r="AA264" i="12"/>
  <c r="X263" i="12"/>
  <c r="Q262" i="12"/>
  <c r="K262" i="12"/>
  <c r="X259" i="12"/>
  <c r="X258" i="12"/>
  <c r="AE256" i="12"/>
  <c r="T255" i="12"/>
  <c r="AA251" i="12"/>
  <c r="K251" i="12"/>
  <c r="AE250" i="12"/>
  <c r="T248" i="12"/>
  <c r="K248" i="12"/>
  <c r="AE243" i="12"/>
  <c r="N243" i="12"/>
  <c r="T242" i="12"/>
  <c r="K242" i="12"/>
  <c r="AE240" i="12"/>
  <c r="X238" i="12"/>
  <c r="Q238" i="12"/>
  <c r="Q235" i="12"/>
  <c r="T235" i="12"/>
  <c r="N234" i="12"/>
  <c r="AE226" i="12"/>
  <c r="K226" i="12"/>
  <c r="Q226" i="12"/>
  <c r="AE218" i="12"/>
  <c r="K218" i="12"/>
  <c r="Q218" i="12"/>
  <c r="AE210" i="12"/>
  <c r="K210" i="12"/>
  <c r="Q210" i="12"/>
  <c r="AE202" i="12"/>
  <c r="K202" i="12"/>
  <c r="Q202" i="12"/>
  <c r="AE194" i="12"/>
  <c r="K194" i="12"/>
  <c r="Q194" i="12"/>
  <c r="AE186" i="12"/>
  <c r="K186" i="12"/>
  <c r="Q186" i="12"/>
  <c r="T321" i="12"/>
  <c r="N321" i="12"/>
  <c r="T317" i="12"/>
  <c r="N317" i="12"/>
  <c r="T313" i="12"/>
  <c r="N313" i="12"/>
  <c r="T309" i="12"/>
  <c r="N309" i="12"/>
  <c r="T305" i="12"/>
  <c r="N305" i="12"/>
  <c r="T301" i="12"/>
  <c r="N301" i="12"/>
  <c r="T297" i="12"/>
  <c r="N297" i="12"/>
  <c r="T293" i="12"/>
  <c r="N293" i="12"/>
  <c r="T289" i="12"/>
  <c r="N289" i="12"/>
  <c r="X250" i="12"/>
  <c r="N250" i="12"/>
  <c r="U249" i="12"/>
  <c r="T243" i="12"/>
  <c r="N240" i="12"/>
  <c r="Q239" i="12"/>
  <c r="T239" i="12"/>
  <c r="N238" i="12"/>
  <c r="N333" i="12"/>
  <c r="N329" i="12"/>
  <c r="N325" i="12"/>
  <c r="Q324" i="12"/>
  <c r="K324" i="12"/>
  <c r="AA322" i="12"/>
  <c r="X321" i="12"/>
  <c r="Q320" i="12"/>
  <c r="K320" i="12"/>
  <c r="AA318" i="12"/>
  <c r="X317" i="12"/>
  <c r="Q316" i="12"/>
  <c r="K316" i="12"/>
  <c r="AA314" i="12"/>
  <c r="X313" i="12"/>
  <c r="Q312" i="12"/>
  <c r="K312" i="12"/>
  <c r="AA310" i="12"/>
  <c r="X309" i="12"/>
  <c r="Q308" i="12"/>
  <c r="K308" i="12"/>
  <c r="AA306" i="12"/>
  <c r="X305" i="12"/>
  <c r="Q304" i="12"/>
  <c r="K304" i="12"/>
  <c r="AA302" i="12"/>
  <c r="X301" i="12"/>
  <c r="Q300" i="12"/>
  <c r="K300" i="12"/>
  <c r="AA298" i="12"/>
  <c r="X297" i="12"/>
  <c r="K296" i="12"/>
  <c r="AA294" i="12"/>
  <c r="X293" i="12"/>
  <c r="Q292" i="12"/>
  <c r="K292" i="12"/>
  <c r="AA290" i="12"/>
  <c r="X289" i="12"/>
  <c r="Q288" i="12"/>
  <c r="K288" i="12"/>
  <c r="AA286" i="12"/>
  <c r="Q284" i="12"/>
  <c r="K284" i="12"/>
  <c r="AA282" i="12"/>
  <c r="Q280" i="12"/>
  <c r="K280" i="12"/>
  <c r="AA278" i="12"/>
  <c r="Q276" i="12"/>
  <c r="K276" i="12"/>
  <c r="X273" i="12"/>
  <c r="Q272" i="12"/>
  <c r="K272" i="12"/>
  <c r="AA270" i="12"/>
  <c r="X269" i="12"/>
  <c r="Q268" i="12"/>
  <c r="K268" i="12"/>
  <c r="AA266" i="12"/>
  <c r="X265" i="12"/>
  <c r="Q264" i="12"/>
  <c r="K264" i="12"/>
  <c r="AA262" i="12"/>
  <c r="X261" i="12"/>
  <c r="Q260" i="12"/>
  <c r="AA258" i="12"/>
  <c r="Q258" i="12"/>
  <c r="K258" i="12"/>
  <c r="X257" i="12"/>
  <c r="X255" i="12"/>
  <c r="Q255" i="12"/>
  <c r="AE251" i="12"/>
  <c r="N251" i="12"/>
  <c r="T250" i="12"/>
  <c r="K250" i="12"/>
  <c r="AE248" i="12"/>
  <c r="T247" i="12"/>
  <c r="AA243" i="12"/>
  <c r="K243" i="12"/>
  <c r="AE242" i="12"/>
  <c r="T240" i="12"/>
  <c r="K240" i="12"/>
  <c r="X239" i="12"/>
  <c r="N239" i="12"/>
  <c r="T238" i="12"/>
  <c r="K238" i="12"/>
  <c r="AE230" i="12"/>
  <c r="K230" i="12"/>
  <c r="Q230" i="12"/>
  <c r="AE222" i="12"/>
  <c r="K222" i="12"/>
  <c r="Q222" i="12"/>
  <c r="AE214" i="12"/>
  <c r="K214" i="12"/>
  <c r="Q214" i="12"/>
  <c r="AE206" i="12"/>
  <c r="K206" i="12"/>
  <c r="Q206" i="12"/>
  <c r="AE198" i="12"/>
  <c r="K198" i="12"/>
  <c r="Q198" i="12"/>
  <c r="AE190" i="12"/>
  <c r="K190" i="12"/>
  <c r="Q190" i="12"/>
  <c r="AE182" i="12"/>
  <c r="K182" i="12"/>
  <c r="Q182" i="12"/>
  <c r="X331" i="12"/>
  <c r="AA330" i="12"/>
  <c r="T323" i="12"/>
  <c r="N323" i="12"/>
  <c r="AE322" i="12"/>
  <c r="T319" i="12"/>
  <c r="N319" i="12"/>
  <c r="AE318" i="12"/>
  <c r="T315" i="12"/>
  <c r="N315" i="12"/>
  <c r="AE314" i="12"/>
  <c r="T311" i="12"/>
  <c r="N311" i="12"/>
  <c r="AE310" i="12"/>
  <c r="T307" i="12"/>
  <c r="N307" i="12"/>
  <c r="AE306" i="12"/>
  <c r="T303" i="12"/>
  <c r="N303" i="12"/>
  <c r="AE302" i="12"/>
  <c r="AE298" i="12"/>
  <c r="T295" i="12"/>
  <c r="N295" i="12"/>
  <c r="AE294" i="12"/>
  <c r="T291" i="12"/>
  <c r="N291" i="12"/>
  <c r="AE290" i="12"/>
  <c r="N287" i="12"/>
  <c r="AE286" i="12"/>
  <c r="T283" i="12"/>
  <c r="N283" i="12"/>
  <c r="AE282" i="12"/>
  <c r="T279" i="12"/>
  <c r="N279" i="12"/>
  <c r="AE278" i="12"/>
  <c r="T275" i="12"/>
  <c r="N275" i="12"/>
  <c r="T271" i="12"/>
  <c r="N271" i="12"/>
  <c r="AE270" i="12"/>
  <c r="T267" i="12"/>
  <c r="N267" i="12"/>
  <c r="AE266" i="12"/>
  <c r="T263" i="12"/>
  <c r="N263" i="12"/>
  <c r="AE262" i="12"/>
  <c r="T259" i="12"/>
  <c r="N259" i="12"/>
  <c r="AA256" i="12"/>
  <c r="N256" i="12"/>
  <c r="AA231" i="12"/>
  <c r="X230" i="12"/>
  <c r="Q229" i="12"/>
  <c r="K229" i="12"/>
  <c r="AA227" i="12"/>
  <c r="X226" i="12"/>
  <c r="Q225" i="12"/>
  <c r="K225" i="12"/>
  <c r="AA223" i="12"/>
  <c r="X222" i="12"/>
  <c r="AA219" i="12"/>
  <c r="X218" i="12"/>
  <c r="Q217" i="12"/>
  <c r="K217" i="12"/>
  <c r="AA215" i="12"/>
  <c r="X214" i="12"/>
  <c r="Q213" i="12"/>
  <c r="K213" i="12"/>
  <c r="AA211" i="12"/>
  <c r="X210" i="12"/>
  <c r="Q209" i="12"/>
  <c r="K209" i="12"/>
  <c r="AA207" i="12"/>
  <c r="X206" i="12"/>
  <c r="Q205" i="12"/>
  <c r="K205" i="12"/>
  <c r="AA203" i="12"/>
  <c r="X202" i="12"/>
  <c r="Q201" i="12"/>
  <c r="K201" i="12"/>
  <c r="AA199" i="12"/>
  <c r="X198" i="12"/>
  <c r="Q197" i="12"/>
  <c r="K197" i="12"/>
  <c r="AA195" i="12"/>
  <c r="X194" i="12"/>
  <c r="Q193" i="12"/>
  <c r="K193" i="12"/>
  <c r="AA191" i="12"/>
  <c r="X190" i="12"/>
  <c r="Q189" i="12"/>
  <c r="K189" i="12"/>
  <c r="AA187" i="12"/>
  <c r="X186" i="12"/>
  <c r="Q185" i="12"/>
  <c r="K185" i="12"/>
  <c r="AA183" i="12"/>
  <c r="X182" i="12"/>
  <c r="Q181" i="12"/>
  <c r="K181" i="12"/>
  <c r="AA179" i="12"/>
  <c r="AE173" i="12"/>
  <c r="K239" i="12"/>
  <c r="AE235" i="12"/>
  <c r="K235" i="12"/>
  <c r="AE231" i="12"/>
  <c r="AE227" i="12"/>
  <c r="AE223" i="12"/>
  <c r="AE219" i="12"/>
  <c r="AE215" i="12"/>
  <c r="AE211" i="12"/>
  <c r="AE207" i="12"/>
  <c r="AE203" i="12"/>
  <c r="AE199" i="12"/>
  <c r="AE195" i="12"/>
  <c r="AE191" i="12"/>
  <c r="AE187" i="12"/>
  <c r="AE179" i="12"/>
  <c r="U178" i="12"/>
  <c r="Q231" i="12"/>
  <c r="K231" i="12"/>
  <c r="AA229" i="12"/>
  <c r="Q227" i="12"/>
  <c r="K227" i="12"/>
  <c r="AA225" i="12"/>
  <c r="X224" i="12"/>
  <c r="Q223" i="12"/>
  <c r="K223" i="12"/>
  <c r="X220" i="12"/>
  <c r="Q219" i="12"/>
  <c r="K219" i="12"/>
  <c r="AA217" i="12"/>
  <c r="X216" i="12"/>
  <c r="Q215" i="12"/>
  <c r="K215" i="12"/>
  <c r="AA213" i="12"/>
  <c r="X212" i="12"/>
  <c r="Q211" i="12"/>
  <c r="K211" i="12"/>
  <c r="AA209" i="12"/>
  <c r="Q207" i="12"/>
  <c r="K207" i="12"/>
  <c r="AA205" i="12"/>
  <c r="X204" i="12"/>
  <c r="Q203" i="12"/>
  <c r="K203" i="12"/>
  <c r="AA201" i="12"/>
  <c r="X200" i="12"/>
  <c r="Q199" i="12"/>
  <c r="K199" i="12"/>
  <c r="AA197" i="12"/>
  <c r="X196" i="12"/>
  <c r="Q195" i="12"/>
  <c r="K195" i="12"/>
  <c r="AA193" i="12"/>
  <c r="X192" i="12"/>
  <c r="Q191" i="12"/>
  <c r="K191" i="12"/>
  <c r="AA189" i="12"/>
  <c r="X188" i="12"/>
  <c r="Q187" i="12"/>
  <c r="K187" i="12"/>
  <c r="AA185" i="12"/>
  <c r="Q183" i="12"/>
  <c r="AA181" i="12"/>
  <c r="X180" i="12"/>
  <c r="Q179" i="12"/>
  <c r="K179" i="12"/>
  <c r="AE177" i="12"/>
  <c r="X177" i="12"/>
  <c r="K177" i="12"/>
  <c r="AA176" i="12"/>
  <c r="Q175" i="12"/>
  <c r="K173" i="12"/>
  <c r="T230" i="12"/>
  <c r="N230" i="12"/>
  <c r="T226" i="12"/>
  <c r="N226" i="12"/>
  <c r="T222" i="12"/>
  <c r="N222" i="12"/>
  <c r="T218" i="12"/>
  <c r="N218" i="12"/>
  <c r="T214" i="12"/>
  <c r="N214" i="12"/>
  <c r="T210" i="12"/>
  <c r="N210" i="12"/>
  <c r="T206" i="12"/>
  <c r="N206" i="12"/>
  <c r="T202" i="12"/>
  <c r="N202" i="12"/>
  <c r="T198" i="12"/>
  <c r="N198" i="12"/>
  <c r="T194" i="12"/>
  <c r="N194" i="12"/>
  <c r="T190" i="12"/>
  <c r="N190" i="12"/>
  <c r="T186" i="12"/>
  <c r="N186" i="12"/>
  <c r="T182" i="12"/>
  <c r="N182" i="12"/>
  <c r="Q177" i="12"/>
  <c r="T175" i="12"/>
  <c r="N175" i="12"/>
  <c r="T171" i="12"/>
  <c r="N171" i="12"/>
  <c r="AE170" i="12"/>
  <c r="T167" i="12"/>
  <c r="N167" i="12"/>
  <c r="AE166" i="12"/>
  <c r="T163" i="12"/>
  <c r="N163" i="12"/>
  <c r="AE162" i="12"/>
  <c r="T159" i="12"/>
  <c r="N159" i="12"/>
  <c r="AE158" i="12"/>
  <c r="N155" i="12"/>
  <c r="AE154" i="12"/>
  <c r="T151" i="12"/>
  <c r="N151" i="12"/>
  <c r="AE150" i="12"/>
  <c r="AE146" i="12"/>
  <c r="T143" i="12"/>
  <c r="N143" i="12"/>
  <c r="AE142" i="12"/>
  <c r="T139" i="12"/>
  <c r="N139" i="12"/>
  <c r="AE138" i="12"/>
  <c r="T135" i="12"/>
  <c r="N135" i="12"/>
  <c r="AE134" i="12"/>
  <c r="T131" i="12"/>
  <c r="N131" i="12"/>
  <c r="AE130" i="12"/>
  <c r="T127" i="12"/>
  <c r="N127" i="12"/>
  <c r="AA124" i="12"/>
  <c r="N124" i="12"/>
  <c r="X122" i="12"/>
  <c r="T120" i="12"/>
  <c r="K120" i="12"/>
  <c r="X118" i="12"/>
  <c r="N118" i="12"/>
  <c r="AE115" i="12"/>
  <c r="N115" i="12"/>
  <c r="T114" i="12"/>
  <c r="K114" i="12"/>
  <c r="T110" i="12"/>
  <c r="Q110" i="12"/>
  <c r="K107" i="12"/>
  <c r="Q107" i="12"/>
  <c r="AE107" i="12"/>
  <c r="K99" i="12"/>
  <c r="Q99" i="12"/>
  <c r="AE99" i="12"/>
  <c r="X175" i="12"/>
  <c r="X171" i="12"/>
  <c r="AA168" i="12"/>
  <c r="X167" i="12"/>
  <c r="AA164" i="12"/>
  <c r="X163" i="12"/>
  <c r="AA160" i="12"/>
  <c r="X159" i="12"/>
  <c r="AA156" i="12"/>
  <c r="X155" i="12"/>
  <c r="AA152" i="12"/>
  <c r="X151" i="12"/>
  <c r="AA148" i="12"/>
  <c r="X147" i="12"/>
  <c r="X143" i="12"/>
  <c r="AA140" i="12"/>
  <c r="X139" i="12"/>
  <c r="U138" i="12"/>
  <c r="AA136" i="12"/>
  <c r="X135" i="12"/>
  <c r="AA132" i="12"/>
  <c r="X131" i="12"/>
  <c r="U130" i="12"/>
  <c r="X127" i="12"/>
  <c r="U121" i="12"/>
  <c r="T115" i="12"/>
  <c r="T177" i="12"/>
  <c r="N177" i="12"/>
  <c r="AE176" i="12"/>
  <c r="T173" i="12"/>
  <c r="N173" i="12"/>
  <c r="T169" i="12"/>
  <c r="N169" i="12"/>
  <c r="AE168" i="12"/>
  <c r="T165" i="12"/>
  <c r="N165" i="12"/>
  <c r="AE164" i="12"/>
  <c r="T161" i="12"/>
  <c r="N161" i="12"/>
  <c r="AE160" i="12"/>
  <c r="T157" i="12"/>
  <c r="N157" i="12"/>
  <c r="AE156" i="12"/>
  <c r="T153" i="12"/>
  <c r="N153" i="12"/>
  <c r="AE152" i="12"/>
  <c r="N149" i="12"/>
  <c r="AE148" i="12"/>
  <c r="T145" i="12"/>
  <c r="N145" i="12"/>
  <c r="AE144" i="12"/>
  <c r="T141" i="12"/>
  <c r="N141" i="12"/>
  <c r="AE140" i="12"/>
  <c r="T137" i="12"/>
  <c r="N137" i="12"/>
  <c r="AE136" i="12"/>
  <c r="T133" i="12"/>
  <c r="N133" i="12"/>
  <c r="AE132" i="12"/>
  <c r="T129" i="12"/>
  <c r="N129" i="12"/>
  <c r="AE128" i="12"/>
  <c r="AE120" i="12"/>
  <c r="AA115" i="12"/>
  <c r="K115" i="12"/>
  <c r="AE114" i="12"/>
  <c r="U109" i="12"/>
  <c r="K103" i="12"/>
  <c r="Q103" i="12"/>
  <c r="AE103" i="12"/>
  <c r="X165" i="12"/>
  <c r="X161" i="12"/>
  <c r="X157" i="12"/>
  <c r="X153" i="12"/>
  <c r="X145" i="12"/>
  <c r="X141" i="12"/>
  <c r="X137" i="12"/>
  <c r="X133" i="12"/>
  <c r="X129" i="12"/>
  <c r="U126" i="12"/>
  <c r="Q108" i="12"/>
  <c r="K108" i="12"/>
  <c r="AA106" i="12"/>
  <c r="X105" i="12"/>
  <c r="Q104" i="12"/>
  <c r="K104" i="12"/>
  <c r="AA102" i="12"/>
  <c r="X101" i="12"/>
  <c r="Q100" i="12"/>
  <c r="K100" i="12"/>
  <c r="AA98" i="12"/>
  <c r="X97" i="12"/>
  <c r="Q96" i="12"/>
  <c r="K96" i="12"/>
  <c r="N94" i="12"/>
  <c r="AE92" i="12"/>
  <c r="U91" i="12"/>
  <c r="N90" i="12"/>
  <c r="AE88" i="12"/>
  <c r="AE84" i="12"/>
  <c r="U83" i="12"/>
  <c r="N82" i="12"/>
  <c r="AE80" i="12"/>
  <c r="U79" i="12"/>
  <c r="N78" i="12"/>
  <c r="AE76" i="12"/>
  <c r="AA74" i="12"/>
  <c r="K74" i="12"/>
  <c r="X70" i="12"/>
  <c r="N70" i="12"/>
  <c r="Q112" i="12"/>
  <c r="T107" i="12"/>
  <c r="N107" i="12"/>
  <c r="AE106" i="12"/>
  <c r="T103" i="12"/>
  <c r="N103" i="12"/>
  <c r="AE102" i="12"/>
  <c r="T99" i="12"/>
  <c r="N99" i="12"/>
  <c r="AE98" i="12"/>
  <c r="AA94" i="12"/>
  <c r="X92" i="12"/>
  <c r="Q92" i="12"/>
  <c r="AA90" i="12"/>
  <c r="X88" i="12"/>
  <c r="Q88" i="12"/>
  <c r="U88" i="12" s="1"/>
  <c r="U84" i="12"/>
  <c r="T70" i="12"/>
  <c r="Q70" i="12"/>
  <c r="AA108" i="12"/>
  <c r="X107" i="12"/>
  <c r="Q106" i="12"/>
  <c r="K106" i="12"/>
  <c r="AA104" i="12"/>
  <c r="X103" i="12"/>
  <c r="Q102" i="12"/>
  <c r="K102" i="12"/>
  <c r="AA100" i="12"/>
  <c r="X99" i="12"/>
  <c r="Q98" i="12"/>
  <c r="K98" i="12"/>
  <c r="AA96" i="12"/>
  <c r="AE94" i="12"/>
  <c r="X94" i="12"/>
  <c r="K94" i="12"/>
  <c r="AA93" i="12"/>
  <c r="T93" i="12"/>
  <c r="N93" i="12"/>
  <c r="AE90" i="12"/>
  <c r="X90" i="12"/>
  <c r="K90" i="12"/>
  <c r="AA89" i="12"/>
  <c r="T89" i="12"/>
  <c r="N89" i="12"/>
  <c r="K86" i="12"/>
  <c r="AA85" i="12"/>
  <c r="T85" i="12"/>
  <c r="N85" i="12"/>
  <c r="AE82" i="12"/>
  <c r="X82" i="12"/>
  <c r="K82" i="12"/>
  <c r="AA81" i="12"/>
  <c r="T81" i="12"/>
  <c r="N81" i="12"/>
  <c r="AE78" i="12"/>
  <c r="X78" i="12"/>
  <c r="K78" i="12"/>
  <c r="T74" i="12"/>
  <c r="N74" i="12"/>
  <c r="AE110" i="12"/>
  <c r="K110" i="12"/>
  <c r="X81" i="12"/>
  <c r="K81" i="12"/>
  <c r="K77" i="12"/>
  <c r="Q65" i="12"/>
  <c r="T62" i="12"/>
  <c r="N62" i="12"/>
  <c r="Q61" i="12"/>
  <c r="T60" i="12"/>
  <c r="AE58" i="12"/>
  <c r="AE50" i="12"/>
  <c r="X50" i="12"/>
  <c r="AA45" i="12"/>
  <c r="AE42" i="12"/>
  <c r="AA71" i="12"/>
  <c r="AE70" i="12"/>
  <c r="AA67" i="12"/>
  <c r="AA65" i="12"/>
  <c r="T65" i="12"/>
  <c r="AA61" i="12"/>
  <c r="T61" i="12"/>
  <c r="N52" i="12"/>
  <c r="Q52" i="12"/>
  <c r="AE52" i="12"/>
  <c r="E72" i="12"/>
  <c r="N72" i="12" s="1"/>
  <c r="K70" i="12"/>
  <c r="E69" i="12"/>
  <c r="X69" i="12" s="1"/>
  <c r="E68" i="12"/>
  <c r="AE68" i="12" s="1"/>
  <c r="N65" i="12"/>
  <c r="E64" i="12"/>
  <c r="T64" i="12" s="1"/>
  <c r="N61" i="12"/>
  <c r="AA58" i="12"/>
  <c r="AA70" i="12"/>
  <c r="K58" i="12"/>
  <c r="Q58" i="12"/>
  <c r="AE59" i="12"/>
  <c r="AE49" i="12"/>
  <c r="N47" i="12"/>
  <c r="AE45" i="12"/>
  <c r="Q42" i="12"/>
  <c r="AE38" i="12"/>
  <c r="Q38" i="12"/>
  <c r="Q59" i="12"/>
  <c r="K59" i="12"/>
  <c r="N55" i="12"/>
  <c r="AE53" i="12"/>
  <c r="X52" i="12"/>
  <c r="K52" i="12"/>
  <c r="Q49" i="12"/>
  <c r="AA47" i="12"/>
  <c r="Q45" i="12"/>
  <c r="T43" i="12"/>
  <c r="N37" i="12"/>
  <c r="T58" i="12"/>
  <c r="N58" i="12"/>
  <c r="X56" i="12"/>
  <c r="K56" i="12"/>
  <c r="AA55" i="12"/>
  <c r="Q53" i="12"/>
  <c r="T52" i="12"/>
  <c r="AE51" i="12"/>
  <c r="AA50" i="12"/>
  <c r="T50" i="12"/>
  <c r="N50" i="12"/>
  <c r="AE47" i="12"/>
  <c r="X47" i="12"/>
  <c r="K47" i="12"/>
  <c r="AA46" i="12"/>
  <c r="T46" i="12"/>
  <c r="N46" i="12"/>
  <c r="T42" i="12"/>
  <c r="N42" i="12"/>
  <c r="T39" i="12"/>
  <c r="AA38" i="12"/>
  <c r="T38" i="12"/>
  <c r="X37" i="12"/>
  <c r="Q41" i="12"/>
  <c r="T40" i="12"/>
  <c r="U40" i="12" s="1"/>
  <c r="AE39" i="12"/>
  <c r="Q37" i="12"/>
  <c r="T36" i="12"/>
  <c r="AE35" i="12"/>
  <c r="Q33" i="12"/>
  <c r="U32" i="12"/>
  <c r="N30" i="12"/>
  <c r="X27" i="12"/>
  <c r="N27" i="12"/>
  <c r="X26" i="12"/>
  <c r="N22" i="12"/>
  <c r="X20" i="12"/>
  <c r="N20" i="12"/>
  <c r="T21" i="12"/>
  <c r="AE21" i="12"/>
  <c r="AE20" i="12"/>
  <c r="U19" i="12"/>
  <c r="AA43" i="12"/>
  <c r="X40" i="12"/>
  <c r="AA39" i="12"/>
  <c r="X36" i="12"/>
  <c r="AA35" i="12"/>
  <c r="AE31" i="12"/>
  <c r="AE24" i="12"/>
  <c r="Q22" i="12"/>
  <c r="X21" i="12"/>
  <c r="Q21" i="12"/>
  <c r="K20" i="12"/>
  <c r="N39" i="12"/>
  <c r="N38" i="12"/>
  <c r="N35" i="12"/>
  <c r="N34" i="12"/>
  <c r="N31" i="12"/>
  <c r="X22" i="12"/>
  <c r="AE30" i="12"/>
  <c r="K30" i="12"/>
  <c r="AE26" i="12"/>
  <c r="T24" i="12"/>
  <c r="AA22" i="12"/>
  <c r="T20" i="12"/>
  <c r="AA18" i="12"/>
  <c r="AE17" i="12"/>
  <c r="AE13" i="12"/>
  <c r="T12" i="12"/>
  <c r="AA10" i="12"/>
  <c r="N21" i="12"/>
  <c r="N17" i="12"/>
  <c r="N13" i="12"/>
  <c r="Q24" i="12"/>
  <c r="AE22" i="12"/>
  <c r="Q20" i="12"/>
  <c r="AE14" i="12"/>
  <c r="Q12" i="12"/>
  <c r="T9" i="12"/>
  <c r="N183" i="12" l="1"/>
  <c r="T183" i="12"/>
  <c r="Q287" i="12"/>
  <c r="U287" i="12" s="1"/>
  <c r="AA287" i="12"/>
  <c r="AE287" i="12"/>
  <c r="T18" i="12"/>
  <c r="K18" i="12"/>
  <c r="U18" i="12" s="1"/>
  <c r="Q18" i="12"/>
  <c r="X18" i="12"/>
  <c r="N18" i="12"/>
  <c r="K31" i="12"/>
  <c r="U31" i="12" s="1"/>
  <c r="Q31" i="12"/>
  <c r="N48" i="12"/>
  <c r="X48" i="12"/>
  <c r="AA48" i="12"/>
  <c r="K48" i="12"/>
  <c r="AA387" i="12"/>
  <c r="AE387" i="12"/>
  <c r="T387" i="12"/>
  <c r="K387" i="12"/>
  <c r="X387" i="12"/>
  <c r="N144" i="12"/>
  <c r="Q144" i="12"/>
  <c r="X144" i="12"/>
  <c r="K144" i="12"/>
  <c r="AE260" i="12"/>
  <c r="N260" i="12"/>
  <c r="AA260" i="12"/>
  <c r="X345" i="12"/>
  <c r="N345" i="12"/>
  <c r="T345" i="12"/>
  <c r="U345" i="12" s="1"/>
  <c r="AA345" i="12"/>
  <c r="AE345" i="12"/>
  <c r="K345" i="12"/>
  <c r="N228" i="12"/>
  <c r="AE228" i="12"/>
  <c r="T228" i="12"/>
  <c r="AA228" i="12"/>
  <c r="Q16" i="12"/>
  <c r="U16" i="12" s="1"/>
  <c r="N25" i="12"/>
  <c r="T31" i="12"/>
  <c r="AE25" i="12"/>
  <c r="U43" i="12"/>
  <c r="AA51" i="12"/>
  <c r="X77" i="12"/>
  <c r="N77" i="12"/>
  <c r="X86" i="12"/>
  <c r="K122" i="12"/>
  <c r="T149" i="12"/>
  <c r="AE172" i="12"/>
  <c r="X184" i="12"/>
  <c r="X228" i="12"/>
  <c r="T287" i="12"/>
  <c r="Q296" i="12"/>
  <c r="K287" i="12"/>
  <c r="T51" i="12"/>
  <c r="T34" i="12"/>
  <c r="AE34" i="12"/>
  <c r="Q34" i="12"/>
  <c r="K169" i="12"/>
  <c r="AA169" i="12"/>
  <c r="U261" i="12"/>
  <c r="T324" i="12"/>
  <c r="X324" i="12"/>
  <c r="AE324" i="12"/>
  <c r="K365" i="12"/>
  <c r="X365" i="12"/>
  <c r="N365" i="12"/>
  <c r="N368" i="12"/>
  <c r="AE368" i="12"/>
  <c r="Q375" i="12"/>
  <c r="N375" i="12"/>
  <c r="AE375" i="12"/>
  <c r="N384" i="12"/>
  <c r="AE384" i="12"/>
  <c r="U192" i="12"/>
  <c r="Q269" i="12"/>
  <c r="N269" i="12"/>
  <c r="K269" i="12"/>
  <c r="AA269" i="12"/>
  <c r="AE269" i="12"/>
  <c r="AE398" i="12"/>
  <c r="Q398" i="12"/>
  <c r="N398" i="12"/>
  <c r="AA398" i="12"/>
  <c r="AA307" i="12"/>
  <c r="K307" i="12"/>
  <c r="Q307" i="12"/>
  <c r="AE370" i="12"/>
  <c r="N370" i="12"/>
  <c r="U370" i="12" s="1"/>
  <c r="X370" i="12"/>
  <c r="T370" i="12"/>
  <c r="Q370" i="12"/>
  <c r="AA167" i="12"/>
  <c r="AE167" i="12"/>
  <c r="Q167" i="12"/>
  <c r="K265" i="12"/>
  <c r="AA265" i="12"/>
  <c r="N265" i="12"/>
  <c r="AE265" i="12"/>
  <c r="U111" i="12"/>
  <c r="X174" i="12"/>
  <c r="T174" i="12"/>
  <c r="N184" i="12"/>
  <c r="T184" i="12"/>
  <c r="U184" i="12" s="1"/>
  <c r="AA184" i="12"/>
  <c r="K184" i="12"/>
  <c r="N221" i="12"/>
  <c r="AE221" i="12"/>
  <c r="N274" i="12"/>
  <c r="X274" i="12"/>
  <c r="K274" i="12"/>
  <c r="T274" i="12"/>
  <c r="T361" i="12"/>
  <c r="X361" i="12"/>
  <c r="K361" i="12"/>
  <c r="T14" i="12"/>
  <c r="N14" i="12"/>
  <c r="Q14" i="12"/>
  <c r="K14" i="12"/>
  <c r="N208" i="12"/>
  <c r="T208" i="12"/>
  <c r="AA208" i="12"/>
  <c r="Q208" i="12"/>
  <c r="K208" i="12"/>
  <c r="U208" i="12" s="1"/>
  <c r="N87" i="12"/>
  <c r="Q87" i="12"/>
  <c r="X87" i="12"/>
  <c r="AE87" i="12"/>
  <c r="K87" i="12"/>
  <c r="U87" i="12" s="1"/>
  <c r="T87" i="12"/>
  <c r="Q111" i="12"/>
  <c r="AA111" i="12"/>
  <c r="AE111" i="12"/>
  <c r="T111" i="12"/>
  <c r="N111" i="12"/>
  <c r="X111" i="12"/>
  <c r="AA155" i="12"/>
  <c r="AE155" i="12"/>
  <c r="K155" i="12"/>
  <c r="Q155" i="12"/>
  <c r="N296" i="12"/>
  <c r="AA296" i="12"/>
  <c r="AE296" i="12"/>
  <c r="X379" i="12"/>
  <c r="AE379" i="12"/>
  <c r="N379" i="12"/>
  <c r="T379" i="12"/>
  <c r="T75" i="12"/>
  <c r="K75" i="12"/>
  <c r="AA75" i="12"/>
  <c r="Q75" i="12"/>
  <c r="N75" i="12"/>
  <c r="AE75" i="12"/>
  <c r="X172" i="12"/>
  <c r="K172" i="12"/>
  <c r="N172" i="12"/>
  <c r="T354" i="12"/>
  <c r="K354" i="12"/>
  <c r="N354" i="12"/>
  <c r="AA354" i="12"/>
  <c r="AE354" i="12"/>
  <c r="X354" i="12"/>
  <c r="AE113" i="12"/>
  <c r="Q113" i="12"/>
  <c r="AA113" i="12"/>
  <c r="T113" i="12"/>
  <c r="K113" i="12"/>
  <c r="AE147" i="12"/>
  <c r="AA147" i="12"/>
  <c r="Q147" i="12"/>
  <c r="K147" i="12"/>
  <c r="AE18" i="12"/>
  <c r="T16" i="12"/>
  <c r="AA31" i="12"/>
  <c r="K51" i="12"/>
  <c r="N51" i="12"/>
  <c r="T77" i="12"/>
  <c r="AE86" i="12"/>
  <c r="X149" i="12"/>
  <c r="Q122" i="12"/>
  <c r="U122" i="12" s="1"/>
  <c r="N147" i="12"/>
  <c r="AE174" i="12"/>
  <c r="AA221" i="12"/>
  <c r="Q221" i="12"/>
  <c r="AE274" i="12"/>
  <c r="AA274" i="12"/>
  <c r="X287" i="12"/>
  <c r="AE361" i="12"/>
  <c r="X31" i="12"/>
  <c r="X260" i="12"/>
  <c r="X53" i="12"/>
  <c r="K53" i="12"/>
  <c r="AA133" i="12"/>
  <c r="K133" i="12"/>
  <c r="AE133" i="12"/>
  <c r="K275" i="12"/>
  <c r="Q275" i="12"/>
  <c r="AE283" i="12"/>
  <c r="K283" i="12"/>
  <c r="AA283" i="12"/>
  <c r="AE300" i="12"/>
  <c r="X300" i="12"/>
  <c r="Q172" i="12"/>
  <c r="AE23" i="12"/>
  <c r="T23" i="12"/>
  <c r="Q23" i="12"/>
  <c r="AA23" i="12"/>
  <c r="X23" i="12"/>
  <c r="K23" i="12"/>
  <c r="U23" i="12" s="1"/>
  <c r="N23" i="12"/>
  <c r="Q35" i="12"/>
  <c r="X35" i="12"/>
  <c r="K35" i="12"/>
  <c r="T35" i="12"/>
  <c r="AA143" i="12"/>
  <c r="AE143" i="12"/>
  <c r="Q143" i="12"/>
  <c r="Q303" i="12"/>
  <c r="AA303" i="12"/>
  <c r="AE303" i="12"/>
  <c r="X394" i="12"/>
  <c r="Q394" i="12"/>
  <c r="AE394" i="12"/>
  <c r="AA56" i="12"/>
  <c r="Q56" i="12"/>
  <c r="N56" i="12"/>
  <c r="U56" i="12" s="1"/>
  <c r="AE56" i="12"/>
  <c r="X51" i="12"/>
  <c r="AA77" i="12"/>
  <c r="AA86" i="12"/>
  <c r="U92" i="12"/>
  <c r="U112" i="12"/>
  <c r="N86" i="12"/>
  <c r="AA144" i="12"/>
  <c r="Q77" i="12"/>
  <c r="T147" i="12"/>
  <c r="K183" i="12"/>
  <c r="AE183" i="12"/>
  <c r="K260" i="12"/>
  <c r="N387" i="12"/>
  <c r="U387" i="12" s="1"/>
  <c r="Q86" i="12"/>
  <c r="X75" i="12"/>
  <c r="AE149" i="12"/>
  <c r="K149" i="12"/>
  <c r="U149" i="12" s="1"/>
  <c r="T221" i="12"/>
  <c r="Q166" i="12"/>
  <c r="AA166" i="12"/>
  <c r="N113" i="12"/>
  <c r="Q123" i="12"/>
  <c r="AE123" i="12"/>
  <c r="N123" i="12"/>
  <c r="AA123" i="12"/>
  <c r="AA235" i="12"/>
  <c r="X235" i="12"/>
  <c r="N235" i="12"/>
  <c r="U235" i="12" s="1"/>
  <c r="X187" i="12"/>
  <c r="N187" i="12"/>
  <c r="X225" i="12"/>
  <c r="AE225" i="12"/>
  <c r="N225" i="12"/>
  <c r="U225" i="12" s="1"/>
  <c r="AE234" i="12"/>
  <c r="X234" i="12"/>
  <c r="K234" i="12"/>
  <c r="Q234" i="12"/>
  <c r="U234" i="12" s="1"/>
  <c r="T256" i="12"/>
  <c r="K256" i="12"/>
  <c r="T260" i="12"/>
  <c r="T296" i="12"/>
  <c r="U296" i="12" s="1"/>
  <c r="X320" i="12"/>
  <c r="AE320" i="12"/>
  <c r="T351" i="12"/>
  <c r="K351" i="12"/>
  <c r="T376" i="12"/>
  <c r="N376" i="12"/>
  <c r="K89" i="12"/>
  <c r="X89" i="12"/>
  <c r="AA127" i="12"/>
  <c r="AE127" i="12"/>
  <c r="K127" i="12"/>
  <c r="U127" i="12" s="1"/>
  <c r="Q127" i="12"/>
  <c r="N128" i="12"/>
  <c r="AA128" i="12"/>
  <c r="Q128" i="12"/>
  <c r="K128" i="12"/>
  <c r="Q151" i="12"/>
  <c r="AA151" i="12"/>
  <c r="AE151" i="12"/>
  <c r="T172" i="12"/>
  <c r="AE208" i="12"/>
  <c r="K228" i="12"/>
  <c r="X288" i="12"/>
  <c r="AA288" i="12"/>
  <c r="T288" i="12"/>
  <c r="Q228" i="12"/>
  <c r="N227" i="12"/>
  <c r="U227" i="12" s="1"/>
  <c r="T227" i="12"/>
  <c r="Q395" i="12"/>
  <c r="K395" i="12"/>
  <c r="X395" i="12"/>
  <c r="AE395" i="12"/>
  <c r="N395" i="12"/>
  <c r="AE54" i="12"/>
  <c r="T54" i="12"/>
  <c r="K54" i="12"/>
  <c r="X54" i="12"/>
  <c r="AA54" i="12"/>
  <c r="N54" i="12"/>
  <c r="U119" i="12"/>
  <c r="T273" i="12"/>
  <c r="U273" i="12" s="1"/>
  <c r="AE281" i="12"/>
  <c r="AE33" i="12"/>
  <c r="X33" i="12"/>
  <c r="N80" i="12"/>
  <c r="T80" i="12"/>
  <c r="T96" i="12"/>
  <c r="N96" i="12"/>
  <c r="N122" i="12"/>
  <c r="AE122" i="12"/>
  <c r="K25" i="12"/>
  <c r="AA25" i="12"/>
  <c r="Q118" i="12"/>
  <c r="AA118" i="12"/>
  <c r="T118" i="12"/>
  <c r="U118" i="12" s="1"/>
  <c r="X140" i="12"/>
  <c r="N140" i="12"/>
  <c r="N390" i="12"/>
  <c r="AA390" i="12"/>
  <c r="Q390" i="12"/>
  <c r="AE390" i="12"/>
  <c r="K390" i="12"/>
  <c r="AA338" i="12"/>
  <c r="Q338" i="12"/>
  <c r="T338" i="12"/>
  <c r="K338" i="12"/>
  <c r="Q27" i="12"/>
  <c r="T27" i="12"/>
  <c r="X93" i="12"/>
  <c r="Q93" i="12"/>
  <c r="AE93" i="12"/>
  <c r="T241" i="12"/>
  <c r="Q241" i="12"/>
  <c r="K241" i="12"/>
  <c r="AA105" i="12"/>
  <c r="AE105" i="12"/>
  <c r="K105" i="12"/>
  <c r="Q105" i="12"/>
  <c r="Q277" i="12"/>
  <c r="X277" i="12"/>
  <c r="N277" i="12"/>
  <c r="K277" i="12"/>
  <c r="AE277" i="12"/>
  <c r="T33" i="12"/>
  <c r="T37" i="12"/>
  <c r="AE241" i="12"/>
  <c r="Q389" i="12"/>
  <c r="AE389" i="12"/>
  <c r="K389" i="12"/>
  <c r="T277" i="12"/>
  <c r="AA361" i="12"/>
  <c r="Q361" i="12"/>
  <c r="AA248" i="12"/>
  <c r="X248" i="12"/>
  <c r="Q248" i="12"/>
  <c r="N248" i="12"/>
  <c r="K394" i="12"/>
  <c r="U394" i="12" s="1"/>
  <c r="AA394" i="12"/>
  <c r="K254" i="12"/>
  <c r="U398" i="12"/>
  <c r="N12" i="12"/>
  <c r="X12" i="12"/>
  <c r="Q48" i="12"/>
  <c r="T304" i="12"/>
  <c r="N304" i="12"/>
  <c r="AE304" i="12"/>
  <c r="K27" i="12"/>
  <c r="U27" i="12" s="1"/>
  <c r="N162" i="12"/>
  <c r="U162" i="12" s="1"/>
  <c r="X162" i="12"/>
  <c r="T232" i="12"/>
  <c r="AA232" i="12"/>
  <c r="X232" i="12"/>
  <c r="K232" i="12"/>
  <c r="Q232" i="12"/>
  <c r="X39" i="12"/>
  <c r="Q39" i="12"/>
  <c r="X76" i="12"/>
  <c r="T76" i="12"/>
  <c r="U76" i="12" s="1"/>
  <c r="U12" i="12"/>
  <c r="U396" i="12"/>
  <c r="T229" i="12"/>
  <c r="AE246" i="12"/>
  <c r="Q254" i="12"/>
  <c r="AE48" i="12"/>
  <c r="K80" i="12"/>
  <c r="T48" i="12"/>
  <c r="T140" i="12"/>
  <c r="T390" i="12"/>
  <c r="X352" i="12"/>
  <c r="N352" i="12"/>
  <c r="N389" i="12"/>
  <c r="X390" i="12"/>
  <c r="N338" i="12"/>
  <c r="X360" i="12"/>
  <c r="N360" i="12"/>
  <c r="N399" i="12"/>
  <c r="X399" i="12"/>
  <c r="K399" i="12"/>
  <c r="X318" i="12"/>
  <c r="T318" i="12"/>
  <c r="N154" i="12"/>
  <c r="AA154" i="12"/>
  <c r="T233" i="12"/>
  <c r="AA233" i="12"/>
  <c r="AA60" i="12"/>
  <c r="X60" i="12"/>
  <c r="N60" i="12"/>
  <c r="U60" i="12" s="1"/>
  <c r="Q95" i="12"/>
  <c r="U95" i="12" s="1"/>
  <c r="N95" i="12"/>
  <c r="N116" i="12"/>
  <c r="Q116" i="12"/>
  <c r="K180" i="12"/>
  <c r="Q180" i="12"/>
  <c r="X369" i="12"/>
  <c r="AA369" i="12"/>
  <c r="N357" i="12"/>
  <c r="X367" i="12"/>
  <c r="AE367" i="12"/>
  <c r="Q376" i="12"/>
  <c r="Q30" i="12"/>
  <c r="K117" i="12"/>
  <c r="U117" i="12" s="1"/>
  <c r="X348" i="12"/>
  <c r="X9" i="12"/>
  <c r="N280" i="12"/>
  <c r="K9" i="12"/>
  <c r="U9" i="12" s="1"/>
  <c r="K151" i="12"/>
  <c r="T128" i="12"/>
  <c r="U128" i="12" s="1"/>
  <c r="AE365" i="12"/>
  <c r="AA370" i="12"/>
  <c r="AA376" i="12"/>
  <c r="X357" i="12"/>
  <c r="Q330" i="12"/>
  <c r="U330" i="12" s="1"/>
  <c r="X337" i="12"/>
  <c r="Q342" i="12"/>
  <c r="N347" i="12"/>
  <c r="U347" i="12" s="1"/>
  <c r="AE376" i="12"/>
  <c r="AA30" i="12"/>
  <c r="T144" i="12"/>
  <c r="T124" i="12"/>
  <c r="U124" i="12" s="1"/>
  <c r="AA178" i="12"/>
  <c r="X347" i="12"/>
  <c r="Q149" i="12"/>
  <c r="Q372" i="12"/>
  <c r="U372" i="12" s="1"/>
  <c r="Q355" i="12"/>
  <c r="K150" i="12"/>
  <c r="AA379" i="12"/>
  <c r="Q379" i="12"/>
  <c r="U379" i="12" s="1"/>
  <c r="N33" i="12"/>
  <c r="U33" i="12" s="1"/>
  <c r="AA174" i="12"/>
  <c r="AE184" i="12"/>
  <c r="U15" i="12"/>
  <c r="AE192" i="12"/>
  <c r="N363" i="12"/>
  <c r="AA377" i="12"/>
  <c r="Q233" i="12"/>
  <c r="K233" i="12"/>
  <c r="Q369" i="12"/>
  <c r="X142" i="12"/>
  <c r="U55" i="12"/>
  <c r="AE233" i="12"/>
  <c r="N369" i="12"/>
  <c r="N142" i="12"/>
  <c r="U142" i="12" s="1"/>
  <c r="X104" i="12"/>
  <c r="X123" i="12"/>
  <c r="Q352" i="12"/>
  <c r="K352" i="12"/>
  <c r="U154" i="12"/>
  <c r="X154" i="12"/>
  <c r="U204" i="12"/>
  <c r="T388" i="12"/>
  <c r="U346" i="12"/>
  <c r="Q17" i="12"/>
  <c r="K65" i="12"/>
  <c r="U65" i="12" s="1"/>
  <c r="AE145" i="12"/>
  <c r="K349" i="12"/>
  <c r="T300" i="12"/>
  <c r="N344" i="12"/>
  <c r="T391" i="12"/>
  <c r="X376" i="12"/>
  <c r="AE71" i="12"/>
  <c r="N104" i="12"/>
  <c r="U104" i="12" s="1"/>
  <c r="N318" i="12"/>
  <c r="U281" i="12"/>
  <c r="AA240" i="12"/>
  <c r="X363" i="12"/>
  <c r="AE41" i="12"/>
  <c r="Q150" i="12"/>
  <c r="U150" i="12" s="1"/>
  <c r="AE204" i="12"/>
  <c r="N233" i="12"/>
  <c r="AE280" i="12"/>
  <c r="Q327" i="12"/>
  <c r="U63" i="12"/>
  <c r="Q140" i="12"/>
  <c r="K17" i="12"/>
  <c r="K21" i="12"/>
  <c r="U21" i="12" s="1"/>
  <c r="AA82" i="12"/>
  <c r="T375" i="12"/>
  <c r="Q344" i="12"/>
  <c r="AA36" i="12"/>
  <c r="Q347" i="12"/>
  <c r="Q387" i="12"/>
  <c r="U35" i="12"/>
  <c r="U41" i="12"/>
  <c r="AE15" i="12"/>
  <c r="U342" i="12"/>
  <c r="AE288" i="12"/>
  <c r="Q363" i="12"/>
  <c r="K140" i="12"/>
  <c r="X223" i="12"/>
  <c r="U50" i="12"/>
  <c r="U82" i="12"/>
  <c r="U362" i="12"/>
  <c r="Q13" i="12"/>
  <c r="X16" i="12"/>
  <c r="X96" i="12"/>
  <c r="AA37" i="12"/>
  <c r="AE137" i="12"/>
  <c r="Q169" i="12"/>
  <c r="U169" i="12" s="1"/>
  <c r="AA175" i="12"/>
  <c r="AA80" i="12"/>
  <c r="U252" i="12"/>
  <c r="Q244" i="12"/>
  <c r="K341" i="12"/>
  <c r="AA399" i="12"/>
  <c r="N351" i="12"/>
  <c r="X383" i="12"/>
  <c r="T349" i="12"/>
  <c r="U349" i="12" s="1"/>
  <c r="AE383" i="12"/>
  <c r="K397" i="12"/>
  <c r="X344" i="12"/>
  <c r="N11" i="12"/>
  <c r="U11" i="12" s="1"/>
  <c r="T78" i="12"/>
  <c r="U78" i="12" s="1"/>
  <c r="K57" i="12"/>
  <c r="Q71" i="12"/>
  <c r="X25" i="12"/>
  <c r="K71" i="12"/>
  <c r="AA130" i="12"/>
  <c r="N156" i="12"/>
  <c r="Q161" i="12"/>
  <c r="T212" i="12"/>
  <c r="K132" i="12"/>
  <c r="X130" i="12"/>
  <c r="K164" i="12"/>
  <c r="Q236" i="12"/>
  <c r="U236" i="12" s="1"/>
  <c r="N242" i="12"/>
  <c r="N288" i="12"/>
  <c r="U288" i="12" s="1"/>
  <c r="N353" i="12"/>
  <c r="T156" i="12"/>
  <c r="AA242" i="12"/>
  <c r="AA337" i="12"/>
  <c r="Q380" i="12"/>
  <c r="Q353" i="12"/>
  <c r="U46" i="12"/>
  <c r="U77" i="12"/>
  <c r="U110" i="12"/>
  <c r="U89" i="12"/>
  <c r="U153" i="12"/>
  <c r="U292" i="12"/>
  <c r="U300" i="12"/>
  <c r="U304" i="12"/>
  <c r="U308" i="12"/>
  <c r="U312" i="12"/>
  <c r="U316" i="12"/>
  <c r="U324" i="12"/>
  <c r="U26" i="12"/>
  <c r="X13" i="12"/>
  <c r="N53" i="12"/>
  <c r="U53" i="12" s="1"/>
  <c r="AE37" i="12"/>
  <c r="AA33" i="12"/>
  <c r="Q141" i="12"/>
  <c r="U141" i="12" s="1"/>
  <c r="Q174" i="12"/>
  <c r="X169" i="12"/>
  <c r="X205" i="12"/>
  <c r="K360" i="12"/>
  <c r="T383" i="12"/>
  <c r="K392" i="12"/>
  <c r="T399" i="12"/>
  <c r="Q212" i="12"/>
  <c r="Q399" i="12"/>
  <c r="AA357" i="12"/>
  <c r="AA367" i="12"/>
  <c r="K44" i="12"/>
  <c r="U44" i="12" s="1"/>
  <c r="T57" i="12"/>
  <c r="Q25" i="12"/>
  <c r="X57" i="12"/>
  <c r="AE79" i="12"/>
  <c r="AA57" i="12"/>
  <c r="X156" i="12"/>
  <c r="AE212" i="12"/>
  <c r="T132" i="12"/>
  <c r="AE126" i="12"/>
  <c r="Q132" i="12"/>
  <c r="X240" i="12"/>
  <c r="Q364" i="12"/>
  <c r="X242" i="12"/>
  <c r="X353" i="12"/>
  <c r="U120" i="12"/>
  <c r="U131" i="12"/>
  <c r="U147" i="12"/>
  <c r="U163" i="12"/>
  <c r="AA16" i="12"/>
  <c r="N148" i="12"/>
  <c r="Q148" i="12"/>
  <c r="U246" i="12"/>
  <c r="AA255" i="12"/>
  <c r="AA389" i="12"/>
  <c r="K156" i="12"/>
  <c r="Q164" i="12"/>
  <c r="T236" i="12"/>
  <c r="N231" i="12"/>
  <c r="AA393" i="12"/>
  <c r="U36" i="12"/>
  <c r="K16" i="12"/>
  <c r="X80" i="12"/>
  <c r="AE96" i="12"/>
  <c r="K174" i="12"/>
  <c r="N174" i="12"/>
  <c r="AA234" i="12"/>
  <c r="T389" i="12"/>
  <c r="AE399" i="12"/>
  <c r="AE200" i="12"/>
  <c r="X128" i="12"/>
  <c r="X138" i="12"/>
  <c r="U39" i="12"/>
  <c r="T68" i="12"/>
  <c r="U70" i="12"/>
  <c r="U339" i="12"/>
  <c r="U355" i="12"/>
  <c r="U371" i="12"/>
  <c r="U395" i="12"/>
  <c r="U101" i="12"/>
  <c r="U180" i="12"/>
  <c r="U257" i="12"/>
  <c r="Q28" i="12"/>
  <c r="N45" i="12"/>
  <c r="U45" i="12" s="1"/>
  <c r="AE61" i="12"/>
  <c r="Q67" i="12"/>
  <c r="K38" i="12"/>
  <c r="AE12" i="12"/>
  <c r="N67" i="12"/>
  <c r="AA12" i="12"/>
  <c r="AE67" i="12"/>
  <c r="AE16" i="12"/>
  <c r="Q90" i="12"/>
  <c r="T90" i="12"/>
  <c r="U90" i="12" s="1"/>
  <c r="Q137" i="12"/>
  <c r="X146" i="12"/>
  <c r="Q157" i="12"/>
  <c r="Q173" i="12"/>
  <c r="T122" i="12"/>
  <c r="K134" i="12"/>
  <c r="K148" i="12"/>
  <c r="N158" i="12"/>
  <c r="K166" i="12"/>
  <c r="N170" i="12"/>
  <c r="N134" i="12"/>
  <c r="K145" i="12"/>
  <c r="X197" i="12"/>
  <c r="Q247" i="12"/>
  <c r="U247" i="12" s="1"/>
  <c r="T168" i="12"/>
  <c r="Q158" i="12"/>
  <c r="X221" i="12"/>
  <c r="N229" i="12"/>
  <c r="U229" i="12" s="1"/>
  <c r="N244" i="12"/>
  <c r="U244" i="12" s="1"/>
  <c r="N254" i="12"/>
  <c r="AE343" i="12"/>
  <c r="N290" i="12"/>
  <c r="N320" i="12"/>
  <c r="U320" i="12" s="1"/>
  <c r="N341" i="12"/>
  <c r="X351" i="12"/>
  <c r="Q384" i="12"/>
  <c r="AE351" i="12"/>
  <c r="AE360" i="12"/>
  <c r="AA368" i="12"/>
  <c r="AA384" i="12"/>
  <c r="K391" i="12"/>
  <c r="U391" i="12" s="1"/>
  <c r="T237" i="12"/>
  <c r="AE329" i="12"/>
  <c r="K343" i="12"/>
  <c r="T365" i="12"/>
  <c r="K384" i="12"/>
  <c r="AE392" i="12"/>
  <c r="AA244" i="12"/>
  <c r="K255" i="12"/>
  <c r="Q360" i="12"/>
  <c r="Q392" i="12"/>
  <c r="AA344" i="12"/>
  <c r="T357" i="12"/>
  <c r="U357" i="12" s="1"/>
  <c r="K367" i="12"/>
  <c r="U367" i="12" s="1"/>
  <c r="K376" i="12"/>
  <c r="AA392" i="12"/>
  <c r="Q343" i="12"/>
  <c r="AA341" i="12"/>
  <c r="AA365" i="12"/>
  <c r="Q365" i="12"/>
  <c r="X392" i="12"/>
  <c r="AA349" i="12"/>
  <c r="X368" i="12"/>
  <c r="U302" i="12"/>
  <c r="U306" i="12"/>
  <c r="U310" i="12"/>
  <c r="U314" i="12"/>
  <c r="U318" i="12"/>
  <c r="U322" i="12"/>
  <c r="T13" i="12"/>
  <c r="U13" i="12" s="1"/>
  <c r="AA13" i="12"/>
  <c r="X28" i="12"/>
  <c r="T17" i="12"/>
  <c r="U17" i="12" s="1"/>
  <c r="AA17" i="12"/>
  <c r="T28" i="12"/>
  <c r="AA28" i="12"/>
  <c r="X67" i="12"/>
  <c r="N136" i="12"/>
  <c r="T136" i="12"/>
  <c r="T158" i="12"/>
  <c r="T181" i="12"/>
  <c r="T134" i="12"/>
  <c r="T148" i="12"/>
  <c r="T166" i="12"/>
  <c r="X170" i="12"/>
  <c r="X189" i="12"/>
  <c r="K158" i="12"/>
  <c r="N168" i="12"/>
  <c r="N266" i="12"/>
  <c r="N237" i="12"/>
  <c r="AA246" i="12"/>
  <c r="N255" i="12"/>
  <c r="X341" i="12"/>
  <c r="Q368" i="12"/>
  <c r="N383" i="12"/>
  <c r="AA352" i="12"/>
  <c r="K381" i="12"/>
  <c r="N392" i="12"/>
  <c r="U392" i="12" s="1"/>
  <c r="AA252" i="12"/>
  <c r="AE341" i="12"/>
  <c r="T343" i="12"/>
  <c r="K368" i="12"/>
  <c r="U368" i="12" s="1"/>
  <c r="K375" i="12"/>
  <c r="U375" i="12" s="1"/>
  <c r="T397" i="12"/>
  <c r="U397" i="12" s="1"/>
  <c r="AE349" i="12"/>
  <c r="AE359" i="12"/>
  <c r="AE397" i="12"/>
  <c r="Q373" i="12"/>
  <c r="U373" i="12" s="1"/>
  <c r="AA351" i="12"/>
  <c r="AA375" i="12"/>
  <c r="Q351" i="12"/>
  <c r="U351" i="12" s="1"/>
  <c r="X384" i="12"/>
  <c r="AE331" i="12"/>
  <c r="AA373" i="12"/>
  <c r="AA383" i="12"/>
  <c r="K49" i="12"/>
  <c r="N49" i="12"/>
  <c r="N59" i="12"/>
  <c r="T59" i="12"/>
  <c r="U59" i="12" s="1"/>
  <c r="X34" i="12"/>
  <c r="AA34" i="12"/>
  <c r="K67" i="12"/>
  <c r="T170" i="12"/>
  <c r="X166" i="12"/>
  <c r="X115" i="12"/>
  <c r="N213" i="12"/>
  <c r="Q237" i="12"/>
  <c r="T381" i="12"/>
  <c r="T254" i="12"/>
  <c r="T359" i="12"/>
  <c r="K237" i="12"/>
  <c r="T341" i="12"/>
  <c r="AA360" i="12"/>
  <c r="K383" i="12"/>
  <c r="AA359" i="12"/>
  <c r="AA381" i="12"/>
  <c r="T360" i="12"/>
  <c r="U137" i="12"/>
  <c r="U157" i="12"/>
  <c r="U258" i="12"/>
  <c r="U299" i="12"/>
  <c r="U378" i="12"/>
  <c r="K42" i="12"/>
  <c r="U42" i="12" s="1"/>
  <c r="X49" i="12"/>
  <c r="X59" i="12"/>
  <c r="K34" i="12"/>
  <c r="U34" i="12" s="1"/>
  <c r="AA49" i="12"/>
  <c r="N160" i="12"/>
  <c r="T160" i="12"/>
  <c r="N146" i="12"/>
  <c r="T146" i="12"/>
  <c r="Q133" i="12"/>
  <c r="U133" i="12" s="1"/>
  <c r="Q165" i="12"/>
  <c r="U165" i="12" s="1"/>
  <c r="N176" i="12"/>
  <c r="T176" i="12"/>
  <c r="X183" i="12"/>
  <c r="Q134" i="12"/>
  <c r="K359" i="12"/>
  <c r="U359" i="12" s="1"/>
  <c r="Q256" i="12"/>
  <c r="AE391" i="12"/>
  <c r="AA391" i="12"/>
  <c r="U38" i="12"/>
  <c r="U61" i="12"/>
  <c r="U37" i="12"/>
  <c r="U81" i="12"/>
  <c r="AA72" i="12"/>
  <c r="U129" i="12"/>
  <c r="U145" i="12"/>
  <c r="U161" i="12"/>
  <c r="U139" i="12"/>
  <c r="U143" i="12"/>
  <c r="U155" i="12"/>
  <c r="U159" i="12"/>
  <c r="U171" i="12"/>
  <c r="U238" i="12"/>
  <c r="U240" i="12"/>
  <c r="U280" i="12"/>
  <c r="U24" i="12"/>
  <c r="U25" i="12"/>
  <c r="U30" i="12"/>
  <c r="U22" i="12"/>
  <c r="AE72" i="12"/>
  <c r="U85" i="12"/>
  <c r="U93" i="12"/>
  <c r="X72" i="12"/>
  <c r="U135" i="12"/>
  <c r="U151" i="12"/>
  <c r="U167" i="12"/>
  <c r="U239" i="12"/>
  <c r="U348" i="12"/>
  <c r="U364" i="12"/>
  <c r="U380" i="12"/>
  <c r="U363" i="12"/>
  <c r="U385" i="12"/>
  <c r="U123" i="12"/>
  <c r="U125" i="12"/>
  <c r="T72" i="12"/>
  <c r="U253" i="12"/>
  <c r="Q72" i="12"/>
  <c r="U58" i="12"/>
  <c r="U20" i="12"/>
  <c r="U52" i="12"/>
  <c r="Q64" i="12"/>
  <c r="T69" i="12"/>
  <c r="AE69" i="12"/>
  <c r="K69" i="12"/>
  <c r="U62" i="12"/>
  <c r="N69" i="12"/>
  <c r="U86" i="12"/>
  <c r="U94" i="12"/>
  <c r="U98" i="12"/>
  <c r="U102" i="12"/>
  <c r="U106" i="12"/>
  <c r="K68" i="12"/>
  <c r="K72" i="12"/>
  <c r="U74" i="12"/>
  <c r="U96" i="12"/>
  <c r="U100" i="12"/>
  <c r="U108" i="12"/>
  <c r="U103" i="12"/>
  <c r="U115" i="12"/>
  <c r="U179" i="12"/>
  <c r="U183" i="12"/>
  <c r="U187" i="12"/>
  <c r="U191" i="12"/>
  <c r="U195" i="12"/>
  <c r="U199" i="12"/>
  <c r="U203" i="12"/>
  <c r="U207" i="12"/>
  <c r="U211" i="12"/>
  <c r="U215" i="12"/>
  <c r="U219" i="12"/>
  <c r="U223" i="12"/>
  <c r="U231" i="12"/>
  <c r="U190" i="12"/>
  <c r="U222" i="12"/>
  <c r="U243" i="12"/>
  <c r="U250" i="12"/>
  <c r="U284" i="12"/>
  <c r="U194" i="12"/>
  <c r="U226" i="12"/>
  <c r="U242" i="12"/>
  <c r="U251" i="12"/>
  <c r="U262" i="12"/>
  <c r="U266" i="12"/>
  <c r="U270" i="12"/>
  <c r="U274" i="12"/>
  <c r="U278" i="12"/>
  <c r="U282" i="12"/>
  <c r="U286" i="12"/>
  <c r="U290" i="12"/>
  <c r="U294" i="12"/>
  <c r="U298" i="12"/>
  <c r="AA332" i="12"/>
  <c r="AE332" i="12"/>
  <c r="U289" i="12"/>
  <c r="U321" i="12"/>
  <c r="U259" i="12"/>
  <c r="U327" i="12"/>
  <c r="U331" i="12"/>
  <c r="U335" i="12"/>
  <c r="U361" i="12"/>
  <c r="U377" i="12"/>
  <c r="U393" i="12"/>
  <c r="U317" i="12"/>
  <c r="U325" i="12"/>
  <c r="X332" i="12"/>
  <c r="U400" i="12"/>
  <c r="U295" i="12"/>
  <c r="U303" i="12"/>
  <c r="U311" i="12"/>
  <c r="U319" i="12"/>
  <c r="U329" i="12"/>
  <c r="Q332" i="12"/>
  <c r="U337" i="12"/>
  <c r="U388" i="12"/>
  <c r="U47" i="12"/>
  <c r="N64" i="12"/>
  <c r="Q68" i="12"/>
  <c r="AA68" i="12"/>
  <c r="N68" i="12"/>
  <c r="U177" i="12"/>
  <c r="U182" i="12"/>
  <c r="U214" i="12"/>
  <c r="U186" i="12"/>
  <c r="U218" i="12"/>
  <c r="U313" i="12"/>
  <c r="T328" i="12"/>
  <c r="U283" i="12"/>
  <c r="U291" i="12"/>
  <c r="U323" i="12"/>
  <c r="U309" i="12"/>
  <c r="N328" i="12"/>
  <c r="N336" i="12"/>
  <c r="U279" i="12"/>
  <c r="Q328" i="12"/>
  <c r="X64" i="12"/>
  <c r="X68" i="12"/>
  <c r="AA69" i="12"/>
  <c r="Q69" i="12"/>
  <c r="U107" i="12"/>
  <c r="U114" i="12"/>
  <c r="U175" i="12"/>
  <c r="U173" i="12"/>
  <c r="U181" i="12"/>
  <c r="U185" i="12"/>
  <c r="U189" i="12"/>
  <c r="U193" i="12"/>
  <c r="U197" i="12"/>
  <c r="U201" i="12"/>
  <c r="U205" i="12"/>
  <c r="U209" i="12"/>
  <c r="U213" i="12"/>
  <c r="U217" i="12"/>
  <c r="U221" i="12"/>
  <c r="U206" i="12"/>
  <c r="U260" i="12"/>
  <c r="U264" i="12"/>
  <c r="U268" i="12"/>
  <c r="U272" i="12"/>
  <c r="U276" i="12"/>
  <c r="U210" i="12"/>
  <c r="U305" i="12"/>
  <c r="T332" i="12"/>
  <c r="U275" i="12"/>
  <c r="U307" i="12"/>
  <c r="U315" i="12"/>
  <c r="U301" i="12"/>
  <c r="X336" i="12"/>
  <c r="U271" i="12"/>
  <c r="U356" i="12"/>
  <c r="U369" i="12"/>
  <c r="AA64" i="12"/>
  <c r="AE64" i="12"/>
  <c r="K64" i="12"/>
  <c r="U64" i="12" s="1"/>
  <c r="U99" i="12"/>
  <c r="U198" i="12"/>
  <c r="U230" i="12"/>
  <c r="U202" i="12"/>
  <c r="U256" i="12"/>
  <c r="AA328" i="12"/>
  <c r="AE328" i="12"/>
  <c r="U297" i="12"/>
  <c r="T336" i="12"/>
  <c r="U267" i="12"/>
  <c r="K328" i="12"/>
  <c r="K336" i="12"/>
  <c r="U293" i="12"/>
  <c r="N332" i="12"/>
  <c r="AE336" i="12"/>
  <c r="U263" i="12"/>
  <c r="U333" i="12"/>
  <c r="Q336" i="12"/>
  <c r="U340" i="12"/>
  <c r="A3" i="12"/>
  <c r="A4" i="12"/>
  <c r="A5" i="12"/>
  <c r="A6" i="12"/>
  <c r="A7" i="12"/>
  <c r="A8" i="12"/>
  <c r="A2" i="12"/>
  <c r="AB3" i="12"/>
  <c r="AB4" i="12"/>
  <c r="AB5" i="12"/>
  <c r="AB6" i="12"/>
  <c r="AB7" i="12"/>
  <c r="AB8" i="12"/>
  <c r="AB2" i="12"/>
  <c r="Y7" i="12"/>
  <c r="Z7" i="12" s="1"/>
  <c r="V3" i="12"/>
  <c r="W3" i="12" s="1"/>
  <c r="V4" i="12"/>
  <c r="W4" i="12" s="1"/>
  <c r="V5" i="12"/>
  <c r="W5" i="12" s="1"/>
  <c r="V6" i="12"/>
  <c r="W6" i="12" s="1"/>
  <c r="V7" i="12"/>
  <c r="W7" i="12" s="1"/>
  <c r="V8" i="12"/>
  <c r="W8" i="12" s="1"/>
  <c r="B3" i="12"/>
  <c r="C3" i="12"/>
  <c r="D3" i="12"/>
  <c r="F3" i="12"/>
  <c r="G3" i="12"/>
  <c r="H3" i="12"/>
  <c r="I3" i="12"/>
  <c r="J3" i="12" s="1"/>
  <c r="L3" i="12"/>
  <c r="M3" i="12" s="1"/>
  <c r="O3" i="12"/>
  <c r="P3" i="12" s="1"/>
  <c r="R3" i="12"/>
  <c r="S3" i="12" s="1"/>
  <c r="Y3" i="12"/>
  <c r="Z3" i="12" s="1"/>
  <c r="AC3" i="12"/>
  <c r="AD3" i="12" s="1"/>
  <c r="B4" i="12"/>
  <c r="C4" i="12"/>
  <c r="D4" i="12"/>
  <c r="F4" i="12"/>
  <c r="G4" i="12"/>
  <c r="H4" i="12"/>
  <c r="I4" i="12"/>
  <c r="J4" i="12" s="1"/>
  <c r="L4" i="12"/>
  <c r="M4" i="12" s="1"/>
  <c r="O4" i="12"/>
  <c r="P4" i="12" s="1"/>
  <c r="R4" i="12"/>
  <c r="S4" i="12" s="1"/>
  <c r="Y4" i="12"/>
  <c r="Z4" i="12" s="1"/>
  <c r="AC4" i="12"/>
  <c r="AD4" i="12" s="1"/>
  <c r="B5" i="12"/>
  <c r="C5" i="12"/>
  <c r="D5" i="12"/>
  <c r="F5" i="12"/>
  <c r="G5" i="12"/>
  <c r="H5" i="12"/>
  <c r="I5" i="12"/>
  <c r="J5" i="12" s="1"/>
  <c r="L5" i="12"/>
  <c r="M5" i="12" s="1"/>
  <c r="O5" i="12"/>
  <c r="P5" i="12" s="1"/>
  <c r="R5" i="12"/>
  <c r="S5" i="12" s="1"/>
  <c r="Y5" i="12"/>
  <c r="Z5" i="12" s="1"/>
  <c r="AC5" i="12"/>
  <c r="AD5" i="12" s="1"/>
  <c r="B6" i="12"/>
  <c r="C6" i="12"/>
  <c r="D6" i="12"/>
  <c r="F6" i="12"/>
  <c r="G6" i="12"/>
  <c r="H6" i="12"/>
  <c r="I6" i="12"/>
  <c r="J6" i="12" s="1"/>
  <c r="L6" i="12"/>
  <c r="M6" i="12" s="1"/>
  <c r="O6" i="12"/>
  <c r="P6" i="12" s="1"/>
  <c r="R6" i="12"/>
  <c r="S6" i="12" s="1"/>
  <c r="Y6" i="12"/>
  <c r="Z6" i="12" s="1"/>
  <c r="AC6" i="12"/>
  <c r="AD6" i="12" s="1"/>
  <c r="B7" i="12"/>
  <c r="C7" i="12"/>
  <c r="D7" i="12"/>
  <c r="F7" i="12"/>
  <c r="G7" i="12"/>
  <c r="H7" i="12"/>
  <c r="I7" i="12"/>
  <c r="J7" i="12" s="1"/>
  <c r="L7" i="12"/>
  <c r="M7" i="12" s="1"/>
  <c r="O7" i="12"/>
  <c r="P7" i="12" s="1"/>
  <c r="R7" i="12"/>
  <c r="S7" i="12" s="1"/>
  <c r="AC7" i="12"/>
  <c r="AD7" i="12" s="1"/>
  <c r="B8" i="12"/>
  <c r="C8" i="12"/>
  <c r="D8" i="12"/>
  <c r="F8" i="12"/>
  <c r="G8" i="12"/>
  <c r="H8" i="12"/>
  <c r="I8" i="12"/>
  <c r="J8" i="12" s="1"/>
  <c r="L8" i="12"/>
  <c r="M8" i="12" s="1"/>
  <c r="O8" i="12"/>
  <c r="P8" i="12" s="1"/>
  <c r="R8" i="12"/>
  <c r="S8" i="12" s="1"/>
  <c r="Y8" i="12"/>
  <c r="Z8" i="12" s="1"/>
  <c r="AC8" i="12"/>
  <c r="AD8" i="12" s="1"/>
  <c r="L2" i="12"/>
  <c r="U376" i="12" l="1"/>
  <c r="U212" i="12"/>
  <c r="U144" i="12"/>
  <c r="U228" i="12"/>
  <c r="U51" i="12"/>
  <c r="U113" i="12"/>
  <c r="U172" i="12"/>
  <c r="U14" i="12"/>
  <c r="U265" i="12"/>
  <c r="U105" i="12"/>
  <c r="U354" i="12"/>
  <c r="U389" i="12"/>
  <c r="U344" i="12"/>
  <c r="U352" i="12"/>
  <c r="U248" i="12"/>
  <c r="U54" i="12"/>
  <c r="U75" i="12"/>
  <c r="U269" i="12"/>
  <c r="U383" i="12"/>
  <c r="U233" i="12"/>
  <c r="U232" i="12"/>
  <c r="U332" i="12"/>
  <c r="U353" i="12"/>
  <c r="U140" i="12"/>
  <c r="U116" i="12"/>
  <c r="U80" i="12"/>
  <c r="U48" i="12"/>
  <c r="U277" i="12"/>
  <c r="U241" i="12"/>
  <c r="U338" i="12"/>
  <c r="U390" i="12"/>
  <c r="U164" i="12"/>
  <c r="U176" i="12"/>
  <c r="U146" i="12"/>
  <c r="U158" i="12"/>
  <c r="U255" i="12"/>
  <c r="U136" i="12"/>
  <c r="U365" i="12"/>
  <c r="U384" i="12"/>
  <c r="U399" i="12"/>
  <c r="U71" i="12"/>
  <c r="U160" i="12"/>
  <c r="U237" i="12"/>
  <c r="U168" i="12"/>
  <c r="U67" i="12"/>
  <c r="U156" i="12"/>
  <c r="U132" i="12"/>
  <c r="U57" i="12"/>
  <c r="U381" i="12"/>
  <c r="U174" i="12"/>
  <c r="U49" i="12"/>
  <c r="U166" i="12"/>
  <c r="U28" i="12"/>
  <c r="U360" i="12"/>
  <c r="U341" i="12"/>
  <c r="U254" i="12"/>
  <c r="U148" i="12"/>
  <c r="U343" i="12"/>
  <c r="U170" i="12"/>
  <c r="U134" i="12"/>
  <c r="U72" i="12"/>
  <c r="U336" i="12"/>
  <c r="U69" i="12"/>
  <c r="U328" i="12"/>
  <c r="U68" i="12"/>
  <c r="E5" i="12"/>
  <c r="AE5" i="12" s="1"/>
  <c r="E4" i="12"/>
  <c r="T4" i="12" s="1"/>
  <c r="E3" i="12"/>
  <c r="AA3" i="12" s="1"/>
  <c r="AB401" i="12"/>
  <c r="M2" i="12"/>
  <c r="M401" i="12" s="1"/>
  <c r="L401" i="12"/>
  <c r="E7" i="12"/>
  <c r="X7" i="12" s="1"/>
  <c r="E8" i="12"/>
  <c r="X8" i="12" s="1"/>
  <c r="E6" i="12"/>
  <c r="X6" i="12" s="1"/>
  <c r="AC2" i="12"/>
  <c r="Y2" i="12"/>
  <c r="V2" i="12"/>
  <c r="R2" i="12"/>
  <c r="O2" i="12"/>
  <c r="I2" i="12"/>
  <c r="H2" i="12"/>
  <c r="H401" i="12" s="1"/>
  <c r="G2" i="12"/>
  <c r="G401" i="12" s="1"/>
  <c r="F2" i="12"/>
  <c r="F401" i="12" s="1"/>
  <c r="D2" i="12"/>
  <c r="C2" i="12"/>
  <c r="B2" i="12"/>
  <c r="Q5" i="12" l="1"/>
  <c r="N5" i="12"/>
  <c r="K5" i="12"/>
  <c r="AA5" i="12"/>
  <c r="AE4" i="12"/>
  <c r="AA4" i="12"/>
  <c r="X4" i="12"/>
  <c r="K4" i="12"/>
  <c r="T5" i="12"/>
  <c r="X5" i="12"/>
  <c r="Q4" i="12"/>
  <c r="N4" i="12"/>
  <c r="T3" i="12"/>
  <c r="X3" i="12"/>
  <c r="Q3" i="12"/>
  <c r="AE3" i="12"/>
  <c r="N3" i="12"/>
  <c r="K3" i="12"/>
  <c r="AA6" i="12"/>
  <c r="AE6" i="12"/>
  <c r="N6" i="12"/>
  <c r="T6" i="12"/>
  <c r="Q6" i="12"/>
  <c r="K6" i="12"/>
  <c r="W2" i="12"/>
  <c r="W401" i="12" s="1"/>
  <c r="V401" i="12"/>
  <c r="J2" i="12"/>
  <c r="J401" i="12" s="1"/>
  <c r="I401" i="12"/>
  <c r="Z2" i="12"/>
  <c r="Z401" i="12" s="1"/>
  <c r="Y401" i="12"/>
  <c r="K8" i="12"/>
  <c r="AA8" i="12"/>
  <c r="AD2" i="12"/>
  <c r="AD401" i="12" s="1"/>
  <c r="AC401" i="12"/>
  <c r="T8" i="12"/>
  <c r="AE8" i="12"/>
  <c r="Q8" i="12"/>
  <c r="N8" i="12"/>
  <c r="S2" i="12"/>
  <c r="S401" i="12" s="1"/>
  <c r="R401" i="12"/>
  <c r="P2" i="12"/>
  <c r="P401" i="12" s="1"/>
  <c r="O401" i="12"/>
  <c r="K7" i="12"/>
  <c r="AE7" i="12"/>
  <c r="T7" i="12"/>
  <c r="AA7" i="12"/>
  <c r="Q7" i="12"/>
  <c r="N7" i="12"/>
  <c r="E2" i="12"/>
  <c r="C12" i="11"/>
  <c r="J12" i="11" s="1"/>
  <c r="C11" i="11"/>
  <c r="J11" i="11" s="1"/>
  <c r="B12" i="11"/>
  <c r="I12" i="11" s="1"/>
  <c r="B11" i="11"/>
  <c r="I11" i="11" s="1"/>
  <c r="U3" i="12" l="1"/>
  <c r="U6" i="12"/>
  <c r="U4" i="12"/>
  <c r="U5" i="12"/>
  <c r="K2" i="12"/>
  <c r="E401" i="12"/>
  <c r="U8" i="12"/>
  <c r="X2" i="12"/>
  <c r="X401" i="12" s="1"/>
  <c r="AE2" i="12"/>
  <c r="AE401" i="12" s="1"/>
  <c r="AA2" i="12"/>
  <c r="AA401" i="12" s="1"/>
  <c r="T2" i="12"/>
  <c r="T401" i="12" s="1"/>
  <c r="U7" i="12"/>
  <c r="Q2" i="12"/>
  <c r="N2" i="12"/>
  <c r="N401" i="12" s="1"/>
  <c r="H37" i="11"/>
  <c r="K401" i="12" l="1"/>
  <c r="U2" i="12"/>
  <c r="U401" i="12" s="1"/>
  <c r="Q401" i="12"/>
  <c r="P3" i="11"/>
  <c r="B3" i="11"/>
  <c r="H80" i="11"/>
  <c r="M60" i="11"/>
  <c r="H60" i="11"/>
  <c r="M59" i="11"/>
  <c r="H59" i="11"/>
  <c r="M58" i="11"/>
  <c r="H58" i="11"/>
  <c r="M57" i="11"/>
  <c r="H57" i="11"/>
  <c r="M56" i="11"/>
  <c r="H56" i="11"/>
  <c r="M55" i="11"/>
  <c r="H55" i="11"/>
  <c r="M54" i="11"/>
  <c r="H54" i="11"/>
  <c r="M53" i="11"/>
  <c r="H53" i="11"/>
  <c r="M52" i="11"/>
  <c r="H52" i="11"/>
  <c r="M51" i="11"/>
  <c r="H51" i="11"/>
  <c r="M50" i="11"/>
  <c r="H50" i="11"/>
  <c r="M49" i="11"/>
  <c r="H49" i="11"/>
  <c r="M48" i="11"/>
  <c r="H48" i="11"/>
  <c r="M47" i="11"/>
  <c r="H47" i="11"/>
  <c r="M46" i="11"/>
  <c r="H46" i="11"/>
  <c r="M45" i="11"/>
  <c r="H45" i="11"/>
  <c r="M44" i="11"/>
  <c r="H44" i="11"/>
  <c r="M43" i="11"/>
  <c r="H43" i="11"/>
  <c r="M42" i="11"/>
  <c r="H42" i="11"/>
  <c r="M41" i="11"/>
  <c r="H41" i="11"/>
  <c r="M40" i="11"/>
  <c r="H40" i="11"/>
  <c r="M39" i="11"/>
  <c r="H39" i="11"/>
  <c r="M38" i="11"/>
  <c r="H38" i="11"/>
  <c r="M37" i="11"/>
  <c r="H36" i="11"/>
  <c r="H35" i="11"/>
  <c r="E1" i="11"/>
  <c r="E3" i="11" s="1"/>
  <c r="I67" i="11" l="1"/>
  <c r="N60" i="11"/>
  <c r="I3" i="11"/>
  <c r="L63" i="11"/>
  <c r="F63" i="11"/>
  <c r="E60" i="11"/>
  <c r="L60" i="11" s="1"/>
  <c r="L1" i="11"/>
  <c r="L3" i="11" s="1"/>
  <c r="E37" i="11"/>
  <c r="E38" i="11"/>
  <c r="L38" i="11" s="1"/>
  <c r="E39" i="11"/>
  <c r="L39" i="11" s="1"/>
  <c r="E40" i="11"/>
  <c r="L40" i="11" s="1"/>
  <c r="E41" i="11"/>
  <c r="L41" i="11" s="1"/>
  <c r="E42" i="11"/>
  <c r="L42" i="11" s="1"/>
  <c r="E43" i="11"/>
  <c r="L43" i="11" s="1"/>
  <c r="E44" i="11"/>
  <c r="L44" i="11" s="1"/>
  <c r="E45" i="11"/>
  <c r="L45" i="11" s="1"/>
  <c r="E46" i="11"/>
  <c r="L46" i="11" s="1"/>
  <c r="E47" i="11"/>
  <c r="L47" i="11" s="1"/>
  <c r="E48" i="11"/>
  <c r="L48" i="11" s="1"/>
  <c r="E49" i="11"/>
  <c r="L49" i="11" s="1"/>
  <c r="E50" i="11"/>
  <c r="L50" i="11" s="1"/>
  <c r="E51" i="11"/>
  <c r="L51" i="11" s="1"/>
  <c r="E52" i="11"/>
  <c r="L52" i="11" s="1"/>
  <c r="E53" i="11"/>
  <c r="L53" i="11" s="1"/>
  <c r="E54" i="11"/>
  <c r="L54" i="11" s="1"/>
  <c r="E55" i="11"/>
  <c r="L55" i="11" s="1"/>
  <c r="E56" i="11"/>
  <c r="L56" i="11" s="1"/>
  <c r="E57" i="11"/>
  <c r="L57" i="11" s="1"/>
  <c r="E58" i="11"/>
  <c r="L58" i="11" s="1"/>
  <c r="E59" i="11"/>
  <c r="L59" i="11" s="1"/>
  <c r="L37" i="11" l="1"/>
  <c r="M63" i="11"/>
  <c r="A22" i="8" l="1"/>
  <c r="H2" i="9" l="1"/>
  <c r="C13" i="11"/>
  <c r="J13" i="11" s="1"/>
  <c r="G2" i="9"/>
  <c r="B13" i="11"/>
  <c r="I13" i="11" s="1"/>
  <c r="F37" i="10" l="1"/>
  <c r="N2" i="9"/>
  <c r="Q2" i="9" s="1"/>
  <c r="W2" i="1"/>
  <c r="B2" i="9" l="1"/>
  <c r="B31" i="10"/>
  <c r="I2" i="9" l="1"/>
  <c r="E31" i="10"/>
  <c r="A31" i="10"/>
  <c r="A32" i="10" s="1"/>
  <c r="B28" i="11"/>
  <c r="I28" i="11" s="1"/>
  <c r="B32" i="10"/>
  <c r="B29" i="11" s="1"/>
  <c r="I29" i="11" s="1"/>
  <c r="B29" i="10"/>
  <c r="B30" i="10" s="1"/>
  <c r="K24" i="10"/>
  <c r="B20" i="10"/>
  <c r="L2" i="9" s="1"/>
  <c r="B22" i="10"/>
  <c r="F31" i="10" l="1"/>
  <c r="E28" i="11"/>
  <c r="A18" i="10"/>
  <c r="A19" i="10" s="1"/>
  <c r="B21" i="11"/>
  <c r="I21" i="11" s="1"/>
  <c r="A22" i="10"/>
  <c r="B23" i="11"/>
  <c r="I23" i="11" s="1"/>
  <c r="B16" i="10"/>
  <c r="B21" i="10"/>
  <c r="B22" i="11" s="1"/>
  <c r="I22" i="11" s="1"/>
  <c r="K25" i="10"/>
  <c r="A16" i="10"/>
  <c r="J21" i="10"/>
  <c r="B23" i="10"/>
  <c r="B24" i="11" s="1"/>
  <c r="I24" i="11" s="1"/>
  <c r="A20" i="10"/>
  <c r="A11" i="11" s="1"/>
  <c r="H11" i="11" s="1"/>
  <c r="J22" i="10"/>
  <c r="E22" i="10" s="1"/>
  <c r="J23" i="10"/>
  <c r="B18" i="11" l="1"/>
  <c r="I18" i="11" s="1"/>
  <c r="K2" i="9"/>
  <c r="A18" i="11"/>
  <c r="H18" i="11" s="1"/>
  <c r="A17" i="10"/>
  <c r="A19" i="11" s="1"/>
  <c r="H19" i="11" s="1"/>
  <c r="F22" i="10"/>
  <c r="E23" i="11"/>
  <c r="L28" i="11"/>
  <c r="F28" i="11"/>
  <c r="M28" i="11" s="1"/>
  <c r="A21" i="10"/>
  <c r="A21" i="11"/>
  <c r="H21" i="11" s="1"/>
  <c r="A23" i="10"/>
  <c r="A24" i="11" s="1"/>
  <c r="H24" i="11" s="1"/>
  <c r="A23" i="11"/>
  <c r="H23" i="11" s="1"/>
  <c r="B24" i="10"/>
  <c r="M13" i="10"/>
  <c r="L13" i="10"/>
  <c r="K13" i="10"/>
  <c r="J13" i="10"/>
  <c r="F2" i="9" l="1"/>
  <c r="A13" i="11"/>
  <c r="H13" i="11" s="1"/>
  <c r="A22" i="11"/>
  <c r="H22" i="11" s="1"/>
  <c r="A12" i="11"/>
  <c r="H12" i="11" s="1"/>
  <c r="B5" i="11"/>
  <c r="I5" i="11" s="1"/>
  <c r="C2" i="9"/>
  <c r="E5" i="11"/>
  <c r="L5" i="11" s="1"/>
  <c r="D2" i="9"/>
  <c r="F23" i="11"/>
  <c r="M23" i="11" s="1"/>
  <c r="L23" i="11"/>
  <c r="B25" i="10"/>
  <c r="B26" i="11" s="1"/>
  <c r="I26" i="11" s="1"/>
  <c r="B25" i="11"/>
  <c r="I25" i="11" s="1"/>
  <c r="E29" i="10"/>
  <c r="K15" i="10"/>
  <c r="L15" i="10"/>
  <c r="M15" i="10"/>
  <c r="J15" i="10"/>
  <c r="B14" i="10"/>
  <c r="A24" i="10"/>
  <c r="F1" i="10"/>
  <c r="F3" i="10" s="1"/>
  <c r="E2" i="9" l="1"/>
  <c r="B16" i="11"/>
  <c r="I16" i="11" s="1"/>
  <c r="J2" i="9"/>
  <c r="A25" i="10"/>
  <c r="A26" i="11" s="1"/>
  <c r="H26" i="11" s="1"/>
  <c r="A25" i="11"/>
  <c r="H25" i="11" s="1"/>
  <c r="F29" i="10"/>
  <c r="E33" i="11"/>
  <c r="F5" i="10"/>
  <c r="W3" i="1"/>
  <c r="W4" i="1"/>
  <c r="W5" i="1"/>
  <c r="W6" i="1"/>
  <c r="W7" i="1"/>
  <c r="W8" i="1"/>
  <c r="B1" i="10" s="1"/>
  <c r="A2" i="9" l="1"/>
  <c r="E20" i="10"/>
  <c r="B8" i="11"/>
  <c r="I8" i="11" s="1"/>
  <c r="F33" i="11"/>
  <c r="M33" i="11" s="1"/>
  <c r="L33" i="11"/>
  <c r="E14" i="10"/>
  <c r="E16" i="10"/>
  <c r="E27" i="10"/>
  <c r="E24" i="10"/>
  <c r="F27" i="10" l="1"/>
  <c r="E31" i="11"/>
  <c r="F24" i="10"/>
  <c r="E25" i="11"/>
  <c r="F25" i="11" s="1"/>
  <c r="F16" i="10"/>
  <c r="E18" i="11"/>
  <c r="F18" i="11" s="1"/>
  <c r="F14" i="10"/>
  <c r="E16" i="11"/>
  <c r="F20" i="10"/>
  <c r="E21" i="11"/>
  <c r="F21" i="11" s="1"/>
  <c r="E35" i="10"/>
  <c r="M2" i="9" s="1"/>
  <c r="P2" i="9" s="1"/>
  <c r="R33" i="11" l="1"/>
  <c r="F16" i="11"/>
  <c r="M16" i="11" s="1"/>
  <c r="L16" i="11"/>
  <c r="E61" i="11"/>
  <c r="L25" i="11"/>
  <c r="M25" i="11"/>
  <c r="M18" i="11"/>
  <c r="L18" i="11"/>
  <c r="F31" i="11"/>
  <c r="M31" i="11" s="1"/>
  <c r="I65" i="11" s="1"/>
  <c r="L31" i="11"/>
  <c r="L21" i="11"/>
  <c r="M21" i="11"/>
  <c r="F35" i="10"/>
  <c r="E39" i="10"/>
  <c r="I63" i="11" l="1"/>
  <c r="I61" i="11"/>
  <c r="F39" i="10"/>
  <c r="O2" i="9"/>
  <c r="R2" i="9" s="1"/>
  <c r="E65" i="11"/>
  <c r="L61" i="11"/>
  <c r="F61" i="11"/>
  <c r="M61" i="11" s="1"/>
  <c r="F65" i="11" l="1"/>
  <c r="M65" i="11" s="1"/>
  <c r="L65" i="11"/>
</calcChain>
</file>

<file path=xl/sharedStrings.xml><?xml version="1.0" encoding="utf-8"?>
<sst xmlns="http://schemas.openxmlformats.org/spreadsheetml/2006/main" count="422" uniqueCount="208">
  <si>
    <t>Origine</t>
  </si>
  <si>
    <t>Nom</t>
  </si>
  <si>
    <t>Prénom</t>
  </si>
  <si>
    <t>Date Arrivée</t>
  </si>
  <si>
    <t>Date Départ</t>
  </si>
  <si>
    <t>Nombre Adulte</t>
  </si>
  <si>
    <t>Hébergement</t>
  </si>
  <si>
    <t>Lit Sup</t>
  </si>
  <si>
    <t>Formule Adulte</t>
  </si>
  <si>
    <t>Transfert</t>
  </si>
  <si>
    <t>Taxe Séjour</t>
  </si>
  <si>
    <t>Bar/Resto</t>
  </si>
  <si>
    <t>Vignettes</t>
  </si>
  <si>
    <t>Taxes</t>
  </si>
  <si>
    <t>Booking</t>
  </si>
  <si>
    <t>Oui</t>
  </si>
  <si>
    <t>Passage</t>
  </si>
  <si>
    <t>Bateau</t>
  </si>
  <si>
    <t>Aéroport</t>
  </si>
  <si>
    <t>Ancien Client</t>
  </si>
  <si>
    <t>Mr et Mme</t>
  </si>
  <si>
    <t>Vignette</t>
  </si>
  <si>
    <t>Arrivée</t>
  </si>
  <si>
    <t>Départ</t>
  </si>
  <si>
    <t>Adulte</t>
  </si>
  <si>
    <t>- 3 Ans</t>
  </si>
  <si>
    <t>- 12 Ans</t>
  </si>
  <si>
    <t>Formule</t>
  </si>
  <si>
    <t>Format Décimal:</t>
  </si>
  <si>
    <t>MERGEFIELD leChamp \# "#,00"</t>
  </si>
  <si>
    <t>MERGEFIELD leChamp \# "### ### ###,##"</t>
  </si>
  <si>
    <t>Format Date:</t>
  </si>
  <si>
    <t>MERGEFIELD laDate \@ "dd/MM/yyyy"</t>
  </si>
  <si>
    <t>MERGEFIELD laDate \@ "dd dddd MMMM yyyy"</t>
  </si>
  <si>
    <t>Format Monétaire:</t>
  </si>
  <si>
    <t>MERGEFIELD Montant \# "# ###,00 €"</t>
  </si>
  <si>
    <t>Taxe</t>
  </si>
  <si>
    <t>Acompte</t>
  </si>
  <si>
    <t>AirBnB</t>
  </si>
  <si>
    <t>Abritel HomeAway</t>
  </si>
  <si>
    <t>Idylle Beach</t>
  </si>
  <si>
    <t>Tripadvisor</t>
  </si>
  <si>
    <t>Expedia</t>
  </si>
  <si>
    <t>PRIX</t>
  </si>
  <si>
    <t>Village</t>
  </si>
  <si>
    <t>Océan</t>
  </si>
  <si>
    <t>City</t>
  </si>
  <si>
    <t>Petit Déjeuner - 12 Ans</t>
  </si>
  <si>
    <t>Vignette Touristique</t>
  </si>
  <si>
    <t>Taxe Touristique</t>
  </si>
  <si>
    <t>DESIGNATION</t>
  </si>
  <si>
    <t>Mer</t>
  </si>
  <si>
    <t>Sans Transfert</t>
  </si>
  <si>
    <t>Sans Pension</t>
  </si>
  <si>
    <t>OFFERT</t>
  </si>
  <si>
    <t>Demi Pension -12 Ans</t>
  </si>
  <si>
    <t>Sans Lit Sup</t>
  </si>
  <si>
    <t>Petit Déjeuner - 3 Ans</t>
  </si>
  <si>
    <t>Demi Pension - 3 Ans</t>
  </si>
  <si>
    <t>Non</t>
  </si>
  <si>
    <t>Nom:</t>
  </si>
  <si>
    <t>Name</t>
  </si>
  <si>
    <t>Check-in:</t>
  </si>
  <si>
    <t>12H00</t>
  </si>
  <si>
    <t>Nombre Adulte:</t>
  </si>
  <si>
    <t>Number Adult</t>
  </si>
  <si>
    <t>Date Arrivée:</t>
  </si>
  <si>
    <t>Arrival</t>
  </si>
  <si>
    <t>Accommodation</t>
  </si>
  <si>
    <t>Last name</t>
  </si>
  <si>
    <t>Prénom:</t>
  </si>
  <si>
    <t>Date Départ:</t>
  </si>
  <si>
    <t>Departure Dates</t>
  </si>
  <si>
    <t>Numéro Facture:</t>
  </si>
  <si>
    <t>Invoice number</t>
  </si>
  <si>
    <t>Nombre Nuitées:</t>
  </si>
  <si>
    <t>Number of nights</t>
  </si>
  <si>
    <t>Nombre Enf -3 ans:</t>
  </si>
  <si>
    <t>Number child -12 years</t>
  </si>
  <si>
    <t>Number child - 3 Years</t>
  </si>
  <si>
    <t>Nombre Enf -12 ans:</t>
  </si>
  <si>
    <t>Sainte-Marie le:</t>
  </si>
  <si>
    <t>Réservation par:</t>
  </si>
  <si>
    <t>Ariary</t>
  </si>
  <si>
    <t>Euros</t>
  </si>
  <si>
    <t>Taux Change:</t>
  </si>
  <si>
    <t>Enfant - 3 Ans</t>
  </si>
  <si>
    <t>Enfant - 12 Ans</t>
  </si>
  <si>
    <t>Adultes</t>
  </si>
  <si>
    <t>Petit Déjeuner</t>
  </si>
  <si>
    <t>Demi Pension</t>
  </si>
  <si>
    <t>restoration</t>
  </si>
  <si>
    <t>Adult</t>
  </si>
  <si>
    <t>Child - 3 Years</t>
  </si>
  <si>
    <t>Child - 12 Years</t>
  </si>
  <si>
    <t>Without Pension</t>
  </si>
  <si>
    <t>Breakfast</t>
  </si>
  <si>
    <t>Half pension</t>
  </si>
  <si>
    <t>Without Transfer</t>
  </si>
  <si>
    <t>Boat</t>
  </si>
  <si>
    <t>Airport</t>
  </si>
  <si>
    <t>Tourist Thumbnail</t>
  </si>
  <si>
    <t>Tourist Tax</t>
  </si>
  <si>
    <t>oui</t>
  </si>
  <si>
    <t/>
  </si>
  <si>
    <t>Tax</t>
  </si>
  <si>
    <t>Transfer</t>
  </si>
  <si>
    <t>Restauration</t>
  </si>
  <si>
    <t>CHRIFA</t>
  </si>
  <si>
    <t>Philippe</t>
  </si>
  <si>
    <t>HOAREAU JM</t>
  </si>
  <si>
    <t>Chambres</t>
  </si>
  <si>
    <t>Tarif</t>
  </si>
  <si>
    <t>PA</t>
  </si>
  <si>
    <t>P-3</t>
  </si>
  <si>
    <t>P-12</t>
  </si>
  <si>
    <t>Jean-Marc</t>
  </si>
  <si>
    <t>HABASQUE</t>
  </si>
  <si>
    <t>Malika</t>
  </si>
  <si>
    <t>ALEXANDRE</t>
  </si>
  <si>
    <t>Jean-Paul</t>
  </si>
  <si>
    <t>GRANGE</t>
  </si>
  <si>
    <t>Claire</t>
  </si>
  <si>
    <t>EGLER</t>
  </si>
  <si>
    <t>Nemo</t>
  </si>
  <si>
    <t>HOARAU B</t>
  </si>
  <si>
    <t>Bruno</t>
  </si>
  <si>
    <t>Hébert 1</t>
  </si>
  <si>
    <t>Hébert 2</t>
  </si>
  <si>
    <t>Hébert 3</t>
  </si>
  <si>
    <t>Hébert 4</t>
  </si>
  <si>
    <t>Tarif A</t>
  </si>
  <si>
    <t>Tarif-12</t>
  </si>
  <si>
    <t>Tarif-3</t>
  </si>
  <si>
    <t>Total</t>
  </si>
  <si>
    <t>Solde</t>
  </si>
  <si>
    <t>Check-Out:</t>
  </si>
  <si>
    <t>10H00</t>
  </si>
  <si>
    <t>Options</t>
  </si>
  <si>
    <t>Designations</t>
  </si>
  <si>
    <t>Facture:</t>
  </si>
  <si>
    <t>Bill</t>
  </si>
  <si>
    <t>N° Facture:</t>
  </si>
  <si>
    <t>Taux de Change:</t>
  </si>
  <si>
    <t>Arrival date</t>
  </si>
  <si>
    <t>Departure dates</t>
  </si>
  <si>
    <t>Nbre Nuitée:</t>
  </si>
  <si>
    <t>Prix Total</t>
  </si>
  <si>
    <t>Total price</t>
  </si>
  <si>
    <r>
      <t xml:space="preserve">Hébergement / </t>
    </r>
    <r>
      <rPr>
        <i/>
        <sz val="8"/>
        <color theme="1"/>
        <rFont val="Calibri"/>
        <family val="2"/>
        <scheme val="minor"/>
      </rPr>
      <t>Accommodation</t>
    </r>
  </si>
  <si>
    <t>Type Logement</t>
  </si>
  <si>
    <t>Accommodation Type</t>
  </si>
  <si>
    <t>Additional bed:</t>
  </si>
  <si>
    <r>
      <t>Restauration / R</t>
    </r>
    <r>
      <rPr>
        <i/>
        <sz val="8"/>
        <color theme="1"/>
        <rFont val="Calibri"/>
        <family val="2"/>
        <scheme val="minor"/>
      </rPr>
      <t>estoration</t>
    </r>
  </si>
  <si>
    <r>
      <t xml:space="preserve">Transfert / </t>
    </r>
    <r>
      <rPr>
        <i/>
        <sz val="8"/>
        <color theme="1"/>
        <rFont val="Calibri"/>
        <family val="2"/>
        <scheme val="minor"/>
      </rPr>
      <t>Transfer</t>
    </r>
  </si>
  <si>
    <r>
      <t>Taxes /</t>
    </r>
    <r>
      <rPr>
        <i/>
        <sz val="8"/>
        <color theme="1"/>
        <rFont val="Calibri"/>
        <family val="2"/>
        <scheme val="minor"/>
      </rPr>
      <t xml:space="preserve"> Tax</t>
    </r>
  </si>
  <si>
    <t>Vignette Touristique:</t>
  </si>
  <si>
    <t>Tourist tax:</t>
  </si>
  <si>
    <t>Taxe Séjour:</t>
  </si>
  <si>
    <t>Prix séjour</t>
  </si>
  <si>
    <t>Tourist Tax:</t>
  </si>
  <si>
    <t>Consomations sur place</t>
  </si>
  <si>
    <t>Consomations on site</t>
  </si>
  <si>
    <t>Total du Séjour:</t>
  </si>
  <si>
    <t>chambre et lit</t>
  </si>
  <si>
    <t>TOTAL stay</t>
  </si>
  <si>
    <t>Acompte:</t>
  </si>
  <si>
    <t>pension</t>
  </si>
  <si>
    <t>Down payment</t>
  </si>
  <si>
    <t>taxes et transfert</t>
  </si>
  <si>
    <t>Balance</t>
  </si>
  <si>
    <t>conso</t>
  </si>
  <si>
    <t>BP 32 Bis 515 Sainte-Marie MADAGASCAR</t>
  </si>
  <si>
    <t>www.idyllebeach.com       info@idyllebeach.com</t>
  </si>
  <si>
    <t>Tel: 00 261 3 24 86 84 81</t>
  </si>
  <si>
    <t>NIF 1000110413 N°Statistique : 55101 32 1980 0 00521</t>
  </si>
  <si>
    <t>Nombre Enfant    -3Ans</t>
  </si>
  <si>
    <t>Nombre Enfant     - 12Ans</t>
  </si>
  <si>
    <t>Formule Enfant                      - 12Ans</t>
  </si>
  <si>
    <t>Formule Enfant               - 3Ans</t>
  </si>
  <si>
    <t>Nbre Nuitées</t>
  </si>
  <si>
    <t>- 3Ans</t>
  </si>
  <si>
    <t>Herb 1</t>
  </si>
  <si>
    <t>Herb 2</t>
  </si>
  <si>
    <t>Herb 3</t>
  </si>
  <si>
    <t>Herb 4</t>
  </si>
  <si>
    <t>30% Ar</t>
  </si>
  <si>
    <t>Prix Ar</t>
  </si>
  <si>
    <t>Solde Ar</t>
  </si>
  <si>
    <t>Prix €</t>
  </si>
  <si>
    <t>30% €</t>
  </si>
  <si>
    <t>Solde €</t>
  </si>
  <si>
    <t>Adultes Pension</t>
  </si>
  <si>
    <t>- 3Ans Pension</t>
  </si>
  <si>
    <t>- 12 Ans Pension</t>
  </si>
  <si>
    <t>JANVIER</t>
  </si>
  <si>
    <t>FEVRIER</t>
  </si>
  <si>
    <t>MARS</t>
  </si>
  <si>
    <t>AVRIL</t>
  </si>
  <si>
    <t>MAI</t>
  </si>
  <si>
    <t>JUIN</t>
  </si>
  <si>
    <t>JUIILLET</t>
  </si>
  <si>
    <t>AOUT</t>
  </si>
  <si>
    <t>SEPTEMBRE</t>
  </si>
  <si>
    <t>OCTOBRE</t>
  </si>
  <si>
    <t>NOVEMBRE</t>
  </si>
  <si>
    <t>DECEMBRE</t>
  </si>
  <si>
    <t>Origine2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</si>
</sst>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0\ &quot;Ar&quot;"/>
    <numFmt numFmtId="165" formatCode="dd/mm/yy;@"/>
    <numFmt numFmtId="166" formatCode="#,##0\ &quot;Ar&quot;"/>
    <numFmt numFmtId="167" formatCode="#,##0.00\ [$€-40C]"/>
    <numFmt numFmtId="168" formatCode="#,##0\ [$€-40C]"/>
    <numFmt numFmtId="169" formatCode="[$-40C]mmmmm\-yy;@"/>
    <numFmt numFmtId="170" formatCode="dd"/>
    <numFmt numFmtId="171" formatCode="ddd"/>
    <numFmt numFmtId="172" formatCode="d/m;@"/>
    <numFmt numFmtId="174" formatCode="ddd\ dd/mm/yyyy"/>
  </numFmts>
  <fonts count="19" x14ac:knownFonts="1">
    <font>
      <sz val="11"/>
      <color theme="1"/>
      <name val="Calibri"/>
      <family val="2"/>
      <scheme val="minor"/>
    </font>
    <font>
      <i/>
      <sz val="36"/>
      <color theme="1"/>
      <name val="Georgia"/>
      <family val="1"/>
    </font>
    <font>
      <sz val="36"/>
      <color theme="1"/>
      <name val="Times New Roman"/>
      <family val="1"/>
    </font>
    <font>
      <sz val="10"/>
      <color theme="1"/>
      <name val="Verdana"/>
      <family val="2"/>
    </font>
    <font>
      <sz val="10"/>
      <color rgb="FF0000FF"/>
      <name val="Verdana"/>
      <family val="2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1">
    <xf numFmtId="0" fontId="0" fillId="0" borderId="0" xfId="0"/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0" fillId="2" borderId="0" xfId="0" applyFill="1" applyAlignment="1">
      <alignment horizontal="center" vertical="center"/>
    </xf>
    <xf numFmtId="2" fontId="0" fillId="0" borderId="0" xfId="0" applyNumberFormat="1"/>
    <xf numFmtId="0" fontId="0" fillId="0" borderId="0" xfId="0" applyBorder="1" applyAlignment="1">
      <alignment horizontal="center" vertical="center"/>
    </xf>
    <xf numFmtId="2" fontId="0" fillId="2" borderId="0" xfId="0" applyNumberFormat="1" applyFill="1" applyAlignment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/>
    <xf numFmtId="0" fontId="8" fillId="0" borderId="4" xfId="0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0" fillId="4" borderId="0" xfId="0" applyNumberForma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0" xfId="0" applyNumberFormat="1" applyBorder="1" applyAlignment="1">
      <alignment horizontal="center"/>
    </xf>
    <xf numFmtId="3" fontId="0" fillId="0" borderId="0" xfId="0" applyNumberFormat="1" applyAlignment="1">
      <alignment horizontal="right"/>
    </xf>
    <xf numFmtId="3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/>
    <xf numFmtId="3" fontId="0" fillId="0" borderId="0" xfId="0" applyNumberFormat="1"/>
    <xf numFmtId="165" fontId="0" fillId="0" borderId="0" xfId="0" applyNumberForma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 vertical="center"/>
    </xf>
    <xf numFmtId="3" fontId="0" fillId="0" borderId="0" xfId="0" applyNumberFormat="1" applyBorder="1" applyAlignment="1">
      <alignment horizontal="right"/>
    </xf>
    <xf numFmtId="0" fontId="0" fillId="6" borderId="9" xfId="0" applyFill="1" applyBorder="1" applyAlignment="1">
      <alignment horizontal="center"/>
    </xf>
    <xf numFmtId="3" fontId="0" fillId="6" borderId="9" xfId="0" applyNumberFormat="1" applyFill="1" applyBorder="1" applyAlignment="1">
      <alignment horizontal="right"/>
    </xf>
    <xf numFmtId="3" fontId="0" fillId="6" borderId="15" xfId="0" applyNumberFormat="1" applyFill="1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6" borderId="14" xfId="0" applyFont="1" applyFill="1" applyBorder="1" applyAlignment="1">
      <alignment horizontal="left" vertical="center"/>
    </xf>
    <xf numFmtId="0" fontId="0" fillId="6" borderId="9" xfId="0" applyFill="1" applyBorder="1" applyAlignment="1">
      <alignment horizontal="center" vertical="center" wrapText="1"/>
    </xf>
    <xf numFmtId="164" fontId="0" fillId="6" borderId="9" xfId="0" applyNumberFormat="1" applyFill="1" applyBorder="1" applyAlignment="1">
      <alignment horizontal="center" vertical="center" wrapText="1"/>
    </xf>
    <xf numFmtId="3" fontId="0" fillId="6" borderId="9" xfId="0" applyNumberForma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6" borderId="0" xfId="0" applyNumberFormat="1" applyFill="1" applyBorder="1" applyAlignment="1">
      <alignment horizontal="center" vertical="center" wrapText="1"/>
    </xf>
    <xf numFmtId="3" fontId="0" fillId="6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164" fontId="0" fillId="0" borderId="6" xfId="0" applyNumberFormat="1" applyFont="1" applyBorder="1" applyAlignment="1">
      <alignment horizontal="center" vertical="center" wrapText="1"/>
    </xf>
    <xf numFmtId="3" fontId="0" fillId="0" borderId="5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6" borderId="1" xfId="0" applyFill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Border="1"/>
    <xf numFmtId="0" fontId="0" fillId="0" borderId="8" xfId="0" applyBorder="1"/>
    <xf numFmtId="0" fontId="7" fillId="0" borderId="0" xfId="0" applyFont="1" applyAlignment="1">
      <alignment horizontal="center"/>
    </xf>
    <xf numFmtId="0" fontId="0" fillId="3" borderId="0" xfId="0" applyFill="1"/>
    <xf numFmtId="0" fontId="0" fillId="4" borderId="0" xfId="0" applyFill="1"/>
    <xf numFmtId="49" fontId="11" fillId="0" borderId="0" xfId="0" applyNumberFormat="1" applyFont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65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right" vertical="center"/>
    </xf>
    <xf numFmtId="167" fontId="0" fillId="0" borderId="11" xfId="0" applyNumberFormat="1" applyBorder="1" applyAlignment="1">
      <alignment horizontal="right" vertical="center"/>
    </xf>
    <xf numFmtId="167" fontId="7" fillId="0" borderId="1" xfId="0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6" borderId="9" xfId="0" applyNumberFormat="1" applyFill="1" applyBorder="1" applyAlignment="1">
      <alignment horizontal="center" vertical="center" wrapText="1"/>
    </xf>
    <xf numFmtId="167" fontId="0" fillId="6" borderId="0" xfId="0" applyNumberFormat="1" applyFill="1" applyBorder="1" applyAlignment="1">
      <alignment horizontal="center" vertical="center" wrapText="1"/>
    </xf>
    <xf numFmtId="167" fontId="0" fillId="6" borderId="4" xfId="0" applyNumberFormat="1" applyFont="1" applyFill="1" applyBorder="1" applyAlignment="1">
      <alignment horizontal="center" vertical="center"/>
    </xf>
    <xf numFmtId="167" fontId="0" fillId="6" borderId="4" xfId="0" applyNumberFormat="1" applyFill="1" applyBorder="1" applyAlignment="1">
      <alignment horizontal="center" vertical="center"/>
    </xf>
    <xf numFmtId="167" fontId="0" fillId="6" borderId="0" xfId="0" applyNumberFormat="1" applyFill="1" applyAlignment="1">
      <alignment horizontal="center" vertical="center"/>
    </xf>
    <xf numFmtId="166" fontId="0" fillId="6" borderId="15" xfId="0" applyNumberFormat="1" applyFill="1" applyBorder="1" applyAlignment="1">
      <alignment horizontal="right" vertical="center" wrapText="1"/>
    </xf>
    <xf numFmtId="166" fontId="0" fillId="6" borderId="15" xfId="0" applyNumberFormat="1" applyFill="1" applyBorder="1" applyAlignment="1">
      <alignment horizontal="center" vertical="center" wrapText="1"/>
    </xf>
    <xf numFmtId="166" fontId="0" fillId="0" borderId="4" xfId="0" applyNumberFormat="1" applyFont="1" applyBorder="1" applyAlignment="1">
      <alignment horizontal="right" vertical="center"/>
    </xf>
    <xf numFmtId="166" fontId="0" fillId="0" borderId="4" xfId="0" applyNumberFormat="1" applyBorder="1" applyAlignment="1">
      <alignment horizontal="right" vertical="center"/>
    </xf>
    <xf numFmtId="166" fontId="0" fillId="0" borderId="4" xfId="0" applyNumberFormat="1" applyBorder="1" applyAlignment="1">
      <alignment horizontal="right"/>
    </xf>
    <xf numFmtId="166" fontId="0" fillId="0" borderId="4" xfId="0" applyNumberFormat="1" applyFont="1" applyBorder="1" applyAlignment="1">
      <alignment horizontal="right" vertical="center" wrapText="1"/>
    </xf>
    <xf numFmtId="166" fontId="0" fillId="0" borderId="4" xfId="0" applyNumberFormat="1" applyBorder="1" applyAlignment="1">
      <alignment horizontal="right" vertical="center" wrapText="1"/>
    </xf>
    <xf numFmtId="166" fontId="0" fillId="0" borderId="11" xfId="0" applyNumberFormat="1" applyBorder="1" applyAlignment="1">
      <alignment horizontal="right" vertical="center" wrapText="1"/>
    </xf>
    <xf numFmtId="167" fontId="0" fillId="6" borderId="4" xfId="0" applyNumberFormat="1" applyFont="1" applyFill="1" applyBorder="1" applyAlignment="1">
      <alignment horizontal="center" vertical="center" wrapText="1"/>
    </xf>
    <xf numFmtId="167" fontId="0" fillId="6" borderId="4" xfId="0" applyNumberFormat="1" applyFill="1" applyBorder="1" applyAlignment="1">
      <alignment horizontal="center" vertical="center" wrapText="1"/>
    </xf>
    <xf numFmtId="167" fontId="0" fillId="6" borderId="11" xfId="0" applyNumberFormat="1" applyFill="1" applyBorder="1" applyAlignment="1">
      <alignment horizontal="center" vertical="center" wrapText="1"/>
    </xf>
    <xf numFmtId="167" fontId="11" fillId="4" borderId="1" xfId="0" applyNumberFormat="1" applyFont="1" applyFill="1" applyBorder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168" fontId="0" fillId="0" borderId="0" xfId="0" applyNumberFormat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wrapText="1"/>
    </xf>
    <xf numFmtId="49" fontId="0" fillId="8" borderId="1" xfId="0" applyNumberFormat="1" applyFill="1" applyBorder="1" applyAlignment="1">
      <alignment horizontal="center" vertical="center" wrapText="1"/>
    </xf>
    <xf numFmtId="49" fontId="7" fillId="8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0" fillId="9" borderId="1" xfId="0" applyNumberFormat="1" applyFill="1" applyBorder="1" applyAlignment="1">
      <alignment horizontal="center" vertical="center" wrapText="1"/>
    </xf>
    <xf numFmtId="49" fontId="7" fillId="9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170" fontId="0" fillId="0" borderId="0" xfId="0" applyNumberFormat="1" applyFont="1"/>
    <xf numFmtId="171" fontId="0" fillId="0" borderId="0" xfId="0" applyNumberFormat="1" applyFont="1" applyAlignment="1">
      <alignment horizontal="center" vertical="center"/>
    </xf>
    <xf numFmtId="172" fontId="0" fillId="0" borderId="0" xfId="0" applyNumberFormat="1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49" fontId="11" fillId="2" borderId="11" xfId="0" applyNumberFormat="1" applyFont="1" applyFill="1" applyBorder="1" applyAlignment="1">
      <alignment horizontal="center" vertical="center" wrapText="1"/>
    </xf>
    <xf numFmtId="3" fontId="11" fillId="2" borderId="11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167" fontId="11" fillId="3" borderId="11" xfId="0" applyNumberFormat="1" applyFont="1" applyFill="1" applyBorder="1" applyAlignment="1">
      <alignment horizontal="center" vertical="center" wrapText="1"/>
    </xf>
    <xf numFmtId="4" fontId="11" fillId="2" borderId="1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7" fontId="7" fillId="0" borderId="3" xfId="0" applyNumberFormat="1" applyFont="1" applyBorder="1" applyAlignment="1">
      <alignment horizontal="center" vertical="center" wrapText="1"/>
    </xf>
    <xf numFmtId="167" fontId="7" fillId="0" borderId="11" xfId="0" applyNumberFormat="1" applyFont="1" applyBorder="1" applyAlignment="1">
      <alignment horizontal="center" vertical="center" wrapText="1"/>
    </xf>
    <xf numFmtId="166" fontId="7" fillId="0" borderId="3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right"/>
    </xf>
    <xf numFmtId="0" fontId="10" fillId="0" borderId="13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167" fontId="7" fillId="0" borderId="3" xfId="0" applyNumberFormat="1" applyFont="1" applyBorder="1" applyAlignment="1">
      <alignment horizontal="center" vertical="center"/>
    </xf>
    <xf numFmtId="167" fontId="7" fillId="0" borderId="11" xfId="0" applyNumberFormat="1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166" fontId="7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right"/>
    </xf>
    <xf numFmtId="0" fontId="0" fillId="0" borderId="5" xfId="0" applyBorder="1" applyAlignment="1">
      <alignment horizontal="right"/>
    </xf>
    <xf numFmtId="167" fontId="0" fillId="0" borderId="3" xfId="0" applyNumberFormat="1" applyBorder="1" applyAlignment="1">
      <alignment horizontal="center" vertical="center"/>
    </xf>
    <xf numFmtId="167" fontId="0" fillId="0" borderId="11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 wrapText="1"/>
    </xf>
    <xf numFmtId="167" fontId="0" fillId="0" borderId="11" xfId="0" applyNumberFormat="1" applyBorder="1" applyAlignment="1">
      <alignment horizontal="center" vertical="center" wrapText="1"/>
    </xf>
    <xf numFmtId="166" fontId="0" fillId="0" borderId="3" xfId="0" applyNumberFormat="1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7" xfId="0" applyNumberFormat="1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7" fontId="0" fillId="6" borderId="3" xfId="0" applyNumberFormat="1" applyFill="1" applyBorder="1" applyAlignment="1">
      <alignment horizontal="center" vertical="center" wrapText="1"/>
    </xf>
    <xf numFmtId="167" fontId="0" fillId="6" borderId="11" xfId="0" applyNumberFormat="1" applyFill="1" applyBorder="1" applyAlignment="1">
      <alignment horizontal="center" vertical="center" wrapText="1"/>
    </xf>
    <xf numFmtId="0" fontId="0" fillId="6" borderId="14" xfId="0" applyFont="1" applyFill="1" applyBorder="1" applyAlignment="1">
      <alignment horizontal="left" vertical="center" wrapText="1"/>
    </xf>
    <xf numFmtId="0" fontId="0" fillId="6" borderId="9" xfId="0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1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67" fontId="0" fillId="6" borderId="4" xfId="0" applyNumberFormat="1" applyFill="1" applyBorder="1" applyAlignment="1">
      <alignment horizontal="center" vertical="center" wrapText="1"/>
    </xf>
    <xf numFmtId="166" fontId="0" fillId="0" borderId="4" xfId="0" applyNumberFormat="1" applyBorder="1" applyAlignment="1">
      <alignment horizontal="center" vertical="center" wrapText="1"/>
    </xf>
    <xf numFmtId="49" fontId="0" fillId="6" borderId="14" xfId="0" applyNumberFormat="1" applyFill="1" applyBorder="1" applyAlignment="1">
      <alignment horizontal="left" vertical="center" wrapText="1"/>
    </xf>
    <xf numFmtId="49" fontId="0" fillId="6" borderId="9" xfId="0" applyNumberForma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6" fillId="0" borderId="10" xfId="0" applyNumberFormat="1" applyFon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6" borderId="14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6" borderId="14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0" fillId="0" borderId="7" xfId="0" applyBorder="1" applyAlignment="1">
      <alignment horizontal="center"/>
    </xf>
    <xf numFmtId="0" fontId="5" fillId="0" borderId="7" xfId="0" applyFont="1" applyBorder="1" applyAlignment="1">
      <alignment horizontal="center"/>
    </xf>
    <xf numFmtId="14" fontId="0" fillId="0" borderId="0" xfId="0" applyNumberFormat="1" applyAlignment="1">
      <alignment horizontal="center" vertical="top"/>
    </xf>
    <xf numFmtId="3" fontId="0" fillId="0" borderId="0" xfId="0" applyNumberFormat="1" applyAlignment="1">
      <alignment horizontal="center"/>
    </xf>
    <xf numFmtId="14" fontId="7" fillId="0" borderId="0" xfId="0" applyNumberFormat="1" applyFont="1" applyAlignment="1">
      <alignment horizontal="center" vertical="top"/>
    </xf>
    <xf numFmtId="165" fontId="7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74" fontId="11" fillId="2" borderId="11" xfId="0" applyNumberFormat="1" applyFont="1" applyFill="1" applyBorder="1" applyAlignment="1">
      <alignment horizontal="center" vertical="center" wrapText="1"/>
    </xf>
    <xf numFmtId="174" fontId="11" fillId="0" borderId="1" xfId="0" applyNumberFormat="1" applyFont="1" applyFill="1" applyBorder="1" applyAlignment="1">
      <alignment horizontal="center" vertical="center"/>
    </xf>
    <xf numFmtId="174" fontId="11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7">
    <dxf>
      <fill>
        <patternFill>
          <bgColor rgb="FFFF000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6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74" formatCode="ddd\ 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74" formatCode="ddd\ 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#,##0.00\ [$€-4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color theme="0"/>
      </font>
      <fill>
        <patternFill>
          <bgColor theme="3" tint="-0.24994659260841701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</border>
    </dxf>
  </dxfs>
  <tableStyles count="1" defaultTableStyle="TableStyleMedium2" defaultPivotStyle="PivotStyleLight16">
    <tableStyle name="Style de tableau croisé dynamique 1" table="0" count="1">
      <tableStyleElement type="secondRowStripe" dxfId="36"/>
    </tableStyle>
  </tableStyles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63499</xdr:rowOff>
    </xdr:from>
    <xdr:to>
      <xdr:col>8</xdr:col>
      <xdr:colOff>565150</xdr:colOff>
      <xdr:row>19</xdr:row>
      <xdr:rowOff>50800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63499"/>
          <a:ext cx="6553200" cy="34861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Res" displayName="Res" ref="A1:W8" totalsRowShown="0" dataDxfId="34" headerRowBorderDxfId="35" tableBorderDxfId="33">
  <autoFilter ref="A1:W8"/>
  <tableColumns count="23">
    <tableColumn id="1" name="Origine" dataDxfId="32"/>
    <tableColumn id="2" name="Nom" dataDxfId="31"/>
    <tableColumn id="3" name="Prénom" dataDxfId="30"/>
    <tableColumn id="4" name="Date Arrivée" dataDxfId="11"/>
    <tableColumn id="5" name="Date Départ" dataDxfId="10"/>
    <tableColumn id="6" name="Nombre Adulte" dataDxfId="29"/>
    <tableColumn id="7" name="Nombre Enfant    -3Ans" dataDxfId="28"/>
    <tableColumn id="8" name="Nombre Enfant     - 12Ans" dataDxfId="27"/>
    <tableColumn id="9" name="Hébert 1" dataDxfId="26"/>
    <tableColumn id="10" name="Hébert 2" dataDxfId="25"/>
    <tableColumn id="11" name="Hébert 3" dataDxfId="24"/>
    <tableColumn id="12" name="Hébert 4" dataDxfId="23"/>
    <tableColumn id="13" name="Lit Sup" dataDxfId="22"/>
    <tableColumn id="14" name="Formule Adulte" dataDxfId="21"/>
    <tableColumn id="15" name="Formule Enfant               - 3Ans" dataDxfId="20"/>
    <tableColumn id="16" name="Formule Enfant                      - 12Ans" dataDxfId="19"/>
    <tableColumn id="17" name="Transfert" dataDxfId="18"/>
    <tableColumn id="18" name="Taxe Séjour" dataDxfId="17"/>
    <tableColumn id="19" name="Vignettes" dataDxfId="16"/>
    <tableColumn id="20" name="Taxes" dataDxfId="15"/>
    <tableColumn id="21" name="Acompte" dataDxfId="14"/>
    <tableColumn id="22" name="Bar/Resto" dataDxfId="13"/>
    <tableColumn id="23" name="Origine2" dataDxfId="12">
      <calculatedColumnFormula>A2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W8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8" sqref="C8"/>
    </sheetView>
  </sheetViews>
  <sheetFormatPr baseColWidth="10" defaultColWidth="11.453125" defaultRowHeight="13" x14ac:dyDescent="0.35"/>
  <cols>
    <col min="1" max="1" width="10.54296875" style="132" customWidth="1"/>
    <col min="2" max="2" width="22" style="132" customWidth="1"/>
    <col min="3" max="3" width="13" style="132" customWidth="1"/>
    <col min="4" max="5" width="15.54296875" style="339" customWidth="1"/>
    <col min="6" max="6" width="14.54296875" style="133" customWidth="1"/>
    <col min="7" max="7" width="20.54296875" style="133" customWidth="1"/>
    <col min="8" max="8" width="22.36328125" style="133" customWidth="1"/>
    <col min="9" max="12" width="9.36328125" style="132" customWidth="1"/>
    <col min="13" max="13" width="7.90625" style="133" customWidth="1"/>
    <col min="14" max="14" width="14.6328125" style="132" customWidth="1"/>
    <col min="15" max="15" width="26.08984375" style="132" customWidth="1"/>
    <col min="16" max="16" width="30.1796875" style="132" customWidth="1"/>
    <col min="17" max="17" width="12.81640625" style="132" customWidth="1"/>
    <col min="18" max="18" width="11.6328125" style="132" customWidth="1"/>
    <col min="19" max="19" width="10.81640625" style="134" hidden="1" customWidth="1"/>
    <col min="20" max="20" width="10.81640625" style="135" hidden="1" customWidth="1"/>
    <col min="21" max="21" width="9.6328125" style="176" customWidth="1"/>
    <col min="22" max="22" width="10.36328125" style="136" customWidth="1"/>
    <col min="23" max="23" width="11.7265625" style="132" bestFit="1" customWidth="1"/>
    <col min="24" max="16384" width="11.453125" style="135"/>
  </cols>
  <sheetData>
    <row r="1" spans="1:23" s="122" customFormat="1" x14ac:dyDescent="0.35">
      <c r="A1" s="206" t="s">
        <v>0</v>
      </c>
      <c r="B1" s="206" t="s">
        <v>1</v>
      </c>
      <c r="C1" s="206" t="s">
        <v>2</v>
      </c>
      <c r="D1" s="337" t="s">
        <v>3</v>
      </c>
      <c r="E1" s="337" t="s">
        <v>4</v>
      </c>
      <c r="F1" s="207" t="s">
        <v>5</v>
      </c>
      <c r="G1" s="207" t="s">
        <v>176</v>
      </c>
      <c r="H1" s="207" t="s">
        <v>177</v>
      </c>
      <c r="I1" s="206" t="s">
        <v>127</v>
      </c>
      <c r="J1" s="206" t="s">
        <v>128</v>
      </c>
      <c r="K1" s="206" t="s">
        <v>129</v>
      </c>
      <c r="L1" s="206" t="s">
        <v>130</v>
      </c>
      <c r="M1" s="207" t="s">
        <v>7</v>
      </c>
      <c r="N1" s="206" t="s">
        <v>8</v>
      </c>
      <c r="O1" s="206" t="s">
        <v>179</v>
      </c>
      <c r="P1" s="206" t="s">
        <v>178</v>
      </c>
      <c r="Q1" s="206" t="s">
        <v>9</v>
      </c>
      <c r="R1" s="206" t="s">
        <v>10</v>
      </c>
      <c r="S1" s="208" t="s">
        <v>12</v>
      </c>
      <c r="T1" s="208" t="s">
        <v>13</v>
      </c>
      <c r="U1" s="209" t="s">
        <v>37</v>
      </c>
      <c r="V1" s="210" t="s">
        <v>11</v>
      </c>
      <c r="W1" s="206" t="s">
        <v>207</v>
      </c>
    </row>
    <row r="2" spans="1:23" s="129" customFormat="1" x14ac:dyDescent="0.35">
      <c r="A2" s="123" t="s">
        <v>14</v>
      </c>
      <c r="B2" s="124" t="s">
        <v>108</v>
      </c>
      <c r="C2" s="123" t="s">
        <v>109</v>
      </c>
      <c r="D2" s="338">
        <v>43102</v>
      </c>
      <c r="E2" s="338">
        <v>43104</v>
      </c>
      <c r="F2" s="125">
        <v>2</v>
      </c>
      <c r="G2" s="125">
        <v>0</v>
      </c>
      <c r="H2" s="125">
        <v>1</v>
      </c>
      <c r="I2" s="123" t="s">
        <v>44</v>
      </c>
      <c r="J2" s="123"/>
      <c r="K2" s="123"/>
      <c r="L2" s="123"/>
      <c r="M2" s="125">
        <v>1</v>
      </c>
      <c r="N2" s="123" t="s">
        <v>53</v>
      </c>
      <c r="O2" s="123"/>
      <c r="P2" s="123" t="s">
        <v>53</v>
      </c>
      <c r="Q2" s="123" t="s">
        <v>52</v>
      </c>
      <c r="R2" s="123" t="s">
        <v>15</v>
      </c>
      <c r="S2" s="126"/>
      <c r="T2" s="127"/>
      <c r="U2" s="175">
        <v>27</v>
      </c>
      <c r="V2" s="128"/>
      <c r="W2" s="123" t="str">
        <f t="shared" ref="W2:W8" si="0">A2</f>
        <v>Booking</v>
      </c>
    </row>
    <row r="3" spans="1:23" s="129" customFormat="1" x14ac:dyDescent="0.35">
      <c r="A3" s="123" t="s">
        <v>14</v>
      </c>
      <c r="B3" s="124" t="s">
        <v>110</v>
      </c>
      <c r="C3" s="123" t="s">
        <v>116</v>
      </c>
      <c r="D3" s="338">
        <v>43108</v>
      </c>
      <c r="E3" s="338">
        <v>43114</v>
      </c>
      <c r="F3" s="125">
        <v>2</v>
      </c>
      <c r="G3" s="125">
        <v>0</v>
      </c>
      <c r="H3" s="125">
        <v>0</v>
      </c>
      <c r="I3" s="123" t="s">
        <v>45</v>
      </c>
      <c r="J3" s="123" t="s">
        <v>104</v>
      </c>
      <c r="K3" s="123" t="s">
        <v>104</v>
      </c>
      <c r="L3" s="123" t="s">
        <v>104</v>
      </c>
      <c r="M3" s="125" t="s">
        <v>104</v>
      </c>
      <c r="N3" s="123" t="s">
        <v>53</v>
      </c>
      <c r="O3" s="123"/>
      <c r="P3" s="123" t="s">
        <v>53</v>
      </c>
      <c r="Q3" s="123" t="s">
        <v>52</v>
      </c>
      <c r="R3" s="123" t="s">
        <v>15</v>
      </c>
      <c r="S3" s="126"/>
      <c r="T3" s="127"/>
      <c r="U3" s="175">
        <v>99</v>
      </c>
      <c r="V3" s="128"/>
      <c r="W3" s="123" t="str">
        <f t="shared" si="0"/>
        <v>Booking</v>
      </c>
    </row>
    <row r="4" spans="1:23" s="129" customFormat="1" x14ac:dyDescent="0.35">
      <c r="A4" s="130" t="s">
        <v>40</v>
      </c>
      <c r="B4" s="124" t="s">
        <v>117</v>
      </c>
      <c r="C4" s="123" t="s">
        <v>118</v>
      </c>
      <c r="D4" s="338">
        <v>43113</v>
      </c>
      <c r="E4" s="338">
        <v>43119</v>
      </c>
      <c r="F4" s="125">
        <v>2</v>
      </c>
      <c r="G4" s="125">
        <v>0</v>
      </c>
      <c r="H4" s="125">
        <v>0</v>
      </c>
      <c r="I4" s="123" t="s">
        <v>44</v>
      </c>
      <c r="J4" s="123" t="s">
        <v>104</v>
      </c>
      <c r="K4" s="123" t="s">
        <v>104</v>
      </c>
      <c r="L4" s="123" t="s">
        <v>104</v>
      </c>
      <c r="M4" s="125" t="s">
        <v>104</v>
      </c>
      <c r="N4" s="123" t="s">
        <v>89</v>
      </c>
      <c r="O4" s="123" t="s">
        <v>104</v>
      </c>
      <c r="P4" s="123" t="s">
        <v>53</v>
      </c>
      <c r="Q4" s="123" t="s">
        <v>17</v>
      </c>
      <c r="R4" s="123" t="s">
        <v>15</v>
      </c>
      <c r="S4" s="126"/>
      <c r="T4" s="127"/>
      <c r="U4" s="175">
        <v>93.6</v>
      </c>
      <c r="V4" s="128"/>
      <c r="W4" s="123" t="str">
        <f t="shared" si="0"/>
        <v>Idylle Beach</v>
      </c>
    </row>
    <row r="5" spans="1:23" s="129" customFormat="1" x14ac:dyDescent="0.35">
      <c r="A5" s="123" t="s">
        <v>14</v>
      </c>
      <c r="B5" s="124" t="s">
        <v>119</v>
      </c>
      <c r="C5" s="123" t="s">
        <v>120</v>
      </c>
      <c r="D5" s="338">
        <v>43114</v>
      </c>
      <c r="E5" s="338">
        <v>43118</v>
      </c>
      <c r="F5" s="125">
        <v>2</v>
      </c>
      <c r="G5" s="125">
        <v>0</v>
      </c>
      <c r="H5" s="125">
        <v>0</v>
      </c>
      <c r="I5" s="123" t="s">
        <v>45</v>
      </c>
      <c r="J5" s="123" t="s">
        <v>104</v>
      </c>
      <c r="K5" s="123" t="s">
        <v>104</v>
      </c>
      <c r="L5" s="123" t="s">
        <v>104</v>
      </c>
      <c r="M5" s="125" t="s">
        <v>104</v>
      </c>
      <c r="N5" s="123" t="s">
        <v>53</v>
      </c>
      <c r="O5" s="123" t="s">
        <v>104</v>
      </c>
      <c r="P5" s="123" t="s">
        <v>53</v>
      </c>
      <c r="Q5" s="123" t="s">
        <v>52</v>
      </c>
      <c r="R5" s="123" t="s">
        <v>15</v>
      </c>
      <c r="S5" s="126"/>
      <c r="T5" s="127"/>
      <c r="U5" s="175">
        <v>66</v>
      </c>
      <c r="V5" s="128"/>
      <c r="W5" s="123" t="str">
        <f t="shared" si="0"/>
        <v>Booking</v>
      </c>
    </row>
    <row r="6" spans="1:23" s="129" customFormat="1" x14ac:dyDescent="0.35">
      <c r="A6" s="123" t="s">
        <v>14</v>
      </c>
      <c r="B6" s="124" t="s">
        <v>121</v>
      </c>
      <c r="C6" s="123" t="s">
        <v>122</v>
      </c>
      <c r="D6" s="338">
        <v>43118</v>
      </c>
      <c r="E6" s="338">
        <v>43121</v>
      </c>
      <c r="F6" s="125">
        <v>2</v>
      </c>
      <c r="G6" s="125">
        <v>0</v>
      </c>
      <c r="H6" s="125">
        <v>1</v>
      </c>
      <c r="I6" s="123" t="s">
        <v>45</v>
      </c>
      <c r="J6" s="123" t="s">
        <v>104</v>
      </c>
      <c r="K6" s="123" t="s">
        <v>104</v>
      </c>
      <c r="L6" s="123" t="s">
        <v>104</v>
      </c>
      <c r="M6" s="125">
        <v>1</v>
      </c>
      <c r="N6" s="123" t="s">
        <v>53</v>
      </c>
      <c r="O6" s="123" t="s">
        <v>104</v>
      </c>
      <c r="P6" s="123" t="s">
        <v>53</v>
      </c>
      <c r="Q6" s="123" t="s">
        <v>52</v>
      </c>
      <c r="R6" s="123" t="s">
        <v>15</v>
      </c>
      <c r="S6" s="126"/>
      <c r="T6" s="127"/>
      <c r="U6" s="175">
        <v>58.5</v>
      </c>
      <c r="V6" s="128"/>
      <c r="W6" s="123" t="str">
        <f t="shared" si="0"/>
        <v>Booking</v>
      </c>
    </row>
    <row r="7" spans="1:23" s="129" customFormat="1" x14ac:dyDescent="0.35">
      <c r="A7" s="130" t="s">
        <v>40</v>
      </c>
      <c r="B7" s="124" t="s">
        <v>123</v>
      </c>
      <c r="C7" s="123" t="s">
        <v>124</v>
      </c>
      <c r="D7" s="338">
        <v>43301</v>
      </c>
      <c r="E7" s="338">
        <v>43307</v>
      </c>
      <c r="F7" s="125">
        <v>2</v>
      </c>
      <c r="G7" s="131">
        <v>0</v>
      </c>
      <c r="H7" s="131">
        <v>0</v>
      </c>
      <c r="I7" s="123" t="s">
        <v>45</v>
      </c>
      <c r="J7" s="123" t="s">
        <v>104</v>
      </c>
      <c r="K7" s="123" t="s">
        <v>104</v>
      </c>
      <c r="L7" s="123" t="s">
        <v>104</v>
      </c>
      <c r="M7" s="131" t="s">
        <v>104</v>
      </c>
      <c r="N7" s="123" t="s">
        <v>53</v>
      </c>
      <c r="O7" s="123" t="s">
        <v>104</v>
      </c>
      <c r="P7" s="123" t="s">
        <v>53</v>
      </c>
      <c r="Q7" s="123" t="s">
        <v>52</v>
      </c>
      <c r="R7" s="123" t="s">
        <v>15</v>
      </c>
      <c r="S7" s="126"/>
      <c r="T7" s="127"/>
      <c r="U7" s="175">
        <v>99</v>
      </c>
      <c r="V7" s="128"/>
      <c r="W7" s="123" t="str">
        <f t="shared" si="0"/>
        <v>Idylle Beach</v>
      </c>
    </row>
    <row r="8" spans="1:23" s="129" customFormat="1" x14ac:dyDescent="0.35">
      <c r="A8" s="123" t="s">
        <v>14</v>
      </c>
      <c r="B8" s="124" t="s">
        <v>125</v>
      </c>
      <c r="C8" s="123" t="s">
        <v>126</v>
      </c>
      <c r="D8" s="338">
        <v>43385</v>
      </c>
      <c r="E8" s="338">
        <v>43392</v>
      </c>
      <c r="F8" s="125">
        <v>2</v>
      </c>
      <c r="G8" s="125">
        <v>0</v>
      </c>
      <c r="H8" s="125">
        <v>4</v>
      </c>
      <c r="I8" s="123" t="s">
        <v>44</v>
      </c>
      <c r="J8" s="123" t="s">
        <v>45</v>
      </c>
      <c r="K8" s="123" t="s">
        <v>104</v>
      </c>
      <c r="L8" s="123" t="s">
        <v>104</v>
      </c>
      <c r="M8" s="125">
        <v>2</v>
      </c>
      <c r="N8" s="123" t="s">
        <v>53</v>
      </c>
      <c r="O8" s="123" t="s">
        <v>104</v>
      </c>
      <c r="P8" s="123" t="s">
        <v>53</v>
      </c>
      <c r="Q8" s="123" t="s">
        <v>52</v>
      </c>
      <c r="R8" s="123" t="s">
        <v>15</v>
      </c>
      <c r="S8" s="126"/>
      <c r="T8" s="127"/>
      <c r="U8" s="175">
        <v>241.5</v>
      </c>
      <c r="V8" s="128"/>
      <c r="W8" s="123" t="str">
        <f t="shared" si="0"/>
        <v>Booking</v>
      </c>
    </row>
  </sheetData>
  <sortState ref="A2:W8">
    <sortCondition ref="D2:D8"/>
  </sortState>
  <conditionalFormatting sqref="Q1:Q1048576">
    <cfRule type="containsText" dxfId="9" priority="7" operator="containsText" text="Aéroport">
      <formula>NOT(ISERROR(SEARCH("Aéroport",Q1)))</formula>
    </cfRule>
    <cfRule type="containsText" dxfId="8" priority="8" operator="containsText" text="Bateau">
      <formula>NOT(ISERROR(SEARCH("Bateau",Q1)))</formula>
    </cfRule>
  </conditionalFormatting>
  <conditionalFormatting sqref="A1:A1048576">
    <cfRule type="containsText" dxfId="7" priority="2" operator="containsText" text="Passage">
      <formula>NOT(ISERROR(SEARCH("Passage",A1)))</formula>
    </cfRule>
    <cfRule type="containsText" dxfId="6" priority="3" operator="containsText" text="Expédia">
      <formula>NOT(ISERROR(SEARCH("Expédia",A1)))</formula>
    </cfRule>
    <cfRule type="containsText" dxfId="5" priority="4" operator="containsText" text="Idylle Beach">
      <formula>NOT(ISERROR(SEARCH("Idylle Beach",A1)))</formula>
    </cfRule>
    <cfRule type="containsText" dxfId="4" priority="5" operator="containsText" text="Booking">
      <formula>NOT(ISERROR(SEARCH("Booking",A1)))</formula>
    </cfRule>
  </conditionalFormatting>
  <conditionalFormatting sqref="U1:U1048576">
    <cfRule type="cellIs" dxfId="3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B8"/>
  <sheetViews>
    <sheetView showZero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"/>
    </sheetView>
  </sheetViews>
  <sheetFormatPr baseColWidth="10" defaultColWidth="8.26953125" defaultRowHeight="15.5" x14ac:dyDescent="0.35"/>
  <cols>
    <col min="1" max="1" width="8.26953125" style="198"/>
    <col min="2" max="366" width="8.26953125" style="199"/>
    <col min="367" max="16384" width="8.26953125" style="198"/>
  </cols>
  <sheetData>
    <row r="1" spans="1:366" s="200" customFormat="1" x14ac:dyDescent="0.35">
      <c r="A1" s="204"/>
      <c r="B1" s="217" t="s">
        <v>195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 t="s">
        <v>196</v>
      </c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 t="s">
        <v>197</v>
      </c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  <c r="CB1" s="217"/>
      <c r="CC1" s="217"/>
      <c r="CD1" s="217"/>
      <c r="CE1" s="217"/>
      <c r="CF1" s="217"/>
      <c r="CG1" s="217"/>
      <c r="CH1" s="217"/>
      <c r="CI1" s="217"/>
      <c r="CJ1" s="217"/>
      <c r="CK1" s="217"/>
      <c r="CL1" s="217"/>
      <c r="CM1" s="217"/>
      <c r="CN1" s="217" t="s">
        <v>198</v>
      </c>
      <c r="CO1" s="217"/>
      <c r="CP1" s="217"/>
      <c r="CQ1" s="217"/>
      <c r="CR1" s="217"/>
      <c r="CS1" s="217"/>
      <c r="CT1" s="217"/>
      <c r="CU1" s="217"/>
      <c r="CV1" s="217"/>
      <c r="CW1" s="217"/>
      <c r="CX1" s="217"/>
      <c r="CY1" s="217"/>
      <c r="CZ1" s="217"/>
      <c r="DA1" s="217"/>
      <c r="DB1" s="217"/>
      <c r="DC1" s="217"/>
      <c r="DD1" s="217"/>
      <c r="DE1" s="217"/>
      <c r="DF1" s="217"/>
      <c r="DG1" s="217"/>
      <c r="DH1" s="217"/>
      <c r="DI1" s="217"/>
      <c r="DJ1" s="217"/>
      <c r="DK1" s="217"/>
      <c r="DL1" s="217"/>
      <c r="DM1" s="217"/>
      <c r="DN1" s="217"/>
      <c r="DO1" s="217"/>
      <c r="DP1" s="217"/>
      <c r="DQ1" s="217"/>
      <c r="DR1" s="217" t="s">
        <v>199</v>
      </c>
      <c r="DS1" s="217"/>
      <c r="DT1" s="217"/>
      <c r="DU1" s="217"/>
      <c r="DV1" s="217"/>
      <c r="DW1" s="217"/>
      <c r="DX1" s="217"/>
      <c r="DY1" s="217"/>
      <c r="DZ1" s="217"/>
      <c r="EA1" s="217"/>
      <c r="EB1" s="217"/>
      <c r="EC1" s="217"/>
      <c r="ED1" s="217"/>
      <c r="EE1" s="217"/>
      <c r="EF1" s="217"/>
      <c r="EG1" s="217"/>
      <c r="EH1" s="217"/>
      <c r="EI1" s="217"/>
      <c r="EJ1" s="217"/>
      <c r="EK1" s="217"/>
      <c r="EL1" s="217"/>
      <c r="EM1" s="217"/>
      <c r="EN1" s="217"/>
      <c r="EO1" s="217"/>
      <c r="EP1" s="217"/>
      <c r="EQ1" s="217"/>
      <c r="ER1" s="217"/>
      <c r="ES1" s="217"/>
      <c r="ET1" s="217"/>
      <c r="EU1" s="217"/>
      <c r="EV1" s="217"/>
      <c r="EW1" s="217" t="s">
        <v>200</v>
      </c>
      <c r="EX1" s="217"/>
      <c r="EY1" s="217"/>
      <c r="EZ1" s="217"/>
      <c r="FA1" s="217"/>
      <c r="FB1" s="217"/>
      <c r="FC1" s="217"/>
      <c r="FD1" s="217"/>
      <c r="FE1" s="217"/>
      <c r="FF1" s="217"/>
      <c r="FG1" s="217"/>
      <c r="FH1" s="217"/>
      <c r="FI1" s="217"/>
      <c r="FJ1" s="217"/>
      <c r="FK1" s="217"/>
      <c r="FL1" s="217"/>
      <c r="FM1" s="217"/>
      <c r="FN1" s="217"/>
      <c r="FO1" s="217"/>
      <c r="FP1" s="217"/>
      <c r="FQ1" s="217"/>
      <c r="FR1" s="217"/>
      <c r="FS1" s="217"/>
      <c r="FT1" s="217"/>
      <c r="FU1" s="217"/>
      <c r="FV1" s="217"/>
      <c r="FW1" s="217"/>
      <c r="FX1" s="217"/>
      <c r="FY1" s="217"/>
      <c r="FZ1" s="217"/>
      <c r="GA1" s="217" t="s">
        <v>201</v>
      </c>
      <c r="GB1" s="217"/>
      <c r="GC1" s="217"/>
      <c r="GD1" s="217"/>
      <c r="GE1" s="217"/>
      <c r="GF1" s="217"/>
      <c r="GG1" s="217"/>
      <c r="GH1" s="217"/>
      <c r="GI1" s="217"/>
      <c r="GJ1" s="217"/>
      <c r="GK1" s="217"/>
      <c r="GL1" s="217"/>
      <c r="GM1" s="217"/>
      <c r="GN1" s="217"/>
      <c r="GO1" s="217"/>
      <c r="GP1" s="217"/>
      <c r="GQ1" s="217"/>
      <c r="GR1" s="217"/>
      <c r="GS1" s="217"/>
      <c r="GT1" s="217"/>
      <c r="GU1" s="217"/>
      <c r="GV1" s="217"/>
      <c r="GW1" s="217"/>
      <c r="GX1" s="217"/>
      <c r="GY1" s="217"/>
      <c r="GZ1" s="217"/>
      <c r="HA1" s="217"/>
      <c r="HB1" s="217"/>
      <c r="HC1" s="217"/>
      <c r="HD1" s="217"/>
      <c r="HE1" s="217"/>
      <c r="HF1" s="217" t="s">
        <v>202</v>
      </c>
      <c r="HG1" s="217"/>
      <c r="HH1" s="217"/>
      <c r="HI1" s="217"/>
      <c r="HJ1" s="217"/>
      <c r="HK1" s="217"/>
      <c r="HL1" s="217"/>
      <c r="HM1" s="217"/>
      <c r="HN1" s="217"/>
      <c r="HO1" s="217"/>
      <c r="HP1" s="217"/>
      <c r="HQ1" s="217"/>
      <c r="HR1" s="217"/>
      <c r="HS1" s="217"/>
      <c r="HT1" s="217"/>
      <c r="HU1" s="217"/>
      <c r="HV1" s="217"/>
      <c r="HW1" s="217"/>
      <c r="HX1" s="217"/>
      <c r="HY1" s="217"/>
      <c r="HZ1" s="217"/>
      <c r="IA1" s="217"/>
      <c r="IB1" s="217"/>
      <c r="IC1" s="217"/>
      <c r="ID1" s="217"/>
      <c r="IE1" s="217"/>
      <c r="IF1" s="217"/>
      <c r="IG1" s="217"/>
      <c r="IH1" s="217"/>
      <c r="II1" s="217"/>
      <c r="IJ1" s="217"/>
      <c r="IK1" s="217" t="s">
        <v>203</v>
      </c>
      <c r="IL1" s="217"/>
      <c r="IM1" s="217"/>
      <c r="IN1" s="217"/>
      <c r="IO1" s="217"/>
      <c r="IP1" s="217"/>
      <c r="IQ1" s="217"/>
      <c r="IR1" s="217"/>
      <c r="IS1" s="217"/>
      <c r="IT1" s="217"/>
      <c r="IU1" s="217"/>
      <c r="IV1" s="217"/>
      <c r="IW1" s="217"/>
      <c r="IX1" s="217"/>
      <c r="IY1" s="217"/>
      <c r="IZ1" s="217"/>
      <c r="JA1" s="217"/>
      <c r="JB1" s="217"/>
      <c r="JC1" s="217"/>
      <c r="JD1" s="217"/>
      <c r="JE1" s="217"/>
      <c r="JF1" s="217"/>
      <c r="JG1" s="217"/>
      <c r="JH1" s="217"/>
      <c r="JI1" s="217"/>
      <c r="JJ1" s="217"/>
      <c r="JK1" s="217"/>
      <c r="JL1" s="217"/>
      <c r="JM1" s="217"/>
      <c r="JN1" s="217"/>
      <c r="JO1" s="217" t="s">
        <v>204</v>
      </c>
      <c r="JP1" s="217"/>
      <c r="JQ1" s="217"/>
      <c r="JR1" s="217"/>
      <c r="JS1" s="217"/>
      <c r="JT1" s="217"/>
      <c r="JU1" s="217"/>
      <c r="JV1" s="217"/>
      <c r="JW1" s="217"/>
      <c r="JX1" s="217"/>
      <c r="JY1" s="217"/>
      <c r="JZ1" s="217"/>
      <c r="KA1" s="217"/>
      <c r="KB1" s="217"/>
      <c r="KC1" s="217"/>
      <c r="KD1" s="217"/>
      <c r="KE1" s="217"/>
      <c r="KF1" s="217"/>
      <c r="KG1" s="217"/>
      <c r="KH1" s="217"/>
      <c r="KI1" s="217"/>
      <c r="KJ1" s="217"/>
      <c r="KK1" s="217"/>
      <c r="KL1" s="217"/>
      <c r="KM1" s="217"/>
      <c r="KN1" s="217"/>
      <c r="KO1" s="217"/>
      <c r="KP1" s="217"/>
      <c r="KQ1" s="217"/>
      <c r="KR1" s="217"/>
      <c r="KS1" s="217"/>
      <c r="KT1" s="217" t="s">
        <v>205</v>
      </c>
      <c r="KU1" s="217"/>
      <c r="KV1" s="217"/>
      <c r="KW1" s="217"/>
      <c r="KX1" s="217"/>
      <c r="KY1" s="217"/>
      <c r="KZ1" s="217"/>
      <c r="LA1" s="217"/>
      <c r="LB1" s="217"/>
      <c r="LC1" s="217"/>
      <c r="LD1" s="217"/>
      <c r="LE1" s="217"/>
      <c r="LF1" s="217"/>
      <c r="LG1" s="217"/>
      <c r="LH1" s="217"/>
      <c r="LI1" s="217"/>
      <c r="LJ1" s="217"/>
      <c r="LK1" s="217"/>
      <c r="LL1" s="217"/>
      <c r="LM1" s="217"/>
      <c r="LN1" s="217"/>
      <c r="LO1" s="217"/>
      <c r="LP1" s="217"/>
      <c r="LQ1" s="217"/>
      <c r="LR1" s="217"/>
      <c r="LS1" s="217"/>
      <c r="LT1" s="217"/>
      <c r="LU1" s="217"/>
      <c r="LV1" s="217"/>
      <c r="LW1" s="217"/>
      <c r="LX1" s="217" t="s">
        <v>206</v>
      </c>
      <c r="LY1" s="217"/>
      <c r="LZ1" s="217"/>
      <c r="MA1" s="217"/>
      <c r="MB1" s="217"/>
      <c r="MC1" s="217"/>
      <c r="MD1" s="217"/>
      <c r="ME1" s="217"/>
      <c r="MF1" s="217"/>
      <c r="MG1" s="217"/>
      <c r="MH1" s="217"/>
      <c r="MI1" s="217"/>
      <c r="MJ1" s="217"/>
      <c r="MK1" s="217"/>
      <c r="ML1" s="217"/>
      <c r="MM1" s="217"/>
      <c r="MN1" s="217"/>
      <c r="MO1" s="217"/>
      <c r="MP1" s="217"/>
      <c r="MQ1" s="217"/>
      <c r="MR1" s="217"/>
      <c r="MS1" s="217"/>
      <c r="MT1" s="217"/>
      <c r="MU1" s="217"/>
      <c r="MV1" s="217"/>
      <c r="MW1" s="217"/>
      <c r="MX1" s="217"/>
      <c r="MY1" s="217"/>
      <c r="MZ1" s="217"/>
      <c r="NA1" s="217"/>
      <c r="NB1" s="217"/>
    </row>
    <row r="2" spans="1:366" s="199" customFormat="1" x14ac:dyDescent="0.35">
      <c r="B2" s="202">
        <f>DATE($A$3,1,1)</f>
        <v>43101</v>
      </c>
      <c r="C2" s="202">
        <f>B2+1</f>
        <v>43102</v>
      </c>
      <c r="D2" s="202">
        <f t="shared" ref="D2:BO3" si="0">C2+1</f>
        <v>43103</v>
      </c>
      <c r="E2" s="202">
        <f t="shared" si="0"/>
        <v>43104</v>
      </c>
      <c r="F2" s="202">
        <f t="shared" si="0"/>
        <v>43105</v>
      </c>
      <c r="G2" s="202">
        <f t="shared" si="0"/>
        <v>43106</v>
      </c>
      <c r="H2" s="202">
        <f t="shared" si="0"/>
        <v>43107</v>
      </c>
      <c r="I2" s="202">
        <f t="shared" si="0"/>
        <v>43108</v>
      </c>
      <c r="J2" s="202">
        <f t="shared" si="0"/>
        <v>43109</v>
      </c>
      <c r="K2" s="202">
        <f t="shared" si="0"/>
        <v>43110</v>
      </c>
      <c r="L2" s="202">
        <f t="shared" si="0"/>
        <v>43111</v>
      </c>
      <c r="M2" s="202">
        <f t="shared" si="0"/>
        <v>43112</v>
      </c>
      <c r="N2" s="202">
        <f t="shared" si="0"/>
        <v>43113</v>
      </c>
      <c r="O2" s="202">
        <f t="shared" si="0"/>
        <v>43114</v>
      </c>
      <c r="P2" s="202">
        <f t="shared" si="0"/>
        <v>43115</v>
      </c>
      <c r="Q2" s="202">
        <f t="shared" si="0"/>
        <v>43116</v>
      </c>
      <c r="R2" s="202">
        <f t="shared" si="0"/>
        <v>43117</v>
      </c>
      <c r="S2" s="202">
        <f t="shared" si="0"/>
        <v>43118</v>
      </c>
      <c r="T2" s="202">
        <f t="shared" si="0"/>
        <v>43119</v>
      </c>
      <c r="U2" s="202">
        <f t="shared" si="0"/>
        <v>43120</v>
      </c>
      <c r="V2" s="202">
        <f t="shared" si="0"/>
        <v>43121</v>
      </c>
      <c r="W2" s="202">
        <f t="shared" si="0"/>
        <v>43122</v>
      </c>
      <c r="X2" s="202">
        <f t="shared" si="0"/>
        <v>43123</v>
      </c>
      <c r="Y2" s="202">
        <f t="shared" si="0"/>
        <v>43124</v>
      </c>
      <c r="Z2" s="202">
        <f t="shared" si="0"/>
        <v>43125</v>
      </c>
      <c r="AA2" s="202">
        <f t="shared" si="0"/>
        <v>43126</v>
      </c>
      <c r="AB2" s="202">
        <f t="shared" si="0"/>
        <v>43127</v>
      </c>
      <c r="AC2" s="202">
        <f t="shared" si="0"/>
        <v>43128</v>
      </c>
      <c r="AD2" s="202">
        <f t="shared" si="0"/>
        <v>43129</v>
      </c>
      <c r="AE2" s="202">
        <f t="shared" si="0"/>
        <v>43130</v>
      </c>
      <c r="AF2" s="202">
        <f t="shared" si="0"/>
        <v>43131</v>
      </c>
      <c r="AG2" s="202">
        <f t="shared" si="0"/>
        <v>43132</v>
      </c>
      <c r="AH2" s="202">
        <f t="shared" si="0"/>
        <v>43133</v>
      </c>
      <c r="AI2" s="202">
        <f t="shared" si="0"/>
        <v>43134</v>
      </c>
      <c r="AJ2" s="202">
        <f t="shared" si="0"/>
        <v>43135</v>
      </c>
      <c r="AK2" s="202">
        <f t="shared" si="0"/>
        <v>43136</v>
      </c>
      <c r="AL2" s="202">
        <f t="shared" si="0"/>
        <v>43137</v>
      </c>
      <c r="AM2" s="202">
        <f t="shared" si="0"/>
        <v>43138</v>
      </c>
      <c r="AN2" s="202">
        <f t="shared" si="0"/>
        <v>43139</v>
      </c>
      <c r="AO2" s="202">
        <f t="shared" si="0"/>
        <v>43140</v>
      </c>
      <c r="AP2" s="202">
        <f t="shared" si="0"/>
        <v>43141</v>
      </c>
      <c r="AQ2" s="202">
        <f t="shared" si="0"/>
        <v>43142</v>
      </c>
      <c r="AR2" s="202">
        <f t="shared" si="0"/>
        <v>43143</v>
      </c>
      <c r="AS2" s="202">
        <f t="shared" si="0"/>
        <v>43144</v>
      </c>
      <c r="AT2" s="202">
        <f t="shared" si="0"/>
        <v>43145</v>
      </c>
      <c r="AU2" s="202">
        <f t="shared" si="0"/>
        <v>43146</v>
      </c>
      <c r="AV2" s="202">
        <f t="shared" si="0"/>
        <v>43147</v>
      </c>
      <c r="AW2" s="202">
        <f t="shared" si="0"/>
        <v>43148</v>
      </c>
      <c r="AX2" s="202">
        <f t="shared" si="0"/>
        <v>43149</v>
      </c>
      <c r="AY2" s="202">
        <f t="shared" si="0"/>
        <v>43150</v>
      </c>
      <c r="AZ2" s="202">
        <f t="shared" si="0"/>
        <v>43151</v>
      </c>
      <c r="BA2" s="202">
        <f t="shared" si="0"/>
        <v>43152</v>
      </c>
      <c r="BB2" s="202">
        <f t="shared" si="0"/>
        <v>43153</v>
      </c>
      <c r="BC2" s="202">
        <f t="shared" si="0"/>
        <v>43154</v>
      </c>
      <c r="BD2" s="202">
        <f t="shared" si="0"/>
        <v>43155</v>
      </c>
      <c r="BE2" s="202">
        <f t="shared" si="0"/>
        <v>43156</v>
      </c>
      <c r="BF2" s="202">
        <f t="shared" si="0"/>
        <v>43157</v>
      </c>
      <c r="BG2" s="202">
        <f t="shared" si="0"/>
        <v>43158</v>
      </c>
      <c r="BH2" s="202">
        <f t="shared" si="0"/>
        <v>43159</v>
      </c>
      <c r="BI2" s="202">
        <f t="shared" si="0"/>
        <v>43160</v>
      </c>
      <c r="BJ2" s="202">
        <f t="shared" si="0"/>
        <v>43161</v>
      </c>
      <c r="BK2" s="202">
        <f t="shared" si="0"/>
        <v>43162</v>
      </c>
      <c r="BL2" s="202">
        <f t="shared" si="0"/>
        <v>43163</v>
      </c>
      <c r="BM2" s="202">
        <f t="shared" si="0"/>
        <v>43164</v>
      </c>
      <c r="BN2" s="202">
        <f t="shared" si="0"/>
        <v>43165</v>
      </c>
      <c r="BO2" s="202">
        <f t="shared" si="0"/>
        <v>43166</v>
      </c>
      <c r="BP2" s="202">
        <f t="shared" ref="BP2:EA3" si="1">BO2+1</f>
        <v>43167</v>
      </c>
      <c r="BQ2" s="202">
        <f t="shared" si="1"/>
        <v>43168</v>
      </c>
      <c r="BR2" s="202">
        <f t="shared" si="1"/>
        <v>43169</v>
      </c>
      <c r="BS2" s="202">
        <f t="shared" si="1"/>
        <v>43170</v>
      </c>
      <c r="BT2" s="202">
        <f t="shared" si="1"/>
        <v>43171</v>
      </c>
      <c r="BU2" s="202">
        <f t="shared" si="1"/>
        <v>43172</v>
      </c>
      <c r="BV2" s="202">
        <f t="shared" si="1"/>
        <v>43173</v>
      </c>
      <c r="BW2" s="202">
        <f t="shared" si="1"/>
        <v>43174</v>
      </c>
      <c r="BX2" s="202">
        <f t="shared" si="1"/>
        <v>43175</v>
      </c>
      <c r="BY2" s="202">
        <f t="shared" si="1"/>
        <v>43176</v>
      </c>
      <c r="BZ2" s="202">
        <f t="shared" si="1"/>
        <v>43177</v>
      </c>
      <c r="CA2" s="202">
        <f t="shared" si="1"/>
        <v>43178</v>
      </c>
      <c r="CB2" s="202">
        <f t="shared" si="1"/>
        <v>43179</v>
      </c>
      <c r="CC2" s="202">
        <f t="shared" si="1"/>
        <v>43180</v>
      </c>
      <c r="CD2" s="202">
        <f t="shared" si="1"/>
        <v>43181</v>
      </c>
      <c r="CE2" s="202">
        <f t="shared" si="1"/>
        <v>43182</v>
      </c>
      <c r="CF2" s="202">
        <f t="shared" si="1"/>
        <v>43183</v>
      </c>
      <c r="CG2" s="202">
        <f t="shared" si="1"/>
        <v>43184</v>
      </c>
      <c r="CH2" s="202">
        <f t="shared" si="1"/>
        <v>43185</v>
      </c>
      <c r="CI2" s="202">
        <f t="shared" si="1"/>
        <v>43186</v>
      </c>
      <c r="CJ2" s="202">
        <f t="shared" si="1"/>
        <v>43187</v>
      </c>
      <c r="CK2" s="202">
        <f t="shared" si="1"/>
        <v>43188</v>
      </c>
      <c r="CL2" s="202">
        <f t="shared" si="1"/>
        <v>43189</v>
      </c>
      <c r="CM2" s="202">
        <f t="shared" si="1"/>
        <v>43190</v>
      </c>
      <c r="CN2" s="202">
        <f t="shared" si="1"/>
        <v>43191</v>
      </c>
      <c r="CO2" s="202">
        <f t="shared" si="1"/>
        <v>43192</v>
      </c>
      <c r="CP2" s="202">
        <f t="shared" si="1"/>
        <v>43193</v>
      </c>
      <c r="CQ2" s="202">
        <f t="shared" si="1"/>
        <v>43194</v>
      </c>
      <c r="CR2" s="202">
        <f t="shared" si="1"/>
        <v>43195</v>
      </c>
      <c r="CS2" s="202">
        <f t="shared" si="1"/>
        <v>43196</v>
      </c>
      <c r="CT2" s="202">
        <f t="shared" si="1"/>
        <v>43197</v>
      </c>
      <c r="CU2" s="202">
        <f t="shared" si="1"/>
        <v>43198</v>
      </c>
      <c r="CV2" s="202">
        <f t="shared" si="1"/>
        <v>43199</v>
      </c>
      <c r="CW2" s="202">
        <f t="shared" si="1"/>
        <v>43200</v>
      </c>
      <c r="CX2" s="202">
        <f t="shared" si="1"/>
        <v>43201</v>
      </c>
      <c r="CY2" s="202">
        <f t="shared" si="1"/>
        <v>43202</v>
      </c>
      <c r="CZ2" s="202">
        <f t="shared" si="1"/>
        <v>43203</v>
      </c>
      <c r="DA2" s="202">
        <f t="shared" si="1"/>
        <v>43204</v>
      </c>
      <c r="DB2" s="202">
        <f t="shared" si="1"/>
        <v>43205</v>
      </c>
      <c r="DC2" s="202">
        <f t="shared" si="1"/>
        <v>43206</v>
      </c>
      <c r="DD2" s="202">
        <f t="shared" si="1"/>
        <v>43207</v>
      </c>
      <c r="DE2" s="202">
        <f t="shared" si="1"/>
        <v>43208</v>
      </c>
      <c r="DF2" s="202">
        <f t="shared" si="1"/>
        <v>43209</v>
      </c>
      <c r="DG2" s="202">
        <f t="shared" si="1"/>
        <v>43210</v>
      </c>
      <c r="DH2" s="202">
        <f t="shared" si="1"/>
        <v>43211</v>
      </c>
      <c r="DI2" s="202">
        <f t="shared" si="1"/>
        <v>43212</v>
      </c>
      <c r="DJ2" s="202">
        <f t="shared" si="1"/>
        <v>43213</v>
      </c>
      <c r="DK2" s="202">
        <f t="shared" si="1"/>
        <v>43214</v>
      </c>
      <c r="DL2" s="202">
        <f t="shared" si="1"/>
        <v>43215</v>
      </c>
      <c r="DM2" s="202">
        <f t="shared" si="1"/>
        <v>43216</v>
      </c>
      <c r="DN2" s="202">
        <f t="shared" si="1"/>
        <v>43217</v>
      </c>
      <c r="DO2" s="202">
        <f t="shared" si="1"/>
        <v>43218</v>
      </c>
      <c r="DP2" s="202">
        <f t="shared" si="1"/>
        <v>43219</v>
      </c>
      <c r="DQ2" s="202">
        <f t="shared" si="1"/>
        <v>43220</v>
      </c>
      <c r="DR2" s="202">
        <f t="shared" si="1"/>
        <v>43221</v>
      </c>
      <c r="DS2" s="202">
        <f t="shared" si="1"/>
        <v>43222</v>
      </c>
      <c r="DT2" s="202">
        <f t="shared" si="1"/>
        <v>43223</v>
      </c>
      <c r="DU2" s="202">
        <f t="shared" si="1"/>
        <v>43224</v>
      </c>
      <c r="DV2" s="202">
        <f t="shared" si="1"/>
        <v>43225</v>
      </c>
      <c r="DW2" s="202">
        <f t="shared" si="1"/>
        <v>43226</v>
      </c>
      <c r="DX2" s="202">
        <f t="shared" si="1"/>
        <v>43227</v>
      </c>
      <c r="DY2" s="202">
        <f t="shared" si="1"/>
        <v>43228</v>
      </c>
      <c r="DZ2" s="202">
        <f t="shared" si="1"/>
        <v>43229</v>
      </c>
      <c r="EA2" s="202">
        <f t="shared" si="1"/>
        <v>43230</v>
      </c>
      <c r="EB2" s="202">
        <f t="shared" ref="EB2:GM3" si="2">EA2+1</f>
        <v>43231</v>
      </c>
      <c r="EC2" s="202">
        <f t="shared" si="2"/>
        <v>43232</v>
      </c>
      <c r="ED2" s="202">
        <f t="shared" si="2"/>
        <v>43233</v>
      </c>
      <c r="EE2" s="202">
        <f t="shared" si="2"/>
        <v>43234</v>
      </c>
      <c r="EF2" s="202">
        <f t="shared" si="2"/>
        <v>43235</v>
      </c>
      <c r="EG2" s="202">
        <f t="shared" si="2"/>
        <v>43236</v>
      </c>
      <c r="EH2" s="202">
        <f t="shared" si="2"/>
        <v>43237</v>
      </c>
      <c r="EI2" s="202">
        <f t="shared" si="2"/>
        <v>43238</v>
      </c>
      <c r="EJ2" s="202">
        <f t="shared" si="2"/>
        <v>43239</v>
      </c>
      <c r="EK2" s="202">
        <f t="shared" si="2"/>
        <v>43240</v>
      </c>
      <c r="EL2" s="202">
        <f t="shared" si="2"/>
        <v>43241</v>
      </c>
      <c r="EM2" s="202">
        <f t="shared" si="2"/>
        <v>43242</v>
      </c>
      <c r="EN2" s="202">
        <f t="shared" si="2"/>
        <v>43243</v>
      </c>
      <c r="EO2" s="202">
        <f t="shared" si="2"/>
        <v>43244</v>
      </c>
      <c r="EP2" s="202">
        <f t="shared" si="2"/>
        <v>43245</v>
      </c>
      <c r="EQ2" s="202">
        <f t="shared" si="2"/>
        <v>43246</v>
      </c>
      <c r="ER2" s="202">
        <f t="shared" si="2"/>
        <v>43247</v>
      </c>
      <c r="ES2" s="202">
        <f t="shared" si="2"/>
        <v>43248</v>
      </c>
      <c r="ET2" s="202">
        <f t="shared" si="2"/>
        <v>43249</v>
      </c>
      <c r="EU2" s="202">
        <f t="shared" si="2"/>
        <v>43250</v>
      </c>
      <c r="EV2" s="202">
        <f t="shared" si="2"/>
        <v>43251</v>
      </c>
      <c r="EW2" s="202">
        <f t="shared" si="2"/>
        <v>43252</v>
      </c>
      <c r="EX2" s="202">
        <f t="shared" si="2"/>
        <v>43253</v>
      </c>
      <c r="EY2" s="202">
        <f t="shared" si="2"/>
        <v>43254</v>
      </c>
      <c r="EZ2" s="202">
        <f t="shared" si="2"/>
        <v>43255</v>
      </c>
      <c r="FA2" s="202">
        <f t="shared" si="2"/>
        <v>43256</v>
      </c>
      <c r="FB2" s="202">
        <f t="shared" si="2"/>
        <v>43257</v>
      </c>
      <c r="FC2" s="202">
        <f t="shared" si="2"/>
        <v>43258</v>
      </c>
      <c r="FD2" s="202">
        <f t="shared" si="2"/>
        <v>43259</v>
      </c>
      <c r="FE2" s="202">
        <f t="shared" si="2"/>
        <v>43260</v>
      </c>
      <c r="FF2" s="202">
        <f t="shared" si="2"/>
        <v>43261</v>
      </c>
      <c r="FG2" s="202">
        <f t="shared" si="2"/>
        <v>43262</v>
      </c>
      <c r="FH2" s="202">
        <f t="shared" si="2"/>
        <v>43263</v>
      </c>
      <c r="FI2" s="202">
        <f t="shared" si="2"/>
        <v>43264</v>
      </c>
      <c r="FJ2" s="202">
        <f t="shared" si="2"/>
        <v>43265</v>
      </c>
      <c r="FK2" s="202">
        <f t="shared" si="2"/>
        <v>43266</v>
      </c>
      <c r="FL2" s="202">
        <f t="shared" si="2"/>
        <v>43267</v>
      </c>
      <c r="FM2" s="202">
        <f t="shared" si="2"/>
        <v>43268</v>
      </c>
      <c r="FN2" s="202">
        <f t="shared" si="2"/>
        <v>43269</v>
      </c>
      <c r="FO2" s="202">
        <f t="shared" si="2"/>
        <v>43270</v>
      </c>
      <c r="FP2" s="202">
        <f t="shared" si="2"/>
        <v>43271</v>
      </c>
      <c r="FQ2" s="202">
        <f t="shared" si="2"/>
        <v>43272</v>
      </c>
      <c r="FR2" s="202">
        <f t="shared" si="2"/>
        <v>43273</v>
      </c>
      <c r="FS2" s="202">
        <f t="shared" si="2"/>
        <v>43274</v>
      </c>
      <c r="FT2" s="202">
        <f t="shared" si="2"/>
        <v>43275</v>
      </c>
      <c r="FU2" s="202">
        <f t="shared" si="2"/>
        <v>43276</v>
      </c>
      <c r="FV2" s="202">
        <f t="shared" si="2"/>
        <v>43277</v>
      </c>
      <c r="FW2" s="202">
        <f t="shared" si="2"/>
        <v>43278</v>
      </c>
      <c r="FX2" s="202">
        <f t="shared" si="2"/>
        <v>43279</v>
      </c>
      <c r="FY2" s="202">
        <f t="shared" si="2"/>
        <v>43280</v>
      </c>
      <c r="FZ2" s="202">
        <f t="shared" si="2"/>
        <v>43281</v>
      </c>
      <c r="GA2" s="202">
        <f t="shared" si="2"/>
        <v>43282</v>
      </c>
      <c r="GB2" s="202">
        <f t="shared" si="2"/>
        <v>43283</v>
      </c>
      <c r="GC2" s="202">
        <f t="shared" si="2"/>
        <v>43284</v>
      </c>
      <c r="GD2" s="202">
        <f t="shared" si="2"/>
        <v>43285</v>
      </c>
      <c r="GE2" s="202">
        <f t="shared" si="2"/>
        <v>43286</v>
      </c>
      <c r="GF2" s="202">
        <f t="shared" si="2"/>
        <v>43287</v>
      </c>
      <c r="GG2" s="202">
        <f t="shared" si="2"/>
        <v>43288</v>
      </c>
      <c r="GH2" s="202">
        <f t="shared" si="2"/>
        <v>43289</v>
      </c>
      <c r="GI2" s="202">
        <f t="shared" si="2"/>
        <v>43290</v>
      </c>
      <c r="GJ2" s="202">
        <f t="shared" si="2"/>
        <v>43291</v>
      </c>
      <c r="GK2" s="202">
        <f t="shared" si="2"/>
        <v>43292</v>
      </c>
      <c r="GL2" s="202">
        <f t="shared" si="2"/>
        <v>43293</v>
      </c>
      <c r="GM2" s="202">
        <f t="shared" si="2"/>
        <v>43294</v>
      </c>
      <c r="GN2" s="202">
        <f t="shared" ref="GN2:IY3" si="3">GM2+1</f>
        <v>43295</v>
      </c>
      <c r="GO2" s="202">
        <f t="shared" si="3"/>
        <v>43296</v>
      </c>
      <c r="GP2" s="202">
        <f t="shared" si="3"/>
        <v>43297</v>
      </c>
      <c r="GQ2" s="202">
        <f t="shared" si="3"/>
        <v>43298</v>
      </c>
      <c r="GR2" s="202">
        <f t="shared" si="3"/>
        <v>43299</v>
      </c>
      <c r="GS2" s="202">
        <f t="shared" si="3"/>
        <v>43300</v>
      </c>
      <c r="GT2" s="202">
        <f t="shared" si="3"/>
        <v>43301</v>
      </c>
      <c r="GU2" s="202">
        <f t="shared" si="3"/>
        <v>43302</v>
      </c>
      <c r="GV2" s="202">
        <f t="shared" si="3"/>
        <v>43303</v>
      </c>
      <c r="GW2" s="202">
        <f t="shared" si="3"/>
        <v>43304</v>
      </c>
      <c r="GX2" s="202">
        <f t="shared" si="3"/>
        <v>43305</v>
      </c>
      <c r="GY2" s="202">
        <f t="shared" si="3"/>
        <v>43306</v>
      </c>
      <c r="GZ2" s="202">
        <f t="shared" si="3"/>
        <v>43307</v>
      </c>
      <c r="HA2" s="202">
        <f t="shared" si="3"/>
        <v>43308</v>
      </c>
      <c r="HB2" s="202">
        <f t="shared" si="3"/>
        <v>43309</v>
      </c>
      <c r="HC2" s="202">
        <f t="shared" si="3"/>
        <v>43310</v>
      </c>
      <c r="HD2" s="202">
        <f t="shared" si="3"/>
        <v>43311</v>
      </c>
      <c r="HE2" s="202">
        <f t="shared" si="3"/>
        <v>43312</v>
      </c>
      <c r="HF2" s="202">
        <f t="shared" si="3"/>
        <v>43313</v>
      </c>
      <c r="HG2" s="202">
        <f t="shared" si="3"/>
        <v>43314</v>
      </c>
      <c r="HH2" s="202">
        <f t="shared" si="3"/>
        <v>43315</v>
      </c>
      <c r="HI2" s="202">
        <f t="shared" si="3"/>
        <v>43316</v>
      </c>
      <c r="HJ2" s="202">
        <f t="shared" si="3"/>
        <v>43317</v>
      </c>
      <c r="HK2" s="202">
        <f t="shared" si="3"/>
        <v>43318</v>
      </c>
      <c r="HL2" s="202">
        <f t="shared" si="3"/>
        <v>43319</v>
      </c>
      <c r="HM2" s="202">
        <f t="shared" si="3"/>
        <v>43320</v>
      </c>
      <c r="HN2" s="202">
        <f t="shared" si="3"/>
        <v>43321</v>
      </c>
      <c r="HO2" s="202">
        <f t="shared" si="3"/>
        <v>43322</v>
      </c>
      <c r="HP2" s="202">
        <f t="shared" si="3"/>
        <v>43323</v>
      </c>
      <c r="HQ2" s="202">
        <f t="shared" si="3"/>
        <v>43324</v>
      </c>
      <c r="HR2" s="202">
        <f t="shared" si="3"/>
        <v>43325</v>
      </c>
      <c r="HS2" s="202">
        <f t="shared" si="3"/>
        <v>43326</v>
      </c>
      <c r="HT2" s="202">
        <f t="shared" si="3"/>
        <v>43327</v>
      </c>
      <c r="HU2" s="202">
        <f t="shared" si="3"/>
        <v>43328</v>
      </c>
      <c r="HV2" s="202">
        <f t="shared" si="3"/>
        <v>43329</v>
      </c>
      <c r="HW2" s="202">
        <f t="shared" si="3"/>
        <v>43330</v>
      </c>
      <c r="HX2" s="202">
        <f t="shared" si="3"/>
        <v>43331</v>
      </c>
      <c r="HY2" s="202">
        <f t="shared" si="3"/>
        <v>43332</v>
      </c>
      <c r="HZ2" s="202">
        <f t="shared" si="3"/>
        <v>43333</v>
      </c>
      <c r="IA2" s="202">
        <f t="shared" si="3"/>
        <v>43334</v>
      </c>
      <c r="IB2" s="202">
        <f t="shared" si="3"/>
        <v>43335</v>
      </c>
      <c r="IC2" s="202">
        <f t="shared" si="3"/>
        <v>43336</v>
      </c>
      <c r="ID2" s="202">
        <f t="shared" si="3"/>
        <v>43337</v>
      </c>
      <c r="IE2" s="202">
        <f t="shared" si="3"/>
        <v>43338</v>
      </c>
      <c r="IF2" s="202">
        <f t="shared" si="3"/>
        <v>43339</v>
      </c>
      <c r="IG2" s="202">
        <f t="shared" si="3"/>
        <v>43340</v>
      </c>
      <c r="IH2" s="202">
        <f t="shared" si="3"/>
        <v>43341</v>
      </c>
      <c r="II2" s="202">
        <f t="shared" si="3"/>
        <v>43342</v>
      </c>
      <c r="IJ2" s="202">
        <f t="shared" si="3"/>
        <v>43343</v>
      </c>
      <c r="IK2" s="202">
        <f t="shared" si="3"/>
        <v>43344</v>
      </c>
      <c r="IL2" s="202">
        <f t="shared" si="3"/>
        <v>43345</v>
      </c>
      <c r="IM2" s="202">
        <f t="shared" si="3"/>
        <v>43346</v>
      </c>
      <c r="IN2" s="202">
        <f t="shared" si="3"/>
        <v>43347</v>
      </c>
      <c r="IO2" s="202">
        <f t="shared" si="3"/>
        <v>43348</v>
      </c>
      <c r="IP2" s="202">
        <f t="shared" si="3"/>
        <v>43349</v>
      </c>
      <c r="IQ2" s="202">
        <f t="shared" si="3"/>
        <v>43350</v>
      </c>
      <c r="IR2" s="202">
        <f t="shared" si="3"/>
        <v>43351</v>
      </c>
      <c r="IS2" s="202">
        <f t="shared" si="3"/>
        <v>43352</v>
      </c>
      <c r="IT2" s="202">
        <f t="shared" si="3"/>
        <v>43353</v>
      </c>
      <c r="IU2" s="202">
        <f t="shared" si="3"/>
        <v>43354</v>
      </c>
      <c r="IV2" s="202">
        <f t="shared" si="3"/>
        <v>43355</v>
      </c>
      <c r="IW2" s="202">
        <f t="shared" si="3"/>
        <v>43356</v>
      </c>
      <c r="IX2" s="202">
        <f t="shared" si="3"/>
        <v>43357</v>
      </c>
      <c r="IY2" s="202">
        <f t="shared" si="3"/>
        <v>43358</v>
      </c>
      <c r="IZ2" s="202">
        <f t="shared" ref="IZ2:LK3" si="4">IY2+1</f>
        <v>43359</v>
      </c>
      <c r="JA2" s="202">
        <f t="shared" si="4"/>
        <v>43360</v>
      </c>
      <c r="JB2" s="202">
        <f t="shared" si="4"/>
        <v>43361</v>
      </c>
      <c r="JC2" s="202">
        <f t="shared" si="4"/>
        <v>43362</v>
      </c>
      <c r="JD2" s="202">
        <f t="shared" si="4"/>
        <v>43363</v>
      </c>
      <c r="JE2" s="202">
        <f t="shared" si="4"/>
        <v>43364</v>
      </c>
      <c r="JF2" s="202">
        <f t="shared" si="4"/>
        <v>43365</v>
      </c>
      <c r="JG2" s="202">
        <f t="shared" si="4"/>
        <v>43366</v>
      </c>
      <c r="JH2" s="202">
        <f t="shared" si="4"/>
        <v>43367</v>
      </c>
      <c r="JI2" s="202">
        <f t="shared" si="4"/>
        <v>43368</v>
      </c>
      <c r="JJ2" s="202">
        <f t="shared" si="4"/>
        <v>43369</v>
      </c>
      <c r="JK2" s="202">
        <f t="shared" si="4"/>
        <v>43370</v>
      </c>
      <c r="JL2" s="202">
        <f t="shared" si="4"/>
        <v>43371</v>
      </c>
      <c r="JM2" s="202">
        <f t="shared" si="4"/>
        <v>43372</v>
      </c>
      <c r="JN2" s="202">
        <f t="shared" si="4"/>
        <v>43373</v>
      </c>
      <c r="JO2" s="202">
        <f t="shared" si="4"/>
        <v>43374</v>
      </c>
      <c r="JP2" s="202">
        <f t="shared" si="4"/>
        <v>43375</v>
      </c>
      <c r="JQ2" s="202">
        <f t="shared" si="4"/>
        <v>43376</v>
      </c>
      <c r="JR2" s="202">
        <f t="shared" si="4"/>
        <v>43377</v>
      </c>
      <c r="JS2" s="202">
        <f t="shared" si="4"/>
        <v>43378</v>
      </c>
      <c r="JT2" s="202">
        <f t="shared" si="4"/>
        <v>43379</v>
      </c>
      <c r="JU2" s="202">
        <f t="shared" si="4"/>
        <v>43380</v>
      </c>
      <c r="JV2" s="202">
        <f t="shared" si="4"/>
        <v>43381</v>
      </c>
      <c r="JW2" s="202">
        <f t="shared" si="4"/>
        <v>43382</v>
      </c>
      <c r="JX2" s="202">
        <f t="shared" si="4"/>
        <v>43383</v>
      </c>
      <c r="JY2" s="202">
        <f t="shared" si="4"/>
        <v>43384</v>
      </c>
      <c r="JZ2" s="202">
        <f t="shared" si="4"/>
        <v>43385</v>
      </c>
      <c r="KA2" s="202">
        <f t="shared" si="4"/>
        <v>43386</v>
      </c>
      <c r="KB2" s="202">
        <f t="shared" si="4"/>
        <v>43387</v>
      </c>
      <c r="KC2" s="202">
        <f t="shared" si="4"/>
        <v>43388</v>
      </c>
      <c r="KD2" s="202">
        <f t="shared" si="4"/>
        <v>43389</v>
      </c>
      <c r="KE2" s="202">
        <f t="shared" si="4"/>
        <v>43390</v>
      </c>
      <c r="KF2" s="202">
        <f t="shared" si="4"/>
        <v>43391</v>
      </c>
      <c r="KG2" s="202">
        <f t="shared" si="4"/>
        <v>43392</v>
      </c>
      <c r="KH2" s="202">
        <f t="shared" si="4"/>
        <v>43393</v>
      </c>
      <c r="KI2" s="202">
        <f t="shared" si="4"/>
        <v>43394</v>
      </c>
      <c r="KJ2" s="202">
        <f t="shared" si="4"/>
        <v>43395</v>
      </c>
      <c r="KK2" s="202">
        <f t="shared" si="4"/>
        <v>43396</v>
      </c>
      <c r="KL2" s="202">
        <f t="shared" si="4"/>
        <v>43397</v>
      </c>
      <c r="KM2" s="202">
        <f t="shared" si="4"/>
        <v>43398</v>
      </c>
      <c r="KN2" s="202">
        <f t="shared" si="4"/>
        <v>43399</v>
      </c>
      <c r="KO2" s="202">
        <f t="shared" si="4"/>
        <v>43400</v>
      </c>
      <c r="KP2" s="202">
        <f t="shared" si="4"/>
        <v>43401</v>
      </c>
      <c r="KQ2" s="202">
        <f t="shared" si="4"/>
        <v>43402</v>
      </c>
      <c r="KR2" s="202">
        <f t="shared" si="4"/>
        <v>43403</v>
      </c>
      <c r="KS2" s="202">
        <f t="shared" si="4"/>
        <v>43404</v>
      </c>
      <c r="KT2" s="202">
        <f t="shared" si="4"/>
        <v>43405</v>
      </c>
      <c r="KU2" s="202">
        <f t="shared" si="4"/>
        <v>43406</v>
      </c>
      <c r="KV2" s="202">
        <f t="shared" si="4"/>
        <v>43407</v>
      </c>
      <c r="KW2" s="202">
        <f t="shared" si="4"/>
        <v>43408</v>
      </c>
      <c r="KX2" s="202">
        <f t="shared" si="4"/>
        <v>43409</v>
      </c>
      <c r="KY2" s="202">
        <f t="shared" si="4"/>
        <v>43410</v>
      </c>
      <c r="KZ2" s="202">
        <f t="shared" si="4"/>
        <v>43411</v>
      </c>
      <c r="LA2" s="202">
        <f t="shared" si="4"/>
        <v>43412</v>
      </c>
      <c r="LB2" s="202">
        <f t="shared" si="4"/>
        <v>43413</v>
      </c>
      <c r="LC2" s="202">
        <f t="shared" si="4"/>
        <v>43414</v>
      </c>
      <c r="LD2" s="202">
        <f t="shared" si="4"/>
        <v>43415</v>
      </c>
      <c r="LE2" s="202">
        <f t="shared" si="4"/>
        <v>43416</v>
      </c>
      <c r="LF2" s="202">
        <f t="shared" si="4"/>
        <v>43417</v>
      </c>
      <c r="LG2" s="202">
        <f t="shared" si="4"/>
        <v>43418</v>
      </c>
      <c r="LH2" s="202">
        <f t="shared" si="4"/>
        <v>43419</v>
      </c>
      <c r="LI2" s="202">
        <f t="shared" si="4"/>
        <v>43420</v>
      </c>
      <c r="LJ2" s="202">
        <f t="shared" si="4"/>
        <v>43421</v>
      </c>
      <c r="LK2" s="202">
        <f t="shared" si="4"/>
        <v>43422</v>
      </c>
      <c r="LL2" s="202">
        <f t="shared" ref="LL2:NB3" si="5">LK2+1</f>
        <v>43423</v>
      </c>
      <c r="LM2" s="202">
        <f t="shared" si="5"/>
        <v>43424</v>
      </c>
      <c r="LN2" s="202">
        <f t="shared" si="5"/>
        <v>43425</v>
      </c>
      <c r="LO2" s="202">
        <f t="shared" si="5"/>
        <v>43426</v>
      </c>
      <c r="LP2" s="202">
        <f t="shared" si="5"/>
        <v>43427</v>
      </c>
      <c r="LQ2" s="202">
        <f t="shared" si="5"/>
        <v>43428</v>
      </c>
      <c r="LR2" s="202">
        <f t="shared" si="5"/>
        <v>43429</v>
      </c>
      <c r="LS2" s="202">
        <f t="shared" si="5"/>
        <v>43430</v>
      </c>
      <c r="LT2" s="202">
        <f t="shared" si="5"/>
        <v>43431</v>
      </c>
      <c r="LU2" s="202">
        <f t="shared" si="5"/>
        <v>43432</v>
      </c>
      <c r="LV2" s="202">
        <f t="shared" si="5"/>
        <v>43433</v>
      </c>
      <c r="LW2" s="202">
        <f t="shared" si="5"/>
        <v>43434</v>
      </c>
      <c r="LX2" s="202">
        <f t="shared" si="5"/>
        <v>43435</v>
      </c>
      <c r="LY2" s="202">
        <f t="shared" si="5"/>
        <v>43436</v>
      </c>
      <c r="LZ2" s="202">
        <f t="shared" si="5"/>
        <v>43437</v>
      </c>
      <c r="MA2" s="202">
        <f t="shared" si="5"/>
        <v>43438</v>
      </c>
      <c r="MB2" s="202">
        <f t="shared" si="5"/>
        <v>43439</v>
      </c>
      <c r="MC2" s="202">
        <f t="shared" si="5"/>
        <v>43440</v>
      </c>
      <c r="MD2" s="202">
        <f t="shared" si="5"/>
        <v>43441</v>
      </c>
      <c r="ME2" s="202">
        <f t="shared" si="5"/>
        <v>43442</v>
      </c>
      <c r="MF2" s="202">
        <f t="shared" si="5"/>
        <v>43443</v>
      </c>
      <c r="MG2" s="202">
        <f t="shared" si="5"/>
        <v>43444</v>
      </c>
      <c r="MH2" s="202">
        <f t="shared" si="5"/>
        <v>43445</v>
      </c>
      <c r="MI2" s="202">
        <f t="shared" si="5"/>
        <v>43446</v>
      </c>
      <c r="MJ2" s="202">
        <f t="shared" si="5"/>
        <v>43447</v>
      </c>
      <c r="MK2" s="202">
        <f t="shared" si="5"/>
        <v>43448</v>
      </c>
      <c r="ML2" s="202">
        <f t="shared" si="5"/>
        <v>43449</v>
      </c>
      <c r="MM2" s="202">
        <f t="shared" si="5"/>
        <v>43450</v>
      </c>
      <c r="MN2" s="202">
        <f t="shared" si="5"/>
        <v>43451</v>
      </c>
      <c r="MO2" s="202">
        <f t="shared" si="5"/>
        <v>43452</v>
      </c>
      <c r="MP2" s="202">
        <f t="shared" si="5"/>
        <v>43453</v>
      </c>
      <c r="MQ2" s="202">
        <f t="shared" si="5"/>
        <v>43454</v>
      </c>
      <c r="MR2" s="202">
        <f t="shared" si="5"/>
        <v>43455</v>
      </c>
      <c r="MS2" s="202">
        <f t="shared" si="5"/>
        <v>43456</v>
      </c>
      <c r="MT2" s="202">
        <f t="shared" si="5"/>
        <v>43457</v>
      </c>
      <c r="MU2" s="202">
        <f t="shared" si="5"/>
        <v>43458</v>
      </c>
      <c r="MV2" s="202">
        <f t="shared" si="5"/>
        <v>43459</v>
      </c>
      <c r="MW2" s="202">
        <f t="shared" si="5"/>
        <v>43460</v>
      </c>
      <c r="MX2" s="202">
        <f t="shared" si="5"/>
        <v>43461</v>
      </c>
      <c r="MY2" s="202">
        <f t="shared" si="5"/>
        <v>43462</v>
      </c>
      <c r="MZ2" s="202">
        <f t="shared" si="5"/>
        <v>43463</v>
      </c>
      <c r="NA2" s="202">
        <f t="shared" si="5"/>
        <v>43464</v>
      </c>
      <c r="NB2" s="202">
        <f t="shared" si="5"/>
        <v>43465</v>
      </c>
    </row>
    <row r="3" spans="1:366" s="201" customFormat="1" ht="18.5" x14ac:dyDescent="0.35">
      <c r="A3" s="205">
        <v>2018</v>
      </c>
      <c r="B3" s="203">
        <f>DATE($A$3,1,1)</f>
        <v>43101</v>
      </c>
      <c r="C3" s="203">
        <f>B3+1</f>
        <v>43102</v>
      </c>
      <c r="D3" s="203">
        <f t="shared" si="0"/>
        <v>43103</v>
      </c>
      <c r="E3" s="203">
        <f t="shared" si="0"/>
        <v>43104</v>
      </c>
      <c r="F3" s="203">
        <f t="shared" si="0"/>
        <v>43105</v>
      </c>
      <c r="G3" s="203">
        <f t="shared" si="0"/>
        <v>43106</v>
      </c>
      <c r="H3" s="203">
        <f t="shared" si="0"/>
        <v>43107</v>
      </c>
      <c r="I3" s="203">
        <f t="shared" si="0"/>
        <v>43108</v>
      </c>
      <c r="J3" s="203">
        <f t="shared" si="0"/>
        <v>43109</v>
      </c>
      <c r="K3" s="203">
        <f t="shared" si="0"/>
        <v>43110</v>
      </c>
      <c r="L3" s="203">
        <f t="shared" si="0"/>
        <v>43111</v>
      </c>
      <c r="M3" s="203">
        <f t="shared" si="0"/>
        <v>43112</v>
      </c>
      <c r="N3" s="203">
        <f t="shared" si="0"/>
        <v>43113</v>
      </c>
      <c r="O3" s="203">
        <f t="shared" si="0"/>
        <v>43114</v>
      </c>
      <c r="P3" s="203">
        <f t="shared" si="0"/>
        <v>43115</v>
      </c>
      <c r="Q3" s="203">
        <f t="shared" si="0"/>
        <v>43116</v>
      </c>
      <c r="R3" s="203">
        <f t="shared" si="0"/>
        <v>43117</v>
      </c>
      <c r="S3" s="203">
        <f t="shared" si="0"/>
        <v>43118</v>
      </c>
      <c r="T3" s="203">
        <f t="shared" si="0"/>
        <v>43119</v>
      </c>
      <c r="U3" s="203">
        <f t="shared" si="0"/>
        <v>43120</v>
      </c>
      <c r="V3" s="203">
        <f t="shared" si="0"/>
        <v>43121</v>
      </c>
      <c r="W3" s="203">
        <f t="shared" si="0"/>
        <v>43122</v>
      </c>
      <c r="X3" s="203">
        <f t="shared" si="0"/>
        <v>43123</v>
      </c>
      <c r="Y3" s="203">
        <f t="shared" si="0"/>
        <v>43124</v>
      </c>
      <c r="Z3" s="203">
        <f t="shared" si="0"/>
        <v>43125</v>
      </c>
      <c r="AA3" s="203">
        <f t="shared" si="0"/>
        <v>43126</v>
      </c>
      <c r="AB3" s="203">
        <f t="shared" si="0"/>
        <v>43127</v>
      </c>
      <c r="AC3" s="203">
        <f t="shared" si="0"/>
        <v>43128</v>
      </c>
      <c r="AD3" s="203">
        <f t="shared" si="0"/>
        <v>43129</v>
      </c>
      <c r="AE3" s="203">
        <f t="shared" si="0"/>
        <v>43130</v>
      </c>
      <c r="AF3" s="203">
        <f t="shared" si="0"/>
        <v>43131</v>
      </c>
      <c r="AG3" s="203">
        <f t="shared" si="0"/>
        <v>43132</v>
      </c>
      <c r="AH3" s="203">
        <f t="shared" si="0"/>
        <v>43133</v>
      </c>
      <c r="AI3" s="203">
        <f t="shared" si="0"/>
        <v>43134</v>
      </c>
      <c r="AJ3" s="203">
        <f t="shared" si="0"/>
        <v>43135</v>
      </c>
      <c r="AK3" s="203">
        <f t="shared" si="0"/>
        <v>43136</v>
      </c>
      <c r="AL3" s="203">
        <f t="shared" si="0"/>
        <v>43137</v>
      </c>
      <c r="AM3" s="203">
        <f t="shared" si="0"/>
        <v>43138</v>
      </c>
      <c r="AN3" s="203">
        <f t="shared" si="0"/>
        <v>43139</v>
      </c>
      <c r="AO3" s="203">
        <f t="shared" si="0"/>
        <v>43140</v>
      </c>
      <c r="AP3" s="203">
        <f t="shared" si="0"/>
        <v>43141</v>
      </c>
      <c r="AQ3" s="203">
        <f t="shared" si="0"/>
        <v>43142</v>
      </c>
      <c r="AR3" s="203">
        <f t="shared" si="0"/>
        <v>43143</v>
      </c>
      <c r="AS3" s="203">
        <f t="shared" si="0"/>
        <v>43144</v>
      </c>
      <c r="AT3" s="203">
        <f t="shared" si="0"/>
        <v>43145</v>
      </c>
      <c r="AU3" s="203">
        <f t="shared" si="0"/>
        <v>43146</v>
      </c>
      <c r="AV3" s="203">
        <f t="shared" si="0"/>
        <v>43147</v>
      </c>
      <c r="AW3" s="203">
        <f t="shared" si="0"/>
        <v>43148</v>
      </c>
      <c r="AX3" s="203">
        <f t="shared" si="0"/>
        <v>43149</v>
      </c>
      <c r="AY3" s="203">
        <f t="shared" si="0"/>
        <v>43150</v>
      </c>
      <c r="AZ3" s="203">
        <f t="shared" si="0"/>
        <v>43151</v>
      </c>
      <c r="BA3" s="203">
        <f t="shared" si="0"/>
        <v>43152</v>
      </c>
      <c r="BB3" s="203">
        <f t="shared" si="0"/>
        <v>43153</v>
      </c>
      <c r="BC3" s="203">
        <f t="shared" si="0"/>
        <v>43154</v>
      </c>
      <c r="BD3" s="203">
        <f t="shared" si="0"/>
        <v>43155</v>
      </c>
      <c r="BE3" s="203">
        <f t="shared" si="0"/>
        <v>43156</v>
      </c>
      <c r="BF3" s="203">
        <f t="shared" si="0"/>
        <v>43157</v>
      </c>
      <c r="BG3" s="203">
        <f t="shared" si="0"/>
        <v>43158</v>
      </c>
      <c r="BH3" s="203">
        <f t="shared" si="0"/>
        <v>43159</v>
      </c>
      <c r="BI3" s="203">
        <f t="shared" si="0"/>
        <v>43160</v>
      </c>
      <c r="BJ3" s="203">
        <f t="shared" si="0"/>
        <v>43161</v>
      </c>
      <c r="BK3" s="203">
        <f t="shared" si="0"/>
        <v>43162</v>
      </c>
      <c r="BL3" s="203">
        <f t="shared" si="0"/>
        <v>43163</v>
      </c>
      <c r="BM3" s="203">
        <f t="shared" si="0"/>
        <v>43164</v>
      </c>
      <c r="BN3" s="203">
        <f t="shared" si="0"/>
        <v>43165</v>
      </c>
      <c r="BO3" s="203">
        <f t="shared" si="0"/>
        <v>43166</v>
      </c>
      <c r="BP3" s="203">
        <f t="shared" si="1"/>
        <v>43167</v>
      </c>
      <c r="BQ3" s="203">
        <f t="shared" si="1"/>
        <v>43168</v>
      </c>
      <c r="BR3" s="203">
        <f t="shared" si="1"/>
        <v>43169</v>
      </c>
      <c r="BS3" s="203">
        <f t="shared" si="1"/>
        <v>43170</v>
      </c>
      <c r="BT3" s="203">
        <f t="shared" si="1"/>
        <v>43171</v>
      </c>
      <c r="BU3" s="203">
        <f t="shared" si="1"/>
        <v>43172</v>
      </c>
      <c r="BV3" s="203">
        <f t="shared" si="1"/>
        <v>43173</v>
      </c>
      <c r="BW3" s="203">
        <f t="shared" si="1"/>
        <v>43174</v>
      </c>
      <c r="BX3" s="203">
        <f t="shared" si="1"/>
        <v>43175</v>
      </c>
      <c r="BY3" s="203">
        <f t="shared" si="1"/>
        <v>43176</v>
      </c>
      <c r="BZ3" s="203">
        <f t="shared" si="1"/>
        <v>43177</v>
      </c>
      <c r="CA3" s="203">
        <f t="shared" si="1"/>
        <v>43178</v>
      </c>
      <c r="CB3" s="203">
        <f t="shared" si="1"/>
        <v>43179</v>
      </c>
      <c r="CC3" s="203">
        <f t="shared" si="1"/>
        <v>43180</v>
      </c>
      <c r="CD3" s="203">
        <f t="shared" si="1"/>
        <v>43181</v>
      </c>
      <c r="CE3" s="203">
        <f t="shared" si="1"/>
        <v>43182</v>
      </c>
      <c r="CF3" s="203">
        <f t="shared" si="1"/>
        <v>43183</v>
      </c>
      <c r="CG3" s="203">
        <f t="shared" si="1"/>
        <v>43184</v>
      </c>
      <c r="CH3" s="203">
        <f t="shared" si="1"/>
        <v>43185</v>
      </c>
      <c r="CI3" s="203">
        <f t="shared" si="1"/>
        <v>43186</v>
      </c>
      <c r="CJ3" s="203">
        <f t="shared" si="1"/>
        <v>43187</v>
      </c>
      <c r="CK3" s="203">
        <f t="shared" si="1"/>
        <v>43188</v>
      </c>
      <c r="CL3" s="203">
        <f t="shared" si="1"/>
        <v>43189</v>
      </c>
      <c r="CM3" s="203">
        <f t="shared" si="1"/>
        <v>43190</v>
      </c>
      <c r="CN3" s="203">
        <f t="shared" si="1"/>
        <v>43191</v>
      </c>
      <c r="CO3" s="203">
        <f t="shared" si="1"/>
        <v>43192</v>
      </c>
      <c r="CP3" s="203">
        <f t="shared" si="1"/>
        <v>43193</v>
      </c>
      <c r="CQ3" s="203">
        <f t="shared" si="1"/>
        <v>43194</v>
      </c>
      <c r="CR3" s="203">
        <f t="shared" si="1"/>
        <v>43195</v>
      </c>
      <c r="CS3" s="203">
        <f t="shared" si="1"/>
        <v>43196</v>
      </c>
      <c r="CT3" s="203">
        <f t="shared" si="1"/>
        <v>43197</v>
      </c>
      <c r="CU3" s="203">
        <f t="shared" si="1"/>
        <v>43198</v>
      </c>
      <c r="CV3" s="203">
        <f t="shared" si="1"/>
        <v>43199</v>
      </c>
      <c r="CW3" s="203">
        <f t="shared" si="1"/>
        <v>43200</v>
      </c>
      <c r="CX3" s="203">
        <f t="shared" si="1"/>
        <v>43201</v>
      </c>
      <c r="CY3" s="203">
        <f t="shared" si="1"/>
        <v>43202</v>
      </c>
      <c r="CZ3" s="203">
        <f t="shared" si="1"/>
        <v>43203</v>
      </c>
      <c r="DA3" s="203">
        <f t="shared" si="1"/>
        <v>43204</v>
      </c>
      <c r="DB3" s="203">
        <f t="shared" si="1"/>
        <v>43205</v>
      </c>
      <c r="DC3" s="203">
        <f t="shared" si="1"/>
        <v>43206</v>
      </c>
      <c r="DD3" s="203">
        <f t="shared" si="1"/>
        <v>43207</v>
      </c>
      <c r="DE3" s="203">
        <f t="shared" si="1"/>
        <v>43208</v>
      </c>
      <c r="DF3" s="203">
        <f t="shared" si="1"/>
        <v>43209</v>
      </c>
      <c r="DG3" s="203">
        <f t="shared" si="1"/>
        <v>43210</v>
      </c>
      <c r="DH3" s="203">
        <f t="shared" si="1"/>
        <v>43211</v>
      </c>
      <c r="DI3" s="203">
        <f t="shared" si="1"/>
        <v>43212</v>
      </c>
      <c r="DJ3" s="203">
        <f t="shared" si="1"/>
        <v>43213</v>
      </c>
      <c r="DK3" s="203">
        <f t="shared" si="1"/>
        <v>43214</v>
      </c>
      <c r="DL3" s="203">
        <f t="shared" si="1"/>
        <v>43215</v>
      </c>
      <c r="DM3" s="203">
        <f t="shared" si="1"/>
        <v>43216</v>
      </c>
      <c r="DN3" s="203">
        <f t="shared" si="1"/>
        <v>43217</v>
      </c>
      <c r="DO3" s="203">
        <f t="shared" si="1"/>
        <v>43218</v>
      </c>
      <c r="DP3" s="203">
        <f t="shared" si="1"/>
        <v>43219</v>
      </c>
      <c r="DQ3" s="203">
        <f t="shared" si="1"/>
        <v>43220</v>
      </c>
      <c r="DR3" s="203">
        <f t="shared" si="1"/>
        <v>43221</v>
      </c>
      <c r="DS3" s="203">
        <f t="shared" si="1"/>
        <v>43222</v>
      </c>
      <c r="DT3" s="203">
        <f t="shared" si="1"/>
        <v>43223</v>
      </c>
      <c r="DU3" s="203">
        <f t="shared" si="1"/>
        <v>43224</v>
      </c>
      <c r="DV3" s="203">
        <f t="shared" si="1"/>
        <v>43225</v>
      </c>
      <c r="DW3" s="203">
        <f t="shared" si="1"/>
        <v>43226</v>
      </c>
      <c r="DX3" s="203">
        <f t="shared" si="1"/>
        <v>43227</v>
      </c>
      <c r="DY3" s="203">
        <f t="shared" si="1"/>
        <v>43228</v>
      </c>
      <c r="DZ3" s="203">
        <f t="shared" si="1"/>
        <v>43229</v>
      </c>
      <c r="EA3" s="203">
        <f t="shared" si="1"/>
        <v>43230</v>
      </c>
      <c r="EB3" s="203">
        <f t="shared" si="2"/>
        <v>43231</v>
      </c>
      <c r="EC3" s="203">
        <f t="shared" si="2"/>
        <v>43232</v>
      </c>
      <c r="ED3" s="203">
        <f t="shared" si="2"/>
        <v>43233</v>
      </c>
      <c r="EE3" s="203">
        <f t="shared" si="2"/>
        <v>43234</v>
      </c>
      <c r="EF3" s="203">
        <f t="shared" si="2"/>
        <v>43235</v>
      </c>
      <c r="EG3" s="203">
        <f t="shared" si="2"/>
        <v>43236</v>
      </c>
      <c r="EH3" s="203">
        <f t="shared" si="2"/>
        <v>43237</v>
      </c>
      <c r="EI3" s="203">
        <f t="shared" si="2"/>
        <v>43238</v>
      </c>
      <c r="EJ3" s="203">
        <f t="shared" si="2"/>
        <v>43239</v>
      </c>
      <c r="EK3" s="203">
        <f t="shared" si="2"/>
        <v>43240</v>
      </c>
      <c r="EL3" s="203">
        <f t="shared" si="2"/>
        <v>43241</v>
      </c>
      <c r="EM3" s="203">
        <f t="shared" si="2"/>
        <v>43242</v>
      </c>
      <c r="EN3" s="203">
        <f t="shared" si="2"/>
        <v>43243</v>
      </c>
      <c r="EO3" s="203">
        <f t="shared" si="2"/>
        <v>43244</v>
      </c>
      <c r="EP3" s="203">
        <f t="shared" si="2"/>
        <v>43245</v>
      </c>
      <c r="EQ3" s="203">
        <f t="shared" si="2"/>
        <v>43246</v>
      </c>
      <c r="ER3" s="203">
        <f t="shared" si="2"/>
        <v>43247</v>
      </c>
      <c r="ES3" s="203">
        <f t="shared" si="2"/>
        <v>43248</v>
      </c>
      <c r="ET3" s="203">
        <f t="shared" si="2"/>
        <v>43249</v>
      </c>
      <c r="EU3" s="203">
        <f t="shared" si="2"/>
        <v>43250</v>
      </c>
      <c r="EV3" s="203">
        <f t="shared" si="2"/>
        <v>43251</v>
      </c>
      <c r="EW3" s="203">
        <f t="shared" si="2"/>
        <v>43252</v>
      </c>
      <c r="EX3" s="203">
        <f t="shared" si="2"/>
        <v>43253</v>
      </c>
      <c r="EY3" s="203">
        <f t="shared" si="2"/>
        <v>43254</v>
      </c>
      <c r="EZ3" s="203">
        <f t="shared" si="2"/>
        <v>43255</v>
      </c>
      <c r="FA3" s="203">
        <f t="shared" si="2"/>
        <v>43256</v>
      </c>
      <c r="FB3" s="203">
        <f t="shared" si="2"/>
        <v>43257</v>
      </c>
      <c r="FC3" s="203">
        <f t="shared" si="2"/>
        <v>43258</v>
      </c>
      <c r="FD3" s="203">
        <f t="shared" si="2"/>
        <v>43259</v>
      </c>
      <c r="FE3" s="203">
        <f t="shared" si="2"/>
        <v>43260</v>
      </c>
      <c r="FF3" s="203">
        <f t="shared" si="2"/>
        <v>43261</v>
      </c>
      <c r="FG3" s="203">
        <f t="shared" si="2"/>
        <v>43262</v>
      </c>
      <c r="FH3" s="203">
        <f t="shared" si="2"/>
        <v>43263</v>
      </c>
      <c r="FI3" s="203">
        <f t="shared" si="2"/>
        <v>43264</v>
      </c>
      <c r="FJ3" s="203">
        <f t="shared" si="2"/>
        <v>43265</v>
      </c>
      <c r="FK3" s="203">
        <f t="shared" si="2"/>
        <v>43266</v>
      </c>
      <c r="FL3" s="203">
        <f t="shared" si="2"/>
        <v>43267</v>
      </c>
      <c r="FM3" s="203">
        <f t="shared" si="2"/>
        <v>43268</v>
      </c>
      <c r="FN3" s="203">
        <f t="shared" si="2"/>
        <v>43269</v>
      </c>
      <c r="FO3" s="203">
        <f t="shared" si="2"/>
        <v>43270</v>
      </c>
      <c r="FP3" s="203">
        <f t="shared" si="2"/>
        <v>43271</v>
      </c>
      <c r="FQ3" s="203">
        <f t="shared" si="2"/>
        <v>43272</v>
      </c>
      <c r="FR3" s="203">
        <f t="shared" si="2"/>
        <v>43273</v>
      </c>
      <c r="FS3" s="203">
        <f t="shared" si="2"/>
        <v>43274</v>
      </c>
      <c r="FT3" s="203">
        <f t="shared" si="2"/>
        <v>43275</v>
      </c>
      <c r="FU3" s="203">
        <f t="shared" si="2"/>
        <v>43276</v>
      </c>
      <c r="FV3" s="203">
        <f t="shared" si="2"/>
        <v>43277</v>
      </c>
      <c r="FW3" s="203">
        <f t="shared" si="2"/>
        <v>43278</v>
      </c>
      <c r="FX3" s="203">
        <f t="shared" si="2"/>
        <v>43279</v>
      </c>
      <c r="FY3" s="203">
        <f t="shared" si="2"/>
        <v>43280</v>
      </c>
      <c r="FZ3" s="203">
        <f t="shared" si="2"/>
        <v>43281</v>
      </c>
      <c r="GA3" s="203">
        <f t="shared" si="2"/>
        <v>43282</v>
      </c>
      <c r="GB3" s="203">
        <f t="shared" si="2"/>
        <v>43283</v>
      </c>
      <c r="GC3" s="203">
        <f t="shared" si="2"/>
        <v>43284</v>
      </c>
      <c r="GD3" s="203">
        <f t="shared" si="2"/>
        <v>43285</v>
      </c>
      <c r="GE3" s="203">
        <f t="shared" si="2"/>
        <v>43286</v>
      </c>
      <c r="GF3" s="203">
        <f t="shared" si="2"/>
        <v>43287</v>
      </c>
      <c r="GG3" s="203">
        <f t="shared" si="2"/>
        <v>43288</v>
      </c>
      <c r="GH3" s="203">
        <f t="shared" si="2"/>
        <v>43289</v>
      </c>
      <c r="GI3" s="203">
        <f t="shared" si="2"/>
        <v>43290</v>
      </c>
      <c r="GJ3" s="203">
        <f t="shared" si="2"/>
        <v>43291</v>
      </c>
      <c r="GK3" s="203">
        <f t="shared" si="2"/>
        <v>43292</v>
      </c>
      <c r="GL3" s="203">
        <f t="shared" si="2"/>
        <v>43293</v>
      </c>
      <c r="GM3" s="203">
        <f t="shared" si="2"/>
        <v>43294</v>
      </c>
      <c r="GN3" s="203">
        <f t="shared" si="3"/>
        <v>43295</v>
      </c>
      <c r="GO3" s="203">
        <f t="shared" si="3"/>
        <v>43296</v>
      </c>
      <c r="GP3" s="203">
        <f t="shared" si="3"/>
        <v>43297</v>
      </c>
      <c r="GQ3" s="203">
        <f t="shared" si="3"/>
        <v>43298</v>
      </c>
      <c r="GR3" s="203">
        <f t="shared" si="3"/>
        <v>43299</v>
      </c>
      <c r="GS3" s="203">
        <f t="shared" si="3"/>
        <v>43300</v>
      </c>
      <c r="GT3" s="203">
        <f t="shared" si="3"/>
        <v>43301</v>
      </c>
      <c r="GU3" s="203">
        <f t="shared" si="3"/>
        <v>43302</v>
      </c>
      <c r="GV3" s="203">
        <f t="shared" si="3"/>
        <v>43303</v>
      </c>
      <c r="GW3" s="203">
        <f t="shared" si="3"/>
        <v>43304</v>
      </c>
      <c r="GX3" s="203">
        <f t="shared" si="3"/>
        <v>43305</v>
      </c>
      <c r="GY3" s="203">
        <f t="shared" si="3"/>
        <v>43306</v>
      </c>
      <c r="GZ3" s="203">
        <f t="shared" si="3"/>
        <v>43307</v>
      </c>
      <c r="HA3" s="203">
        <f t="shared" si="3"/>
        <v>43308</v>
      </c>
      <c r="HB3" s="203">
        <f t="shared" si="3"/>
        <v>43309</v>
      </c>
      <c r="HC3" s="203">
        <f t="shared" si="3"/>
        <v>43310</v>
      </c>
      <c r="HD3" s="203">
        <f t="shared" si="3"/>
        <v>43311</v>
      </c>
      <c r="HE3" s="203">
        <f t="shared" si="3"/>
        <v>43312</v>
      </c>
      <c r="HF3" s="203">
        <f t="shared" si="3"/>
        <v>43313</v>
      </c>
      <c r="HG3" s="203">
        <f t="shared" si="3"/>
        <v>43314</v>
      </c>
      <c r="HH3" s="203">
        <f t="shared" si="3"/>
        <v>43315</v>
      </c>
      <c r="HI3" s="203">
        <f t="shared" si="3"/>
        <v>43316</v>
      </c>
      <c r="HJ3" s="203">
        <f t="shared" si="3"/>
        <v>43317</v>
      </c>
      <c r="HK3" s="203">
        <f t="shared" si="3"/>
        <v>43318</v>
      </c>
      <c r="HL3" s="203">
        <f t="shared" si="3"/>
        <v>43319</v>
      </c>
      <c r="HM3" s="203">
        <f t="shared" si="3"/>
        <v>43320</v>
      </c>
      <c r="HN3" s="203">
        <f t="shared" si="3"/>
        <v>43321</v>
      </c>
      <c r="HO3" s="203">
        <f t="shared" si="3"/>
        <v>43322</v>
      </c>
      <c r="HP3" s="203">
        <f t="shared" si="3"/>
        <v>43323</v>
      </c>
      <c r="HQ3" s="203">
        <f t="shared" si="3"/>
        <v>43324</v>
      </c>
      <c r="HR3" s="203">
        <f t="shared" si="3"/>
        <v>43325</v>
      </c>
      <c r="HS3" s="203">
        <f t="shared" si="3"/>
        <v>43326</v>
      </c>
      <c r="HT3" s="203">
        <f t="shared" si="3"/>
        <v>43327</v>
      </c>
      <c r="HU3" s="203">
        <f t="shared" si="3"/>
        <v>43328</v>
      </c>
      <c r="HV3" s="203">
        <f t="shared" si="3"/>
        <v>43329</v>
      </c>
      <c r="HW3" s="203">
        <f t="shared" si="3"/>
        <v>43330</v>
      </c>
      <c r="HX3" s="203">
        <f t="shared" si="3"/>
        <v>43331</v>
      </c>
      <c r="HY3" s="203">
        <f t="shared" si="3"/>
        <v>43332</v>
      </c>
      <c r="HZ3" s="203">
        <f t="shared" si="3"/>
        <v>43333</v>
      </c>
      <c r="IA3" s="203">
        <f t="shared" si="3"/>
        <v>43334</v>
      </c>
      <c r="IB3" s="203">
        <f t="shared" si="3"/>
        <v>43335</v>
      </c>
      <c r="IC3" s="203">
        <f t="shared" si="3"/>
        <v>43336</v>
      </c>
      <c r="ID3" s="203">
        <f t="shared" si="3"/>
        <v>43337</v>
      </c>
      <c r="IE3" s="203">
        <f t="shared" si="3"/>
        <v>43338</v>
      </c>
      <c r="IF3" s="203">
        <f t="shared" si="3"/>
        <v>43339</v>
      </c>
      <c r="IG3" s="203">
        <f t="shared" si="3"/>
        <v>43340</v>
      </c>
      <c r="IH3" s="203">
        <f t="shared" si="3"/>
        <v>43341</v>
      </c>
      <c r="II3" s="203">
        <f t="shared" si="3"/>
        <v>43342</v>
      </c>
      <c r="IJ3" s="203">
        <f t="shared" si="3"/>
        <v>43343</v>
      </c>
      <c r="IK3" s="203">
        <f t="shared" si="3"/>
        <v>43344</v>
      </c>
      <c r="IL3" s="203">
        <f t="shared" si="3"/>
        <v>43345</v>
      </c>
      <c r="IM3" s="203">
        <f t="shared" si="3"/>
        <v>43346</v>
      </c>
      <c r="IN3" s="203">
        <f t="shared" si="3"/>
        <v>43347</v>
      </c>
      <c r="IO3" s="203">
        <f t="shared" si="3"/>
        <v>43348</v>
      </c>
      <c r="IP3" s="203">
        <f t="shared" si="3"/>
        <v>43349</v>
      </c>
      <c r="IQ3" s="203">
        <f t="shared" si="3"/>
        <v>43350</v>
      </c>
      <c r="IR3" s="203">
        <f t="shared" si="3"/>
        <v>43351</v>
      </c>
      <c r="IS3" s="203">
        <f t="shared" si="3"/>
        <v>43352</v>
      </c>
      <c r="IT3" s="203">
        <f t="shared" si="3"/>
        <v>43353</v>
      </c>
      <c r="IU3" s="203">
        <f t="shared" si="3"/>
        <v>43354</v>
      </c>
      <c r="IV3" s="203">
        <f t="shared" si="3"/>
        <v>43355</v>
      </c>
      <c r="IW3" s="203">
        <f t="shared" si="3"/>
        <v>43356</v>
      </c>
      <c r="IX3" s="203">
        <f t="shared" si="3"/>
        <v>43357</v>
      </c>
      <c r="IY3" s="203">
        <f t="shared" si="3"/>
        <v>43358</v>
      </c>
      <c r="IZ3" s="203">
        <f t="shared" si="4"/>
        <v>43359</v>
      </c>
      <c r="JA3" s="203">
        <f t="shared" si="4"/>
        <v>43360</v>
      </c>
      <c r="JB3" s="203">
        <f t="shared" si="4"/>
        <v>43361</v>
      </c>
      <c r="JC3" s="203">
        <f t="shared" si="4"/>
        <v>43362</v>
      </c>
      <c r="JD3" s="203">
        <f t="shared" si="4"/>
        <v>43363</v>
      </c>
      <c r="JE3" s="203">
        <f t="shared" si="4"/>
        <v>43364</v>
      </c>
      <c r="JF3" s="203">
        <f t="shared" si="4"/>
        <v>43365</v>
      </c>
      <c r="JG3" s="203">
        <f t="shared" si="4"/>
        <v>43366</v>
      </c>
      <c r="JH3" s="203">
        <f t="shared" si="4"/>
        <v>43367</v>
      </c>
      <c r="JI3" s="203">
        <f t="shared" si="4"/>
        <v>43368</v>
      </c>
      <c r="JJ3" s="203">
        <f t="shared" si="4"/>
        <v>43369</v>
      </c>
      <c r="JK3" s="203">
        <f t="shared" si="4"/>
        <v>43370</v>
      </c>
      <c r="JL3" s="203">
        <f t="shared" si="4"/>
        <v>43371</v>
      </c>
      <c r="JM3" s="203">
        <f t="shared" si="4"/>
        <v>43372</v>
      </c>
      <c r="JN3" s="203">
        <f t="shared" si="4"/>
        <v>43373</v>
      </c>
      <c r="JO3" s="203">
        <f t="shared" si="4"/>
        <v>43374</v>
      </c>
      <c r="JP3" s="203">
        <f t="shared" si="4"/>
        <v>43375</v>
      </c>
      <c r="JQ3" s="203">
        <f t="shared" si="4"/>
        <v>43376</v>
      </c>
      <c r="JR3" s="203">
        <f t="shared" si="4"/>
        <v>43377</v>
      </c>
      <c r="JS3" s="203">
        <f t="shared" si="4"/>
        <v>43378</v>
      </c>
      <c r="JT3" s="203">
        <f t="shared" si="4"/>
        <v>43379</v>
      </c>
      <c r="JU3" s="203">
        <f t="shared" si="4"/>
        <v>43380</v>
      </c>
      <c r="JV3" s="203">
        <f t="shared" si="4"/>
        <v>43381</v>
      </c>
      <c r="JW3" s="203">
        <f t="shared" si="4"/>
        <v>43382</v>
      </c>
      <c r="JX3" s="203">
        <f t="shared" si="4"/>
        <v>43383</v>
      </c>
      <c r="JY3" s="203">
        <f t="shared" si="4"/>
        <v>43384</v>
      </c>
      <c r="JZ3" s="203">
        <f t="shared" si="4"/>
        <v>43385</v>
      </c>
      <c r="KA3" s="203">
        <f t="shared" si="4"/>
        <v>43386</v>
      </c>
      <c r="KB3" s="203">
        <f t="shared" si="4"/>
        <v>43387</v>
      </c>
      <c r="KC3" s="203">
        <f t="shared" si="4"/>
        <v>43388</v>
      </c>
      <c r="KD3" s="203">
        <f t="shared" si="4"/>
        <v>43389</v>
      </c>
      <c r="KE3" s="203">
        <f t="shared" si="4"/>
        <v>43390</v>
      </c>
      <c r="KF3" s="203">
        <f t="shared" si="4"/>
        <v>43391</v>
      </c>
      <c r="KG3" s="203">
        <f t="shared" si="4"/>
        <v>43392</v>
      </c>
      <c r="KH3" s="203">
        <f t="shared" si="4"/>
        <v>43393</v>
      </c>
      <c r="KI3" s="203">
        <f t="shared" si="4"/>
        <v>43394</v>
      </c>
      <c r="KJ3" s="203">
        <f t="shared" si="4"/>
        <v>43395</v>
      </c>
      <c r="KK3" s="203">
        <f t="shared" si="4"/>
        <v>43396</v>
      </c>
      <c r="KL3" s="203">
        <f t="shared" si="4"/>
        <v>43397</v>
      </c>
      <c r="KM3" s="203">
        <f t="shared" si="4"/>
        <v>43398</v>
      </c>
      <c r="KN3" s="203">
        <f t="shared" si="4"/>
        <v>43399</v>
      </c>
      <c r="KO3" s="203">
        <f t="shared" si="4"/>
        <v>43400</v>
      </c>
      <c r="KP3" s="203">
        <f t="shared" si="4"/>
        <v>43401</v>
      </c>
      <c r="KQ3" s="203">
        <f t="shared" si="4"/>
        <v>43402</v>
      </c>
      <c r="KR3" s="203">
        <f t="shared" si="4"/>
        <v>43403</v>
      </c>
      <c r="KS3" s="203">
        <f t="shared" si="4"/>
        <v>43404</v>
      </c>
      <c r="KT3" s="203">
        <f t="shared" si="4"/>
        <v>43405</v>
      </c>
      <c r="KU3" s="203">
        <f t="shared" si="4"/>
        <v>43406</v>
      </c>
      <c r="KV3" s="203">
        <f t="shared" si="4"/>
        <v>43407</v>
      </c>
      <c r="KW3" s="203">
        <f t="shared" si="4"/>
        <v>43408</v>
      </c>
      <c r="KX3" s="203">
        <f t="shared" si="4"/>
        <v>43409</v>
      </c>
      <c r="KY3" s="203">
        <f t="shared" si="4"/>
        <v>43410</v>
      </c>
      <c r="KZ3" s="203">
        <f t="shared" si="4"/>
        <v>43411</v>
      </c>
      <c r="LA3" s="203">
        <f t="shared" si="4"/>
        <v>43412</v>
      </c>
      <c r="LB3" s="203">
        <f t="shared" si="4"/>
        <v>43413</v>
      </c>
      <c r="LC3" s="203">
        <f t="shared" si="4"/>
        <v>43414</v>
      </c>
      <c r="LD3" s="203">
        <f t="shared" si="4"/>
        <v>43415</v>
      </c>
      <c r="LE3" s="203">
        <f t="shared" si="4"/>
        <v>43416</v>
      </c>
      <c r="LF3" s="203">
        <f t="shared" si="4"/>
        <v>43417</v>
      </c>
      <c r="LG3" s="203">
        <f t="shared" si="4"/>
        <v>43418</v>
      </c>
      <c r="LH3" s="203">
        <f t="shared" si="4"/>
        <v>43419</v>
      </c>
      <c r="LI3" s="203">
        <f t="shared" si="4"/>
        <v>43420</v>
      </c>
      <c r="LJ3" s="203">
        <f t="shared" si="4"/>
        <v>43421</v>
      </c>
      <c r="LK3" s="203">
        <f t="shared" si="4"/>
        <v>43422</v>
      </c>
      <c r="LL3" s="203">
        <f t="shared" si="5"/>
        <v>43423</v>
      </c>
      <c r="LM3" s="203">
        <f t="shared" si="5"/>
        <v>43424</v>
      </c>
      <c r="LN3" s="203">
        <f t="shared" si="5"/>
        <v>43425</v>
      </c>
      <c r="LO3" s="203">
        <f t="shared" si="5"/>
        <v>43426</v>
      </c>
      <c r="LP3" s="203">
        <f t="shared" si="5"/>
        <v>43427</v>
      </c>
      <c r="LQ3" s="203">
        <f t="shared" si="5"/>
        <v>43428</v>
      </c>
      <c r="LR3" s="203">
        <f t="shared" si="5"/>
        <v>43429</v>
      </c>
      <c r="LS3" s="203">
        <f t="shared" si="5"/>
        <v>43430</v>
      </c>
      <c r="LT3" s="203">
        <f t="shared" si="5"/>
        <v>43431</v>
      </c>
      <c r="LU3" s="203">
        <f t="shared" si="5"/>
        <v>43432</v>
      </c>
      <c r="LV3" s="203">
        <f t="shared" si="5"/>
        <v>43433</v>
      </c>
      <c r="LW3" s="203">
        <f t="shared" si="5"/>
        <v>43434</v>
      </c>
      <c r="LX3" s="203">
        <f t="shared" si="5"/>
        <v>43435</v>
      </c>
      <c r="LY3" s="203">
        <f t="shared" si="5"/>
        <v>43436</v>
      </c>
      <c r="LZ3" s="203">
        <f t="shared" si="5"/>
        <v>43437</v>
      </c>
      <c r="MA3" s="203">
        <f t="shared" si="5"/>
        <v>43438</v>
      </c>
      <c r="MB3" s="203">
        <f t="shared" si="5"/>
        <v>43439</v>
      </c>
      <c r="MC3" s="203">
        <f t="shared" si="5"/>
        <v>43440</v>
      </c>
      <c r="MD3" s="203">
        <f t="shared" si="5"/>
        <v>43441</v>
      </c>
      <c r="ME3" s="203">
        <f t="shared" si="5"/>
        <v>43442</v>
      </c>
      <c r="MF3" s="203">
        <f t="shared" si="5"/>
        <v>43443</v>
      </c>
      <c r="MG3" s="203">
        <f t="shared" si="5"/>
        <v>43444</v>
      </c>
      <c r="MH3" s="203">
        <f t="shared" si="5"/>
        <v>43445</v>
      </c>
      <c r="MI3" s="203">
        <f t="shared" si="5"/>
        <v>43446</v>
      </c>
      <c r="MJ3" s="203">
        <f t="shared" si="5"/>
        <v>43447</v>
      </c>
      <c r="MK3" s="203">
        <f t="shared" si="5"/>
        <v>43448</v>
      </c>
      <c r="ML3" s="203">
        <f t="shared" si="5"/>
        <v>43449</v>
      </c>
      <c r="MM3" s="203">
        <f t="shared" si="5"/>
        <v>43450</v>
      </c>
      <c r="MN3" s="203">
        <f t="shared" si="5"/>
        <v>43451</v>
      </c>
      <c r="MO3" s="203">
        <f t="shared" si="5"/>
        <v>43452</v>
      </c>
      <c r="MP3" s="203">
        <f t="shared" si="5"/>
        <v>43453</v>
      </c>
      <c r="MQ3" s="203">
        <f t="shared" si="5"/>
        <v>43454</v>
      </c>
      <c r="MR3" s="203">
        <f t="shared" si="5"/>
        <v>43455</v>
      </c>
      <c r="MS3" s="203">
        <f t="shared" si="5"/>
        <v>43456</v>
      </c>
      <c r="MT3" s="203">
        <f t="shared" si="5"/>
        <v>43457</v>
      </c>
      <c r="MU3" s="203">
        <f t="shared" si="5"/>
        <v>43458</v>
      </c>
      <c r="MV3" s="203">
        <f t="shared" si="5"/>
        <v>43459</v>
      </c>
      <c r="MW3" s="203">
        <f t="shared" si="5"/>
        <v>43460</v>
      </c>
      <c r="MX3" s="203">
        <f t="shared" si="5"/>
        <v>43461</v>
      </c>
      <c r="MY3" s="203">
        <f t="shared" si="5"/>
        <v>43462</v>
      </c>
      <c r="MZ3" s="203">
        <f t="shared" si="5"/>
        <v>43463</v>
      </c>
      <c r="NA3" s="203">
        <f t="shared" si="5"/>
        <v>43464</v>
      </c>
      <c r="NB3" s="203">
        <f t="shared" si="5"/>
        <v>43465</v>
      </c>
    </row>
    <row r="4" spans="1:366" s="212" customFormat="1" ht="20.149999999999999" customHeight="1" x14ac:dyDescent="0.35">
      <c r="A4" s="211" t="s">
        <v>44</v>
      </c>
      <c r="B4" s="216" t="str">
        <f ca="1">reservation(B$3,$A4)</f>
        <v/>
      </c>
      <c r="C4" s="216" t="str">
        <f t="shared" ref="C4:BN5" ca="1" si="6">reservation(C$3,$A4)</f>
        <v>CHRIFA</v>
      </c>
      <c r="D4" s="216">
        <f t="shared" ca="1" si="6"/>
        <v>0</v>
      </c>
      <c r="E4" s="216" t="str">
        <f t="shared" ca="1" si="6"/>
        <v/>
      </c>
      <c r="F4" s="216" t="str">
        <f t="shared" ca="1" si="6"/>
        <v/>
      </c>
      <c r="G4" s="216" t="str">
        <f t="shared" ca="1" si="6"/>
        <v/>
      </c>
      <c r="H4" s="216" t="str">
        <f t="shared" ca="1" si="6"/>
        <v/>
      </c>
      <c r="I4" s="216" t="str">
        <f t="shared" ca="1" si="6"/>
        <v/>
      </c>
      <c r="J4" s="216" t="str">
        <f t="shared" ca="1" si="6"/>
        <v/>
      </c>
      <c r="K4" s="216" t="str">
        <f t="shared" ca="1" si="6"/>
        <v/>
      </c>
      <c r="L4" s="216" t="str">
        <f t="shared" ca="1" si="6"/>
        <v/>
      </c>
      <c r="M4" s="216" t="str">
        <f t="shared" ca="1" si="6"/>
        <v/>
      </c>
      <c r="N4" s="216" t="str">
        <f t="shared" ca="1" si="6"/>
        <v>HABASQUE</v>
      </c>
      <c r="O4" s="216">
        <f t="shared" ca="1" si="6"/>
        <v>0</v>
      </c>
      <c r="P4" s="216">
        <f t="shared" ca="1" si="6"/>
        <v>0</v>
      </c>
      <c r="Q4" s="216">
        <f t="shared" ca="1" si="6"/>
        <v>0</v>
      </c>
      <c r="R4" s="216">
        <f t="shared" ca="1" si="6"/>
        <v>0</v>
      </c>
      <c r="S4" s="216">
        <f t="shared" ca="1" si="6"/>
        <v>0</v>
      </c>
      <c r="T4" s="216" t="str">
        <f t="shared" ca="1" si="6"/>
        <v/>
      </c>
      <c r="U4" s="216" t="str">
        <f t="shared" ca="1" si="6"/>
        <v/>
      </c>
      <c r="V4" s="216" t="str">
        <f t="shared" ca="1" si="6"/>
        <v/>
      </c>
      <c r="W4" s="216" t="str">
        <f t="shared" ca="1" si="6"/>
        <v/>
      </c>
      <c r="X4" s="216" t="str">
        <f t="shared" ca="1" si="6"/>
        <v/>
      </c>
      <c r="Y4" s="216" t="str">
        <f t="shared" ca="1" si="6"/>
        <v/>
      </c>
      <c r="Z4" s="216" t="str">
        <f t="shared" ca="1" si="6"/>
        <v/>
      </c>
      <c r="AA4" s="216" t="str">
        <f t="shared" ca="1" si="6"/>
        <v/>
      </c>
      <c r="AB4" s="216" t="str">
        <f t="shared" ca="1" si="6"/>
        <v/>
      </c>
      <c r="AC4" s="216" t="str">
        <f t="shared" ca="1" si="6"/>
        <v/>
      </c>
      <c r="AD4" s="216" t="str">
        <f t="shared" ca="1" si="6"/>
        <v/>
      </c>
      <c r="AE4" s="216" t="str">
        <f t="shared" ca="1" si="6"/>
        <v/>
      </c>
      <c r="AF4" s="216" t="str">
        <f t="shared" ca="1" si="6"/>
        <v/>
      </c>
      <c r="AG4" s="216" t="str">
        <f t="shared" ca="1" si="6"/>
        <v/>
      </c>
      <c r="AH4" s="216" t="str">
        <f t="shared" ca="1" si="6"/>
        <v/>
      </c>
      <c r="AI4" s="216" t="str">
        <f t="shared" ca="1" si="6"/>
        <v/>
      </c>
      <c r="AJ4" s="216" t="str">
        <f t="shared" ca="1" si="6"/>
        <v/>
      </c>
      <c r="AK4" s="216" t="str">
        <f t="shared" ca="1" si="6"/>
        <v/>
      </c>
      <c r="AL4" s="216" t="str">
        <f t="shared" ca="1" si="6"/>
        <v/>
      </c>
      <c r="AM4" s="216" t="str">
        <f t="shared" ca="1" si="6"/>
        <v/>
      </c>
      <c r="AN4" s="216" t="str">
        <f t="shared" ca="1" si="6"/>
        <v/>
      </c>
      <c r="AO4" s="216" t="str">
        <f t="shared" ca="1" si="6"/>
        <v/>
      </c>
      <c r="AP4" s="216" t="str">
        <f t="shared" ca="1" si="6"/>
        <v/>
      </c>
      <c r="AQ4" s="216" t="str">
        <f t="shared" ca="1" si="6"/>
        <v/>
      </c>
      <c r="AR4" s="216" t="str">
        <f t="shared" ca="1" si="6"/>
        <v/>
      </c>
      <c r="AS4" s="216" t="str">
        <f t="shared" ca="1" si="6"/>
        <v/>
      </c>
      <c r="AT4" s="216" t="str">
        <f t="shared" ca="1" si="6"/>
        <v/>
      </c>
      <c r="AU4" s="216" t="str">
        <f t="shared" ca="1" si="6"/>
        <v/>
      </c>
      <c r="AV4" s="216" t="str">
        <f t="shared" ca="1" si="6"/>
        <v/>
      </c>
      <c r="AW4" s="216" t="str">
        <f t="shared" ca="1" si="6"/>
        <v/>
      </c>
      <c r="AX4" s="216" t="str">
        <f t="shared" ca="1" si="6"/>
        <v/>
      </c>
      <c r="AY4" s="216" t="str">
        <f t="shared" ca="1" si="6"/>
        <v/>
      </c>
      <c r="AZ4" s="216" t="str">
        <f t="shared" ca="1" si="6"/>
        <v/>
      </c>
      <c r="BA4" s="216" t="str">
        <f t="shared" ca="1" si="6"/>
        <v/>
      </c>
      <c r="BB4" s="216" t="str">
        <f t="shared" ca="1" si="6"/>
        <v/>
      </c>
      <c r="BC4" s="216" t="str">
        <f t="shared" ca="1" si="6"/>
        <v/>
      </c>
      <c r="BD4" s="216" t="str">
        <f t="shared" ca="1" si="6"/>
        <v/>
      </c>
      <c r="BE4" s="216" t="str">
        <f t="shared" ca="1" si="6"/>
        <v/>
      </c>
      <c r="BF4" s="216" t="str">
        <f t="shared" ca="1" si="6"/>
        <v/>
      </c>
      <c r="BG4" s="216" t="str">
        <f t="shared" ca="1" si="6"/>
        <v/>
      </c>
      <c r="BH4" s="216" t="str">
        <f t="shared" ca="1" si="6"/>
        <v/>
      </c>
      <c r="BI4" s="216" t="str">
        <f t="shared" ca="1" si="6"/>
        <v/>
      </c>
      <c r="BJ4" s="216" t="str">
        <f t="shared" ca="1" si="6"/>
        <v/>
      </c>
      <c r="BK4" s="216" t="str">
        <f t="shared" ca="1" si="6"/>
        <v/>
      </c>
      <c r="BL4" s="216" t="str">
        <f t="shared" ca="1" si="6"/>
        <v/>
      </c>
      <c r="BM4" s="216" t="str">
        <f t="shared" ca="1" si="6"/>
        <v/>
      </c>
      <c r="BN4" s="216" t="str">
        <f t="shared" ca="1" si="6"/>
        <v/>
      </c>
      <c r="BO4" s="216" t="str">
        <f t="shared" ref="BO4:DZ7" ca="1" si="7">reservation(BO$3,$A4)</f>
        <v/>
      </c>
      <c r="BP4" s="216" t="str">
        <f t="shared" ca="1" si="7"/>
        <v/>
      </c>
      <c r="BQ4" s="216" t="str">
        <f t="shared" ca="1" si="7"/>
        <v/>
      </c>
      <c r="BR4" s="216" t="str">
        <f t="shared" ca="1" si="7"/>
        <v/>
      </c>
      <c r="BS4" s="216" t="str">
        <f t="shared" ca="1" si="7"/>
        <v/>
      </c>
      <c r="BT4" s="216" t="str">
        <f t="shared" ca="1" si="7"/>
        <v/>
      </c>
      <c r="BU4" s="216" t="str">
        <f t="shared" ca="1" si="7"/>
        <v/>
      </c>
      <c r="BV4" s="216" t="str">
        <f t="shared" ca="1" si="7"/>
        <v/>
      </c>
      <c r="BW4" s="216" t="str">
        <f t="shared" ca="1" si="7"/>
        <v/>
      </c>
      <c r="BX4" s="216" t="str">
        <f t="shared" ca="1" si="7"/>
        <v/>
      </c>
      <c r="BY4" s="216" t="str">
        <f t="shared" ca="1" si="7"/>
        <v/>
      </c>
      <c r="BZ4" s="216" t="str">
        <f t="shared" ca="1" si="7"/>
        <v/>
      </c>
      <c r="CA4" s="216" t="str">
        <f t="shared" ca="1" si="7"/>
        <v/>
      </c>
      <c r="CB4" s="216" t="str">
        <f t="shared" ca="1" si="7"/>
        <v/>
      </c>
      <c r="CC4" s="216" t="str">
        <f t="shared" ca="1" si="7"/>
        <v/>
      </c>
      <c r="CD4" s="216" t="str">
        <f t="shared" ca="1" si="7"/>
        <v/>
      </c>
      <c r="CE4" s="216" t="str">
        <f t="shared" ca="1" si="7"/>
        <v/>
      </c>
      <c r="CF4" s="216" t="str">
        <f t="shared" ca="1" si="7"/>
        <v/>
      </c>
      <c r="CG4" s="216" t="str">
        <f t="shared" ca="1" si="7"/>
        <v/>
      </c>
      <c r="CH4" s="216" t="str">
        <f t="shared" ca="1" si="7"/>
        <v/>
      </c>
      <c r="CI4" s="216" t="str">
        <f t="shared" ca="1" si="7"/>
        <v/>
      </c>
      <c r="CJ4" s="216" t="str">
        <f t="shared" ca="1" si="7"/>
        <v/>
      </c>
      <c r="CK4" s="216" t="str">
        <f t="shared" ca="1" si="7"/>
        <v/>
      </c>
      <c r="CL4" s="216" t="str">
        <f t="shared" ca="1" si="7"/>
        <v/>
      </c>
      <c r="CM4" s="216" t="str">
        <f t="shared" ca="1" si="7"/>
        <v/>
      </c>
      <c r="CN4" s="216" t="str">
        <f t="shared" ca="1" si="7"/>
        <v/>
      </c>
      <c r="CO4" s="216" t="str">
        <f t="shared" ca="1" si="7"/>
        <v/>
      </c>
      <c r="CP4" s="216" t="str">
        <f t="shared" ca="1" si="7"/>
        <v/>
      </c>
      <c r="CQ4" s="216" t="str">
        <f t="shared" ca="1" si="7"/>
        <v/>
      </c>
      <c r="CR4" s="216" t="str">
        <f t="shared" ca="1" si="7"/>
        <v/>
      </c>
      <c r="CS4" s="216" t="str">
        <f t="shared" ca="1" si="7"/>
        <v/>
      </c>
      <c r="CT4" s="216" t="str">
        <f t="shared" ca="1" si="7"/>
        <v/>
      </c>
      <c r="CU4" s="216" t="str">
        <f t="shared" ca="1" si="7"/>
        <v/>
      </c>
      <c r="CV4" s="216" t="str">
        <f t="shared" ca="1" si="7"/>
        <v/>
      </c>
      <c r="CW4" s="216" t="str">
        <f t="shared" ca="1" si="7"/>
        <v/>
      </c>
      <c r="CX4" s="216" t="str">
        <f t="shared" ca="1" si="7"/>
        <v/>
      </c>
      <c r="CY4" s="216" t="str">
        <f t="shared" ca="1" si="7"/>
        <v/>
      </c>
      <c r="CZ4" s="216" t="str">
        <f t="shared" ca="1" si="7"/>
        <v/>
      </c>
      <c r="DA4" s="216" t="str">
        <f t="shared" ca="1" si="7"/>
        <v/>
      </c>
      <c r="DB4" s="216" t="str">
        <f t="shared" ca="1" si="7"/>
        <v/>
      </c>
      <c r="DC4" s="216" t="str">
        <f t="shared" ca="1" si="7"/>
        <v/>
      </c>
      <c r="DD4" s="216" t="str">
        <f t="shared" ca="1" si="7"/>
        <v/>
      </c>
      <c r="DE4" s="216" t="str">
        <f t="shared" ca="1" si="7"/>
        <v/>
      </c>
      <c r="DF4" s="216" t="str">
        <f t="shared" ca="1" si="7"/>
        <v/>
      </c>
      <c r="DG4" s="216" t="str">
        <f t="shared" ca="1" si="7"/>
        <v/>
      </c>
      <c r="DH4" s="216" t="str">
        <f t="shared" ca="1" si="7"/>
        <v/>
      </c>
      <c r="DI4" s="216" t="str">
        <f t="shared" ca="1" si="7"/>
        <v/>
      </c>
      <c r="DJ4" s="216" t="str">
        <f t="shared" ca="1" si="7"/>
        <v/>
      </c>
      <c r="DK4" s="216" t="str">
        <f t="shared" ca="1" si="7"/>
        <v/>
      </c>
      <c r="DL4" s="216" t="str">
        <f t="shared" ca="1" si="7"/>
        <v/>
      </c>
      <c r="DM4" s="216" t="str">
        <f t="shared" ca="1" si="7"/>
        <v/>
      </c>
      <c r="DN4" s="216" t="str">
        <f t="shared" ca="1" si="7"/>
        <v/>
      </c>
      <c r="DO4" s="216" t="str">
        <f t="shared" ca="1" si="7"/>
        <v/>
      </c>
      <c r="DP4" s="216" t="str">
        <f t="shared" ca="1" si="7"/>
        <v/>
      </c>
      <c r="DQ4" s="216" t="str">
        <f t="shared" ca="1" si="7"/>
        <v/>
      </c>
      <c r="DR4" s="216" t="str">
        <f t="shared" ca="1" si="7"/>
        <v/>
      </c>
      <c r="DS4" s="216" t="str">
        <f t="shared" ca="1" si="7"/>
        <v/>
      </c>
      <c r="DT4" s="216" t="str">
        <f t="shared" ca="1" si="7"/>
        <v/>
      </c>
      <c r="DU4" s="216" t="str">
        <f t="shared" ca="1" si="7"/>
        <v/>
      </c>
      <c r="DV4" s="216" t="str">
        <f t="shared" ca="1" si="7"/>
        <v/>
      </c>
      <c r="DW4" s="216" t="str">
        <f t="shared" ca="1" si="7"/>
        <v/>
      </c>
      <c r="DX4" s="216" t="str">
        <f t="shared" ca="1" si="7"/>
        <v/>
      </c>
      <c r="DY4" s="216" t="str">
        <f t="shared" ca="1" si="7"/>
        <v/>
      </c>
      <c r="DZ4" s="216" t="str">
        <f t="shared" ca="1" si="7"/>
        <v/>
      </c>
      <c r="EA4" s="216" t="str">
        <f t="shared" ref="EA4:GL7" ca="1" si="8">reservation(EA$3,$A4)</f>
        <v/>
      </c>
      <c r="EB4" s="216" t="str">
        <f t="shared" ca="1" si="8"/>
        <v/>
      </c>
      <c r="EC4" s="216" t="str">
        <f t="shared" ca="1" si="8"/>
        <v/>
      </c>
      <c r="ED4" s="216" t="str">
        <f t="shared" ca="1" si="8"/>
        <v/>
      </c>
      <c r="EE4" s="216" t="str">
        <f t="shared" ca="1" si="8"/>
        <v/>
      </c>
      <c r="EF4" s="216" t="str">
        <f t="shared" ca="1" si="8"/>
        <v/>
      </c>
      <c r="EG4" s="216" t="str">
        <f t="shared" ca="1" si="8"/>
        <v/>
      </c>
      <c r="EH4" s="216" t="str">
        <f t="shared" ca="1" si="8"/>
        <v/>
      </c>
      <c r="EI4" s="216" t="str">
        <f t="shared" ca="1" si="8"/>
        <v/>
      </c>
      <c r="EJ4" s="216" t="str">
        <f t="shared" ca="1" si="8"/>
        <v/>
      </c>
      <c r="EK4" s="216" t="str">
        <f t="shared" ca="1" si="8"/>
        <v/>
      </c>
      <c r="EL4" s="216" t="str">
        <f t="shared" ca="1" si="8"/>
        <v/>
      </c>
      <c r="EM4" s="216" t="str">
        <f t="shared" ca="1" si="8"/>
        <v/>
      </c>
      <c r="EN4" s="216" t="str">
        <f t="shared" ca="1" si="8"/>
        <v/>
      </c>
      <c r="EO4" s="216" t="str">
        <f t="shared" ca="1" si="8"/>
        <v/>
      </c>
      <c r="EP4" s="216" t="str">
        <f t="shared" ca="1" si="8"/>
        <v/>
      </c>
      <c r="EQ4" s="216" t="str">
        <f t="shared" ca="1" si="8"/>
        <v/>
      </c>
      <c r="ER4" s="216" t="str">
        <f t="shared" ca="1" si="8"/>
        <v/>
      </c>
      <c r="ES4" s="216" t="str">
        <f t="shared" ca="1" si="8"/>
        <v/>
      </c>
      <c r="ET4" s="216" t="str">
        <f t="shared" ca="1" si="8"/>
        <v/>
      </c>
      <c r="EU4" s="216" t="str">
        <f t="shared" ca="1" si="8"/>
        <v/>
      </c>
      <c r="EV4" s="216" t="str">
        <f t="shared" ca="1" si="8"/>
        <v/>
      </c>
      <c r="EW4" s="216" t="str">
        <f t="shared" ca="1" si="8"/>
        <v/>
      </c>
      <c r="EX4" s="216" t="str">
        <f t="shared" ca="1" si="8"/>
        <v/>
      </c>
      <c r="EY4" s="216" t="str">
        <f t="shared" ca="1" si="8"/>
        <v/>
      </c>
      <c r="EZ4" s="216" t="str">
        <f t="shared" ca="1" si="8"/>
        <v/>
      </c>
      <c r="FA4" s="216" t="str">
        <f t="shared" ca="1" si="8"/>
        <v/>
      </c>
      <c r="FB4" s="216" t="str">
        <f t="shared" ca="1" si="8"/>
        <v/>
      </c>
      <c r="FC4" s="216" t="str">
        <f t="shared" ca="1" si="8"/>
        <v/>
      </c>
      <c r="FD4" s="216" t="str">
        <f t="shared" ca="1" si="8"/>
        <v/>
      </c>
      <c r="FE4" s="216" t="str">
        <f t="shared" ca="1" si="8"/>
        <v/>
      </c>
      <c r="FF4" s="216" t="str">
        <f t="shared" ca="1" si="8"/>
        <v/>
      </c>
      <c r="FG4" s="216" t="str">
        <f t="shared" ca="1" si="8"/>
        <v/>
      </c>
      <c r="FH4" s="216" t="str">
        <f t="shared" ca="1" si="8"/>
        <v/>
      </c>
      <c r="FI4" s="216" t="str">
        <f t="shared" ca="1" si="8"/>
        <v/>
      </c>
      <c r="FJ4" s="216" t="str">
        <f t="shared" ca="1" si="8"/>
        <v/>
      </c>
      <c r="FK4" s="216" t="str">
        <f t="shared" ca="1" si="8"/>
        <v/>
      </c>
      <c r="FL4" s="216" t="str">
        <f t="shared" ca="1" si="8"/>
        <v/>
      </c>
      <c r="FM4" s="216" t="str">
        <f t="shared" ca="1" si="8"/>
        <v/>
      </c>
      <c r="FN4" s="216" t="str">
        <f t="shared" ca="1" si="8"/>
        <v/>
      </c>
      <c r="FO4" s="216" t="str">
        <f t="shared" ca="1" si="8"/>
        <v/>
      </c>
      <c r="FP4" s="216" t="str">
        <f t="shared" ca="1" si="8"/>
        <v/>
      </c>
      <c r="FQ4" s="216" t="str">
        <f t="shared" ca="1" si="8"/>
        <v/>
      </c>
      <c r="FR4" s="216" t="str">
        <f t="shared" ca="1" si="8"/>
        <v/>
      </c>
      <c r="FS4" s="216" t="str">
        <f t="shared" ca="1" si="8"/>
        <v/>
      </c>
      <c r="FT4" s="216" t="str">
        <f t="shared" ca="1" si="8"/>
        <v/>
      </c>
      <c r="FU4" s="216" t="str">
        <f t="shared" ca="1" si="8"/>
        <v/>
      </c>
      <c r="FV4" s="216" t="str">
        <f t="shared" ca="1" si="8"/>
        <v/>
      </c>
      <c r="FW4" s="216" t="str">
        <f t="shared" ca="1" si="8"/>
        <v/>
      </c>
      <c r="FX4" s="216" t="str">
        <f t="shared" ca="1" si="8"/>
        <v/>
      </c>
      <c r="FY4" s="216" t="str">
        <f t="shared" ca="1" si="8"/>
        <v/>
      </c>
      <c r="FZ4" s="216" t="str">
        <f t="shared" ca="1" si="8"/>
        <v/>
      </c>
      <c r="GA4" s="216" t="str">
        <f t="shared" ca="1" si="8"/>
        <v/>
      </c>
      <c r="GB4" s="216" t="str">
        <f t="shared" ca="1" si="8"/>
        <v/>
      </c>
      <c r="GC4" s="216" t="str">
        <f t="shared" ca="1" si="8"/>
        <v/>
      </c>
      <c r="GD4" s="216" t="str">
        <f t="shared" ca="1" si="8"/>
        <v/>
      </c>
      <c r="GE4" s="216" t="str">
        <f t="shared" ca="1" si="8"/>
        <v/>
      </c>
      <c r="GF4" s="216" t="str">
        <f t="shared" ca="1" si="8"/>
        <v/>
      </c>
      <c r="GG4" s="216" t="str">
        <f t="shared" ca="1" si="8"/>
        <v/>
      </c>
      <c r="GH4" s="216" t="str">
        <f t="shared" ca="1" si="8"/>
        <v/>
      </c>
      <c r="GI4" s="216" t="str">
        <f t="shared" ca="1" si="8"/>
        <v/>
      </c>
      <c r="GJ4" s="216" t="str">
        <f t="shared" ca="1" si="8"/>
        <v/>
      </c>
      <c r="GK4" s="216" t="str">
        <f t="shared" ca="1" si="8"/>
        <v/>
      </c>
      <c r="GL4" s="216" t="str">
        <f t="shared" ca="1" si="8"/>
        <v/>
      </c>
      <c r="GM4" s="216" t="str">
        <f t="shared" ref="GM4:IX7" ca="1" si="9">reservation(GM$3,$A4)</f>
        <v/>
      </c>
      <c r="GN4" s="216" t="str">
        <f t="shared" ca="1" si="9"/>
        <v/>
      </c>
      <c r="GO4" s="216" t="str">
        <f t="shared" ca="1" si="9"/>
        <v/>
      </c>
      <c r="GP4" s="216" t="str">
        <f t="shared" ca="1" si="9"/>
        <v/>
      </c>
      <c r="GQ4" s="216" t="str">
        <f t="shared" ca="1" si="9"/>
        <v/>
      </c>
      <c r="GR4" s="216" t="str">
        <f t="shared" ca="1" si="9"/>
        <v/>
      </c>
      <c r="GS4" s="216" t="str">
        <f t="shared" ca="1" si="9"/>
        <v/>
      </c>
      <c r="GT4" s="216" t="str">
        <f t="shared" ca="1" si="9"/>
        <v/>
      </c>
      <c r="GU4" s="216" t="str">
        <f t="shared" ca="1" si="9"/>
        <v/>
      </c>
      <c r="GV4" s="216" t="str">
        <f t="shared" ca="1" si="9"/>
        <v/>
      </c>
      <c r="GW4" s="216" t="str">
        <f t="shared" ca="1" si="9"/>
        <v/>
      </c>
      <c r="GX4" s="216" t="str">
        <f t="shared" ca="1" si="9"/>
        <v/>
      </c>
      <c r="GY4" s="216" t="str">
        <f t="shared" ca="1" si="9"/>
        <v/>
      </c>
      <c r="GZ4" s="216" t="str">
        <f t="shared" ca="1" si="9"/>
        <v/>
      </c>
      <c r="HA4" s="216" t="str">
        <f t="shared" ca="1" si="9"/>
        <v/>
      </c>
      <c r="HB4" s="216" t="str">
        <f t="shared" ca="1" si="9"/>
        <v/>
      </c>
      <c r="HC4" s="216" t="str">
        <f t="shared" ca="1" si="9"/>
        <v/>
      </c>
      <c r="HD4" s="216" t="str">
        <f t="shared" ca="1" si="9"/>
        <v/>
      </c>
      <c r="HE4" s="216" t="str">
        <f t="shared" ca="1" si="9"/>
        <v/>
      </c>
      <c r="HF4" s="216" t="str">
        <f t="shared" ca="1" si="9"/>
        <v/>
      </c>
      <c r="HG4" s="216" t="str">
        <f t="shared" ca="1" si="9"/>
        <v/>
      </c>
      <c r="HH4" s="216" t="str">
        <f t="shared" ca="1" si="9"/>
        <v/>
      </c>
      <c r="HI4" s="216" t="str">
        <f t="shared" ca="1" si="9"/>
        <v/>
      </c>
      <c r="HJ4" s="216" t="str">
        <f t="shared" ca="1" si="9"/>
        <v/>
      </c>
      <c r="HK4" s="216" t="str">
        <f t="shared" ca="1" si="9"/>
        <v/>
      </c>
      <c r="HL4" s="216" t="str">
        <f t="shared" ca="1" si="9"/>
        <v/>
      </c>
      <c r="HM4" s="216" t="str">
        <f t="shared" ca="1" si="9"/>
        <v/>
      </c>
      <c r="HN4" s="216" t="str">
        <f t="shared" ca="1" si="9"/>
        <v/>
      </c>
      <c r="HO4" s="216" t="str">
        <f t="shared" ca="1" si="9"/>
        <v/>
      </c>
      <c r="HP4" s="216" t="str">
        <f t="shared" ca="1" si="9"/>
        <v/>
      </c>
      <c r="HQ4" s="216" t="str">
        <f t="shared" ca="1" si="9"/>
        <v/>
      </c>
      <c r="HR4" s="216" t="str">
        <f t="shared" ca="1" si="9"/>
        <v/>
      </c>
      <c r="HS4" s="216" t="str">
        <f t="shared" ca="1" si="9"/>
        <v/>
      </c>
      <c r="HT4" s="216" t="str">
        <f t="shared" ca="1" si="9"/>
        <v/>
      </c>
      <c r="HU4" s="216" t="str">
        <f t="shared" ca="1" si="9"/>
        <v/>
      </c>
      <c r="HV4" s="216" t="str">
        <f t="shared" ca="1" si="9"/>
        <v/>
      </c>
      <c r="HW4" s="216" t="str">
        <f t="shared" ca="1" si="9"/>
        <v/>
      </c>
      <c r="HX4" s="216" t="str">
        <f t="shared" ca="1" si="9"/>
        <v/>
      </c>
      <c r="HY4" s="216" t="str">
        <f t="shared" ca="1" si="9"/>
        <v/>
      </c>
      <c r="HZ4" s="216" t="str">
        <f t="shared" ca="1" si="9"/>
        <v/>
      </c>
      <c r="IA4" s="216" t="str">
        <f t="shared" ca="1" si="9"/>
        <v/>
      </c>
      <c r="IB4" s="216" t="str">
        <f t="shared" ca="1" si="9"/>
        <v/>
      </c>
      <c r="IC4" s="216" t="str">
        <f t="shared" ca="1" si="9"/>
        <v/>
      </c>
      <c r="ID4" s="216" t="str">
        <f t="shared" ca="1" si="9"/>
        <v/>
      </c>
      <c r="IE4" s="216" t="str">
        <f t="shared" ca="1" si="9"/>
        <v/>
      </c>
      <c r="IF4" s="216" t="str">
        <f t="shared" ca="1" si="9"/>
        <v/>
      </c>
      <c r="IG4" s="216" t="str">
        <f t="shared" ca="1" si="9"/>
        <v/>
      </c>
      <c r="IH4" s="216" t="str">
        <f t="shared" ca="1" si="9"/>
        <v/>
      </c>
      <c r="II4" s="216" t="str">
        <f t="shared" ca="1" si="9"/>
        <v/>
      </c>
      <c r="IJ4" s="216" t="str">
        <f t="shared" ca="1" si="9"/>
        <v/>
      </c>
      <c r="IK4" s="216" t="str">
        <f t="shared" ca="1" si="9"/>
        <v/>
      </c>
      <c r="IL4" s="216" t="str">
        <f t="shared" ca="1" si="9"/>
        <v/>
      </c>
      <c r="IM4" s="216" t="str">
        <f t="shared" ca="1" si="9"/>
        <v/>
      </c>
      <c r="IN4" s="216" t="str">
        <f t="shared" ca="1" si="9"/>
        <v/>
      </c>
      <c r="IO4" s="216" t="str">
        <f t="shared" ca="1" si="9"/>
        <v/>
      </c>
      <c r="IP4" s="216" t="str">
        <f t="shared" ca="1" si="9"/>
        <v/>
      </c>
      <c r="IQ4" s="216" t="str">
        <f t="shared" ca="1" si="9"/>
        <v/>
      </c>
      <c r="IR4" s="216" t="str">
        <f t="shared" ca="1" si="9"/>
        <v/>
      </c>
      <c r="IS4" s="216" t="str">
        <f t="shared" ca="1" si="9"/>
        <v/>
      </c>
      <c r="IT4" s="216" t="str">
        <f t="shared" ca="1" si="9"/>
        <v/>
      </c>
      <c r="IU4" s="216" t="str">
        <f t="shared" ca="1" si="9"/>
        <v/>
      </c>
      <c r="IV4" s="216" t="str">
        <f t="shared" ca="1" si="9"/>
        <v/>
      </c>
      <c r="IW4" s="216" t="str">
        <f t="shared" ca="1" si="9"/>
        <v/>
      </c>
      <c r="IX4" s="216" t="str">
        <f t="shared" ca="1" si="9"/>
        <v/>
      </c>
      <c r="IY4" s="216" t="str">
        <f t="shared" ref="IY4:LJ7" ca="1" si="10">reservation(IY$3,$A4)</f>
        <v/>
      </c>
      <c r="IZ4" s="216" t="str">
        <f t="shared" ca="1" si="10"/>
        <v/>
      </c>
      <c r="JA4" s="216" t="str">
        <f t="shared" ca="1" si="10"/>
        <v/>
      </c>
      <c r="JB4" s="216" t="str">
        <f t="shared" ca="1" si="10"/>
        <v/>
      </c>
      <c r="JC4" s="216" t="str">
        <f t="shared" ca="1" si="10"/>
        <v/>
      </c>
      <c r="JD4" s="216" t="str">
        <f t="shared" ca="1" si="10"/>
        <v/>
      </c>
      <c r="JE4" s="216" t="str">
        <f t="shared" ca="1" si="10"/>
        <v/>
      </c>
      <c r="JF4" s="216" t="str">
        <f t="shared" ca="1" si="10"/>
        <v/>
      </c>
      <c r="JG4" s="216" t="str">
        <f t="shared" ca="1" si="10"/>
        <v/>
      </c>
      <c r="JH4" s="216" t="str">
        <f t="shared" ca="1" si="10"/>
        <v/>
      </c>
      <c r="JI4" s="216" t="str">
        <f t="shared" ca="1" si="10"/>
        <v/>
      </c>
      <c r="JJ4" s="216" t="str">
        <f t="shared" ca="1" si="10"/>
        <v/>
      </c>
      <c r="JK4" s="216" t="str">
        <f t="shared" ca="1" si="10"/>
        <v/>
      </c>
      <c r="JL4" s="216" t="str">
        <f t="shared" ca="1" si="10"/>
        <v/>
      </c>
      <c r="JM4" s="216" t="str">
        <f t="shared" ca="1" si="10"/>
        <v/>
      </c>
      <c r="JN4" s="216" t="str">
        <f t="shared" ca="1" si="10"/>
        <v/>
      </c>
      <c r="JO4" s="216" t="str">
        <f t="shared" ca="1" si="10"/>
        <v/>
      </c>
      <c r="JP4" s="216" t="str">
        <f t="shared" ca="1" si="10"/>
        <v/>
      </c>
      <c r="JQ4" s="216" t="str">
        <f t="shared" ca="1" si="10"/>
        <v/>
      </c>
      <c r="JR4" s="216" t="str">
        <f t="shared" ca="1" si="10"/>
        <v/>
      </c>
      <c r="JS4" s="216" t="str">
        <f t="shared" ca="1" si="10"/>
        <v/>
      </c>
      <c r="JT4" s="216" t="str">
        <f t="shared" ca="1" si="10"/>
        <v/>
      </c>
      <c r="JU4" s="216" t="str">
        <f t="shared" ca="1" si="10"/>
        <v/>
      </c>
      <c r="JV4" s="216" t="str">
        <f t="shared" ca="1" si="10"/>
        <v/>
      </c>
      <c r="JW4" s="216" t="str">
        <f t="shared" ca="1" si="10"/>
        <v/>
      </c>
      <c r="JX4" s="216" t="str">
        <f t="shared" ca="1" si="10"/>
        <v/>
      </c>
      <c r="JY4" s="216" t="str">
        <f t="shared" ca="1" si="10"/>
        <v/>
      </c>
      <c r="JZ4" s="216" t="str">
        <f t="shared" ca="1" si="10"/>
        <v>HOARAU B</v>
      </c>
      <c r="KA4" s="216">
        <f t="shared" ca="1" si="10"/>
        <v>0</v>
      </c>
      <c r="KB4" s="216">
        <f t="shared" ca="1" si="10"/>
        <v>0</v>
      </c>
      <c r="KC4" s="216">
        <f t="shared" ca="1" si="10"/>
        <v>0</v>
      </c>
      <c r="KD4" s="216">
        <f t="shared" ca="1" si="10"/>
        <v>0</v>
      </c>
      <c r="KE4" s="216">
        <f t="shared" ca="1" si="10"/>
        <v>0</v>
      </c>
      <c r="KF4" s="216">
        <f t="shared" ca="1" si="10"/>
        <v>0</v>
      </c>
      <c r="KG4" s="216" t="str">
        <f t="shared" ca="1" si="10"/>
        <v/>
      </c>
      <c r="KH4" s="216" t="str">
        <f t="shared" ca="1" si="10"/>
        <v/>
      </c>
      <c r="KI4" s="216" t="str">
        <f t="shared" ca="1" si="10"/>
        <v/>
      </c>
      <c r="KJ4" s="216" t="str">
        <f t="shared" ca="1" si="10"/>
        <v/>
      </c>
      <c r="KK4" s="216" t="str">
        <f t="shared" ca="1" si="10"/>
        <v/>
      </c>
      <c r="KL4" s="216" t="str">
        <f t="shared" ca="1" si="10"/>
        <v/>
      </c>
      <c r="KM4" s="216" t="str">
        <f t="shared" ca="1" si="10"/>
        <v/>
      </c>
      <c r="KN4" s="216" t="str">
        <f t="shared" ca="1" si="10"/>
        <v/>
      </c>
      <c r="KO4" s="216" t="str">
        <f t="shared" ca="1" si="10"/>
        <v/>
      </c>
      <c r="KP4" s="216" t="str">
        <f t="shared" ca="1" si="10"/>
        <v/>
      </c>
      <c r="KQ4" s="216" t="str">
        <f t="shared" ca="1" si="10"/>
        <v/>
      </c>
      <c r="KR4" s="216" t="str">
        <f t="shared" ca="1" si="10"/>
        <v/>
      </c>
      <c r="KS4" s="216" t="str">
        <f t="shared" ca="1" si="10"/>
        <v/>
      </c>
      <c r="KT4" s="216" t="str">
        <f t="shared" ca="1" si="10"/>
        <v/>
      </c>
      <c r="KU4" s="216" t="str">
        <f t="shared" ca="1" si="10"/>
        <v/>
      </c>
      <c r="KV4" s="216" t="str">
        <f t="shared" ca="1" si="10"/>
        <v/>
      </c>
      <c r="KW4" s="216" t="str">
        <f t="shared" ca="1" si="10"/>
        <v/>
      </c>
      <c r="KX4" s="216" t="str">
        <f t="shared" ca="1" si="10"/>
        <v/>
      </c>
      <c r="KY4" s="216" t="str">
        <f t="shared" ca="1" si="10"/>
        <v/>
      </c>
      <c r="KZ4" s="216" t="str">
        <f t="shared" ca="1" si="10"/>
        <v/>
      </c>
      <c r="LA4" s="216" t="str">
        <f t="shared" ca="1" si="10"/>
        <v/>
      </c>
      <c r="LB4" s="216" t="str">
        <f t="shared" ca="1" si="10"/>
        <v/>
      </c>
      <c r="LC4" s="216" t="str">
        <f t="shared" ca="1" si="10"/>
        <v/>
      </c>
      <c r="LD4" s="216" t="str">
        <f t="shared" ca="1" si="10"/>
        <v/>
      </c>
      <c r="LE4" s="216" t="str">
        <f t="shared" ca="1" si="10"/>
        <v/>
      </c>
      <c r="LF4" s="216" t="str">
        <f t="shared" ca="1" si="10"/>
        <v/>
      </c>
      <c r="LG4" s="216" t="str">
        <f t="shared" ca="1" si="10"/>
        <v/>
      </c>
      <c r="LH4" s="216" t="str">
        <f t="shared" ca="1" si="10"/>
        <v/>
      </c>
      <c r="LI4" s="216" t="str">
        <f t="shared" ca="1" si="10"/>
        <v/>
      </c>
      <c r="LJ4" s="216" t="str">
        <f t="shared" ca="1" si="10"/>
        <v/>
      </c>
      <c r="LK4" s="216" t="str">
        <f t="shared" ref="LK4:NB7" ca="1" si="11">reservation(LK$3,$A4)</f>
        <v/>
      </c>
      <c r="LL4" s="216" t="str">
        <f t="shared" ca="1" si="11"/>
        <v/>
      </c>
      <c r="LM4" s="216" t="str">
        <f t="shared" ca="1" si="11"/>
        <v/>
      </c>
      <c r="LN4" s="216" t="str">
        <f t="shared" ca="1" si="11"/>
        <v/>
      </c>
      <c r="LO4" s="216" t="str">
        <f t="shared" ca="1" si="11"/>
        <v/>
      </c>
      <c r="LP4" s="216" t="str">
        <f t="shared" ca="1" si="11"/>
        <v/>
      </c>
      <c r="LQ4" s="216" t="str">
        <f t="shared" ca="1" si="11"/>
        <v/>
      </c>
      <c r="LR4" s="216" t="str">
        <f t="shared" ca="1" si="11"/>
        <v/>
      </c>
      <c r="LS4" s="216" t="str">
        <f t="shared" ca="1" si="11"/>
        <v/>
      </c>
      <c r="LT4" s="216" t="str">
        <f t="shared" ca="1" si="11"/>
        <v/>
      </c>
      <c r="LU4" s="216" t="str">
        <f t="shared" ca="1" si="11"/>
        <v/>
      </c>
      <c r="LV4" s="216" t="str">
        <f t="shared" ca="1" si="11"/>
        <v/>
      </c>
      <c r="LW4" s="216" t="str">
        <f t="shared" ca="1" si="11"/>
        <v/>
      </c>
      <c r="LX4" s="216" t="str">
        <f t="shared" ca="1" si="11"/>
        <v/>
      </c>
      <c r="LY4" s="216" t="str">
        <f t="shared" ca="1" si="11"/>
        <v/>
      </c>
      <c r="LZ4" s="216" t="str">
        <f t="shared" ca="1" si="11"/>
        <v/>
      </c>
      <c r="MA4" s="216" t="str">
        <f t="shared" ca="1" si="11"/>
        <v/>
      </c>
      <c r="MB4" s="216" t="str">
        <f t="shared" ca="1" si="11"/>
        <v/>
      </c>
      <c r="MC4" s="216" t="str">
        <f t="shared" ca="1" si="11"/>
        <v/>
      </c>
      <c r="MD4" s="216" t="str">
        <f t="shared" ca="1" si="11"/>
        <v/>
      </c>
      <c r="ME4" s="216" t="str">
        <f t="shared" ca="1" si="11"/>
        <v/>
      </c>
      <c r="MF4" s="216" t="str">
        <f t="shared" ca="1" si="11"/>
        <v/>
      </c>
      <c r="MG4" s="216" t="str">
        <f t="shared" ca="1" si="11"/>
        <v/>
      </c>
      <c r="MH4" s="216" t="str">
        <f t="shared" ca="1" si="11"/>
        <v/>
      </c>
      <c r="MI4" s="216" t="str">
        <f t="shared" ca="1" si="11"/>
        <v/>
      </c>
      <c r="MJ4" s="216" t="str">
        <f t="shared" ca="1" si="11"/>
        <v/>
      </c>
      <c r="MK4" s="216" t="str">
        <f t="shared" ca="1" si="11"/>
        <v/>
      </c>
      <c r="ML4" s="216" t="str">
        <f t="shared" ca="1" si="11"/>
        <v/>
      </c>
      <c r="MM4" s="216" t="str">
        <f t="shared" ca="1" si="11"/>
        <v/>
      </c>
      <c r="MN4" s="216" t="str">
        <f t="shared" ca="1" si="11"/>
        <v/>
      </c>
      <c r="MO4" s="216" t="str">
        <f t="shared" ca="1" si="11"/>
        <v/>
      </c>
      <c r="MP4" s="216" t="str">
        <f t="shared" ca="1" si="11"/>
        <v/>
      </c>
      <c r="MQ4" s="216" t="str">
        <f t="shared" ca="1" si="11"/>
        <v/>
      </c>
      <c r="MR4" s="216" t="str">
        <f t="shared" ca="1" si="11"/>
        <v/>
      </c>
      <c r="MS4" s="216" t="str">
        <f t="shared" ca="1" si="11"/>
        <v/>
      </c>
      <c r="MT4" s="216" t="str">
        <f t="shared" ca="1" si="11"/>
        <v/>
      </c>
      <c r="MU4" s="216" t="str">
        <f t="shared" ca="1" si="11"/>
        <v/>
      </c>
      <c r="MV4" s="216" t="str">
        <f t="shared" ca="1" si="11"/>
        <v/>
      </c>
      <c r="MW4" s="216" t="str">
        <f t="shared" ca="1" si="11"/>
        <v/>
      </c>
      <c r="MX4" s="216" t="str">
        <f t="shared" ca="1" si="11"/>
        <v/>
      </c>
      <c r="MY4" s="216" t="str">
        <f t="shared" ca="1" si="11"/>
        <v/>
      </c>
      <c r="MZ4" s="216" t="str">
        <f t="shared" ca="1" si="11"/>
        <v/>
      </c>
      <c r="NA4" s="216" t="str">
        <f t="shared" ca="1" si="11"/>
        <v/>
      </c>
      <c r="NB4" s="216" t="str">
        <f t="shared" ca="1" si="11"/>
        <v/>
      </c>
    </row>
    <row r="5" spans="1:366" s="212" customFormat="1" ht="20.149999999999999" customHeight="1" x14ac:dyDescent="0.35">
      <c r="A5" s="213" t="s">
        <v>45</v>
      </c>
      <c r="B5" s="216" t="str">
        <f t="shared" ref="B5:Q7" ca="1" si="12">reservation(B$3,$A5)</f>
        <v/>
      </c>
      <c r="C5" s="216" t="str">
        <f t="shared" ca="1" si="12"/>
        <v/>
      </c>
      <c r="D5" s="216" t="str">
        <f t="shared" ca="1" si="12"/>
        <v/>
      </c>
      <c r="E5" s="216" t="str">
        <f t="shared" ca="1" si="12"/>
        <v/>
      </c>
      <c r="F5" s="216" t="str">
        <f ca="1">reservation(F$3,$A5)</f>
        <v/>
      </c>
      <c r="G5" s="216" t="str">
        <f t="shared" ca="1" si="12"/>
        <v/>
      </c>
      <c r="H5" s="216" t="str">
        <f t="shared" ca="1" si="12"/>
        <v/>
      </c>
      <c r="I5" s="216" t="str">
        <f t="shared" ca="1" si="12"/>
        <v>HOAREAU JM</v>
      </c>
      <c r="J5" s="216">
        <f t="shared" ca="1" si="12"/>
        <v>0</v>
      </c>
      <c r="K5" s="216">
        <f t="shared" ca="1" si="12"/>
        <v>0</v>
      </c>
      <c r="L5" s="216">
        <f t="shared" ca="1" si="12"/>
        <v>0</v>
      </c>
      <c r="M5" s="216">
        <f t="shared" ca="1" si="12"/>
        <v>0</v>
      </c>
      <c r="N5" s="216">
        <f t="shared" ca="1" si="12"/>
        <v>0</v>
      </c>
      <c r="O5" s="216" t="str">
        <f t="shared" ca="1" si="12"/>
        <v>ALEXANDRE</v>
      </c>
      <c r="P5" s="216">
        <f t="shared" ca="1" si="12"/>
        <v>0</v>
      </c>
      <c r="Q5" s="216">
        <f t="shared" ca="1" si="12"/>
        <v>0</v>
      </c>
      <c r="R5" s="216">
        <f t="shared" ca="1" si="6"/>
        <v>0</v>
      </c>
      <c r="S5" s="216" t="str">
        <f t="shared" ca="1" si="6"/>
        <v>GRANGE</v>
      </c>
      <c r="T5" s="216">
        <f t="shared" ca="1" si="6"/>
        <v>0</v>
      </c>
      <c r="U5" s="216">
        <f t="shared" ca="1" si="6"/>
        <v>0</v>
      </c>
      <c r="V5" s="216" t="str">
        <f t="shared" ca="1" si="6"/>
        <v/>
      </c>
      <c r="W5" s="216" t="str">
        <f t="shared" ca="1" si="6"/>
        <v/>
      </c>
      <c r="X5" s="216" t="str">
        <f t="shared" ca="1" si="6"/>
        <v/>
      </c>
      <c r="Y5" s="216" t="str">
        <f t="shared" ca="1" si="6"/>
        <v/>
      </c>
      <c r="Z5" s="216" t="str">
        <f t="shared" ca="1" si="6"/>
        <v/>
      </c>
      <c r="AA5" s="216" t="str">
        <f t="shared" ca="1" si="6"/>
        <v/>
      </c>
      <c r="AB5" s="216" t="str">
        <f t="shared" ca="1" si="6"/>
        <v/>
      </c>
      <c r="AC5" s="216" t="str">
        <f t="shared" ca="1" si="6"/>
        <v/>
      </c>
      <c r="AD5" s="216" t="str">
        <f t="shared" ca="1" si="6"/>
        <v/>
      </c>
      <c r="AE5" s="216" t="str">
        <f t="shared" ca="1" si="6"/>
        <v/>
      </c>
      <c r="AF5" s="216" t="str">
        <f t="shared" ca="1" si="6"/>
        <v/>
      </c>
      <c r="AG5" s="216" t="str">
        <f t="shared" ca="1" si="6"/>
        <v/>
      </c>
      <c r="AH5" s="216" t="str">
        <f t="shared" ca="1" si="6"/>
        <v/>
      </c>
      <c r="AI5" s="216" t="str">
        <f t="shared" ca="1" si="6"/>
        <v/>
      </c>
      <c r="AJ5" s="216" t="str">
        <f t="shared" ca="1" si="6"/>
        <v/>
      </c>
      <c r="AK5" s="216" t="str">
        <f t="shared" ca="1" si="6"/>
        <v/>
      </c>
      <c r="AL5" s="216" t="str">
        <f t="shared" ca="1" si="6"/>
        <v/>
      </c>
      <c r="AM5" s="216" t="str">
        <f t="shared" ca="1" si="6"/>
        <v/>
      </c>
      <c r="AN5" s="216" t="str">
        <f t="shared" ca="1" si="6"/>
        <v/>
      </c>
      <c r="AO5" s="216" t="str">
        <f t="shared" ca="1" si="6"/>
        <v/>
      </c>
      <c r="AP5" s="216" t="str">
        <f t="shared" ca="1" si="6"/>
        <v/>
      </c>
      <c r="AQ5" s="216" t="str">
        <f t="shared" ca="1" si="6"/>
        <v/>
      </c>
      <c r="AR5" s="216" t="str">
        <f t="shared" ca="1" si="6"/>
        <v/>
      </c>
      <c r="AS5" s="216" t="str">
        <f t="shared" ca="1" si="6"/>
        <v/>
      </c>
      <c r="AT5" s="216" t="str">
        <f t="shared" ca="1" si="6"/>
        <v/>
      </c>
      <c r="AU5" s="216" t="str">
        <f t="shared" ca="1" si="6"/>
        <v/>
      </c>
      <c r="AV5" s="216" t="str">
        <f t="shared" ca="1" si="6"/>
        <v/>
      </c>
      <c r="AW5" s="216" t="str">
        <f t="shared" ca="1" si="6"/>
        <v/>
      </c>
      <c r="AX5" s="216" t="str">
        <f t="shared" ca="1" si="6"/>
        <v/>
      </c>
      <c r="AY5" s="216" t="str">
        <f t="shared" ca="1" si="6"/>
        <v/>
      </c>
      <c r="AZ5" s="216" t="str">
        <f t="shared" ca="1" si="6"/>
        <v/>
      </c>
      <c r="BA5" s="216" t="str">
        <f t="shared" ca="1" si="6"/>
        <v/>
      </c>
      <c r="BB5" s="216" t="str">
        <f t="shared" ca="1" si="6"/>
        <v/>
      </c>
      <c r="BC5" s="216" t="str">
        <f t="shared" ca="1" si="6"/>
        <v/>
      </c>
      <c r="BD5" s="216" t="str">
        <f t="shared" ca="1" si="6"/>
        <v/>
      </c>
      <c r="BE5" s="216" t="str">
        <f t="shared" ca="1" si="6"/>
        <v/>
      </c>
      <c r="BF5" s="216" t="str">
        <f t="shared" ca="1" si="6"/>
        <v/>
      </c>
      <c r="BG5" s="216" t="str">
        <f t="shared" ca="1" si="6"/>
        <v/>
      </c>
      <c r="BH5" s="216" t="str">
        <f t="shared" ca="1" si="6"/>
        <v/>
      </c>
      <c r="BI5" s="216" t="str">
        <f t="shared" ca="1" si="6"/>
        <v/>
      </c>
      <c r="BJ5" s="216" t="str">
        <f t="shared" ca="1" si="6"/>
        <v/>
      </c>
      <c r="BK5" s="216" t="str">
        <f t="shared" ca="1" si="6"/>
        <v/>
      </c>
      <c r="BL5" s="216" t="str">
        <f t="shared" ca="1" si="6"/>
        <v/>
      </c>
      <c r="BM5" s="216" t="str">
        <f t="shared" ca="1" si="6"/>
        <v/>
      </c>
      <c r="BN5" s="216" t="str">
        <f t="shared" ca="1" si="6"/>
        <v/>
      </c>
      <c r="BO5" s="216" t="str">
        <f t="shared" ca="1" si="7"/>
        <v/>
      </c>
      <c r="BP5" s="216" t="str">
        <f t="shared" ca="1" si="7"/>
        <v/>
      </c>
      <c r="BQ5" s="216" t="str">
        <f t="shared" ca="1" si="7"/>
        <v/>
      </c>
      <c r="BR5" s="216" t="str">
        <f t="shared" ca="1" si="7"/>
        <v/>
      </c>
      <c r="BS5" s="216" t="str">
        <f t="shared" ca="1" si="7"/>
        <v/>
      </c>
      <c r="BT5" s="216" t="str">
        <f t="shared" ca="1" si="7"/>
        <v/>
      </c>
      <c r="BU5" s="216" t="str">
        <f t="shared" ca="1" si="7"/>
        <v/>
      </c>
      <c r="BV5" s="216" t="str">
        <f t="shared" ca="1" si="7"/>
        <v/>
      </c>
      <c r="BW5" s="216" t="str">
        <f t="shared" ca="1" si="7"/>
        <v/>
      </c>
      <c r="BX5" s="216" t="str">
        <f t="shared" ca="1" si="7"/>
        <v/>
      </c>
      <c r="BY5" s="216" t="str">
        <f t="shared" ca="1" si="7"/>
        <v/>
      </c>
      <c r="BZ5" s="216" t="str">
        <f t="shared" ca="1" si="7"/>
        <v/>
      </c>
      <c r="CA5" s="216" t="str">
        <f t="shared" ca="1" si="7"/>
        <v/>
      </c>
      <c r="CB5" s="216" t="str">
        <f t="shared" ca="1" si="7"/>
        <v/>
      </c>
      <c r="CC5" s="216" t="str">
        <f t="shared" ca="1" si="7"/>
        <v/>
      </c>
      <c r="CD5" s="216" t="str">
        <f t="shared" ca="1" si="7"/>
        <v/>
      </c>
      <c r="CE5" s="216" t="str">
        <f t="shared" ca="1" si="7"/>
        <v/>
      </c>
      <c r="CF5" s="216" t="str">
        <f t="shared" ca="1" si="7"/>
        <v/>
      </c>
      <c r="CG5" s="216" t="str">
        <f t="shared" ca="1" si="7"/>
        <v/>
      </c>
      <c r="CH5" s="216" t="str">
        <f t="shared" ca="1" si="7"/>
        <v/>
      </c>
      <c r="CI5" s="216" t="str">
        <f t="shared" ca="1" si="7"/>
        <v/>
      </c>
      <c r="CJ5" s="216" t="str">
        <f t="shared" ca="1" si="7"/>
        <v/>
      </c>
      <c r="CK5" s="216" t="str">
        <f t="shared" ca="1" si="7"/>
        <v/>
      </c>
      <c r="CL5" s="216" t="str">
        <f t="shared" ca="1" si="7"/>
        <v/>
      </c>
      <c r="CM5" s="216" t="str">
        <f t="shared" ca="1" si="7"/>
        <v/>
      </c>
      <c r="CN5" s="216" t="str">
        <f t="shared" ca="1" si="7"/>
        <v/>
      </c>
      <c r="CO5" s="216" t="str">
        <f t="shared" ca="1" si="7"/>
        <v/>
      </c>
      <c r="CP5" s="216" t="str">
        <f t="shared" ca="1" si="7"/>
        <v/>
      </c>
      <c r="CQ5" s="216" t="str">
        <f t="shared" ca="1" si="7"/>
        <v/>
      </c>
      <c r="CR5" s="216" t="str">
        <f t="shared" ca="1" si="7"/>
        <v/>
      </c>
      <c r="CS5" s="216" t="str">
        <f t="shared" ca="1" si="7"/>
        <v/>
      </c>
      <c r="CT5" s="216" t="str">
        <f t="shared" ca="1" si="7"/>
        <v/>
      </c>
      <c r="CU5" s="216" t="str">
        <f t="shared" ca="1" si="7"/>
        <v/>
      </c>
      <c r="CV5" s="216" t="str">
        <f t="shared" ca="1" si="7"/>
        <v/>
      </c>
      <c r="CW5" s="216" t="str">
        <f t="shared" ca="1" si="7"/>
        <v/>
      </c>
      <c r="CX5" s="216" t="str">
        <f t="shared" ca="1" si="7"/>
        <v/>
      </c>
      <c r="CY5" s="216" t="str">
        <f t="shared" ca="1" si="7"/>
        <v/>
      </c>
      <c r="CZ5" s="216" t="str">
        <f t="shared" ca="1" si="7"/>
        <v/>
      </c>
      <c r="DA5" s="216" t="str">
        <f t="shared" ca="1" si="7"/>
        <v/>
      </c>
      <c r="DB5" s="216" t="str">
        <f t="shared" ca="1" si="7"/>
        <v/>
      </c>
      <c r="DC5" s="216" t="str">
        <f t="shared" ca="1" si="7"/>
        <v/>
      </c>
      <c r="DD5" s="216" t="str">
        <f t="shared" ca="1" si="7"/>
        <v/>
      </c>
      <c r="DE5" s="216" t="str">
        <f t="shared" ca="1" si="7"/>
        <v/>
      </c>
      <c r="DF5" s="216" t="str">
        <f t="shared" ca="1" si="7"/>
        <v/>
      </c>
      <c r="DG5" s="216" t="str">
        <f t="shared" ca="1" si="7"/>
        <v/>
      </c>
      <c r="DH5" s="216" t="str">
        <f t="shared" ca="1" si="7"/>
        <v/>
      </c>
      <c r="DI5" s="216" t="str">
        <f t="shared" ca="1" si="7"/>
        <v/>
      </c>
      <c r="DJ5" s="216" t="str">
        <f t="shared" ca="1" si="7"/>
        <v/>
      </c>
      <c r="DK5" s="216" t="str">
        <f t="shared" ca="1" si="7"/>
        <v/>
      </c>
      <c r="DL5" s="216" t="str">
        <f t="shared" ca="1" si="7"/>
        <v/>
      </c>
      <c r="DM5" s="216" t="str">
        <f t="shared" ca="1" si="7"/>
        <v/>
      </c>
      <c r="DN5" s="216" t="str">
        <f t="shared" ca="1" si="7"/>
        <v/>
      </c>
      <c r="DO5" s="216" t="str">
        <f t="shared" ca="1" si="7"/>
        <v/>
      </c>
      <c r="DP5" s="216" t="str">
        <f t="shared" ca="1" si="7"/>
        <v/>
      </c>
      <c r="DQ5" s="216" t="str">
        <f t="shared" ca="1" si="7"/>
        <v/>
      </c>
      <c r="DR5" s="216" t="str">
        <f t="shared" ca="1" si="7"/>
        <v/>
      </c>
      <c r="DS5" s="216" t="str">
        <f t="shared" ca="1" si="7"/>
        <v/>
      </c>
      <c r="DT5" s="216" t="str">
        <f t="shared" ca="1" si="7"/>
        <v/>
      </c>
      <c r="DU5" s="216" t="str">
        <f t="shared" ca="1" si="7"/>
        <v/>
      </c>
      <c r="DV5" s="216" t="str">
        <f t="shared" ca="1" si="7"/>
        <v/>
      </c>
      <c r="DW5" s="216" t="str">
        <f t="shared" ca="1" si="7"/>
        <v/>
      </c>
      <c r="DX5" s="216" t="str">
        <f t="shared" ca="1" si="7"/>
        <v/>
      </c>
      <c r="DY5" s="216" t="str">
        <f t="shared" ca="1" si="7"/>
        <v/>
      </c>
      <c r="DZ5" s="216" t="str">
        <f t="shared" ca="1" si="7"/>
        <v/>
      </c>
      <c r="EA5" s="216" t="str">
        <f t="shared" ca="1" si="8"/>
        <v/>
      </c>
      <c r="EB5" s="216" t="str">
        <f t="shared" ca="1" si="8"/>
        <v/>
      </c>
      <c r="EC5" s="216" t="str">
        <f t="shared" ca="1" si="8"/>
        <v/>
      </c>
      <c r="ED5" s="216" t="str">
        <f t="shared" ca="1" si="8"/>
        <v/>
      </c>
      <c r="EE5" s="216" t="str">
        <f t="shared" ca="1" si="8"/>
        <v/>
      </c>
      <c r="EF5" s="216" t="str">
        <f t="shared" ca="1" si="8"/>
        <v/>
      </c>
      <c r="EG5" s="216" t="str">
        <f t="shared" ca="1" si="8"/>
        <v/>
      </c>
      <c r="EH5" s="216" t="str">
        <f t="shared" ca="1" si="8"/>
        <v/>
      </c>
      <c r="EI5" s="216" t="str">
        <f t="shared" ca="1" si="8"/>
        <v/>
      </c>
      <c r="EJ5" s="216" t="str">
        <f t="shared" ca="1" si="8"/>
        <v/>
      </c>
      <c r="EK5" s="216" t="str">
        <f t="shared" ca="1" si="8"/>
        <v/>
      </c>
      <c r="EL5" s="216" t="str">
        <f t="shared" ca="1" si="8"/>
        <v/>
      </c>
      <c r="EM5" s="216" t="str">
        <f t="shared" ca="1" si="8"/>
        <v/>
      </c>
      <c r="EN5" s="216" t="str">
        <f t="shared" ca="1" si="8"/>
        <v/>
      </c>
      <c r="EO5" s="216" t="str">
        <f t="shared" ca="1" si="8"/>
        <v/>
      </c>
      <c r="EP5" s="216" t="str">
        <f t="shared" ca="1" si="8"/>
        <v/>
      </c>
      <c r="EQ5" s="216" t="str">
        <f t="shared" ca="1" si="8"/>
        <v/>
      </c>
      <c r="ER5" s="216" t="str">
        <f t="shared" ca="1" si="8"/>
        <v/>
      </c>
      <c r="ES5" s="216" t="str">
        <f t="shared" ca="1" si="8"/>
        <v/>
      </c>
      <c r="ET5" s="216" t="str">
        <f t="shared" ca="1" si="8"/>
        <v/>
      </c>
      <c r="EU5" s="216" t="str">
        <f t="shared" ca="1" si="8"/>
        <v/>
      </c>
      <c r="EV5" s="216" t="str">
        <f t="shared" ca="1" si="8"/>
        <v/>
      </c>
      <c r="EW5" s="216" t="str">
        <f t="shared" ca="1" si="8"/>
        <v/>
      </c>
      <c r="EX5" s="216" t="str">
        <f t="shared" ca="1" si="8"/>
        <v/>
      </c>
      <c r="EY5" s="216" t="str">
        <f t="shared" ca="1" si="8"/>
        <v/>
      </c>
      <c r="EZ5" s="216" t="str">
        <f t="shared" ca="1" si="8"/>
        <v/>
      </c>
      <c r="FA5" s="216" t="str">
        <f t="shared" ca="1" si="8"/>
        <v/>
      </c>
      <c r="FB5" s="216" t="str">
        <f t="shared" ca="1" si="8"/>
        <v/>
      </c>
      <c r="FC5" s="216" t="str">
        <f t="shared" ca="1" si="8"/>
        <v/>
      </c>
      <c r="FD5" s="216" t="str">
        <f t="shared" ca="1" si="8"/>
        <v/>
      </c>
      <c r="FE5" s="216" t="str">
        <f t="shared" ca="1" si="8"/>
        <v/>
      </c>
      <c r="FF5" s="216" t="str">
        <f t="shared" ca="1" si="8"/>
        <v/>
      </c>
      <c r="FG5" s="216" t="str">
        <f t="shared" ca="1" si="8"/>
        <v/>
      </c>
      <c r="FH5" s="216" t="str">
        <f t="shared" ca="1" si="8"/>
        <v/>
      </c>
      <c r="FI5" s="216" t="str">
        <f t="shared" ca="1" si="8"/>
        <v/>
      </c>
      <c r="FJ5" s="216" t="str">
        <f t="shared" ca="1" si="8"/>
        <v/>
      </c>
      <c r="FK5" s="216" t="str">
        <f t="shared" ca="1" si="8"/>
        <v/>
      </c>
      <c r="FL5" s="216" t="str">
        <f t="shared" ca="1" si="8"/>
        <v/>
      </c>
      <c r="FM5" s="216" t="str">
        <f t="shared" ca="1" si="8"/>
        <v/>
      </c>
      <c r="FN5" s="216" t="str">
        <f t="shared" ca="1" si="8"/>
        <v/>
      </c>
      <c r="FO5" s="216" t="str">
        <f t="shared" ca="1" si="8"/>
        <v/>
      </c>
      <c r="FP5" s="216" t="str">
        <f t="shared" ca="1" si="8"/>
        <v/>
      </c>
      <c r="FQ5" s="216" t="str">
        <f t="shared" ca="1" si="8"/>
        <v/>
      </c>
      <c r="FR5" s="216" t="str">
        <f t="shared" ca="1" si="8"/>
        <v/>
      </c>
      <c r="FS5" s="216" t="str">
        <f t="shared" ca="1" si="8"/>
        <v/>
      </c>
      <c r="FT5" s="216" t="str">
        <f t="shared" ca="1" si="8"/>
        <v/>
      </c>
      <c r="FU5" s="216" t="str">
        <f t="shared" ca="1" si="8"/>
        <v/>
      </c>
      <c r="FV5" s="216" t="str">
        <f t="shared" ca="1" si="8"/>
        <v/>
      </c>
      <c r="FW5" s="216" t="str">
        <f t="shared" ca="1" si="8"/>
        <v/>
      </c>
      <c r="FX5" s="216" t="str">
        <f t="shared" ca="1" si="8"/>
        <v/>
      </c>
      <c r="FY5" s="216" t="str">
        <f t="shared" ca="1" si="8"/>
        <v/>
      </c>
      <c r="FZ5" s="216" t="str">
        <f t="shared" ca="1" si="8"/>
        <v/>
      </c>
      <c r="GA5" s="216" t="str">
        <f t="shared" ca="1" si="8"/>
        <v/>
      </c>
      <c r="GB5" s="216" t="str">
        <f t="shared" ca="1" si="8"/>
        <v/>
      </c>
      <c r="GC5" s="216" t="str">
        <f t="shared" ca="1" si="8"/>
        <v/>
      </c>
      <c r="GD5" s="216" t="str">
        <f t="shared" ca="1" si="8"/>
        <v/>
      </c>
      <c r="GE5" s="216" t="str">
        <f t="shared" ca="1" si="8"/>
        <v/>
      </c>
      <c r="GF5" s="216" t="str">
        <f t="shared" ca="1" si="8"/>
        <v/>
      </c>
      <c r="GG5" s="216" t="str">
        <f t="shared" ca="1" si="8"/>
        <v/>
      </c>
      <c r="GH5" s="216" t="str">
        <f t="shared" ca="1" si="8"/>
        <v/>
      </c>
      <c r="GI5" s="216" t="str">
        <f t="shared" ca="1" si="8"/>
        <v/>
      </c>
      <c r="GJ5" s="216" t="str">
        <f t="shared" ca="1" si="8"/>
        <v/>
      </c>
      <c r="GK5" s="216" t="str">
        <f t="shared" ca="1" si="8"/>
        <v/>
      </c>
      <c r="GL5" s="216" t="str">
        <f t="shared" ca="1" si="8"/>
        <v/>
      </c>
      <c r="GM5" s="216" t="str">
        <f t="shared" ca="1" si="9"/>
        <v/>
      </c>
      <c r="GN5" s="216" t="str">
        <f t="shared" ca="1" si="9"/>
        <v/>
      </c>
      <c r="GO5" s="216" t="str">
        <f t="shared" ca="1" si="9"/>
        <v/>
      </c>
      <c r="GP5" s="216" t="str">
        <f t="shared" ca="1" si="9"/>
        <v/>
      </c>
      <c r="GQ5" s="216" t="str">
        <f t="shared" ca="1" si="9"/>
        <v/>
      </c>
      <c r="GR5" s="216" t="str">
        <f t="shared" ca="1" si="9"/>
        <v/>
      </c>
      <c r="GS5" s="216" t="str">
        <f t="shared" ca="1" si="9"/>
        <v/>
      </c>
      <c r="GT5" s="216" t="str">
        <f t="shared" ca="1" si="9"/>
        <v>EGLER</v>
      </c>
      <c r="GU5" s="216">
        <f t="shared" ca="1" si="9"/>
        <v>0</v>
      </c>
      <c r="GV5" s="216">
        <f t="shared" ca="1" si="9"/>
        <v>0</v>
      </c>
      <c r="GW5" s="216">
        <f t="shared" ca="1" si="9"/>
        <v>0</v>
      </c>
      <c r="GX5" s="216">
        <f t="shared" ca="1" si="9"/>
        <v>0</v>
      </c>
      <c r="GY5" s="216">
        <f t="shared" ca="1" si="9"/>
        <v>0</v>
      </c>
      <c r="GZ5" s="216" t="str">
        <f t="shared" ca="1" si="9"/>
        <v/>
      </c>
      <c r="HA5" s="216" t="str">
        <f t="shared" ca="1" si="9"/>
        <v/>
      </c>
      <c r="HB5" s="216" t="str">
        <f t="shared" ca="1" si="9"/>
        <v/>
      </c>
      <c r="HC5" s="216" t="str">
        <f t="shared" ca="1" si="9"/>
        <v/>
      </c>
      <c r="HD5" s="216" t="str">
        <f t="shared" ca="1" si="9"/>
        <v/>
      </c>
      <c r="HE5" s="216" t="str">
        <f t="shared" ca="1" si="9"/>
        <v/>
      </c>
      <c r="HF5" s="216" t="str">
        <f t="shared" ca="1" si="9"/>
        <v/>
      </c>
      <c r="HG5" s="216" t="str">
        <f t="shared" ca="1" si="9"/>
        <v/>
      </c>
      <c r="HH5" s="216" t="str">
        <f t="shared" ca="1" si="9"/>
        <v/>
      </c>
      <c r="HI5" s="216" t="str">
        <f t="shared" ca="1" si="9"/>
        <v/>
      </c>
      <c r="HJ5" s="216" t="str">
        <f t="shared" ca="1" si="9"/>
        <v/>
      </c>
      <c r="HK5" s="216" t="str">
        <f t="shared" ca="1" si="9"/>
        <v/>
      </c>
      <c r="HL5" s="216" t="str">
        <f t="shared" ca="1" si="9"/>
        <v/>
      </c>
      <c r="HM5" s="216" t="str">
        <f t="shared" ca="1" si="9"/>
        <v/>
      </c>
      <c r="HN5" s="216" t="str">
        <f t="shared" ca="1" si="9"/>
        <v/>
      </c>
      <c r="HO5" s="216" t="str">
        <f t="shared" ca="1" si="9"/>
        <v/>
      </c>
      <c r="HP5" s="216" t="str">
        <f t="shared" ca="1" si="9"/>
        <v/>
      </c>
      <c r="HQ5" s="216" t="str">
        <f t="shared" ca="1" si="9"/>
        <v/>
      </c>
      <c r="HR5" s="216" t="str">
        <f t="shared" ca="1" si="9"/>
        <v/>
      </c>
      <c r="HS5" s="216" t="str">
        <f t="shared" ca="1" si="9"/>
        <v/>
      </c>
      <c r="HT5" s="216" t="str">
        <f t="shared" ca="1" si="9"/>
        <v/>
      </c>
      <c r="HU5" s="216" t="str">
        <f t="shared" ca="1" si="9"/>
        <v/>
      </c>
      <c r="HV5" s="216" t="str">
        <f t="shared" ca="1" si="9"/>
        <v/>
      </c>
      <c r="HW5" s="216" t="str">
        <f t="shared" ca="1" si="9"/>
        <v/>
      </c>
      <c r="HX5" s="216" t="str">
        <f t="shared" ca="1" si="9"/>
        <v/>
      </c>
      <c r="HY5" s="216" t="str">
        <f t="shared" ca="1" si="9"/>
        <v/>
      </c>
      <c r="HZ5" s="216" t="str">
        <f t="shared" ca="1" si="9"/>
        <v/>
      </c>
      <c r="IA5" s="216" t="str">
        <f t="shared" ca="1" si="9"/>
        <v/>
      </c>
      <c r="IB5" s="216" t="str">
        <f t="shared" ca="1" si="9"/>
        <v/>
      </c>
      <c r="IC5" s="216" t="str">
        <f t="shared" ca="1" si="9"/>
        <v/>
      </c>
      <c r="ID5" s="216" t="str">
        <f t="shared" ca="1" si="9"/>
        <v/>
      </c>
      <c r="IE5" s="216" t="str">
        <f t="shared" ca="1" si="9"/>
        <v/>
      </c>
      <c r="IF5" s="216" t="str">
        <f t="shared" ca="1" si="9"/>
        <v/>
      </c>
      <c r="IG5" s="216" t="str">
        <f t="shared" ca="1" si="9"/>
        <v/>
      </c>
      <c r="IH5" s="216" t="str">
        <f t="shared" ca="1" si="9"/>
        <v/>
      </c>
      <c r="II5" s="216" t="str">
        <f t="shared" ca="1" si="9"/>
        <v/>
      </c>
      <c r="IJ5" s="216" t="str">
        <f t="shared" ca="1" si="9"/>
        <v/>
      </c>
      <c r="IK5" s="216" t="str">
        <f t="shared" ca="1" si="9"/>
        <v/>
      </c>
      <c r="IL5" s="216" t="str">
        <f t="shared" ca="1" si="9"/>
        <v/>
      </c>
      <c r="IM5" s="216" t="str">
        <f t="shared" ca="1" si="9"/>
        <v/>
      </c>
      <c r="IN5" s="216" t="str">
        <f t="shared" ca="1" si="9"/>
        <v/>
      </c>
      <c r="IO5" s="216" t="str">
        <f t="shared" ca="1" si="9"/>
        <v/>
      </c>
      <c r="IP5" s="216" t="str">
        <f t="shared" ca="1" si="9"/>
        <v/>
      </c>
      <c r="IQ5" s="216" t="str">
        <f t="shared" ca="1" si="9"/>
        <v/>
      </c>
      <c r="IR5" s="216" t="str">
        <f t="shared" ca="1" si="9"/>
        <v/>
      </c>
      <c r="IS5" s="216" t="str">
        <f t="shared" ca="1" si="9"/>
        <v/>
      </c>
      <c r="IT5" s="216" t="str">
        <f t="shared" ca="1" si="9"/>
        <v/>
      </c>
      <c r="IU5" s="216" t="str">
        <f t="shared" ca="1" si="9"/>
        <v/>
      </c>
      <c r="IV5" s="216" t="str">
        <f t="shared" ca="1" si="9"/>
        <v/>
      </c>
      <c r="IW5" s="216" t="str">
        <f t="shared" ca="1" si="9"/>
        <v/>
      </c>
      <c r="IX5" s="216" t="str">
        <f t="shared" ca="1" si="9"/>
        <v/>
      </c>
      <c r="IY5" s="216" t="str">
        <f t="shared" ca="1" si="10"/>
        <v/>
      </c>
      <c r="IZ5" s="216" t="str">
        <f t="shared" ca="1" si="10"/>
        <v/>
      </c>
      <c r="JA5" s="216" t="str">
        <f t="shared" ca="1" si="10"/>
        <v/>
      </c>
      <c r="JB5" s="216" t="str">
        <f t="shared" ca="1" si="10"/>
        <v/>
      </c>
      <c r="JC5" s="216" t="str">
        <f t="shared" ca="1" si="10"/>
        <v/>
      </c>
      <c r="JD5" s="216" t="str">
        <f t="shared" ca="1" si="10"/>
        <v/>
      </c>
      <c r="JE5" s="216" t="str">
        <f t="shared" ca="1" si="10"/>
        <v/>
      </c>
      <c r="JF5" s="216" t="str">
        <f t="shared" ca="1" si="10"/>
        <v/>
      </c>
      <c r="JG5" s="216" t="str">
        <f t="shared" ca="1" si="10"/>
        <v/>
      </c>
      <c r="JH5" s="216" t="str">
        <f t="shared" ca="1" si="10"/>
        <v/>
      </c>
      <c r="JI5" s="216" t="str">
        <f t="shared" ca="1" si="10"/>
        <v/>
      </c>
      <c r="JJ5" s="216" t="str">
        <f t="shared" ca="1" si="10"/>
        <v/>
      </c>
      <c r="JK5" s="216" t="str">
        <f t="shared" ca="1" si="10"/>
        <v/>
      </c>
      <c r="JL5" s="216" t="str">
        <f t="shared" ca="1" si="10"/>
        <v/>
      </c>
      <c r="JM5" s="216" t="str">
        <f t="shared" ca="1" si="10"/>
        <v/>
      </c>
      <c r="JN5" s="216" t="str">
        <f t="shared" ca="1" si="10"/>
        <v/>
      </c>
      <c r="JO5" s="216" t="str">
        <f t="shared" ca="1" si="10"/>
        <v/>
      </c>
      <c r="JP5" s="216" t="str">
        <f t="shared" ca="1" si="10"/>
        <v/>
      </c>
      <c r="JQ5" s="216" t="str">
        <f t="shared" ca="1" si="10"/>
        <v/>
      </c>
      <c r="JR5" s="216" t="str">
        <f t="shared" ca="1" si="10"/>
        <v/>
      </c>
      <c r="JS5" s="216" t="str">
        <f t="shared" ca="1" si="10"/>
        <v/>
      </c>
      <c r="JT5" s="216" t="str">
        <f t="shared" ca="1" si="10"/>
        <v/>
      </c>
      <c r="JU5" s="216" t="str">
        <f t="shared" ca="1" si="10"/>
        <v/>
      </c>
      <c r="JV5" s="216" t="str">
        <f t="shared" ca="1" si="10"/>
        <v/>
      </c>
      <c r="JW5" s="216" t="str">
        <f t="shared" ca="1" si="10"/>
        <v/>
      </c>
      <c r="JX5" s="216" t="str">
        <f t="shared" ca="1" si="10"/>
        <v/>
      </c>
      <c r="JY5" s="216" t="str">
        <f t="shared" ca="1" si="10"/>
        <v/>
      </c>
      <c r="JZ5" s="216" t="str">
        <f t="shared" ca="1" si="10"/>
        <v>HOARAU B</v>
      </c>
      <c r="KA5" s="216">
        <f t="shared" ca="1" si="10"/>
        <v>0</v>
      </c>
      <c r="KB5" s="216">
        <f t="shared" ca="1" si="10"/>
        <v>0</v>
      </c>
      <c r="KC5" s="216">
        <f t="shared" ca="1" si="10"/>
        <v>0</v>
      </c>
      <c r="KD5" s="216">
        <f t="shared" ca="1" si="10"/>
        <v>0</v>
      </c>
      <c r="KE5" s="216">
        <f t="shared" ca="1" si="10"/>
        <v>0</v>
      </c>
      <c r="KF5" s="216">
        <f t="shared" ca="1" si="10"/>
        <v>0</v>
      </c>
      <c r="KG5" s="216" t="str">
        <f t="shared" ca="1" si="10"/>
        <v/>
      </c>
      <c r="KH5" s="216" t="str">
        <f t="shared" ca="1" si="10"/>
        <v/>
      </c>
      <c r="KI5" s="216" t="str">
        <f t="shared" ca="1" si="10"/>
        <v/>
      </c>
      <c r="KJ5" s="216" t="str">
        <f t="shared" ca="1" si="10"/>
        <v/>
      </c>
      <c r="KK5" s="216" t="str">
        <f t="shared" ca="1" si="10"/>
        <v/>
      </c>
      <c r="KL5" s="216" t="str">
        <f t="shared" ca="1" si="10"/>
        <v/>
      </c>
      <c r="KM5" s="216" t="str">
        <f t="shared" ca="1" si="10"/>
        <v/>
      </c>
      <c r="KN5" s="216" t="str">
        <f t="shared" ca="1" si="10"/>
        <v/>
      </c>
      <c r="KO5" s="216" t="str">
        <f t="shared" ca="1" si="10"/>
        <v/>
      </c>
      <c r="KP5" s="216" t="str">
        <f t="shared" ca="1" si="10"/>
        <v/>
      </c>
      <c r="KQ5" s="216" t="str">
        <f t="shared" ca="1" si="10"/>
        <v/>
      </c>
      <c r="KR5" s="216" t="str">
        <f t="shared" ca="1" si="10"/>
        <v/>
      </c>
      <c r="KS5" s="216" t="str">
        <f t="shared" ca="1" si="10"/>
        <v/>
      </c>
      <c r="KT5" s="216" t="str">
        <f t="shared" ca="1" si="10"/>
        <v/>
      </c>
      <c r="KU5" s="216" t="str">
        <f t="shared" ca="1" si="10"/>
        <v/>
      </c>
      <c r="KV5" s="216" t="str">
        <f t="shared" ca="1" si="10"/>
        <v/>
      </c>
      <c r="KW5" s="216" t="str">
        <f t="shared" ca="1" si="10"/>
        <v/>
      </c>
      <c r="KX5" s="216" t="str">
        <f t="shared" ca="1" si="10"/>
        <v/>
      </c>
      <c r="KY5" s="216" t="str">
        <f t="shared" ca="1" si="10"/>
        <v/>
      </c>
      <c r="KZ5" s="216" t="str">
        <f t="shared" ca="1" si="10"/>
        <v/>
      </c>
      <c r="LA5" s="216" t="str">
        <f t="shared" ca="1" si="10"/>
        <v/>
      </c>
      <c r="LB5" s="216" t="str">
        <f t="shared" ca="1" si="10"/>
        <v/>
      </c>
      <c r="LC5" s="216" t="str">
        <f t="shared" ca="1" si="10"/>
        <v/>
      </c>
      <c r="LD5" s="216" t="str">
        <f t="shared" ca="1" si="10"/>
        <v/>
      </c>
      <c r="LE5" s="216" t="str">
        <f t="shared" ca="1" si="10"/>
        <v/>
      </c>
      <c r="LF5" s="216" t="str">
        <f t="shared" ca="1" si="10"/>
        <v/>
      </c>
      <c r="LG5" s="216" t="str">
        <f t="shared" ca="1" si="10"/>
        <v/>
      </c>
      <c r="LH5" s="216" t="str">
        <f t="shared" ca="1" si="10"/>
        <v/>
      </c>
      <c r="LI5" s="216" t="str">
        <f t="shared" ca="1" si="10"/>
        <v/>
      </c>
      <c r="LJ5" s="216" t="str">
        <f t="shared" ca="1" si="10"/>
        <v/>
      </c>
      <c r="LK5" s="216" t="str">
        <f t="shared" ca="1" si="11"/>
        <v/>
      </c>
      <c r="LL5" s="216" t="str">
        <f t="shared" ca="1" si="11"/>
        <v/>
      </c>
      <c r="LM5" s="216" t="str">
        <f t="shared" ca="1" si="11"/>
        <v/>
      </c>
      <c r="LN5" s="216" t="str">
        <f t="shared" ca="1" si="11"/>
        <v/>
      </c>
      <c r="LO5" s="216" t="str">
        <f t="shared" ca="1" si="11"/>
        <v/>
      </c>
      <c r="LP5" s="216" t="str">
        <f t="shared" ca="1" si="11"/>
        <v/>
      </c>
      <c r="LQ5" s="216" t="str">
        <f t="shared" ca="1" si="11"/>
        <v/>
      </c>
      <c r="LR5" s="216" t="str">
        <f t="shared" ca="1" si="11"/>
        <v/>
      </c>
      <c r="LS5" s="216" t="str">
        <f t="shared" ca="1" si="11"/>
        <v/>
      </c>
      <c r="LT5" s="216" t="str">
        <f t="shared" ca="1" si="11"/>
        <v/>
      </c>
      <c r="LU5" s="216" t="str">
        <f t="shared" ca="1" si="11"/>
        <v/>
      </c>
      <c r="LV5" s="216" t="str">
        <f t="shared" ca="1" si="11"/>
        <v/>
      </c>
      <c r="LW5" s="216" t="str">
        <f t="shared" ca="1" si="11"/>
        <v/>
      </c>
      <c r="LX5" s="216" t="str">
        <f t="shared" ca="1" si="11"/>
        <v/>
      </c>
      <c r="LY5" s="216" t="str">
        <f t="shared" ca="1" si="11"/>
        <v/>
      </c>
      <c r="LZ5" s="216" t="str">
        <f t="shared" ca="1" si="11"/>
        <v/>
      </c>
      <c r="MA5" s="216" t="str">
        <f t="shared" ca="1" si="11"/>
        <v/>
      </c>
      <c r="MB5" s="216" t="str">
        <f t="shared" ca="1" si="11"/>
        <v/>
      </c>
      <c r="MC5" s="216" t="str">
        <f t="shared" ca="1" si="11"/>
        <v/>
      </c>
      <c r="MD5" s="216" t="str">
        <f t="shared" ca="1" si="11"/>
        <v/>
      </c>
      <c r="ME5" s="216" t="str">
        <f t="shared" ca="1" si="11"/>
        <v/>
      </c>
      <c r="MF5" s="216" t="str">
        <f t="shared" ca="1" si="11"/>
        <v/>
      </c>
      <c r="MG5" s="216" t="str">
        <f t="shared" ca="1" si="11"/>
        <v/>
      </c>
      <c r="MH5" s="216" t="str">
        <f t="shared" ca="1" si="11"/>
        <v/>
      </c>
      <c r="MI5" s="216" t="str">
        <f t="shared" ca="1" si="11"/>
        <v/>
      </c>
      <c r="MJ5" s="216" t="str">
        <f t="shared" ca="1" si="11"/>
        <v/>
      </c>
      <c r="MK5" s="216" t="str">
        <f t="shared" ca="1" si="11"/>
        <v/>
      </c>
      <c r="ML5" s="216" t="str">
        <f t="shared" ca="1" si="11"/>
        <v/>
      </c>
      <c r="MM5" s="216" t="str">
        <f t="shared" ca="1" si="11"/>
        <v/>
      </c>
      <c r="MN5" s="216" t="str">
        <f t="shared" ca="1" si="11"/>
        <v/>
      </c>
      <c r="MO5" s="216" t="str">
        <f t="shared" ca="1" si="11"/>
        <v/>
      </c>
      <c r="MP5" s="216" t="str">
        <f t="shared" ca="1" si="11"/>
        <v/>
      </c>
      <c r="MQ5" s="216" t="str">
        <f t="shared" ca="1" si="11"/>
        <v/>
      </c>
      <c r="MR5" s="216" t="str">
        <f t="shared" ca="1" si="11"/>
        <v/>
      </c>
      <c r="MS5" s="216" t="str">
        <f t="shared" ca="1" si="11"/>
        <v/>
      </c>
      <c r="MT5" s="216" t="str">
        <f t="shared" ca="1" si="11"/>
        <v/>
      </c>
      <c r="MU5" s="216" t="str">
        <f t="shared" ca="1" si="11"/>
        <v/>
      </c>
      <c r="MV5" s="216" t="str">
        <f t="shared" ca="1" si="11"/>
        <v/>
      </c>
      <c r="MW5" s="216" t="str">
        <f t="shared" ca="1" si="11"/>
        <v/>
      </c>
      <c r="MX5" s="216" t="str">
        <f t="shared" ca="1" si="11"/>
        <v/>
      </c>
      <c r="MY5" s="216" t="str">
        <f t="shared" ca="1" si="11"/>
        <v/>
      </c>
      <c r="MZ5" s="216" t="str">
        <f t="shared" ca="1" si="11"/>
        <v/>
      </c>
      <c r="NA5" s="216" t="str">
        <f t="shared" ca="1" si="11"/>
        <v/>
      </c>
      <c r="NB5" s="216" t="str">
        <f t="shared" ca="1" si="11"/>
        <v/>
      </c>
    </row>
    <row r="6" spans="1:366" s="212" customFormat="1" ht="20.149999999999999" customHeight="1" x14ac:dyDescent="0.35">
      <c r="A6" s="214" t="s">
        <v>46</v>
      </c>
      <c r="B6" s="216" t="str">
        <f t="shared" ca="1" si="12"/>
        <v/>
      </c>
      <c r="C6" s="216" t="str">
        <f t="shared" ref="C6:BN7" ca="1" si="13">reservation(C$3,$A6)</f>
        <v/>
      </c>
      <c r="D6" s="216" t="str">
        <f t="shared" ca="1" si="13"/>
        <v/>
      </c>
      <c r="E6" s="216" t="str">
        <f t="shared" ca="1" si="13"/>
        <v/>
      </c>
      <c r="F6" s="216" t="str">
        <f t="shared" ca="1" si="13"/>
        <v/>
      </c>
      <c r="G6" s="216" t="str">
        <f t="shared" ca="1" si="13"/>
        <v/>
      </c>
      <c r="H6" s="216" t="str">
        <f t="shared" ca="1" si="13"/>
        <v/>
      </c>
      <c r="I6" s="216" t="str">
        <f t="shared" ca="1" si="13"/>
        <v/>
      </c>
      <c r="J6" s="216" t="str">
        <f t="shared" ca="1" si="13"/>
        <v/>
      </c>
      <c r="K6" s="216" t="str">
        <f t="shared" ca="1" si="13"/>
        <v/>
      </c>
      <c r="L6" s="216" t="str">
        <f t="shared" ca="1" si="13"/>
        <v/>
      </c>
      <c r="M6" s="216" t="str">
        <f t="shared" ca="1" si="13"/>
        <v/>
      </c>
      <c r="N6" s="216" t="str">
        <f t="shared" ca="1" si="13"/>
        <v/>
      </c>
      <c r="O6" s="216" t="str">
        <f t="shared" ca="1" si="13"/>
        <v/>
      </c>
      <c r="P6" s="216" t="str">
        <f t="shared" ca="1" si="13"/>
        <v/>
      </c>
      <c r="Q6" s="216" t="str">
        <f t="shared" ca="1" si="13"/>
        <v/>
      </c>
      <c r="R6" s="216" t="str">
        <f t="shared" ca="1" si="13"/>
        <v/>
      </c>
      <c r="S6" s="216" t="str">
        <f t="shared" ca="1" si="13"/>
        <v/>
      </c>
      <c r="T6" s="216" t="str">
        <f t="shared" ca="1" si="13"/>
        <v/>
      </c>
      <c r="U6" s="216" t="str">
        <f t="shared" ca="1" si="13"/>
        <v/>
      </c>
      <c r="V6" s="216" t="str">
        <f t="shared" ca="1" si="13"/>
        <v/>
      </c>
      <c r="W6" s="216" t="str">
        <f t="shared" ca="1" si="13"/>
        <v/>
      </c>
      <c r="X6" s="216" t="str">
        <f t="shared" ca="1" si="13"/>
        <v/>
      </c>
      <c r="Y6" s="216" t="str">
        <f t="shared" ca="1" si="13"/>
        <v/>
      </c>
      <c r="Z6" s="216" t="str">
        <f t="shared" ca="1" si="13"/>
        <v/>
      </c>
      <c r="AA6" s="216" t="str">
        <f t="shared" ca="1" si="13"/>
        <v/>
      </c>
      <c r="AB6" s="216" t="str">
        <f t="shared" ca="1" si="13"/>
        <v/>
      </c>
      <c r="AC6" s="216" t="str">
        <f t="shared" ca="1" si="13"/>
        <v/>
      </c>
      <c r="AD6" s="216" t="str">
        <f t="shared" ca="1" si="13"/>
        <v/>
      </c>
      <c r="AE6" s="216" t="str">
        <f t="shared" ca="1" si="13"/>
        <v/>
      </c>
      <c r="AF6" s="216" t="str">
        <f t="shared" ca="1" si="13"/>
        <v/>
      </c>
      <c r="AG6" s="216" t="str">
        <f t="shared" ca="1" si="13"/>
        <v/>
      </c>
      <c r="AH6" s="216" t="str">
        <f t="shared" ca="1" si="13"/>
        <v/>
      </c>
      <c r="AI6" s="216" t="str">
        <f t="shared" ca="1" si="13"/>
        <v/>
      </c>
      <c r="AJ6" s="216" t="str">
        <f t="shared" ca="1" si="13"/>
        <v/>
      </c>
      <c r="AK6" s="216" t="str">
        <f t="shared" ca="1" si="13"/>
        <v/>
      </c>
      <c r="AL6" s="216" t="str">
        <f t="shared" ca="1" si="13"/>
        <v/>
      </c>
      <c r="AM6" s="216" t="str">
        <f t="shared" ca="1" si="13"/>
        <v/>
      </c>
      <c r="AN6" s="216" t="str">
        <f t="shared" ca="1" si="13"/>
        <v/>
      </c>
      <c r="AO6" s="216" t="str">
        <f t="shared" ca="1" si="13"/>
        <v/>
      </c>
      <c r="AP6" s="216" t="str">
        <f t="shared" ca="1" si="13"/>
        <v/>
      </c>
      <c r="AQ6" s="216" t="str">
        <f t="shared" ca="1" si="13"/>
        <v/>
      </c>
      <c r="AR6" s="216" t="str">
        <f t="shared" ca="1" si="13"/>
        <v/>
      </c>
      <c r="AS6" s="216" t="str">
        <f t="shared" ca="1" si="13"/>
        <v/>
      </c>
      <c r="AT6" s="216" t="str">
        <f t="shared" ca="1" si="13"/>
        <v/>
      </c>
      <c r="AU6" s="216" t="str">
        <f t="shared" ca="1" si="13"/>
        <v/>
      </c>
      <c r="AV6" s="216" t="str">
        <f t="shared" ca="1" si="13"/>
        <v/>
      </c>
      <c r="AW6" s="216" t="str">
        <f t="shared" ca="1" si="13"/>
        <v/>
      </c>
      <c r="AX6" s="216" t="str">
        <f t="shared" ca="1" si="13"/>
        <v/>
      </c>
      <c r="AY6" s="216" t="str">
        <f t="shared" ca="1" si="13"/>
        <v/>
      </c>
      <c r="AZ6" s="216" t="str">
        <f t="shared" ca="1" si="13"/>
        <v/>
      </c>
      <c r="BA6" s="216" t="str">
        <f t="shared" ca="1" si="13"/>
        <v/>
      </c>
      <c r="BB6" s="216" t="str">
        <f t="shared" ca="1" si="13"/>
        <v/>
      </c>
      <c r="BC6" s="216" t="str">
        <f t="shared" ca="1" si="13"/>
        <v/>
      </c>
      <c r="BD6" s="216" t="str">
        <f t="shared" ca="1" si="13"/>
        <v/>
      </c>
      <c r="BE6" s="216" t="str">
        <f t="shared" ca="1" si="13"/>
        <v/>
      </c>
      <c r="BF6" s="216" t="str">
        <f t="shared" ca="1" si="13"/>
        <v/>
      </c>
      <c r="BG6" s="216" t="str">
        <f t="shared" ca="1" si="13"/>
        <v/>
      </c>
      <c r="BH6" s="216" t="str">
        <f t="shared" ca="1" si="13"/>
        <v/>
      </c>
      <c r="BI6" s="216" t="str">
        <f t="shared" ca="1" si="13"/>
        <v/>
      </c>
      <c r="BJ6" s="216" t="str">
        <f t="shared" ca="1" si="13"/>
        <v/>
      </c>
      <c r="BK6" s="216" t="str">
        <f t="shared" ca="1" si="13"/>
        <v/>
      </c>
      <c r="BL6" s="216" t="str">
        <f t="shared" ca="1" si="13"/>
        <v/>
      </c>
      <c r="BM6" s="216" t="str">
        <f t="shared" ca="1" si="13"/>
        <v/>
      </c>
      <c r="BN6" s="216" t="str">
        <f t="shared" ca="1" si="13"/>
        <v/>
      </c>
      <c r="BO6" s="216" t="str">
        <f t="shared" ca="1" si="7"/>
        <v/>
      </c>
      <c r="BP6" s="216" t="str">
        <f t="shared" ca="1" si="7"/>
        <v/>
      </c>
      <c r="BQ6" s="216" t="str">
        <f t="shared" ca="1" si="7"/>
        <v/>
      </c>
      <c r="BR6" s="216" t="str">
        <f t="shared" ca="1" si="7"/>
        <v/>
      </c>
      <c r="BS6" s="216" t="str">
        <f t="shared" ca="1" si="7"/>
        <v/>
      </c>
      <c r="BT6" s="216" t="str">
        <f t="shared" ca="1" si="7"/>
        <v/>
      </c>
      <c r="BU6" s="216" t="str">
        <f t="shared" ca="1" si="7"/>
        <v/>
      </c>
      <c r="BV6" s="216" t="str">
        <f t="shared" ca="1" si="7"/>
        <v/>
      </c>
      <c r="BW6" s="216" t="str">
        <f t="shared" ca="1" si="7"/>
        <v/>
      </c>
      <c r="BX6" s="216" t="str">
        <f t="shared" ca="1" si="7"/>
        <v/>
      </c>
      <c r="BY6" s="216" t="str">
        <f t="shared" ca="1" si="7"/>
        <v/>
      </c>
      <c r="BZ6" s="216" t="str">
        <f t="shared" ca="1" si="7"/>
        <v/>
      </c>
      <c r="CA6" s="216" t="str">
        <f t="shared" ca="1" si="7"/>
        <v/>
      </c>
      <c r="CB6" s="216" t="str">
        <f t="shared" ca="1" si="7"/>
        <v/>
      </c>
      <c r="CC6" s="216" t="str">
        <f t="shared" ca="1" si="7"/>
        <v/>
      </c>
      <c r="CD6" s="216" t="str">
        <f t="shared" ca="1" si="7"/>
        <v/>
      </c>
      <c r="CE6" s="216" t="str">
        <f t="shared" ca="1" si="7"/>
        <v/>
      </c>
      <c r="CF6" s="216" t="str">
        <f t="shared" ca="1" si="7"/>
        <v/>
      </c>
      <c r="CG6" s="216" t="str">
        <f t="shared" ca="1" si="7"/>
        <v/>
      </c>
      <c r="CH6" s="216" t="str">
        <f t="shared" ca="1" si="7"/>
        <v/>
      </c>
      <c r="CI6" s="216" t="str">
        <f t="shared" ca="1" si="7"/>
        <v/>
      </c>
      <c r="CJ6" s="216" t="str">
        <f t="shared" ca="1" si="7"/>
        <v/>
      </c>
      <c r="CK6" s="216" t="str">
        <f t="shared" ca="1" si="7"/>
        <v/>
      </c>
      <c r="CL6" s="216" t="str">
        <f t="shared" ca="1" si="7"/>
        <v/>
      </c>
      <c r="CM6" s="216" t="str">
        <f t="shared" ca="1" si="7"/>
        <v/>
      </c>
      <c r="CN6" s="216" t="str">
        <f t="shared" ca="1" si="7"/>
        <v/>
      </c>
      <c r="CO6" s="216" t="str">
        <f t="shared" ca="1" si="7"/>
        <v/>
      </c>
      <c r="CP6" s="216" t="str">
        <f t="shared" ca="1" si="7"/>
        <v/>
      </c>
      <c r="CQ6" s="216" t="str">
        <f t="shared" ca="1" si="7"/>
        <v/>
      </c>
      <c r="CR6" s="216" t="str">
        <f t="shared" ca="1" si="7"/>
        <v/>
      </c>
      <c r="CS6" s="216" t="str">
        <f t="shared" ca="1" si="7"/>
        <v/>
      </c>
      <c r="CT6" s="216" t="str">
        <f t="shared" ca="1" si="7"/>
        <v/>
      </c>
      <c r="CU6" s="216" t="str">
        <f t="shared" ca="1" si="7"/>
        <v/>
      </c>
      <c r="CV6" s="216" t="str">
        <f t="shared" ca="1" si="7"/>
        <v/>
      </c>
      <c r="CW6" s="216" t="str">
        <f t="shared" ca="1" si="7"/>
        <v/>
      </c>
      <c r="CX6" s="216" t="str">
        <f t="shared" ca="1" si="7"/>
        <v/>
      </c>
      <c r="CY6" s="216" t="str">
        <f t="shared" ca="1" si="7"/>
        <v/>
      </c>
      <c r="CZ6" s="216" t="str">
        <f t="shared" ca="1" si="7"/>
        <v/>
      </c>
      <c r="DA6" s="216" t="str">
        <f t="shared" ca="1" si="7"/>
        <v/>
      </c>
      <c r="DB6" s="216" t="str">
        <f t="shared" ca="1" si="7"/>
        <v/>
      </c>
      <c r="DC6" s="216" t="str">
        <f t="shared" ca="1" si="7"/>
        <v/>
      </c>
      <c r="DD6" s="216" t="str">
        <f t="shared" ca="1" si="7"/>
        <v/>
      </c>
      <c r="DE6" s="216" t="str">
        <f t="shared" ca="1" si="7"/>
        <v/>
      </c>
      <c r="DF6" s="216" t="str">
        <f t="shared" ca="1" si="7"/>
        <v/>
      </c>
      <c r="DG6" s="216" t="str">
        <f t="shared" ca="1" si="7"/>
        <v/>
      </c>
      <c r="DH6" s="216" t="str">
        <f t="shared" ca="1" si="7"/>
        <v/>
      </c>
      <c r="DI6" s="216" t="str">
        <f t="shared" ca="1" si="7"/>
        <v/>
      </c>
      <c r="DJ6" s="216" t="str">
        <f t="shared" ca="1" si="7"/>
        <v/>
      </c>
      <c r="DK6" s="216" t="str">
        <f t="shared" ca="1" si="7"/>
        <v/>
      </c>
      <c r="DL6" s="216" t="str">
        <f t="shared" ca="1" si="7"/>
        <v/>
      </c>
      <c r="DM6" s="216" t="str">
        <f t="shared" ca="1" si="7"/>
        <v/>
      </c>
      <c r="DN6" s="216" t="str">
        <f t="shared" ca="1" si="7"/>
        <v/>
      </c>
      <c r="DO6" s="216" t="str">
        <f t="shared" ca="1" si="7"/>
        <v/>
      </c>
      <c r="DP6" s="216" t="str">
        <f t="shared" ca="1" si="7"/>
        <v/>
      </c>
      <c r="DQ6" s="216" t="str">
        <f t="shared" ca="1" si="7"/>
        <v/>
      </c>
      <c r="DR6" s="216" t="str">
        <f t="shared" ca="1" si="7"/>
        <v/>
      </c>
      <c r="DS6" s="216" t="str">
        <f t="shared" ca="1" si="7"/>
        <v/>
      </c>
      <c r="DT6" s="216" t="str">
        <f t="shared" ca="1" si="7"/>
        <v/>
      </c>
      <c r="DU6" s="216" t="str">
        <f t="shared" ca="1" si="7"/>
        <v/>
      </c>
      <c r="DV6" s="216" t="str">
        <f t="shared" ca="1" si="7"/>
        <v/>
      </c>
      <c r="DW6" s="216" t="str">
        <f t="shared" ca="1" si="7"/>
        <v/>
      </c>
      <c r="DX6" s="216" t="str">
        <f t="shared" ca="1" si="7"/>
        <v/>
      </c>
      <c r="DY6" s="216" t="str">
        <f t="shared" ca="1" si="7"/>
        <v/>
      </c>
      <c r="DZ6" s="216" t="str">
        <f t="shared" ca="1" si="7"/>
        <v/>
      </c>
      <c r="EA6" s="216" t="str">
        <f t="shared" ca="1" si="8"/>
        <v/>
      </c>
      <c r="EB6" s="216" t="str">
        <f t="shared" ca="1" si="8"/>
        <v/>
      </c>
      <c r="EC6" s="216" t="str">
        <f t="shared" ca="1" si="8"/>
        <v/>
      </c>
      <c r="ED6" s="216" t="str">
        <f t="shared" ca="1" si="8"/>
        <v/>
      </c>
      <c r="EE6" s="216" t="str">
        <f t="shared" ca="1" si="8"/>
        <v/>
      </c>
      <c r="EF6" s="216" t="str">
        <f t="shared" ca="1" si="8"/>
        <v/>
      </c>
      <c r="EG6" s="216" t="str">
        <f t="shared" ca="1" si="8"/>
        <v/>
      </c>
      <c r="EH6" s="216" t="str">
        <f t="shared" ca="1" si="8"/>
        <v/>
      </c>
      <c r="EI6" s="216" t="str">
        <f t="shared" ca="1" si="8"/>
        <v/>
      </c>
      <c r="EJ6" s="216" t="str">
        <f t="shared" ca="1" si="8"/>
        <v/>
      </c>
      <c r="EK6" s="216" t="str">
        <f t="shared" ca="1" si="8"/>
        <v/>
      </c>
      <c r="EL6" s="216" t="str">
        <f t="shared" ca="1" si="8"/>
        <v/>
      </c>
      <c r="EM6" s="216" t="str">
        <f t="shared" ca="1" si="8"/>
        <v/>
      </c>
      <c r="EN6" s="216" t="str">
        <f t="shared" ca="1" si="8"/>
        <v/>
      </c>
      <c r="EO6" s="216" t="str">
        <f t="shared" ca="1" si="8"/>
        <v/>
      </c>
      <c r="EP6" s="216" t="str">
        <f t="shared" ca="1" si="8"/>
        <v/>
      </c>
      <c r="EQ6" s="216" t="str">
        <f t="shared" ca="1" si="8"/>
        <v/>
      </c>
      <c r="ER6" s="216" t="str">
        <f t="shared" ca="1" si="8"/>
        <v/>
      </c>
      <c r="ES6" s="216" t="str">
        <f t="shared" ca="1" si="8"/>
        <v/>
      </c>
      <c r="ET6" s="216" t="str">
        <f t="shared" ca="1" si="8"/>
        <v/>
      </c>
      <c r="EU6" s="216" t="str">
        <f t="shared" ca="1" si="8"/>
        <v/>
      </c>
      <c r="EV6" s="216" t="str">
        <f t="shared" ca="1" si="8"/>
        <v/>
      </c>
      <c r="EW6" s="216" t="str">
        <f t="shared" ca="1" si="8"/>
        <v/>
      </c>
      <c r="EX6" s="216" t="str">
        <f t="shared" ca="1" si="8"/>
        <v/>
      </c>
      <c r="EY6" s="216" t="str">
        <f t="shared" ca="1" si="8"/>
        <v/>
      </c>
      <c r="EZ6" s="216" t="str">
        <f t="shared" ca="1" si="8"/>
        <v/>
      </c>
      <c r="FA6" s="216" t="str">
        <f t="shared" ca="1" si="8"/>
        <v/>
      </c>
      <c r="FB6" s="216" t="str">
        <f t="shared" ca="1" si="8"/>
        <v/>
      </c>
      <c r="FC6" s="216" t="str">
        <f t="shared" ca="1" si="8"/>
        <v/>
      </c>
      <c r="FD6" s="216" t="str">
        <f t="shared" ca="1" si="8"/>
        <v/>
      </c>
      <c r="FE6" s="216" t="str">
        <f t="shared" ca="1" si="8"/>
        <v/>
      </c>
      <c r="FF6" s="216" t="str">
        <f t="shared" ca="1" si="8"/>
        <v/>
      </c>
      <c r="FG6" s="216" t="str">
        <f t="shared" ca="1" si="8"/>
        <v/>
      </c>
      <c r="FH6" s="216" t="str">
        <f t="shared" ca="1" si="8"/>
        <v/>
      </c>
      <c r="FI6" s="216" t="str">
        <f t="shared" ca="1" si="8"/>
        <v/>
      </c>
      <c r="FJ6" s="216" t="str">
        <f t="shared" ca="1" si="8"/>
        <v/>
      </c>
      <c r="FK6" s="216" t="str">
        <f t="shared" ca="1" si="8"/>
        <v/>
      </c>
      <c r="FL6" s="216" t="str">
        <f t="shared" ca="1" si="8"/>
        <v/>
      </c>
      <c r="FM6" s="216" t="str">
        <f t="shared" ca="1" si="8"/>
        <v/>
      </c>
      <c r="FN6" s="216" t="str">
        <f t="shared" ca="1" si="8"/>
        <v/>
      </c>
      <c r="FO6" s="216" t="str">
        <f t="shared" ca="1" si="8"/>
        <v/>
      </c>
      <c r="FP6" s="216" t="str">
        <f t="shared" ca="1" si="8"/>
        <v/>
      </c>
      <c r="FQ6" s="216" t="str">
        <f t="shared" ca="1" si="8"/>
        <v/>
      </c>
      <c r="FR6" s="216" t="str">
        <f t="shared" ca="1" si="8"/>
        <v/>
      </c>
      <c r="FS6" s="216" t="str">
        <f t="shared" ca="1" si="8"/>
        <v/>
      </c>
      <c r="FT6" s="216" t="str">
        <f t="shared" ca="1" si="8"/>
        <v/>
      </c>
      <c r="FU6" s="216" t="str">
        <f t="shared" ca="1" si="8"/>
        <v/>
      </c>
      <c r="FV6" s="216" t="str">
        <f t="shared" ca="1" si="8"/>
        <v/>
      </c>
      <c r="FW6" s="216" t="str">
        <f t="shared" ca="1" si="8"/>
        <v/>
      </c>
      <c r="FX6" s="216" t="str">
        <f t="shared" ca="1" si="8"/>
        <v/>
      </c>
      <c r="FY6" s="216" t="str">
        <f t="shared" ca="1" si="8"/>
        <v/>
      </c>
      <c r="FZ6" s="216" t="str">
        <f t="shared" ca="1" si="8"/>
        <v/>
      </c>
      <c r="GA6" s="216" t="str">
        <f t="shared" ca="1" si="8"/>
        <v/>
      </c>
      <c r="GB6" s="216" t="str">
        <f t="shared" ca="1" si="8"/>
        <v/>
      </c>
      <c r="GC6" s="216" t="str">
        <f t="shared" ca="1" si="8"/>
        <v/>
      </c>
      <c r="GD6" s="216" t="str">
        <f t="shared" ca="1" si="8"/>
        <v/>
      </c>
      <c r="GE6" s="216" t="str">
        <f t="shared" ca="1" si="8"/>
        <v/>
      </c>
      <c r="GF6" s="216" t="str">
        <f t="shared" ca="1" si="8"/>
        <v/>
      </c>
      <c r="GG6" s="216" t="str">
        <f t="shared" ca="1" si="8"/>
        <v/>
      </c>
      <c r="GH6" s="216" t="str">
        <f t="shared" ca="1" si="8"/>
        <v/>
      </c>
      <c r="GI6" s="216" t="str">
        <f t="shared" ca="1" si="8"/>
        <v/>
      </c>
      <c r="GJ6" s="216" t="str">
        <f t="shared" ca="1" si="8"/>
        <v/>
      </c>
      <c r="GK6" s="216" t="str">
        <f t="shared" ca="1" si="8"/>
        <v/>
      </c>
      <c r="GL6" s="216" t="str">
        <f t="shared" ca="1" si="8"/>
        <v/>
      </c>
      <c r="GM6" s="216" t="str">
        <f t="shared" ca="1" si="9"/>
        <v/>
      </c>
      <c r="GN6" s="216" t="str">
        <f t="shared" ca="1" si="9"/>
        <v/>
      </c>
      <c r="GO6" s="216" t="str">
        <f t="shared" ca="1" si="9"/>
        <v/>
      </c>
      <c r="GP6" s="216" t="str">
        <f t="shared" ca="1" si="9"/>
        <v/>
      </c>
      <c r="GQ6" s="216" t="str">
        <f t="shared" ca="1" si="9"/>
        <v/>
      </c>
      <c r="GR6" s="216" t="str">
        <f t="shared" ca="1" si="9"/>
        <v/>
      </c>
      <c r="GS6" s="216" t="str">
        <f t="shared" ca="1" si="9"/>
        <v/>
      </c>
      <c r="GT6" s="216" t="str">
        <f t="shared" ca="1" si="9"/>
        <v/>
      </c>
      <c r="GU6" s="216" t="str">
        <f t="shared" ca="1" si="9"/>
        <v/>
      </c>
      <c r="GV6" s="216" t="str">
        <f t="shared" ca="1" si="9"/>
        <v/>
      </c>
      <c r="GW6" s="216" t="str">
        <f t="shared" ca="1" si="9"/>
        <v/>
      </c>
      <c r="GX6" s="216" t="str">
        <f t="shared" ca="1" si="9"/>
        <v/>
      </c>
      <c r="GY6" s="216" t="str">
        <f t="shared" ca="1" si="9"/>
        <v/>
      </c>
      <c r="GZ6" s="216" t="str">
        <f t="shared" ca="1" si="9"/>
        <v/>
      </c>
      <c r="HA6" s="216" t="str">
        <f t="shared" ca="1" si="9"/>
        <v/>
      </c>
      <c r="HB6" s="216" t="str">
        <f t="shared" ca="1" si="9"/>
        <v/>
      </c>
      <c r="HC6" s="216" t="str">
        <f t="shared" ca="1" si="9"/>
        <v/>
      </c>
      <c r="HD6" s="216" t="str">
        <f t="shared" ca="1" si="9"/>
        <v/>
      </c>
      <c r="HE6" s="216" t="str">
        <f t="shared" ca="1" si="9"/>
        <v/>
      </c>
      <c r="HF6" s="216" t="str">
        <f t="shared" ca="1" si="9"/>
        <v/>
      </c>
      <c r="HG6" s="216" t="str">
        <f t="shared" ca="1" si="9"/>
        <v/>
      </c>
      <c r="HH6" s="216" t="str">
        <f t="shared" ca="1" si="9"/>
        <v/>
      </c>
      <c r="HI6" s="216" t="str">
        <f t="shared" ca="1" si="9"/>
        <v/>
      </c>
      <c r="HJ6" s="216" t="str">
        <f t="shared" ca="1" si="9"/>
        <v/>
      </c>
      <c r="HK6" s="216" t="str">
        <f t="shared" ca="1" si="9"/>
        <v/>
      </c>
      <c r="HL6" s="216" t="str">
        <f t="shared" ca="1" si="9"/>
        <v/>
      </c>
      <c r="HM6" s="216" t="str">
        <f t="shared" ca="1" si="9"/>
        <v/>
      </c>
      <c r="HN6" s="216" t="str">
        <f t="shared" ca="1" si="9"/>
        <v/>
      </c>
      <c r="HO6" s="216" t="str">
        <f t="shared" ca="1" si="9"/>
        <v/>
      </c>
      <c r="HP6" s="216" t="str">
        <f t="shared" ca="1" si="9"/>
        <v/>
      </c>
      <c r="HQ6" s="216" t="str">
        <f t="shared" ca="1" si="9"/>
        <v/>
      </c>
      <c r="HR6" s="216" t="str">
        <f t="shared" ca="1" si="9"/>
        <v/>
      </c>
      <c r="HS6" s="216" t="str">
        <f t="shared" ca="1" si="9"/>
        <v/>
      </c>
      <c r="HT6" s="216" t="str">
        <f t="shared" ca="1" si="9"/>
        <v/>
      </c>
      <c r="HU6" s="216" t="str">
        <f t="shared" ca="1" si="9"/>
        <v/>
      </c>
      <c r="HV6" s="216" t="str">
        <f t="shared" ca="1" si="9"/>
        <v/>
      </c>
      <c r="HW6" s="216" t="str">
        <f t="shared" ca="1" si="9"/>
        <v/>
      </c>
      <c r="HX6" s="216" t="str">
        <f t="shared" ca="1" si="9"/>
        <v/>
      </c>
      <c r="HY6" s="216" t="str">
        <f t="shared" ca="1" si="9"/>
        <v/>
      </c>
      <c r="HZ6" s="216" t="str">
        <f t="shared" ca="1" si="9"/>
        <v/>
      </c>
      <c r="IA6" s="216" t="str">
        <f t="shared" ca="1" si="9"/>
        <v/>
      </c>
      <c r="IB6" s="216" t="str">
        <f t="shared" ca="1" si="9"/>
        <v/>
      </c>
      <c r="IC6" s="216" t="str">
        <f t="shared" ca="1" si="9"/>
        <v/>
      </c>
      <c r="ID6" s="216" t="str">
        <f t="shared" ca="1" si="9"/>
        <v/>
      </c>
      <c r="IE6" s="216" t="str">
        <f t="shared" ca="1" si="9"/>
        <v/>
      </c>
      <c r="IF6" s="216" t="str">
        <f t="shared" ca="1" si="9"/>
        <v/>
      </c>
      <c r="IG6" s="216" t="str">
        <f t="shared" ca="1" si="9"/>
        <v/>
      </c>
      <c r="IH6" s="216" t="str">
        <f t="shared" ca="1" si="9"/>
        <v/>
      </c>
      <c r="II6" s="216" t="str">
        <f t="shared" ca="1" si="9"/>
        <v/>
      </c>
      <c r="IJ6" s="216" t="str">
        <f t="shared" ca="1" si="9"/>
        <v/>
      </c>
      <c r="IK6" s="216" t="str">
        <f t="shared" ca="1" si="9"/>
        <v/>
      </c>
      <c r="IL6" s="216" t="str">
        <f t="shared" ca="1" si="9"/>
        <v/>
      </c>
      <c r="IM6" s="216" t="str">
        <f t="shared" ca="1" si="9"/>
        <v/>
      </c>
      <c r="IN6" s="216" t="str">
        <f t="shared" ca="1" si="9"/>
        <v/>
      </c>
      <c r="IO6" s="216" t="str">
        <f t="shared" ca="1" si="9"/>
        <v/>
      </c>
      <c r="IP6" s="216" t="str">
        <f t="shared" ca="1" si="9"/>
        <v/>
      </c>
      <c r="IQ6" s="216" t="str">
        <f t="shared" ca="1" si="9"/>
        <v/>
      </c>
      <c r="IR6" s="216" t="str">
        <f t="shared" ca="1" si="9"/>
        <v/>
      </c>
      <c r="IS6" s="216" t="str">
        <f t="shared" ca="1" si="9"/>
        <v/>
      </c>
      <c r="IT6" s="216" t="str">
        <f t="shared" ca="1" si="9"/>
        <v/>
      </c>
      <c r="IU6" s="216" t="str">
        <f t="shared" ca="1" si="9"/>
        <v/>
      </c>
      <c r="IV6" s="216" t="str">
        <f t="shared" ca="1" si="9"/>
        <v/>
      </c>
      <c r="IW6" s="216" t="str">
        <f t="shared" ca="1" si="9"/>
        <v/>
      </c>
      <c r="IX6" s="216" t="str">
        <f t="shared" ca="1" si="9"/>
        <v/>
      </c>
      <c r="IY6" s="216" t="str">
        <f t="shared" ca="1" si="10"/>
        <v/>
      </c>
      <c r="IZ6" s="216" t="str">
        <f t="shared" ca="1" si="10"/>
        <v/>
      </c>
      <c r="JA6" s="216" t="str">
        <f t="shared" ca="1" si="10"/>
        <v/>
      </c>
      <c r="JB6" s="216" t="str">
        <f t="shared" ca="1" si="10"/>
        <v/>
      </c>
      <c r="JC6" s="216" t="str">
        <f t="shared" ca="1" si="10"/>
        <v/>
      </c>
      <c r="JD6" s="216" t="str">
        <f t="shared" ca="1" si="10"/>
        <v/>
      </c>
      <c r="JE6" s="216" t="str">
        <f t="shared" ca="1" si="10"/>
        <v/>
      </c>
      <c r="JF6" s="216" t="str">
        <f t="shared" ca="1" si="10"/>
        <v/>
      </c>
      <c r="JG6" s="216" t="str">
        <f t="shared" ca="1" si="10"/>
        <v/>
      </c>
      <c r="JH6" s="216" t="str">
        <f t="shared" ca="1" si="10"/>
        <v/>
      </c>
      <c r="JI6" s="216" t="str">
        <f t="shared" ca="1" si="10"/>
        <v/>
      </c>
      <c r="JJ6" s="216" t="str">
        <f t="shared" ca="1" si="10"/>
        <v/>
      </c>
      <c r="JK6" s="216" t="str">
        <f t="shared" ca="1" si="10"/>
        <v/>
      </c>
      <c r="JL6" s="216" t="str">
        <f t="shared" ca="1" si="10"/>
        <v/>
      </c>
      <c r="JM6" s="216" t="str">
        <f t="shared" ca="1" si="10"/>
        <v/>
      </c>
      <c r="JN6" s="216" t="str">
        <f t="shared" ca="1" si="10"/>
        <v/>
      </c>
      <c r="JO6" s="216" t="str">
        <f t="shared" ca="1" si="10"/>
        <v/>
      </c>
      <c r="JP6" s="216" t="str">
        <f t="shared" ca="1" si="10"/>
        <v/>
      </c>
      <c r="JQ6" s="216" t="str">
        <f t="shared" ca="1" si="10"/>
        <v/>
      </c>
      <c r="JR6" s="216" t="str">
        <f t="shared" ca="1" si="10"/>
        <v/>
      </c>
      <c r="JS6" s="216" t="str">
        <f t="shared" ca="1" si="10"/>
        <v/>
      </c>
      <c r="JT6" s="216" t="str">
        <f t="shared" ca="1" si="10"/>
        <v/>
      </c>
      <c r="JU6" s="216" t="str">
        <f t="shared" ca="1" si="10"/>
        <v/>
      </c>
      <c r="JV6" s="216" t="str">
        <f t="shared" ca="1" si="10"/>
        <v/>
      </c>
      <c r="JW6" s="216" t="str">
        <f t="shared" ca="1" si="10"/>
        <v/>
      </c>
      <c r="JX6" s="216" t="str">
        <f t="shared" ca="1" si="10"/>
        <v/>
      </c>
      <c r="JY6" s="216" t="str">
        <f t="shared" ca="1" si="10"/>
        <v/>
      </c>
      <c r="JZ6" s="216" t="str">
        <f t="shared" ca="1" si="10"/>
        <v/>
      </c>
      <c r="KA6" s="216" t="str">
        <f t="shared" ca="1" si="10"/>
        <v/>
      </c>
      <c r="KB6" s="216" t="str">
        <f t="shared" ca="1" si="10"/>
        <v/>
      </c>
      <c r="KC6" s="216" t="str">
        <f t="shared" ca="1" si="10"/>
        <v/>
      </c>
      <c r="KD6" s="216" t="str">
        <f t="shared" ca="1" si="10"/>
        <v/>
      </c>
      <c r="KE6" s="216" t="str">
        <f t="shared" ca="1" si="10"/>
        <v/>
      </c>
      <c r="KF6" s="216" t="str">
        <f t="shared" ca="1" si="10"/>
        <v/>
      </c>
      <c r="KG6" s="216" t="str">
        <f t="shared" ca="1" si="10"/>
        <v/>
      </c>
      <c r="KH6" s="216" t="str">
        <f t="shared" ca="1" si="10"/>
        <v/>
      </c>
      <c r="KI6" s="216" t="str">
        <f t="shared" ca="1" si="10"/>
        <v/>
      </c>
      <c r="KJ6" s="216" t="str">
        <f t="shared" ca="1" si="10"/>
        <v/>
      </c>
      <c r="KK6" s="216" t="str">
        <f t="shared" ca="1" si="10"/>
        <v/>
      </c>
      <c r="KL6" s="216" t="str">
        <f t="shared" ca="1" si="10"/>
        <v/>
      </c>
      <c r="KM6" s="216" t="str">
        <f t="shared" ca="1" si="10"/>
        <v/>
      </c>
      <c r="KN6" s="216" t="str">
        <f t="shared" ca="1" si="10"/>
        <v/>
      </c>
      <c r="KO6" s="216" t="str">
        <f t="shared" ca="1" si="10"/>
        <v/>
      </c>
      <c r="KP6" s="216" t="str">
        <f t="shared" ca="1" si="10"/>
        <v/>
      </c>
      <c r="KQ6" s="216" t="str">
        <f t="shared" ca="1" si="10"/>
        <v/>
      </c>
      <c r="KR6" s="216" t="str">
        <f t="shared" ca="1" si="10"/>
        <v/>
      </c>
      <c r="KS6" s="216" t="str">
        <f t="shared" ca="1" si="10"/>
        <v/>
      </c>
      <c r="KT6" s="216" t="str">
        <f t="shared" ca="1" si="10"/>
        <v/>
      </c>
      <c r="KU6" s="216" t="str">
        <f t="shared" ca="1" si="10"/>
        <v/>
      </c>
      <c r="KV6" s="216" t="str">
        <f t="shared" ca="1" si="10"/>
        <v/>
      </c>
      <c r="KW6" s="216" t="str">
        <f t="shared" ca="1" si="10"/>
        <v/>
      </c>
      <c r="KX6" s="216" t="str">
        <f t="shared" ca="1" si="10"/>
        <v/>
      </c>
      <c r="KY6" s="216" t="str">
        <f t="shared" ca="1" si="10"/>
        <v/>
      </c>
      <c r="KZ6" s="216" t="str">
        <f t="shared" ca="1" si="10"/>
        <v/>
      </c>
      <c r="LA6" s="216" t="str">
        <f t="shared" ca="1" si="10"/>
        <v/>
      </c>
      <c r="LB6" s="216" t="str">
        <f t="shared" ca="1" si="10"/>
        <v/>
      </c>
      <c r="LC6" s="216" t="str">
        <f t="shared" ca="1" si="10"/>
        <v/>
      </c>
      <c r="LD6" s="216" t="str">
        <f t="shared" ca="1" si="10"/>
        <v/>
      </c>
      <c r="LE6" s="216" t="str">
        <f t="shared" ca="1" si="10"/>
        <v/>
      </c>
      <c r="LF6" s="216" t="str">
        <f t="shared" ca="1" si="10"/>
        <v/>
      </c>
      <c r="LG6" s="216" t="str">
        <f t="shared" ca="1" si="10"/>
        <v/>
      </c>
      <c r="LH6" s="216" t="str">
        <f t="shared" ca="1" si="10"/>
        <v/>
      </c>
      <c r="LI6" s="216" t="str">
        <f t="shared" ca="1" si="10"/>
        <v/>
      </c>
      <c r="LJ6" s="216" t="str">
        <f t="shared" ca="1" si="10"/>
        <v/>
      </c>
      <c r="LK6" s="216" t="str">
        <f t="shared" ca="1" si="11"/>
        <v/>
      </c>
      <c r="LL6" s="216" t="str">
        <f t="shared" ca="1" si="11"/>
        <v/>
      </c>
      <c r="LM6" s="216" t="str">
        <f t="shared" ca="1" si="11"/>
        <v/>
      </c>
      <c r="LN6" s="216" t="str">
        <f t="shared" ca="1" si="11"/>
        <v/>
      </c>
      <c r="LO6" s="216" t="str">
        <f t="shared" ca="1" si="11"/>
        <v/>
      </c>
      <c r="LP6" s="216" t="str">
        <f t="shared" ca="1" si="11"/>
        <v/>
      </c>
      <c r="LQ6" s="216" t="str">
        <f t="shared" ca="1" si="11"/>
        <v/>
      </c>
      <c r="LR6" s="216" t="str">
        <f t="shared" ca="1" si="11"/>
        <v/>
      </c>
      <c r="LS6" s="216" t="str">
        <f t="shared" ca="1" si="11"/>
        <v/>
      </c>
      <c r="LT6" s="216" t="str">
        <f t="shared" ca="1" si="11"/>
        <v/>
      </c>
      <c r="LU6" s="216" t="str">
        <f t="shared" ca="1" si="11"/>
        <v/>
      </c>
      <c r="LV6" s="216" t="str">
        <f t="shared" ca="1" si="11"/>
        <v/>
      </c>
      <c r="LW6" s="216" t="str">
        <f t="shared" ca="1" si="11"/>
        <v/>
      </c>
      <c r="LX6" s="216" t="str">
        <f t="shared" ca="1" si="11"/>
        <v/>
      </c>
      <c r="LY6" s="216" t="str">
        <f t="shared" ca="1" si="11"/>
        <v/>
      </c>
      <c r="LZ6" s="216" t="str">
        <f t="shared" ca="1" si="11"/>
        <v/>
      </c>
      <c r="MA6" s="216" t="str">
        <f t="shared" ca="1" si="11"/>
        <v/>
      </c>
      <c r="MB6" s="216" t="str">
        <f t="shared" ca="1" si="11"/>
        <v/>
      </c>
      <c r="MC6" s="216" t="str">
        <f t="shared" ca="1" si="11"/>
        <v/>
      </c>
      <c r="MD6" s="216" t="str">
        <f t="shared" ca="1" si="11"/>
        <v/>
      </c>
      <c r="ME6" s="216" t="str">
        <f t="shared" ca="1" si="11"/>
        <v/>
      </c>
      <c r="MF6" s="216" t="str">
        <f t="shared" ca="1" si="11"/>
        <v/>
      </c>
      <c r="MG6" s="216" t="str">
        <f t="shared" ca="1" si="11"/>
        <v/>
      </c>
      <c r="MH6" s="216" t="str">
        <f t="shared" ca="1" si="11"/>
        <v/>
      </c>
      <c r="MI6" s="216" t="str">
        <f t="shared" ca="1" si="11"/>
        <v/>
      </c>
      <c r="MJ6" s="216" t="str">
        <f t="shared" ca="1" si="11"/>
        <v/>
      </c>
      <c r="MK6" s="216" t="str">
        <f t="shared" ca="1" si="11"/>
        <v/>
      </c>
      <c r="ML6" s="216" t="str">
        <f t="shared" ca="1" si="11"/>
        <v/>
      </c>
      <c r="MM6" s="216" t="str">
        <f t="shared" ca="1" si="11"/>
        <v/>
      </c>
      <c r="MN6" s="216" t="str">
        <f t="shared" ca="1" si="11"/>
        <v/>
      </c>
      <c r="MO6" s="216" t="str">
        <f t="shared" ca="1" si="11"/>
        <v/>
      </c>
      <c r="MP6" s="216" t="str">
        <f t="shared" ca="1" si="11"/>
        <v/>
      </c>
      <c r="MQ6" s="216" t="str">
        <f t="shared" ca="1" si="11"/>
        <v/>
      </c>
      <c r="MR6" s="216" t="str">
        <f t="shared" ca="1" si="11"/>
        <v/>
      </c>
      <c r="MS6" s="216" t="str">
        <f t="shared" ca="1" si="11"/>
        <v/>
      </c>
      <c r="MT6" s="216" t="str">
        <f t="shared" ca="1" si="11"/>
        <v/>
      </c>
      <c r="MU6" s="216" t="str">
        <f t="shared" ca="1" si="11"/>
        <v/>
      </c>
      <c r="MV6" s="216" t="str">
        <f t="shared" ca="1" si="11"/>
        <v/>
      </c>
      <c r="MW6" s="216" t="str">
        <f t="shared" ca="1" si="11"/>
        <v/>
      </c>
      <c r="MX6" s="216" t="str">
        <f t="shared" ca="1" si="11"/>
        <v/>
      </c>
      <c r="MY6" s="216" t="str">
        <f t="shared" ca="1" si="11"/>
        <v/>
      </c>
      <c r="MZ6" s="216" t="str">
        <f t="shared" ca="1" si="11"/>
        <v/>
      </c>
      <c r="NA6" s="216" t="str">
        <f t="shared" ca="1" si="11"/>
        <v/>
      </c>
      <c r="NB6" s="216" t="str">
        <f t="shared" ca="1" si="11"/>
        <v/>
      </c>
    </row>
    <row r="7" spans="1:366" s="212" customFormat="1" ht="20.149999999999999" customHeight="1" x14ac:dyDescent="0.35">
      <c r="A7" s="215" t="s">
        <v>51</v>
      </c>
      <c r="B7" s="216" t="str">
        <f t="shared" ca="1" si="12"/>
        <v/>
      </c>
      <c r="C7" s="216" t="str">
        <f t="shared" ca="1" si="13"/>
        <v/>
      </c>
      <c r="D7" s="216" t="str">
        <f t="shared" ca="1" si="13"/>
        <v/>
      </c>
      <c r="E7" s="216" t="str">
        <f t="shared" ca="1" si="13"/>
        <v/>
      </c>
      <c r="F7" s="216" t="str">
        <f t="shared" ca="1" si="13"/>
        <v/>
      </c>
      <c r="G7" s="216" t="str">
        <f t="shared" ca="1" si="13"/>
        <v/>
      </c>
      <c r="H7" s="216" t="str">
        <f t="shared" ca="1" si="13"/>
        <v/>
      </c>
      <c r="I7" s="216" t="str">
        <f t="shared" ca="1" si="13"/>
        <v/>
      </c>
      <c r="J7" s="216" t="str">
        <f t="shared" ca="1" si="13"/>
        <v/>
      </c>
      <c r="K7" s="216" t="str">
        <f t="shared" ca="1" si="13"/>
        <v/>
      </c>
      <c r="L7" s="216" t="str">
        <f t="shared" ca="1" si="13"/>
        <v/>
      </c>
      <c r="M7" s="216" t="str">
        <f t="shared" ca="1" si="13"/>
        <v/>
      </c>
      <c r="N7" s="216" t="str">
        <f t="shared" ca="1" si="13"/>
        <v/>
      </c>
      <c r="O7" s="216" t="str">
        <f t="shared" ca="1" si="13"/>
        <v/>
      </c>
      <c r="P7" s="216" t="str">
        <f t="shared" ca="1" si="13"/>
        <v/>
      </c>
      <c r="Q7" s="216" t="str">
        <f t="shared" ca="1" si="13"/>
        <v/>
      </c>
      <c r="R7" s="216" t="str">
        <f t="shared" ca="1" si="13"/>
        <v/>
      </c>
      <c r="S7" s="216" t="str">
        <f t="shared" ca="1" si="13"/>
        <v/>
      </c>
      <c r="T7" s="216" t="str">
        <f t="shared" ca="1" si="13"/>
        <v/>
      </c>
      <c r="U7" s="216" t="str">
        <f t="shared" ca="1" si="13"/>
        <v/>
      </c>
      <c r="V7" s="216" t="str">
        <f t="shared" ca="1" si="13"/>
        <v/>
      </c>
      <c r="W7" s="216" t="str">
        <f t="shared" ca="1" si="13"/>
        <v/>
      </c>
      <c r="X7" s="216" t="str">
        <f t="shared" ca="1" si="13"/>
        <v/>
      </c>
      <c r="Y7" s="216" t="str">
        <f t="shared" ca="1" si="13"/>
        <v/>
      </c>
      <c r="Z7" s="216" t="str">
        <f t="shared" ca="1" si="13"/>
        <v/>
      </c>
      <c r="AA7" s="216" t="str">
        <f t="shared" ca="1" si="13"/>
        <v/>
      </c>
      <c r="AB7" s="216" t="str">
        <f t="shared" ca="1" si="13"/>
        <v/>
      </c>
      <c r="AC7" s="216" t="str">
        <f t="shared" ca="1" si="13"/>
        <v/>
      </c>
      <c r="AD7" s="216" t="str">
        <f t="shared" ca="1" si="13"/>
        <v/>
      </c>
      <c r="AE7" s="216" t="str">
        <f t="shared" ca="1" si="13"/>
        <v/>
      </c>
      <c r="AF7" s="216" t="str">
        <f t="shared" ca="1" si="13"/>
        <v/>
      </c>
      <c r="AG7" s="216" t="str">
        <f t="shared" ca="1" si="13"/>
        <v/>
      </c>
      <c r="AH7" s="216" t="str">
        <f t="shared" ca="1" si="13"/>
        <v/>
      </c>
      <c r="AI7" s="216" t="str">
        <f t="shared" ca="1" si="13"/>
        <v/>
      </c>
      <c r="AJ7" s="216" t="str">
        <f t="shared" ca="1" si="13"/>
        <v/>
      </c>
      <c r="AK7" s="216" t="str">
        <f t="shared" ca="1" si="13"/>
        <v/>
      </c>
      <c r="AL7" s="216" t="str">
        <f t="shared" ca="1" si="13"/>
        <v/>
      </c>
      <c r="AM7" s="216" t="str">
        <f t="shared" ca="1" si="13"/>
        <v/>
      </c>
      <c r="AN7" s="216" t="str">
        <f t="shared" ca="1" si="13"/>
        <v/>
      </c>
      <c r="AO7" s="216" t="str">
        <f t="shared" ca="1" si="13"/>
        <v/>
      </c>
      <c r="AP7" s="216" t="str">
        <f t="shared" ca="1" si="13"/>
        <v/>
      </c>
      <c r="AQ7" s="216" t="str">
        <f t="shared" ca="1" si="13"/>
        <v/>
      </c>
      <c r="AR7" s="216" t="str">
        <f t="shared" ca="1" si="13"/>
        <v/>
      </c>
      <c r="AS7" s="216" t="str">
        <f t="shared" ca="1" si="13"/>
        <v/>
      </c>
      <c r="AT7" s="216" t="str">
        <f t="shared" ca="1" si="13"/>
        <v/>
      </c>
      <c r="AU7" s="216" t="str">
        <f t="shared" ca="1" si="13"/>
        <v/>
      </c>
      <c r="AV7" s="216" t="str">
        <f t="shared" ca="1" si="13"/>
        <v/>
      </c>
      <c r="AW7" s="216" t="str">
        <f t="shared" ca="1" si="13"/>
        <v/>
      </c>
      <c r="AX7" s="216" t="str">
        <f t="shared" ca="1" si="13"/>
        <v/>
      </c>
      <c r="AY7" s="216" t="str">
        <f t="shared" ca="1" si="13"/>
        <v/>
      </c>
      <c r="AZ7" s="216" t="str">
        <f t="shared" ca="1" si="13"/>
        <v/>
      </c>
      <c r="BA7" s="216" t="str">
        <f t="shared" ca="1" si="13"/>
        <v/>
      </c>
      <c r="BB7" s="216" t="str">
        <f t="shared" ca="1" si="13"/>
        <v/>
      </c>
      <c r="BC7" s="216" t="str">
        <f t="shared" ca="1" si="13"/>
        <v/>
      </c>
      <c r="BD7" s="216" t="str">
        <f t="shared" ca="1" si="13"/>
        <v/>
      </c>
      <c r="BE7" s="216" t="str">
        <f t="shared" ca="1" si="13"/>
        <v/>
      </c>
      <c r="BF7" s="216" t="str">
        <f t="shared" ca="1" si="13"/>
        <v/>
      </c>
      <c r="BG7" s="216" t="str">
        <f t="shared" ca="1" si="13"/>
        <v/>
      </c>
      <c r="BH7" s="216" t="str">
        <f t="shared" ca="1" si="13"/>
        <v/>
      </c>
      <c r="BI7" s="216" t="str">
        <f t="shared" ca="1" si="13"/>
        <v/>
      </c>
      <c r="BJ7" s="216" t="str">
        <f t="shared" ca="1" si="13"/>
        <v/>
      </c>
      <c r="BK7" s="216" t="str">
        <f t="shared" ca="1" si="13"/>
        <v/>
      </c>
      <c r="BL7" s="216" t="str">
        <f t="shared" ca="1" si="13"/>
        <v/>
      </c>
      <c r="BM7" s="216" t="str">
        <f t="shared" ca="1" si="13"/>
        <v/>
      </c>
      <c r="BN7" s="216" t="str">
        <f t="shared" ca="1" si="13"/>
        <v/>
      </c>
      <c r="BO7" s="216" t="str">
        <f t="shared" ca="1" si="7"/>
        <v/>
      </c>
      <c r="BP7" s="216" t="str">
        <f t="shared" ca="1" si="7"/>
        <v/>
      </c>
      <c r="BQ7" s="216" t="str">
        <f t="shared" ca="1" si="7"/>
        <v/>
      </c>
      <c r="BR7" s="216" t="str">
        <f t="shared" ca="1" si="7"/>
        <v/>
      </c>
      <c r="BS7" s="216" t="str">
        <f t="shared" ca="1" si="7"/>
        <v/>
      </c>
      <c r="BT7" s="216" t="str">
        <f t="shared" ca="1" si="7"/>
        <v/>
      </c>
      <c r="BU7" s="216" t="str">
        <f t="shared" ca="1" si="7"/>
        <v/>
      </c>
      <c r="BV7" s="216" t="str">
        <f t="shared" ca="1" si="7"/>
        <v/>
      </c>
      <c r="BW7" s="216" t="str">
        <f t="shared" ca="1" si="7"/>
        <v/>
      </c>
      <c r="BX7" s="216" t="str">
        <f t="shared" ca="1" si="7"/>
        <v/>
      </c>
      <c r="BY7" s="216" t="str">
        <f t="shared" ca="1" si="7"/>
        <v/>
      </c>
      <c r="BZ7" s="216" t="str">
        <f t="shared" ca="1" si="7"/>
        <v/>
      </c>
      <c r="CA7" s="216" t="str">
        <f t="shared" ca="1" si="7"/>
        <v/>
      </c>
      <c r="CB7" s="216" t="str">
        <f t="shared" ca="1" si="7"/>
        <v/>
      </c>
      <c r="CC7" s="216" t="str">
        <f t="shared" ca="1" si="7"/>
        <v/>
      </c>
      <c r="CD7" s="216" t="str">
        <f t="shared" ca="1" si="7"/>
        <v/>
      </c>
      <c r="CE7" s="216" t="str">
        <f t="shared" ca="1" si="7"/>
        <v/>
      </c>
      <c r="CF7" s="216" t="str">
        <f t="shared" ca="1" si="7"/>
        <v/>
      </c>
      <c r="CG7" s="216" t="str">
        <f t="shared" ca="1" si="7"/>
        <v/>
      </c>
      <c r="CH7" s="216" t="str">
        <f t="shared" ca="1" si="7"/>
        <v/>
      </c>
      <c r="CI7" s="216" t="str">
        <f t="shared" ca="1" si="7"/>
        <v/>
      </c>
      <c r="CJ7" s="216" t="str">
        <f t="shared" ca="1" si="7"/>
        <v/>
      </c>
      <c r="CK7" s="216" t="str">
        <f t="shared" ca="1" si="7"/>
        <v/>
      </c>
      <c r="CL7" s="216" t="str">
        <f t="shared" ca="1" si="7"/>
        <v/>
      </c>
      <c r="CM7" s="216" t="str">
        <f t="shared" ca="1" si="7"/>
        <v/>
      </c>
      <c r="CN7" s="216" t="str">
        <f t="shared" ca="1" si="7"/>
        <v/>
      </c>
      <c r="CO7" s="216" t="str">
        <f t="shared" ca="1" si="7"/>
        <v/>
      </c>
      <c r="CP7" s="216" t="str">
        <f t="shared" ca="1" si="7"/>
        <v/>
      </c>
      <c r="CQ7" s="216" t="str">
        <f t="shared" ca="1" si="7"/>
        <v/>
      </c>
      <c r="CR7" s="216" t="str">
        <f t="shared" ca="1" si="7"/>
        <v/>
      </c>
      <c r="CS7" s="216" t="str">
        <f t="shared" ca="1" si="7"/>
        <v/>
      </c>
      <c r="CT7" s="216" t="str">
        <f t="shared" ca="1" si="7"/>
        <v/>
      </c>
      <c r="CU7" s="216" t="str">
        <f t="shared" ca="1" si="7"/>
        <v/>
      </c>
      <c r="CV7" s="216" t="str">
        <f t="shared" ca="1" si="7"/>
        <v/>
      </c>
      <c r="CW7" s="216" t="str">
        <f t="shared" ca="1" si="7"/>
        <v/>
      </c>
      <c r="CX7" s="216" t="str">
        <f t="shared" ca="1" si="7"/>
        <v/>
      </c>
      <c r="CY7" s="216" t="str">
        <f t="shared" ca="1" si="7"/>
        <v/>
      </c>
      <c r="CZ7" s="216" t="str">
        <f t="shared" ca="1" si="7"/>
        <v/>
      </c>
      <c r="DA7" s="216" t="str">
        <f t="shared" ca="1" si="7"/>
        <v/>
      </c>
      <c r="DB7" s="216" t="str">
        <f t="shared" ca="1" si="7"/>
        <v/>
      </c>
      <c r="DC7" s="216" t="str">
        <f t="shared" ca="1" si="7"/>
        <v/>
      </c>
      <c r="DD7" s="216" t="str">
        <f t="shared" ca="1" si="7"/>
        <v/>
      </c>
      <c r="DE7" s="216" t="str">
        <f t="shared" ca="1" si="7"/>
        <v/>
      </c>
      <c r="DF7" s="216" t="str">
        <f t="shared" ca="1" si="7"/>
        <v/>
      </c>
      <c r="DG7" s="216" t="str">
        <f t="shared" ca="1" si="7"/>
        <v/>
      </c>
      <c r="DH7" s="216" t="str">
        <f t="shared" ca="1" si="7"/>
        <v/>
      </c>
      <c r="DI7" s="216" t="str">
        <f t="shared" ca="1" si="7"/>
        <v/>
      </c>
      <c r="DJ7" s="216" t="str">
        <f t="shared" ca="1" si="7"/>
        <v/>
      </c>
      <c r="DK7" s="216" t="str">
        <f t="shared" ca="1" si="7"/>
        <v/>
      </c>
      <c r="DL7" s="216" t="str">
        <f t="shared" ca="1" si="7"/>
        <v/>
      </c>
      <c r="DM7" s="216" t="str">
        <f t="shared" ca="1" si="7"/>
        <v/>
      </c>
      <c r="DN7" s="216" t="str">
        <f t="shared" ca="1" si="7"/>
        <v/>
      </c>
      <c r="DO7" s="216" t="str">
        <f t="shared" ca="1" si="7"/>
        <v/>
      </c>
      <c r="DP7" s="216" t="str">
        <f t="shared" ca="1" si="7"/>
        <v/>
      </c>
      <c r="DQ7" s="216" t="str">
        <f t="shared" ca="1" si="7"/>
        <v/>
      </c>
      <c r="DR7" s="216" t="str">
        <f t="shared" ca="1" si="7"/>
        <v/>
      </c>
      <c r="DS7" s="216" t="str">
        <f t="shared" ca="1" si="7"/>
        <v/>
      </c>
      <c r="DT7" s="216" t="str">
        <f t="shared" ca="1" si="7"/>
        <v/>
      </c>
      <c r="DU7" s="216" t="str">
        <f t="shared" ca="1" si="7"/>
        <v/>
      </c>
      <c r="DV7" s="216" t="str">
        <f t="shared" ca="1" si="7"/>
        <v/>
      </c>
      <c r="DW7" s="216" t="str">
        <f t="shared" ca="1" si="7"/>
        <v/>
      </c>
      <c r="DX7" s="216" t="str">
        <f t="shared" ca="1" si="7"/>
        <v/>
      </c>
      <c r="DY7" s="216" t="str">
        <f t="shared" ca="1" si="7"/>
        <v/>
      </c>
      <c r="DZ7" s="216" t="str">
        <f t="shared" ref="DZ7:GK7" ca="1" si="14">reservation(DZ$3,$A7)</f>
        <v/>
      </c>
      <c r="EA7" s="216" t="str">
        <f t="shared" ca="1" si="14"/>
        <v/>
      </c>
      <c r="EB7" s="216" t="str">
        <f t="shared" ca="1" si="14"/>
        <v/>
      </c>
      <c r="EC7" s="216" t="str">
        <f t="shared" ca="1" si="14"/>
        <v/>
      </c>
      <c r="ED7" s="216" t="str">
        <f t="shared" ca="1" si="14"/>
        <v/>
      </c>
      <c r="EE7" s="216" t="str">
        <f t="shared" ca="1" si="14"/>
        <v/>
      </c>
      <c r="EF7" s="216" t="str">
        <f t="shared" ca="1" si="14"/>
        <v/>
      </c>
      <c r="EG7" s="216" t="str">
        <f t="shared" ca="1" si="14"/>
        <v/>
      </c>
      <c r="EH7" s="216" t="str">
        <f t="shared" ca="1" si="14"/>
        <v/>
      </c>
      <c r="EI7" s="216" t="str">
        <f t="shared" ca="1" si="14"/>
        <v/>
      </c>
      <c r="EJ7" s="216" t="str">
        <f t="shared" ca="1" si="14"/>
        <v/>
      </c>
      <c r="EK7" s="216" t="str">
        <f t="shared" ca="1" si="14"/>
        <v/>
      </c>
      <c r="EL7" s="216" t="str">
        <f t="shared" ca="1" si="14"/>
        <v/>
      </c>
      <c r="EM7" s="216" t="str">
        <f t="shared" ca="1" si="14"/>
        <v/>
      </c>
      <c r="EN7" s="216" t="str">
        <f t="shared" ca="1" si="14"/>
        <v/>
      </c>
      <c r="EO7" s="216" t="str">
        <f t="shared" ca="1" si="14"/>
        <v/>
      </c>
      <c r="EP7" s="216" t="str">
        <f t="shared" ca="1" si="14"/>
        <v/>
      </c>
      <c r="EQ7" s="216" t="str">
        <f t="shared" ca="1" si="14"/>
        <v/>
      </c>
      <c r="ER7" s="216" t="str">
        <f t="shared" ca="1" si="14"/>
        <v/>
      </c>
      <c r="ES7" s="216" t="str">
        <f t="shared" ca="1" si="14"/>
        <v/>
      </c>
      <c r="ET7" s="216" t="str">
        <f t="shared" ca="1" si="14"/>
        <v/>
      </c>
      <c r="EU7" s="216" t="str">
        <f t="shared" ca="1" si="14"/>
        <v/>
      </c>
      <c r="EV7" s="216" t="str">
        <f t="shared" ca="1" si="14"/>
        <v/>
      </c>
      <c r="EW7" s="216" t="str">
        <f t="shared" ca="1" si="14"/>
        <v/>
      </c>
      <c r="EX7" s="216" t="str">
        <f t="shared" ca="1" si="14"/>
        <v/>
      </c>
      <c r="EY7" s="216" t="str">
        <f t="shared" ca="1" si="14"/>
        <v/>
      </c>
      <c r="EZ7" s="216" t="str">
        <f t="shared" ca="1" si="14"/>
        <v/>
      </c>
      <c r="FA7" s="216" t="str">
        <f t="shared" ca="1" si="14"/>
        <v/>
      </c>
      <c r="FB7" s="216" t="str">
        <f t="shared" ca="1" si="14"/>
        <v/>
      </c>
      <c r="FC7" s="216" t="str">
        <f t="shared" ca="1" si="14"/>
        <v/>
      </c>
      <c r="FD7" s="216" t="str">
        <f t="shared" ca="1" si="14"/>
        <v/>
      </c>
      <c r="FE7" s="216" t="str">
        <f t="shared" ca="1" si="14"/>
        <v/>
      </c>
      <c r="FF7" s="216" t="str">
        <f t="shared" ca="1" si="14"/>
        <v/>
      </c>
      <c r="FG7" s="216" t="str">
        <f t="shared" ca="1" si="14"/>
        <v/>
      </c>
      <c r="FH7" s="216" t="str">
        <f t="shared" ca="1" si="14"/>
        <v/>
      </c>
      <c r="FI7" s="216" t="str">
        <f t="shared" ca="1" si="14"/>
        <v/>
      </c>
      <c r="FJ7" s="216" t="str">
        <f t="shared" ca="1" si="14"/>
        <v/>
      </c>
      <c r="FK7" s="216" t="str">
        <f t="shared" ca="1" si="14"/>
        <v/>
      </c>
      <c r="FL7" s="216" t="str">
        <f t="shared" ca="1" si="14"/>
        <v/>
      </c>
      <c r="FM7" s="216" t="str">
        <f t="shared" ca="1" si="14"/>
        <v/>
      </c>
      <c r="FN7" s="216" t="str">
        <f t="shared" ca="1" si="14"/>
        <v/>
      </c>
      <c r="FO7" s="216" t="str">
        <f t="shared" ca="1" si="14"/>
        <v/>
      </c>
      <c r="FP7" s="216" t="str">
        <f t="shared" ca="1" si="14"/>
        <v/>
      </c>
      <c r="FQ7" s="216" t="str">
        <f t="shared" ca="1" si="14"/>
        <v/>
      </c>
      <c r="FR7" s="216" t="str">
        <f t="shared" ca="1" si="14"/>
        <v/>
      </c>
      <c r="FS7" s="216" t="str">
        <f t="shared" ca="1" si="14"/>
        <v/>
      </c>
      <c r="FT7" s="216" t="str">
        <f t="shared" ca="1" si="14"/>
        <v/>
      </c>
      <c r="FU7" s="216" t="str">
        <f t="shared" ca="1" si="14"/>
        <v/>
      </c>
      <c r="FV7" s="216" t="str">
        <f t="shared" ca="1" si="14"/>
        <v/>
      </c>
      <c r="FW7" s="216" t="str">
        <f t="shared" ca="1" si="14"/>
        <v/>
      </c>
      <c r="FX7" s="216" t="str">
        <f t="shared" ca="1" si="14"/>
        <v/>
      </c>
      <c r="FY7" s="216" t="str">
        <f t="shared" ca="1" si="14"/>
        <v/>
      </c>
      <c r="FZ7" s="216" t="str">
        <f t="shared" ca="1" si="14"/>
        <v/>
      </c>
      <c r="GA7" s="216" t="str">
        <f t="shared" ca="1" si="14"/>
        <v/>
      </c>
      <c r="GB7" s="216" t="str">
        <f t="shared" ca="1" si="14"/>
        <v/>
      </c>
      <c r="GC7" s="216" t="str">
        <f t="shared" ca="1" si="14"/>
        <v/>
      </c>
      <c r="GD7" s="216" t="str">
        <f t="shared" ca="1" si="14"/>
        <v/>
      </c>
      <c r="GE7" s="216" t="str">
        <f t="shared" ca="1" si="14"/>
        <v/>
      </c>
      <c r="GF7" s="216" t="str">
        <f t="shared" ca="1" si="14"/>
        <v/>
      </c>
      <c r="GG7" s="216" t="str">
        <f t="shared" ca="1" si="14"/>
        <v/>
      </c>
      <c r="GH7" s="216" t="str">
        <f t="shared" ca="1" si="14"/>
        <v/>
      </c>
      <c r="GI7" s="216" t="str">
        <f t="shared" ca="1" si="14"/>
        <v/>
      </c>
      <c r="GJ7" s="216" t="str">
        <f t="shared" ca="1" si="14"/>
        <v/>
      </c>
      <c r="GK7" s="216" t="str">
        <f t="shared" ca="1" si="14"/>
        <v/>
      </c>
      <c r="GL7" s="216" t="str">
        <f t="shared" ca="1" si="8"/>
        <v/>
      </c>
      <c r="GM7" s="216" t="str">
        <f t="shared" ca="1" si="9"/>
        <v/>
      </c>
      <c r="GN7" s="216" t="str">
        <f t="shared" ca="1" si="9"/>
        <v/>
      </c>
      <c r="GO7" s="216" t="str">
        <f t="shared" ca="1" si="9"/>
        <v/>
      </c>
      <c r="GP7" s="216" t="str">
        <f t="shared" ca="1" si="9"/>
        <v/>
      </c>
      <c r="GQ7" s="216" t="str">
        <f t="shared" ca="1" si="9"/>
        <v/>
      </c>
      <c r="GR7" s="216" t="str">
        <f t="shared" ca="1" si="9"/>
        <v/>
      </c>
      <c r="GS7" s="216" t="str">
        <f t="shared" ca="1" si="9"/>
        <v/>
      </c>
      <c r="GT7" s="216" t="str">
        <f t="shared" ca="1" si="9"/>
        <v/>
      </c>
      <c r="GU7" s="216" t="str">
        <f t="shared" ca="1" si="9"/>
        <v/>
      </c>
      <c r="GV7" s="216" t="str">
        <f t="shared" ca="1" si="9"/>
        <v/>
      </c>
      <c r="GW7" s="216" t="str">
        <f t="shared" ca="1" si="9"/>
        <v/>
      </c>
      <c r="GX7" s="216" t="str">
        <f t="shared" ca="1" si="9"/>
        <v/>
      </c>
      <c r="GY7" s="216" t="str">
        <f t="shared" ca="1" si="9"/>
        <v/>
      </c>
      <c r="GZ7" s="216" t="str">
        <f t="shared" ca="1" si="9"/>
        <v/>
      </c>
      <c r="HA7" s="216" t="str">
        <f t="shared" ca="1" si="9"/>
        <v/>
      </c>
      <c r="HB7" s="216" t="str">
        <f t="shared" ca="1" si="9"/>
        <v/>
      </c>
      <c r="HC7" s="216" t="str">
        <f t="shared" ca="1" si="9"/>
        <v/>
      </c>
      <c r="HD7" s="216" t="str">
        <f t="shared" ca="1" si="9"/>
        <v/>
      </c>
      <c r="HE7" s="216" t="str">
        <f t="shared" ca="1" si="9"/>
        <v/>
      </c>
      <c r="HF7" s="216" t="str">
        <f t="shared" ca="1" si="9"/>
        <v/>
      </c>
      <c r="HG7" s="216" t="str">
        <f t="shared" ca="1" si="9"/>
        <v/>
      </c>
      <c r="HH7" s="216" t="str">
        <f t="shared" ca="1" si="9"/>
        <v/>
      </c>
      <c r="HI7" s="216" t="str">
        <f t="shared" ca="1" si="9"/>
        <v/>
      </c>
      <c r="HJ7" s="216" t="str">
        <f t="shared" ca="1" si="9"/>
        <v/>
      </c>
      <c r="HK7" s="216" t="str">
        <f t="shared" ca="1" si="9"/>
        <v/>
      </c>
      <c r="HL7" s="216" t="str">
        <f t="shared" ca="1" si="9"/>
        <v/>
      </c>
      <c r="HM7" s="216" t="str">
        <f t="shared" ca="1" si="9"/>
        <v/>
      </c>
      <c r="HN7" s="216" t="str">
        <f t="shared" ca="1" si="9"/>
        <v/>
      </c>
      <c r="HO7" s="216" t="str">
        <f t="shared" ca="1" si="9"/>
        <v/>
      </c>
      <c r="HP7" s="216" t="str">
        <f t="shared" ca="1" si="9"/>
        <v/>
      </c>
      <c r="HQ7" s="216" t="str">
        <f t="shared" ca="1" si="9"/>
        <v/>
      </c>
      <c r="HR7" s="216" t="str">
        <f t="shared" ca="1" si="9"/>
        <v/>
      </c>
      <c r="HS7" s="216" t="str">
        <f t="shared" ca="1" si="9"/>
        <v/>
      </c>
      <c r="HT7" s="216" t="str">
        <f t="shared" ca="1" si="9"/>
        <v/>
      </c>
      <c r="HU7" s="216" t="str">
        <f t="shared" ca="1" si="9"/>
        <v/>
      </c>
      <c r="HV7" s="216" t="str">
        <f t="shared" ca="1" si="9"/>
        <v/>
      </c>
      <c r="HW7" s="216" t="str">
        <f t="shared" ca="1" si="9"/>
        <v/>
      </c>
      <c r="HX7" s="216" t="str">
        <f t="shared" ca="1" si="9"/>
        <v/>
      </c>
      <c r="HY7" s="216" t="str">
        <f t="shared" ca="1" si="9"/>
        <v/>
      </c>
      <c r="HZ7" s="216" t="str">
        <f t="shared" ca="1" si="9"/>
        <v/>
      </c>
      <c r="IA7" s="216" t="str">
        <f t="shared" ca="1" si="9"/>
        <v/>
      </c>
      <c r="IB7" s="216" t="str">
        <f t="shared" ca="1" si="9"/>
        <v/>
      </c>
      <c r="IC7" s="216" t="str">
        <f t="shared" ca="1" si="9"/>
        <v/>
      </c>
      <c r="ID7" s="216" t="str">
        <f t="shared" ca="1" si="9"/>
        <v/>
      </c>
      <c r="IE7" s="216" t="str">
        <f t="shared" ca="1" si="9"/>
        <v/>
      </c>
      <c r="IF7" s="216" t="str">
        <f t="shared" ca="1" si="9"/>
        <v/>
      </c>
      <c r="IG7" s="216" t="str">
        <f t="shared" ca="1" si="9"/>
        <v/>
      </c>
      <c r="IH7" s="216" t="str">
        <f t="shared" ca="1" si="9"/>
        <v/>
      </c>
      <c r="II7" s="216" t="str">
        <f t="shared" ca="1" si="9"/>
        <v/>
      </c>
      <c r="IJ7" s="216" t="str">
        <f t="shared" ca="1" si="9"/>
        <v/>
      </c>
      <c r="IK7" s="216" t="str">
        <f t="shared" ca="1" si="9"/>
        <v/>
      </c>
      <c r="IL7" s="216" t="str">
        <f t="shared" ca="1" si="9"/>
        <v/>
      </c>
      <c r="IM7" s="216" t="str">
        <f t="shared" ca="1" si="9"/>
        <v/>
      </c>
      <c r="IN7" s="216" t="str">
        <f t="shared" ca="1" si="9"/>
        <v/>
      </c>
      <c r="IO7" s="216" t="str">
        <f t="shared" ca="1" si="9"/>
        <v/>
      </c>
      <c r="IP7" s="216" t="str">
        <f t="shared" ca="1" si="9"/>
        <v/>
      </c>
      <c r="IQ7" s="216" t="str">
        <f t="shared" ca="1" si="9"/>
        <v/>
      </c>
      <c r="IR7" s="216" t="str">
        <f t="shared" ca="1" si="9"/>
        <v/>
      </c>
      <c r="IS7" s="216" t="str">
        <f t="shared" ca="1" si="9"/>
        <v/>
      </c>
      <c r="IT7" s="216" t="str">
        <f t="shared" ca="1" si="9"/>
        <v/>
      </c>
      <c r="IU7" s="216" t="str">
        <f t="shared" ca="1" si="9"/>
        <v/>
      </c>
      <c r="IV7" s="216" t="str">
        <f t="shared" ca="1" si="9"/>
        <v/>
      </c>
      <c r="IW7" s="216" t="str">
        <f t="shared" ca="1" si="9"/>
        <v/>
      </c>
      <c r="IX7" s="216" t="str">
        <f t="shared" ref="IX7:LI7" ca="1" si="15">reservation(IX$3,$A7)</f>
        <v/>
      </c>
      <c r="IY7" s="216" t="str">
        <f t="shared" ca="1" si="15"/>
        <v/>
      </c>
      <c r="IZ7" s="216" t="str">
        <f t="shared" ca="1" si="15"/>
        <v/>
      </c>
      <c r="JA7" s="216" t="str">
        <f t="shared" ca="1" si="15"/>
        <v/>
      </c>
      <c r="JB7" s="216" t="str">
        <f t="shared" ca="1" si="15"/>
        <v/>
      </c>
      <c r="JC7" s="216" t="str">
        <f t="shared" ca="1" si="15"/>
        <v/>
      </c>
      <c r="JD7" s="216" t="str">
        <f t="shared" ca="1" si="15"/>
        <v/>
      </c>
      <c r="JE7" s="216" t="str">
        <f t="shared" ca="1" si="15"/>
        <v/>
      </c>
      <c r="JF7" s="216" t="str">
        <f t="shared" ca="1" si="15"/>
        <v/>
      </c>
      <c r="JG7" s="216" t="str">
        <f t="shared" ca="1" si="15"/>
        <v/>
      </c>
      <c r="JH7" s="216" t="str">
        <f t="shared" ca="1" si="15"/>
        <v/>
      </c>
      <c r="JI7" s="216" t="str">
        <f t="shared" ca="1" si="15"/>
        <v/>
      </c>
      <c r="JJ7" s="216" t="str">
        <f t="shared" ca="1" si="15"/>
        <v/>
      </c>
      <c r="JK7" s="216" t="str">
        <f t="shared" ca="1" si="15"/>
        <v/>
      </c>
      <c r="JL7" s="216" t="str">
        <f t="shared" ca="1" si="15"/>
        <v/>
      </c>
      <c r="JM7" s="216" t="str">
        <f t="shared" ca="1" si="15"/>
        <v/>
      </c>
      <c r="JN7" s="216" t="str">
        <f t="shared" ca="1" si="15"/>
        <v/>
      </c>
      <c r="JO7" s="216" t="str">
        <f t="shared" ca="1" si="15"/>
        <v/>
      </c>
      <c r="JP7" s="216" t="str">
        <f t="shared" ca="1" si="15"/>
        <v/>
      </c>
      <c r="JQ7" s="216" t="str">
        <f t="shared" ca="1" si="15"/>
        <v/>
      </c>
      <c r="JR7" s="216" t="str">
        <f t="shared" ca="1" si="15"/>
        <v/>
      </c>
      <c r="JS7" s="216" t="str">
        <f t="shared" ca="1" si="15"/>
        <v/>
      </c>
      <c r="JT7" s="216" t="str">
        <f t="shared" ca="1" si="15"/>
        <v/>
      </c>
      <c r="JU7" s="216" t="str">
        <f t="shared" ca="1" si="15"/>
        <v/>
      </c>
      <c r="JV7" s="216" t="str">
        <f t="shared" ca="1" si="15"/>
        <v/>
      </c>
      <c r="JW7" s="216" t="str">
        <f t="shared" ca="1" si="15"/>
        <v/>
      </c>
      <c r="JX7" s="216" t="str">
        <f t="shared" ca="1" si="15"/>
        <v/>
      </c>
      <c r="JY7" s="216" t="str">
        <f t="shared" ca="1" si="15"/>
        <v/>
      </c>
      <c r="JZ7" s="216" t="str">
        <f t="shared" ca="1" si="15"/>
        <v/>
      </c>
      <c r="KA7" s="216" t="str">
        <f t="shared" ca="1" si="15"/>
        <v/>
      </c>
      <c r="KB7" s="216" t="str">
        <f t="shared" ca="1" si="15"/>
        <v/>
      </c>
      <c r="KC7" s="216" t="str">
        <f t="shared" ca="1" si="15"/>
        <v/>
      </c>
      <c r="KD7" s="216" t="str">
        <f t="shared" ca="1" si="15"/>
        <v/>
      </c>
      <c r="KE7" s="216" t="str">
        <f t="shared" ca="1" si="15"/>
        <v/>
      </c>
      <c r="KF7" s="216" t="str">
        <f t="shared" ca="1" si="15"/>
        <v/>
      </c>
      <c r="KG7" s="216" t="str">
        <f t="shared" ca="1" si="15"/>
        <v/>
      </c>
      <c r="KH7" s="216" t="str">
        <f t="shared" ca="1" si="15"/>
        <v/>
      </c>
      <c r="KI7" s="216" t="str">
        <f t="shared" ca="1" si="15"/>
        <v/>
      </c>
      <c r="KJ7" s="216" t="str">
        <f t="shared" ca="1" si="15"/>
        <v/>
      </c>
      <c r="KK7" s="216" t="str">
        <f t="shared" ca="1" si="15"/>
        <v/>
      </c>
      <c r="KL7" s="216" t="str">
        <f t="shared" ca="1" si="15"/>
        <v/>
      </c>
      <c r="KM7" s="216" t="str">
        <f t="shared" ca="1" si="15"/>
        <v/>
      </c>
      <c r="KN7" s="216" t="str">
        <f t="shared" ca="1" si="15"/>
        <v/>
      </c>
      <c r="KO7" s="216" t="str">
        <f t="shared" ca="1" si="15"/>
        <v/>
      </c>
      <c r="KP7" s="216" t="str">
        <f t="shared" ca="1" si="15"/>
        <v/>
      </c>
      <c r="KQ7" s="216" t="str">
        <f t="shared" ca="1" si="15"/>
        <v/>
      </c>
      <c r="KR7" s="216" t="str">
        <f t="shared" ca="1" si="15"/>
        <v/>
      </c>
      <c r="KS7" s="216" t="str">
        <f t="shared" ca="1" si="15"/>
        <v/>
      </c>
      <c r="KT7" s="216" t="str">
        <f t="shared" ca="1" si="15"/>
        <v/>
      </c>
      <c r="KU7" s="216" t="str">
        <f t="shared" ca="1" si="15"/>
        <v/>
      </c>
      <c r="KV7" s="216" t="str">
        <f t="shared" ca="1" si="15"/>
        <v/>
      </c>
      <c r="KW7" s="216" t="str">
        <f t="shared" ca="1" si="15"/>
        <v/>
      </c>
      <c r="KX7" s="216" t="str">
        <f t="shared" ca="1" si="15"/>
        <v/>
      </c>
      <c r="KY7" s="216" t="str">
        <f t="shared" ca="1" si="15"/>
        <v/>
      </c>
      <c r="KZ7" s="216" t="str">
        <f t="shared" ca="1" si="15"/>
        <v/>
      </c>
      <c r="LA7" s="216" t="str">
        <f t="shared" ca="1" si="15"/>
        <v/>
      </c>
      <c r="LB7" s="216" t="str">
        <f t="shared" ca="1" si="15"/>
        <v/>
      </c>
      <c r="LC7" s="216" t="str">
        <f t="shared" ca="1" si="15"/>
        <v/>
      </c>
      <c r="LD7" s="216" t="str">
        <f t="shared" ca="1" si="15"/>
        <v/>
      </c>
      <c r="LE7" s="216" t="str">
        <f t="shared" ca="1" si="15"/>
        <v/>
      </c>
      <c r="LF7" s="216" t="str">
        <f t="shared" ca="1" si="15"/>
        <v/>
      </c>
      <c r="LG7" s="216" t="str">
        <f t="shared" ca="1" si="15"/>
        <v/>
      </c>
      <c r="LH7" s="216" t="str">
        <f t="shared" ca="1" si="15"/>
        <v/>
      </c>
      <c r="LI7" s="216" t="str">
        <f t="shared" ca="1" si="15"/>
        <v/>
      </c>
      <c r="LJ7" s="216" t="str">
        <f t="shared" ca="1" si="10"/>
        <v/>
      </c>
      <c r="LK7" s="216" t="str">
        <f t="shared" ca="1" si="11"/>
        <v/>
      </c>
      <c r="LL7" s="216" t="str">
        <f t="shared" ca="1" si="11"/>
        <v/>
      </c>
      <c r="LM7" s="216" t="str">
        <f t="shared" ca="1" si="11"/>
        <v/>
      </c>
      <c r="LN7" s="216" t="str">
        <f t="shared" ca="1" si="11"/>
        <v/>
      </c>
      <c r="LO7" s="216" t="str">
        <f t="shared" ca="1" si="11"/>
        <v/>
      </c>
      <c r="LP7" s="216" t="str">
        <f t="shared" ca="1" si="11"/>
        <v/>
      </c>
      <c r="LQ7" s="216" t="str">
        <f t="shared" ca="1" si="11"/>
        <v/>
      </c>
      <c r="LR7" s="216" t="str">
        <f t="shared" ca="1" si="11"/>
        <v/>
      </c>
      <c r="LS7" s="216" t="str">
        <f t="shared" ca="1" si="11"/>
        <v/>
      </c>
      <c r="LT7" s="216" t="str">
        <f t="shared" ca="1" si="11"/>
        <v/>
      </c>
      <c r="LU7" s="216" t="str">
        <f t="shared" ca="1" si="11"/>
        <v/>
      </c>
      <c r="LV7" s="216" t="str">
        <f t="shared" ca="1" si="11"/>
        <v/>
      </c>
      <c r="LW7" s="216" t="str">
        <f t="shared" ca="1" si="11"/>
        <v/>
      </c>
      <c r="LX7" s="216" t="str">
        <f t="shared" ca="1" si="11"/>
        <v/>
      </c>
      <c r="LY7" s="216" t="str">
        <f t="shared" ca="1" si="11"/>
        <v/>
      </c>
      <c r="LZ7" s="216" t="str">
        <f t="shared" ca="1" si="11"/>
        <v/>
      </c>
      <c r="MA7" s="216" t="str">
        <f t="shared" ca="1" si="11"/>
        <v/>
      </c>
      <c r="MB7" s="216" t="str">
        <f t="shared" ca="1" si="11"/>
        <v/>
      </c>
      <c r="MC7" s="216" t="str">
        <f t="shared" ca="1" si="11"/>
        <v/>
      </c>
      <c r="MD7" s="216" t="str">
        <f t="shared" ca="1" si="11"/>
        <v/>
      </c>
      <c r="ME7" s="216" t="str">
        <f t="shared" ca="1" si="11"/>
        <v/>
      </c>
      <c r="MF7" s="216" t="str">
        <f t="shared" ca="1" si="11"/>
        <v/>
      </c>
      <c r="MG7" s="216" t="str">
        <f t="shared" ca="1" si="11"/>
        <v/>
      </c>
      <c r="MH7" s="216" t="str">
        <f t="shared" ca="1" si="11"/>
        <v/>
      </c>
      <c r="MI7" s="216" t="str">
        <f t="shared" ca="1" si="11"/>
        <v/>
      </c>
      <c r="MJ7" s="216" t="str">
        <f t="shared" ca="1" si="11"/>
        <v/>
      </c>
      <c r="MK7" s="216" t="str">
        <f t="shared" ca="1" si="11"/>
        <v/>
      </c>
      <c r="ML7" s="216" t="str">
        <f t="shared" ca="1" si="11"/>
        <v/>
      </c>
      <c r="MM7" s="216" t="str">
        <f t="shared" ca="1" si="11"/>
        <v/>
      </c>
      <c r="MN7" s="216" t="str">
        <f t="shared" ca="1" si="11"/>
        <v/>
      </c>
      <c r="MO7" s="216" t="str">
        <f t="shared" ca="1" si="11"/>
        <v/>
      </c>
      <c r="MP7" s="216" t="str">
        <f t="shared" ca="1" si="11"/>
        <v/>
      </c>
      <c r="MQ7" s="216" t="str">
        <f t="shared" ca="1" si="11"/>
        <v/>
      </c>
      <c r="MR7" s="216" t="str">
        <f t="shared" ca="1" si="11"/>
        <v/>
      </c>
      <c r="MS7" s="216" t="str">
        <f t="shared" ca="1" si="11"/>
        <v/>
      </c>
      <c r="MT7" s="216" t="str">
        <f t="shared" ca="1" si="11"/>
        <v/>
      </c>
      <c r="MU7" s="216" t="str">
        <f t="shared" ca="1" si="11"/>
        <v/>
      </c>
      <c r="MV7" s="216" t="str">
        <f t="shared" ca="1" si="11"/>
        <v/>
      </c>
      <c r="MW7" s="216" t="str">
        <f t="shared" ca="1" si="11"/>
        <v/>
      </c>
      <c r="MX7" s="216" t="str">
        <f t="shared" ca="1" si="11"/>
        <v/>
      </c>
      <c r="MY7" s="216" t="str">
        <f t="shared" ca="1" si="11"/>
        <v/>
      </c>
      <c r="MZ7" s="216" t="str">
        <f t="shared" ca="1" si="11"/>
        <v/>
      </c>
      <c r="NA7" s="216" t="str">
        <f t="shared" ca="1" si="11"/>
        <v/>
      </c>
      <c r="NB7" s="216" t="str">
        <f t="shared" ca="1" si="11"/>
        <v/>
      </c>
    </row>
    <row r="8" spans="1:366" x14ac:dyDescent="0.35">
      <c r="B8" s="212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2"/>
      <c r="X8" s="212"/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2"/>
      <c r="AR8" s="212"/>
      <c r="AS8" s="212"/>
      <c r="AT8" s="212"/>
      <c r="AU8" s="212"/>
      <c r="AV8" s="212"/>
      <c r="AW8" s="212"/>
      <c r="AX8" s="212"/>
      <c r="AY8" s="212"/>
      <c r="AZ8" s="212"/>
      <c r="BA8" s="212"/>
      <c r="BB8" s="212"/>
      <c r="BC8" s="212"/>
      <c r="BD8" s="212"/>
      <c r="BE8" s="212"/>
      <c r="BF8" s="212"/>
      <c r="BG8" s="212"/>
      <c r="BH8" s="212"/>
      <c r="BI8" s="212"/>
      <c r="BJ8" s="212"/>
      <c r="BK8" s="212"/>
      <c r="BL8" s="212"/>
      <c r="BM8" s="212"/>
      <c r="BN8" s="212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212"/>
      <c r="CL8" s="212"/>
      <c r="CM8" s="212"/>
      <c r="CN8" s="212"/>
      <c r="CO8" s="212"/>
      <c r="CP8" s="212"/>
      <c r="CQ8" s="212"/>
      <c r="CR8" s="212"/>
      <c r="CS8" s="212"/>
      <c r="CT8" s="212"/>
      <c r="CU8" s="212"/>
      <c r="CV8" s="212"/>
      <c r="CW8" s="212"/>
      <c r="CX8" s="212"/>
      <c r="CY8" s="212"/>
      <c r="CZ8" s="212"/>
      <c r="DA8" s="212"/>
      <c r="DB8" s="212"/>
      <c r="DC8" s="212"/>
      <c r="DD8" s="212"/>
      <c r="DE8" s="212"/>
      <c r="DF8" s="212"/>
      <c r="DG8" s="212"/>
      <c r="DH8" s="212"/>
      <c r="DI8" s="212"/>
      <c r="DJ8" s="212"/>
      <c r="DK8" s="212"/>
      <c r="DL8" s="212"/>
      <c r="DM8" s="212"/>
      <c r="DN8" s="212"/>
      <c r="DO8" s="212"/>
      <c r="DP8" s="212"/>
      <c r="DQ8" s="212"/>
      <c r="DR8" s="212"/>
      <c r="DS8" s="212"/>
      <c r="DT8" s="212"/>
      <c r="DU8" s="212"/>
      <c r="DV8" s="212"/>
      <c r="DW8" s="212"/>
      <c r="DX8" s="212"/>
      <c r="DY8" s="212"/>
      <c r="DZ8" s="212"/>
      <c r="EA8" s="212"/>
      <c r="EB8" s="212"/>
      <c r="EC8" s="212"/>
      <c r="ED8" s="212"/>
      <c r="EE8" s="212"/>
      <c r="EF8" s="212"/>
      <c r="EG8" s="212"/>
      <c r="EH8" s="212"/>
      <c r="EI8" s="212"/>
      <c r="EJ8" s="212"/>
      <c r="EK8" s="212"/>
      <c r="EL8" s="212"/>
      <c r="EM8" s="212"/>
      <c r="EN8" s="212"/>
      <c r="EO8" s="212"/>
      <c r="EP8" s="212"/>
      <c r="EQ8" s="212"/>
      <c r="ER8" s="212"/>
      <c r="ES8" s="212"/>
      <c r="ET8" s="212"/>
      <c r="EU8" s="212"/>
      <c r="EV8" s="212"/>
      <c r="EW8" s="212"/>
      <c r="EX8" s="212"/>
      <c r="EY8" s="212"/>
      <c r="EZ8" s="212"/>
      <c r="FA8" s="212"/>
      <c r="FB8" s="212"/>
      <c r="FC8" s="212"/>
      <c r="FD8" s="212"/>
      <c r="FE8" s="212"/>
      <c r="FF8" s="212"/>
      <c r="FG8" s="212"/>
      <c r="FH8" s="212"/>
      <c r="FI8" s="212"/>
      <c r="FJ8" s="212"/>
      <c r="FK8" s="212"/>
      <c r="FL8" s="212"/>
      <c r="FM8" s="212"/>
      <c r="FN8" s="212"/>
      <c r="FO8" s="212"/>
      <c r="FP8" s="212"/>
      <c r="FQ8" s="212"/>
      <c r="FR8" s="212"/>
      <c r="FS8" s="212"/>
      <c r="FT8" s="212"/>
      <c r="FU8" s="212"/>
      <c r="FV8" s="212"/>
      <c r="FW8" s="212"/>
      <c r="FX8" s="212"/>
      <c r="FY8" s="212"/>
      <c r="FZ8" s="212"/>
      <c r="GA8" s="212"/>
      <c r="GB8" s="212"/>
      <c r="GC8" s="212"/>
      <c r="GD8" s="212"/>
      <c r="GE8" s="212"/>
      <c r="GF8" s="212"/>
      <c r="GG8" s="212"/>
      <c r="GH8" s="212"/>
      <c r="GI8" s="212"/>
      <c r="GJ8" s="212"/>
      <c r="GK8" s="212"/>
      <c r="GL8" s="212"/>
      <c r="GM8" s="212"/>
      <c r="GN8" s="212"/>
      <c r="GO8" s="212"/>
      <c r="GP8" s="212"/>
      <c r="GQ8" s="212"/>
      <c r="GR8" s="212"/>
      <c r="GS8" s="212"/>
      <c r="GT8" s="212"/>
      <c r="GU8" s="212"/>
      <c r="GV8" s="212"/>
      <c r="GW8" s="212"/>
      <c r="GX8" s="212"/>
      <c r="GY8" s="212"/>
      <c r="GZ8" s="212"/>
      <c r="HA8" s="212"/>
      <c r="HB8" s="212"/>
      <c r="HC8" s="212"/>
      <c r="HD8" s="212"/>
      <c r="HE8" s="212"/>
      <c r="HF8" s="212"/>
      <c r="HG8" s="212"/>
      <c r="HH8" s="212"/>
      <c r="HI8" s="212"/>
      <c r="HJ8" s="212"/>
      <c r="HK8" s="212"/>
      <c r="HL8" s="212"/>
      <c r="HM8" s="212"/>
      <c r="HN8" s="212"/>
      <c r="HO8" s="212"/>
      <c r="HP8" s="212"/>
      <c r="HQ8" s="212"/>
      <c r="HR8" s="212"/>
      <c r="HS8" s="212"/>
      <c r="HT8" s="212"/>
      <c r="HU8" s="212"/>
      <c r="HV8" s="212"/>
      <c r="HW8" s="212"/>
      <c r="HX8" s="212"/>
      <c r="HY8" s="212"/>
      <c r="HZ8" s="212"/>
      <c r="IA8" s="212"/>
      <c r="IB8" s="212"/>
      <c r="IC8" s="212"/>
      <c r="ID8" s="212"/>
      <c r="IE8" s="212"/>
      <c r="IF8" s="212"/>
      <c r="IG8" s="212"/>
      <c r="IH8" s="212"/>
      <c r="II8" s="212"/>
      <c r="IJ8" s="212"/>
      <c r="IK8" s="212"/>
      <c r="IL8" s="212"/>
      <c r="IM8" s="212"/>
      <c r="IN8" s="212"/>
      <c r="IO8" s="212"/>
      <c r="IP8" s="212"/>
      <c r="IQ8" s="212"/>
      <c r="IR8" s="212"/>
      <c r="IS8" s="212"/>
      <c r="IT8" s="212"/>
      <c r="IU8" s="212"/>
      <c r="IV8" s="212"/>
      <c r="IW8" s="212"/>
      <c r="IX8" s="212"/>
      <c r="IY8" s="212"/>
      <c r="IZ8" s="212"/>
      <c r="JA8" s="212"/>
      <c r="JB8" s="212"/>
      <c r="JC8" s="212"/>
      <c r="JD8" s="212"/>
      <c r="JE8" s="212"/>
      <c r="JF8" s="212"/>
      <c r="JG8" s="212"/>
      <c r="JH8" s="212"/>
      <c r="JI8" s="212"/>
      <c r="JJ8" s="212"/>
      <c r="JK8" s="212"/>
      <c r="JL8" s="212"/>
      <c r="JM8" s="212"/>
      <c r="JN8" s="212"/>
      <c r="JO8" s="212"/>
      <c r="JP8" s="212"/>
      <c r="JQ8" s="212"/>
      <c r="JR8" s="212"/>
      <c r="JS8" s="212"/>
      <c r="JT8" s="212"/>
      <c r="JU8" s="212"/>
      <c r="JV8" s="212"/>
      <c r="JW8" s="212"/>
      <c r="JX8" s="212"/>
      <c r="JY8" s="212"/>
      <c r="JZ8" s="212"/>
      <c r="KA8" s="212"/>
      <c r="KB8" s="212"/>
      <c r="KC8" s="212"/>
      <c r="KD8" s="212"/>
      <c r="KE8" s="212"/>
      <c r="KF8" s="212"/>
      <c r="KG8" s="212"/>
      <c r="KH8" s="212"/>
      <c r="KI8" s="212"/>
      <c r="KJ8" s="212"/>
      <c r="KK8" s="212"/>
      <c r="KL8" s="212"/>
      <c r="KM8" s="212"/>
      <c r="KN8" s="212"/>
      <c r="KO8" s="212"/>
      <c r="KP8" s="212"/>
      <c r="KQ8" s="212"/>
      <c r="KR8" s="212"/>
      <c r="KS8" s="212"/>
      <c r="KT8" s="212"/>
      <c r="KU8" s="212"/>
      <c r="KV8" s="212"/>
      <c r="KW8" s="212"/>
      <c r="KX8" s="212"/>
      <c r="KY8" s="212"/>
      <c r="KZ8" s="212"/>
      <c r="LA8" s="212"/>
      <c r="LB8" s="212"/>
      <c r="LC8" s="212"/>
      <c r="LD8" s="212"/>
      <c r="LE8" s="212"/>
      <c r="LF8" s="212"/>
      <c r="LG8" s="212"/>
      <c r="LH8" s="212"/>
      <c r="LI8" s="212"/>
      <c r="LJ8" s="212"/>
      <c r="LK8" s="212"/>
      <c r="LL8" s="212"/>
      <c r="LM8" s="212"/>
      <c r="LN8" s="212"/>
      <c r="LO8" s="212"/>
      <c r="LP8" s="212"/>
      <c r="LQ8" s="212"/>
      <c r="LR8" s="212"/>
      <c r="LS8" s="212"/>
      <c r="LT8" s="212"/>
      <c r="LU8" s="212"/>
      <c r="LV8" s="212"/>
      <c r="LW8" s="212"/>
      <c r="LX8" s="212"/>
      <c r="LY8" s="212"/>
      <c r="LZ8" s="212"/>
      <c r="MA8" s="212"/>
      <c r="MB8" s="212"/>
      <c r="MC8" s="212"/>
      <c r="MD8" s="212"/>
      <c r="ME8" s="212"/>
      <c r="MF8" s="212"/>
      <c r="MG8" s="212"/>
      <c r="MH8" s="212"/>
      <c r="MI8" s="212"/>
      <c r="MJ8" s="212"/>
      <c r="MK8" s="212"/>
      <c r="ML8" s="212"/>
      <c r="MM8" s="212"/>
      <c r="MN8" s="212"/>
      <c r="MO8" s="212"/>
      <c r="MP8" s="212"/>
      <c r="MQ8" s="212"/>
      <c r="MR8" s="212"/>
      <c r="MS8" s="212"/>
      <c r="MT8" s="212"/>
      <c r="MU8" s="212"/>
      <c r="MV8" s="212"/>
      <c r="MW8" s="212"/>
      <c r="MX8" s="212"/>
      <c r="MY8" s="212"/>
      <c r="MZ8" s="212"/>
      <c r="NA8" s="212"/>
      <c r="NB8" s="212"/>
    </row>
  </sheetData>
  <mergeCells count="12">
    <mergeCell ref="LX1:NB1"/>
    <mergeCell ref="B1:AF1"/>
    <mergeCell ref="AG1:BH1"/>
    <mergeCell ref="BI1:CM1"/>
    <mergeCell ref="CN1:DQ1"/>
    <mergeCell ref="DR1:EV1"/>
    <mergeCell ref="EW1:FZ1"/>
    <mergeCell ref="GA1:HE1"/>
    <mergeCell ref="HF1:IJ1"/>
    <mergeCell ref="IK1:JN1"/>
    <mergeCell ref="JO1:KS1"/>
    <mergeCell ref="KT1:LW1"/>
  </mergeCells>
  <conditionalFormatting sqref="A2:XFD2">
    <cfRule type="containsText" dxfId="2" priority="3" operator="containsText" text="dimanche">
      <formula>NOT(ISERROR(SEARCH("dimanche",A2)))</formula>
    </cfRule>
    <cfRule type="containsText" dxfId="1" priority="4" operator="containsText" text="sam">
      <formula>NOT(ISERROR(SEARCH("sam",A2)))</formula>
    </cfRule>
  </conditionalFormatting>
  <conditionalFormatting sqref="B4:NB7">
    <cfRule type="expression" dxfId="0" priority="1">
      <formula>B4&lt;&gt;""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M39"/>
  <sheetViews>
    <sheetView showZeros="0" workbookViewId="0">
      <pane xSplit="2" ySplit="3" topLeftCell="C19" activePane="bottomRight" state="frozen"/>
      <selection pane="topRight" activeCell="C1" sqref="C1"/>
      <selection pane="bottomLeft" activeCell="A4" sqref="A4"/>
      <selection pane="bottomRight" activeCell="O14" sqref="O14"/>
    </sheetView>
  </sheetViews>
  <sheetFormatPr baseColWidth="10" defaultColWidth="11.453125" defaultRowHeight="14.5" x14ac:dyDescent="0.35"/>
  <cols>
    <col min="1" max="1" width="20.54296875" style="18" bestFit="1" customWidth="1"/>
    <col min="2" max="2" width="15.54296875" style="14" customWidth="1"/>
    <col min="3" max="3" width="17.81640625" style="18" bestFit="1" customWidth="1"/>
    <col min="4" max="4" width="11.453125" style="14"/>
    <col min="5" max="5" width="18.81640625" style="18" bestFit="1" customWidth="1"/>
    <col min="6" max="6" width="17.7265625" style="14" customWidth="1"/>
    <col min="7" max="7" width="13.1796875" style="37" customWidth="1"/>
    <col min="8" max="8" width="6.81640625" style="37" customWidth="1"/>
    <col min="9" max="9" width="11.453125" style="18" hidden="1" customWidth="1"/>
    <col min="10" max="10" width="20.54296875" style="17" hidden="1" customWidth="1"/>
    <col min="11" max="13" width="11.453125" style="17" hidden="1" customWidth="1"/>
    <col min="14" max="16384" width="11.453125" style="17"/>
  </cols>
  <sheetData>
    <row r="1" spans="1:13" x14ac:dyDescent="0.35">
      <c r="A1" s="18" t="s">
        <v>82</v>
      </c>
      <c r="B1" s="17" t="str">
        <f>VLOOKUP(B3,Réservation!B2:W8,22,FALSE)</f>
        <v>Booking</v>
      </c>
      <c r="E1" s="18" t="s">
        <v>81</v>
      </c>
      <c r="F1" s="16">
        <f ca="1">TODAY()</f>
        <v>43094</v>
      </c>
      <c r="G1" s="17" t="s">
        <v>85</v>
      </c>
      <c r="H1" s="54">
        <v>3500</v>
      </c>
    </row>
    <row r="3" spans="1:13" x14ac:dyDescent="0.35">
      <c r="A3" s="18" t="s">
        <v>60</v>
      </c>
      <c r="B3" s="58" t="s">
        <v>125</v>
      </c>
      <c r="C3" s="18" t="s">
        <v>70</v>
      </c>
      <c r="D3" s="98" t="str">
        <f>VLOOKUP(B3,Réservation!B2:C8,2,FALSE)</f>
        <v>Bruno</v>
      </c>
      <c r="E3" s="18" t="s">
        <v>73</v>
      </c>
      <c r="F3" s="21">
        <f ca="1">F1</f>
        <v>43094</v>
      </c>
      <c r="G3" s="21"/>
      <c r="H3" s="21"/>
    </row>
    <row r="4" spans="1:13" x14ac:dyDescent="0.35">
      <c r="A4" s="19" t="s">
        <v>61</v>
      </c>
      <c r="C4" s="19" t="s">
        <v>69</v>
      </c>
      <c r="E4" s="19" t="s">
        <v>74</v>
      </c>
    </row>
    <row r="5" spans="1:13" x14ac:dyDescent="0.35">
      <c r="A5" s="18" t="s">
        <v>66</v>
      </c>
      <c r="B5" s="98">
        <f>VLOOKUP(B3,Réservation!B2:D8,3,FALSE)</f>
        <v>43385</v>
      </c>
      <c r="C5" s="18" t="s">
        <v>71</v>
      </c>
      <c r="D5" s="340">
        <f>VLOOKUP(B3,Réservation!B2:E8,4,FALSE)</f>
        <v>43392</v>
      </c>
      <c r="E5" s="18" t="s">
        <v>75</v>
      </c>
      <c r="F5" s="53">
        <f>SUM(D5-B5)</f>
        <v>7</v>
      </c>
    </row>
    <row r="6" spans="1:13" x14ac:dyDescent="0.35">
      <c r="A6" s="20" t="s">
        <v>67</v>
      </c>
      <c r="C6" s="19" t="s">
        <v>72</v>
      </c>
      <c r="E6" s="19" t="s">
        <v>76</v>
      </c>
    </row>
    <row r="7" spans="1:13" x14ac:dyDescent="0.35">
      <c r="A7" s="18" t="s">
        <v>62</v>
      </c>
      <c r="B7" s="14" t="s">
        <v>63</v>
      </c>
      <c r="C7" s="18" t="s">
        <v>136</v>
      </c>
      <c r="D7" s="14" t="s">
        <v>137</v>
      </c>
      <c r="L7" s="22"/>
    </row>
    <row r="9" spans="1:13" x14ac:dyDescent="0.35">
      <c r="A9" s="18" t="s">
        <v>64</v>
      </c>
      <c r="B9" s="98">
        <f>VLOOKUP(B3,Réservation!B2:F8,5,FALSE)</f>
        <v>2</v>
      </c>
      <c r="C9" s="18" t="s">
        <v>77</v>
      </c>
      <c r="D9" s="98">
        <f>IFERROR(VLOOKUP(B3,Réservation!B2:G8,6,FALSE),"")</f>
        <v>0</v>
      </c>
      <c r="E9" s="18" t="s">
        <v>80</v>
      </c>
      <c r="F9" s="98">
        <f>IFERROR(VLOOKUP(B3,Réservation!B2:H8,7,FALSE),"")</f>
        <v>4</v>
      </c>
    </row>
    <row r="10" spans="1:13" x14ac:dyDescent="0.35">
      <c r="A10" s="19" t="s">
        <v>65</v>
      </c>
      <c r="C10" s="19" t="s">
        <v>79</v>
      </c>
      <c r="E10" s="19" t="s">
        <v>78</v>
      </c>
    </row>
    <row r="12" spans="1:13" x14ac:dyDescent="0.35">
      <c r="A12" s="221" t="s">
        <v>139</v>
      </c>
      <c r="B12" s="219" t="s">
        <v>138</v>
      </c>
      <c r="C12" s="219"/>
      <c r="D12" s="219"/>
      <c r="E12" s="218" t="s">
        <v>43</v>
      </c>
      <c r="F12" s="218"/>
      <c r="G12" s="42"/>
      <c r="H12" s="42"/>
    </row>
    <row r="13" spans="1:13" x14ac:dyDescent="0.35">
      <c r="A13" s="222"/>
      <c r="B13" s="220"/>
      <c r="C13" s="220"/>
      <c r="D13" s="220"/>
      <c r="E13" s="24" t="s">
        <v>84</v>
      </c>
      <c r="F13" s="24" t="s">
        <v>83</v>
      </c>
      <c r="G13" s="42"/>
      <c r="H13" s="42"/>
      <c r="I13" s="18" t="s">
        <v>21</v>
      </c>
      <c r="J13" s="29">
        <f>VLOOKUP(J14,Données!I8:J11,2,FALSE)</f>
        <v>0.5</v>
      </c>
      <c r="K13" s="29">
        <f>IFERROR(VLOOKUP(K14,Données!I8:J11,2,FALSE),"")</f>
        <v>0.5</v>
      </c>
      <c r="L13" s="29" t="str">
        <f>IFERROR(VLOOKUP(L14,Données!I8:J11,2,FALSE),"")</f>
        <v/>
      </c>
      <c r="M13" s="29" t="str">
        <f>IFERROR(VLOOKUP(M14,Données!I8:J11,2,FALSE),"")</f>
        <v/>
      </c>
    </row>
    <row r="14" spans="1:13" x14ac:dyDescent="0.35">
      <c r="A14" s="38" t="s">
        <v>6</v>
      </c>
      <c r="B14" s="229" t="str">
        <f>(IF(J14=0,"",J14)&amp;"    "&amp;IF(K14=0,"",K14)&amp;"    "&amp;IF(L14=0,"",L14)&amp;"    "&amp;IF(M14=0,"",M14))</f>
        <v xml:space="preserve">Village    Océan        </v>
      </c>
      <c r="C14" s="230"/>
      <c r="D14" s="231"/>
      <c r="E14" s="153">
        <f>SUM(J15:M15)*F5</f>
        <v>665</v>
      </c>
      <c r="F14" s="179">
        <f>SUM(E14*$H$1)</f>
        <v>2327500</v>
      </c>
      <c r="G14" s="41"/>
      <c r="H14" s="41"/>
      <c r="I14" s="18" t="s">
        <v>111</v>
      </c>
      <c r="J14" s="29" t="str">
        <f>VLOOKUP(B3,Réservation!B2:I8,8,FALSE)</f>
        <v>Village</v>
      </c>
      <c r="K14" s="29" t="str">
        <f>VLOOKUP(B3,Réservation!B2:J8,9,FALSE)</f>
        <v>Océan</v>
      </c>
      <c r="L14" s="29" t="str">
        <f>VLOOKUP(B3,Réservation!B2:K8,10,FALSE)</f>
        <v/>
      </c>
      <c r="M14" s="29" t="str">
        <f>VLOOKUP(B3,Réservation!B2:L8,11,FALSE)</f>
        <v/>
      </c>
    </row>
    <row r="15" spans="1:13" x14ac:dyDescent="0.35">
      <c r="A15" s="36" t="s">
        <v>68</v>
      </c>
      <c r="B15" s="26"/>
      <c r="C15" s="26"/>
      <c r="D15" s="26"/>
      <c r="E15" s="154"/>
      <c r="F15" s="180"/>
      <c r="G15" s="41"/>
      <c r="H15" s="41"/>
      <c r="I15" s="18" t="s">
        <v>112</v>
      </c>
      <c r="J15" s="29">
        <f>VLOOKUP(J14,Données!D2:E5,2,FALSE)</f>
        <v>40</v>
      </c>
      <c r="K15" s="29">
        <f>IFERROR(VLOOKUP(K14,Données!D2:E5,2,FALSE),"")</f>
        <v>55</v>
      </c>
      <c r="L15" s="29" t="str">
        <f>IFERROR(VLOOKUP(L14,Données!D2:E5,2,FALSE),"")</f>
        <v/>
      </c>
      <c r="M15" s="29" t="str">
        <f>IFERROR(VLOOKUP(M14,Données!D2:E5,2,FALSE),"")</f>
        <v/>
      </c>
    </row>
    <row r="16" spans="1:13" x14ac:dyDescent="0.35">
      <c r="A16" s="25" t="str">
        <f>IFERROR(VLOOKUP(J24,Données!K2:L7,2,FALSE),"")</f>
        <v>Lit Sup</v>
      </c>
      <c r="B16" s="225">
        <f>J24</f>
        <v>2</v>
      </c>
      <c r="C16" s="226"/>
      <c r="D16" s="227"/>
      <c r="E16" s="154">
        <f>IFERROR(SUM(J24*K24)*F5,"")</f>
        <v>140</v>
      </c>
      <c r="F16" s="180">
        <f>IFERROR(SUM(E16*$H$1),"")</f>
        <v>490000</v>
      </c>
      <c r="G16" s="41"/>
      <c r="H16" s="41"/>
      <c r="I16" s="18" t="s">
        <v>113</v>
      </c>
      <c r="J16" s="29" t="str">
        <f>VLOOKUP(B3,Réservation!B2:N8,13,FALSE)</f>
        <v>Sans Pension</v>
      </c>
    </row>
    <row r="17" spans="1:11" x14ac:dyDescent="0.35">
      <c r="A17" s="28" t="str">
        <f>IFERROR(VLOOKUP(A16,Données!I21:J21,2,FALSE),"")</f>
        <v>Additional bed:</v>
      </c>
      <c r="B17" s="62"/>
      <c r="C17" s="62"/>
      <c r="D17" s="62"/>
      <c r="E17" s="154"/>
      <c r="F17" s="180"/>
      <c r="G17" s="41"/>
      <c r="H17" s="41"/>
      <c r="J17" s="29"/>
    </row>
    <row r="18" spans="1:11" x14ac:dyDescent="0.35">
      <c r="A18" s="39" t="str">
        <f>IFERROR(VLOOKUP(B20,Données!B18:C20,2,FALSE),"")</f>
        <v>Restauration</v>
      </c>
      <c r="B18" s="31"/>
      <c r="C18" s="27"/>
      <c r="D18" s="23"/>
      <c r="E18" s="154"/>
      <c r="F18" s="180"/>
      <c r="G18" s="33"/>
      <c r="H18" s="33"/>
      <c r="J18" s="43"/>
    </row>
    <row r="19" spans="1:11" x14ac:dyDescent="0.35">
      <c r="A19" s="36" t="str">
        <f>IFERROR(VLOOKUP(A18,Données!B21:C21,2,FALSE),"")</f>
        <v>restoration</v>
      </c>
      <c r="B19" s="31"/>
      <c r="C19" s="27"/>
      <c r="D19" s="23"/>
      <c r="E19" s="154"/>
      <c r="F19" s="180"/>
      <c r="G19" s="33"/>
      <c r="H19" s="33"/>
      <c r="I19" s="18" t="s">
        <v>114</v>
      </c>
      <c r="J19" s="29" t="str">
        <f>VLOOKUP(B3,Réservation!B2:O8,14,FALSE)</f>
        <v/>
      </c>
    </row>
    <row r="20" spans="1:11" x14ac:dyDescent="0.35">
      <c r="A20" s="25" t="str">
        <f>IFERROR(VLOOKUP(B20,Données!G2:H4,2,FALSE),"")</f>
        <v>Adultes</v>
      </c>
      <c r="B20" s="225" t="str">
        <f>J16</f>
        <v>Sans Pension</v>
      </c>
      <c r="C20" s="226"/>
      <c r="D20" s="227"/>
      <c r="E20" s="154">
        <f>IFERROR(SUM(B9*J21)*F5,"")</f>
        <v>0</v>
      </c>
      <c r="F20" s="180">
        <f>IFERROR(SUM(E20*$H$1),"")</f>
        <v>0</v>
      </c>
      <c r="G20" s="41"/>
      <c r="H20" s="41"/>
      <c r="I20" s="18" t="s">
        <v>115</v>
      </c>
      <c r="J20" s="29" t="str">
        <f>VLOOKUP(B3,Réservation!B2:P8,15,FALSE)</f>
        <v>Sans Pension</v>
      </c>
    </row>
    <row r="21" spans="1:11" x14ac:dyDescent="0.35">
      <c r="A21" s="35" t="str">
        <f>IFERROR(VLOOKUP(A20,Données!G12:H12,2,FALSE),"")</f>
        <v>Adult</v>
      </c>
      <c r="B21" s="224" t="str">
        <f>IFERROR(VLOOKUP(B20,Données!G15:H17,2,FALSE),"")</f>
        <v>Without Pension</v>
      </c>
      <c r="C21" s="224"/>
      <c r="D21" s="232"/>
      <c r="E21" s="154"/>
      <c r="F21" s="180"/>
      <c r="G21" s="33"/>
      <c r="H21" s="33"/>
      <c r="I21" s="18" t="s">
        <v>131</v>
      </c>
      <c r="J21" s="29">
        <f>IFERROR(VLOOKUP(J16,Données!D8:E10,2,FALSE),"")</f>
        <v>0</v>
      </c>
    </row>
    <row r="22" spans="1:11" x14ac:dyDescent="0.35">
      <c r="A22" s="25" t="str">
        <f>IFERROR(VLOOKUP(B22,Données!G2:I4,3,FALSE),"")</f>
        <v/>
      </c>
      <c r="B22" s="225" t="str">
        <f>J19</f>
        <v/>
      </c>
      <c r="C22" s="226"/>
      <c r="D22" s="227"/>
      <c r="E22" s="152" t="str">
        <f>J22</f>
        <v/>
      </c>
      <c r="F22" s="180" t="str">
        <f>E22</f>
        <v/>
      </c>
      <c r="G22" s="41"/>
      <c r="H22" s="41"/>
      <c r="I22" s="18" t="s">
        <v>133</v>
      </c>
      <c r="J22" s="29" t="str">
        <f>IFERROR(VLOOKUP(J19,Données!D11:E13,2,FALSE),"")</f>
        <v/>
      </c>
    </row>
    <row r="23" spans="1:11" x14ac:dyDescent="0.35">
      <c r="A23" s="28" t="str">
        <f>IFERROR(VLOOKUP(A22,Données!G13:H13,2,FALSE),"")</f>
        <v/>
      </c>
      <c r="B23" s="228" t="str">
        <f>IFERROR(VLOOKUP(B22,Données!G15:H17,2,FALSE),"")</f>
        <v/>
      </c>
      <c r="C23" s="224"/>
      <c r="D23" s="232"/>
      <c r="E23" s="152"/>
      <c r="F23" s="180"/>
      <c r="G23" s="33"/>
      <c r="H23" s="33"/>
      <c r="I23" s="18" t="s">
        <v>132</v>
      </c>
      <c r="J23" s="29">
        <f>IFERROR(VLOOKUP(J20,Données!D14:E16,2,FALSE),"")</f>
        <v>0</v>
      </c>
    </row>
    <row r="24" spans="1:11" x14ac:dyDescent="0.35">
      <c r="A24" s="25" t="str">
        <f>IFERROR(VLOOKUP(B24,Données!G2:J4,4,FALSE),"")</f>
        <v>Enfant - 12 Ans</v>
      </c>
      <c r="B24" s="225" t="str">
        <f>J20</f>
        <v>Sans Pension</v>
      </c>
      <c r="C24" s="226"/>
      <c r="D24" s="227"/>
      <c r="E24" s="154">
        <f>IFERROR(SUM(J23*F5)*F9,"")</f>
        <v>0</v>
      </c>
      <c r="F24" s="180">
        <f>IFERROR(SUM(E24*$H$1),"")</f>
        <v>0</v>
      </c>
      <c r="G24" s="41"/>
      <c r="H24" s="41"/>
      <c r="I24" s="18" t="s">
        <v>7</v>
      </c>
      <c r="J24" s="29">
        <f>VLOOKUP(B3,Réservation!B2:M8,12,FALSE)</f>
        <v>2</v>
      </c>
      <c r="K24" s="17">
        <f>IFERROR(VLOOKUP(J24,Données!K2:M7,3,FALSE),"")</f>
        <v>10</v>
      </c>
    </row>
    <row r="25" spans="1:11" x14ac:dyDescent="0.35">
      <c r="A25" s="28" t="str">
        <f>IFERROR(VLOOKUP(A24,Données!G14:H14,2,FALSE),"")</f>
        <v>Child - 12 Years</v>
      </c>
      <c r="B25" s="224" t="str">
        <f>IFERROR(VLOOKUP(B24,Données!G15:H17,2,FALSE),"")</f>
        <v>Without Pension</v>
      </c>
      <c r="C25" s="224"/>
      <c r="D25" s="232"/>
      <c r="E25" s="154"/>
      <c r="F25" s="180"/>
      <c r="G25" s="41"/>
      <c r="H25" s="41"/>
      <c r="I25" s="18" t="s">
        <v>36</v>
      </c>
      <c r="J25" s="29" t="str">
        <f>VLOOKUP(B3,Réservation!B2:R8,17,FALSE)</f>
        <v>Oui</v>
      </c>
      <c r="K25" s="32">
        <f>IFERROR(VLOOKUP(J25,Données!I12:K13,3,FALSE),"")</f>
        <v>2</v>
      </c>
    </row>
    <row r="26" spans="1:11" x14ac:dyDescent="0.35">
      <c r="A26" s="25"/>
      <c r="B26" s="31"/>
      <c r="C26" s="27"/>
      <c r="D26" s="23"/>
      <c r="E26" s="154"/>
      <c r="F26" s="180"/>
      <c r="G26" s="41"/>
      <c r="H26" s="41"/>
      <c r="I26" s="18" t="s">
        <v>9</v>
      </c>
      <c r="J26" s="29" t="str">
        <f>IFERROR(VLOOKUP(B3,Réservation!B2:Q8,16,FALSE),"")</f>
        <v>Sans Transfert</v>
      </c>
    </row>
    <row r="27" spans="1:11" x14ac:dyDescent="0.35">
      <c r="A27" s="39" t="s">
        <v>13</v>
      </c>
      <c r="B27" s="223" t="s">
        <v>48</v>
      </c>
      <c r="C27" s="223"/>
      <c r="D27" s="223"/>
      <c r="E27" s="154">
        <f>SUM(J13:M13)*F5</f>
        <v>7</v>
      </c>
      <c r="F27" s="180">
        <f>IFERROR(SUM(E27*$H$1),"")</f>
        <v>24500</v>
      </c>
      <c r="G27" s="41"/>
      <c r="H27" s="41"/>
    </row>
    <row r="28" spans="1:11" x14ac:dyDescent="0.35">
      <c r="A28" s="36" t="s">
        <v>105</v>
      </c>
      <c r="B28" s="224" t="s">
        <v>102</v>
      </c>
      <c r="C28" s="224"/>
      <c r="D28" s="224"/>
      <c r="E28" s="154"/>
      <c r="F28" s="180"/>
      <c r="G28" s="41"/>
      <c r="H28" s="41"/>
    </row>
    <row r="29" spans="1:11" x14ac:dyDescent="0.35">
      <c r="A29" s="25"/>
      <c r="B29" s="226" t="str">
        <f>IFERROR(VLOOKUP(J25,Données!I12:J13,2,FALSE),"")</f>
        <v>Taxe Touristique</v>
      </c>
      <c r="C29" s="226"/>
      <c r="D29" s="226"/>
      <c r="E29" s="154">
        <f>SUM(B9+D9+F9)*K25</f>
        <v>12</v>
      </c>
      <c r="F29" s="180">
        <f>IFERROR(SUM(E29*$H$1),"")</f>
        <v>42000</v>
      </c>
      <c r="G29" s="41"/>
      <c r="H29" s="41"/>
    </row>
    <row r="30" spans="1:11" x14ac:dyDescent="0.35">
      <c r="A30" s="25"/>
      <c r="B30" s="228" t="str">
        <f>IFERROR(VLOOKUP(B29,Données!G22:H22,2,FALSE),"")</f>
        <v>Tourist Tax</v>
      </c>
      <c r="C30" s="233"/>
      <c r="D30" s="232"/>
      <c r="E30" s="154"/>
      <c r="F30" s="180"/>
      <c r="G30" s="41"/>
      <c r="H30" s="33"/>
    </row>
    <row r="31" spans="1:11" x14ac:dyDescent="0.35">
      <c r="A31" s="57" t="str">
        <f>IFERROR(VLOOKUP(B31,Données!G18:I20,3,FALSE),"")</f>
        <v>Transfert</v>
      </c>
      <c r="B31" s="225" t="str">
        <f>J26</f>
        <v>Sans Transfert</v>
      </c>
      <c r="C31" s="226"/>
      <c r="D31" s="227"/>
      <c r="E31" s="154">
        <f>IFERROR(VLOOKUP(B31,Données!D17:E19,2,FALSE),"")</f>
        <v>0</v>
      </c>
      <c r="F31" s="180">
        <f>IFERROR(SUM(E31*$H$1),"")</f>
        <v>0</v>
      </c>
      <c r="G31" s="41"/>
      <c r="H31" s="33"/>
    </row>
    <row r="32" spans="1:11" x14ac:dyDescent="0.35">
      <c r="A32" s="36" t="str">
        <f>IFERROR(VLOOKUP(A31,Données!I18:J18,2,FALSE),"")</f>
        <v>Transfer</v>
      </c>
      <c r="B32" s="228" t="str">
        <f>IFERROR(VLOOKUP(B31,Données!G18:H20,2,FALSE),"")</f>
        <v>Without Transfer</v>
      </c>
      <c r="C32" s="224"/>
      <c r="D32" s="224"/>
      <c r="E32" s="155"/>
      <c r="F32" s="180"/>
    </row>
    <row r="33" spans="1:8" x14ac:dyDescent="0.35">
      <c r="A33" s="50"/>
      <c r="B33" s="49"/>
      <c r="C33" s="47"/>
      <c r="D33" s="48"/>
      <c r="E33" s="156"/>
      <c r="F33" s="181"/>
    </row>
    <row r="34" spans="1:8" ht="5.15" customHeight="1" x14ac:dyDescent="0.35">
      <c r="A34" s="27"/>
      <c r="B34" s="52"/>
      <c r="C34" s="27"/>
      <c r="D34" s="48"/>
      <c r="E34" s="46"/>
      <c r="F34" s="182"/>
      <c r="G34" s="51"/>
      <c r="H34" s="51"/>
    </row>
    <row r="35" spans="1:8" x14ac:dyDescent="0.35">
      <c r="D35" s="55" t="s">
        <v>134</v>
      </c>
      <c r="E35" s="157">
        <f>SUM(E14:E32)</f>
        <v>824</v>
      </c>
      <c r="F35" s="142">
        <f t="shared" ref="F35:F39" si="0">IFERROR(SUM(E35*$H$1),"")</f>
        <v>2884000</v>
      </c>
    </row>
    <row r="36" spans="1:8" ht="5.15" customHeight="1" x14ac:dyDescent="0.35">
      <c r="E36" s="46"/>
      <c r="F36" s="182"/>
    </row>
    <row r="37" spans="1:8" x14ac:dyDescent="0.35">
      <c r="D37" s="44" t="s">
        <v>37</v>
      </c>
      <c r="E37" s="158">
        <f>VLOOKUP(B3,Réservation!B2:V8,20,FALSE)</f>
        <v>241.5</v>
      </c>
      <c r="F37" s="183">
        <f t="shared" si="0"/>
        <v>845250</v>
      </c>
    </row>
    <row r="38" spans="1:8" ht="5.15" customHeight="1" x14ac:dyDescent="0.35">
      <c r="E38" s="46"/>
      <c r="F38" s="182"/>
    </row>
    <row r="39" spans="1:8" x14ac:dyDescent="0.35">
      <c r="D39" s="44" t="s">
        <v>135</v>
      </c>
      <c r="E39" s="158">
        <f>SUM(E35-E37)</f>
        <v>582.5</v>
      </c>
      <c r="F39" s="183">
        <f t="shared" si="0"/>
        <v>2038750</v>
      </c>
    </row>
  </sheetData>
  <mergeCells count="17">
    <mergeCell ref="B31:D31"/>
    <mergeCell ref="B32:D32"/>
    <mergeCell ref="B14:D14"/>
    <mergeCell ref="B24:D24"/>
    <mergeCell ref="B25:D25"/>
    <mergeCell ref="B22:D22"/>
    <mergeCell ref="B20:D20"/>
    <mergeCell ref="B21:D21"/>
    <mergeCell ref="B16:D16"/>
    <mergeCell ref="B23:D23"/>
    <mergeCell ref="B29:D29"/>
    <mergeCell ref="B30:D30"/>
    <mergeCell ref="E12:F12"/>
    <mergeCell ref="B12:D13"/>
    <mergeCell ref="A12:A13"/>
    <mergeCell ref="B27:D27"/>
    <mergeCell ref="B28:D28"/>
  </mergeCells>
  <printOptions horizontalCentered="1"/>
  <pageMargins left="0.70866141732283472" right="0.70866141732283472" top="3.7007874015748032" bottom="0.74803149606299213" header="0.51181102362204722" footer="0.31496062992125984"/>
  <pageSetup paperSize="9" scale="80" orientation="portrait" horizontalDpi="4294967293" verticalDpi="4294967293" r:id="rId1"/>
  <headerFooter>
    <oddHeader>&amp;L&amp;G
Avenue De La Bigorne
BP 32 Bis
Ambodifotratra
515 SAINTE MARIE
MADAGASCAR
Tél: 00 261 3 24 86 84 81</oddHeader>
    <oddFooter>&amp;CNIF:1000 110413 -  Stat: 55101 11 2007 0 1877 -  RCS Toamasina 2016B 00077
www.idyllebeach.com       info@idyllebeach.com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Réservation!$B$2:$B$8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T80"/>
  <sheetViews>
    <sheetView showZero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38" sqref="F38"/>
    </sheetView>
  </sheetViews>
  <sheetFormatPr baseColWidth="10" defaultColWidth="11.453125" defaultRowHeight="14.5" x14ac:dyDescent="0.35"/>
  <cols>
    <col min="1" max="1" width="16.26953125" customWidth="1"/>
    <col min="2" max="2" width="17.81640625" style="11" bestFit="1" customWidth="1"/>
    <col min="3" max="3" width="8.54296875" style="11" customWidth="1"/>
    <col min="4" max="4" width="10.7265625" style="12" bestFit="1" customWidth="1"/>
    <col min="5" max="5" width="9.453125" bestFit="1" customWidth="1"/>
    <col min="6" max="6" width="11.26953125" style="64" bestFit="1" customWidth="1"/>
    <col min="7" max="7" width="2.54296875" style="64" customWidth="1"/>
    <col min="8" max="8" width="16.26953125" bestFit="1" customWidth="1"/>
    <col min="9" max="9" width="20.81640625" style="11" bestFit="1" customWidth="1"/>
    <col min="10" max="10" width="8.54296875" style="11" customWidth="1"/>
    <col min="11" max="11" width="10.7265625" style="11" bestFit="1" customWidth="1"/>
    <col min="12" max="12" width="9.453125" bestFit="1" customWidth="1"/>
    <col min="13" max="13" width="11.26953125" style="64" bestFit="1" customWidth="1"/>
    <col min="14" max="14" width="11.453125" bestFit="1" customWidth="1"/>
    <col min="15" max="15" width="15.453125" bestFit="1" customWidth="1"/>
    <col min="16" max="17" width="7.7265625" customWidth="1"/>
  </cols>
  <sheetData>
    <row r="1" spans="1:16" x14ac:dyDescent="0.35">
      <c r="A1" s="11"/>
      <c r="D1" s="63" t="s">
        <v>140</v>
      </c>
      <c r="E1" s="330">
        <f ca="1">TODAY()</f>
        <v>43094</v>
      </c>
      <c r="F1" s="330"/>
      <c r="H1" s="11"/>
      <c r="K1" s="11" t="s">
        <v>140</v>
      </c>
      <c r="L1" s="330">
        <f ca="1">E1</f>
        <v>43094</v>
      </c>
      <c r="M1" s="330"/>
    </row>
    <row r="2" spans="1:16" x14ac:dyDescent="0.35">
      <c r="D2" s="65" t="s">
        <v>141</v>
      </c>
      <c r="E2" s="330"/>
      <c r="F2" s="330"/>
      <c r="K2" s="66" t="s">
        <v>141</v>
      </c>
      <c r="L2" s="330"/>
      <c r="M2" s="330"/>
    </row>
    <row r="3" spans="1:16" x14ac:dyDescent="0.35">
      <c r="A3" t="s">
        <v>60</v>
      </c>
      <c r="B3" s="58" t="str">
        <f>'Pro Forma'!B3</f>
        <v>HOARAU B</v>
      </c>
      <c r="C3" s="2"/>
      <c r="D3" s="12" t="s">
        <v>142</v>
      </c>
      <c r="E3" s="331">
        <f ca="1">E1</f>
        <v>43094</v>
      </c>
      <c r="F3" s="331"/>
      <c r="H3" t="s">
        <v>60</v>
      </c>
      <c r="I3" s="58" t="str">
        <f>B3</f>
        <v>HOARAU B</v>
      </c>
      <c r="J3" s="2"/>
      <c r="K3" s="2" t="s">
        <v>142</v>
      </c>
      <c r="L3" s="331">
        <f ca="1">L1</f>
        <v>43094</v>
      </c>
      <c r="M3" s="331"/>
      <c r="O3" s="67" t="s">
        <v>143</v>
      </c>
      <c r="P3" s="68">
        <f>'Pro Forma'!H1</f>
        <v>3500</v>
      </c>
    </row>
    <row r="4" spans="1:16" ht="5.15" customHeight="1" x14ac:dyDescent="0.35">
      <c r="B4" s="1"/>
      <c r="C4" s="2"/>
      <c r="I4" s="2"/>
      <c r="J4" s="2"/>
      <c r="K4" s="2"/>
      <c r="P4" s="69"/>
    </row>
    <row r="5" spans="1:16" x14ac:dyDescent="0.35">
      <c r="A5" t="s">
        <v>66</v>
      </c>
      <c r="B5" s="332">
        <f>'Pro Forma'!B5</f>
        <v>43385</v>
      </c>
      <c r="C5" s="234" t="s">
        <v>71</v>
      </c>
      <c r="D5" s="234"/>
      <c r="E5" s="333">
        <f>'Pro Forma'!D5</f>
        <v>43392</v>
      </c>
      <c r="F5" s="333"/>
      <c r="G5" s="70"/>
      <c r="H5" t="s">
        <v>66</v>
      </c>
      <c r="I5" s="332">
        <f>B5</f>
        <v>43385</v>
      </c>
      <c r="J5" s="234" t="s">
        <v>71</v>
      </c>
      <c r="K5" s="234"/>
      <c r="L5" s="333">
        <f>E5</f>
        <v>43392</v>
      </c>
      <c r="M5" s="333"/>
    </row>
    <row r="6" spans="1:16" x14ac:dyDescent="0.35">
      <c r="A6" s="71" t="s">
        <v>144</v>
      </c>
      <c r="B6" s="332"/>
      <c r="C6" s="334" t="s">
        <v>145</v>
      </c>
      <c r="D6" s="334"/>
      <c r="E6" s="333"/>
      <c r="F6" s="333"/>
      <c r="G6" s="70"/>
      <c r="H6" s="71" t="s">
        <v>144</v>
      </c>
      <c r="I6" s="332"/>
      <c r="J6" s="334" t="s">
        <v>145</v>
      </c>
      <c r="K6" s="334"/>
      <c r="L6" s="333"/>
      <c r="M6" s="333"/>
    </row>
    <row r="7" spans="1:16" ht="5.15" customHeight="1" x14ac:dyDescent="0.35"/>
    <row r="8" spans="1:16" x14ac:dyDescent="0.35">
      <c r="A8" t="s">
        <v>146</v>
      </c>
      <c r="B8" s="327">
        <f>'Pro Forma'!F5</f>
        <v>7</v>
      </c>
      <c r="C8" s="223"/>
      <c r="D8" s="223"/>
      <c r="E8" s="117"/>
      <c r="G8" s="59"/>
      <c r="H8" t="s">
        <v>146</v>
      </c>
      <c r="I8" s="327">
        <f>B8</f>
        <v>7</v>
      </c>
      <c r="J8" s="223"/>
      <c r="K8" s="223"/>
      <c r="L8" s="117"/>
    </row>
    <row r="9" spans="1:16" x14ac:dyDescent="0.35">
      <c r="A9" s="72" t="s">
        <v>76</v>
      </c>
      <c r="B9" s="327"/>
      <c r="C9" s="318"/>
      <c r="D9" s="318"/>
      <c r="E9" s="117"/>
      <c r="G9" s="59"/>
      <c r="H9" s="72" t="s">
        <v>76</v>
      </c>
      <c r="I9" s="327"/>
      <c r="J9" s="318"/>
      <c r="K9" s="318"/>
      <c r="L9" s="117"/>
    </row>
    <row r="10" spans="1:16" ht="5.15" customHeight="1" x14ac:dyDescent="0.35">
      <c r="A10" s="72"/>
      <c r="B10" s="113"/>
      <c r="C10" s="111"/>
      <c r="D10" s="111"/>
      <c r="E10" s="118"/>
      <c r="G10" s="109"/>
      <c r="H10" s="72"/>
      <c r="I10" s="113"/>
      <c r="J10" s="111"/>
      <c r="K10" s="111"/>
      <c r="L10" s="118"/>
    </row>
    <row r="11" spans="1:16" x14ac:dyDescent="0.35">
      <c r="A11" s="60" t="str">
        <f>'Pro Forma'!A20</f>
        <v>Adultes</v>
      </c>
      <c r="B11" s="60" t="str">
        <f>'Pro Forma'!C9</f>
        <v>Nombre Enf -3 ans:</v>
      </c>
      <c r="C11" s="226" t="str">
        <f>'Pro Forma'!E9</f>
        <v>Nombre Enf -12 ans:</v>
      </c>
      <c r="D11" s="227"/>
      <c r="E11" s="316" t="s">
        <v>147</v>
      </c>
      <c r="F11" s="317"/>
      <c r="G11" s="73"/>
      <c r="H11" s="110" t="str">
        <f t="shared" ref="H11:J13" si="0">A11</f>
        <v>Adultes</v>
      </c>
      <c r="I11" s="110" t="str">
        <f t="shared" si="0"/>
        <v>Nombre Enf -3 ans:</v>
      </c>
      <c r="J11" s="223" t="str">
        <f t="shared" si="0"/>
        <v>Nombre Enf -12 ans:</v>
      </c>
      <c r="K11" s="328"/>
      <c r="L11" s="316" t="s">
        <v>147</v>
      </c>
      <c r="M11" s="317"/>
      <c r="O11" s="34"/>
    </row>
    <row r="12" spans="1:16" x14ac:dyDescent="0.35">
      <c r="A12" s="108" t="str">
        <f>'Pro Forma'!A21</f>
        <v>Adult</v>
      </c>
      <c r="B12" s="108" t="str">
        <f>'Pro Forma'!C10</f>
        <v>Number child - 3 Years</v>
      </c>
      <c r="C12" s="224" t="str">
        <f>'Pro Forma'!E10</f>
        <v>Number child -12 years</v>
      </c>
      <c r="D12" s="232"/>
      <c r="E12" s="319" t="s">
        <v>148</v>
      </c>
      <c r="F12" s="320"/>
      <c r="G12" s="73"/>
      <c r="H12" s="112" t="str">
        <f t="shared" si="0"/>
        <v>Adult</v>
      </c>
      <c r="I12" s="112" t="str">
        <f t="shared" si="0"/>
        <v>Number child - 3 Years</v>
      </c>
      <c r="J12" s="318" t="str">
        <f t="shared" si="0"/>
        <v>Number child -12 years</v>
      </c>
      <c r="K12" s="329"/>
      <c r="L12" s="319" t="s">
        <v>148</v>
      </c>
      <c r="M12" s="320"/>
      <c r="O12" s="34"/>
    </row>
    <row r="13" spans="1:16" x14ac:dyDescent="0.35">
      <c r="A13" s="53">
        <f>'Pro Forma'!B9</f>
        <v>2</v>
      </c>
      <c r="B13" s="53">
        <f>'Pro Forma'!D9</f>
        <v>0</v>
      </c>
      <c r="C13" s="325">
        <f>'Pro Forma'!F9</f>
        <v>4</v>
      </c>
      <c r="D13" s="326"/>
      <c r="E13" s="104" t="s">
        <v>84</v>
      </c>
      <c r="F13" s="45" t="s">
        <v>83</v>
      </c>
      <c r="G13" s="73"/>
      <c r="H13" s="119">
        <f t="shared" si="0"/>
        <v>2</v>
      </c>
      <c r="I13" s="53">
        <f t="shared" si="0"/>
        <v>0</v>
      </c>
      <c r="J13" s="323">
        <f t="shared" si="0"/>
        <v>4</v>
      </c>
      <c r="K13" s="324"/>
      <c r="L13" s="104" t="s">
        <v>84</v>
      </c>
      <c r="M13" s="45" t="s">
        <v>83</v>
      </c>
      <c r="O13" s="34"/>
    </row>
    <row r="14" spans="1:16" ht="5.15" customHeight="1" x14ac:dyDescent="0.35">
      <c r="C14" s="59"/>
      <c r="D14" s="73"/>
      <c r="E14" s="59"/>
      <c r="F14" s="73"/>
      <c r="G14" s="73"/>
      <c r="J14" s="59"/>
      <c r="K14" s="73"/>
      <c r="L14" s="59"/>
      <c r="M14" s="73"/>
      <c r="O14" s="34"/>
    </row>
    <row r="15" spans="1:16" x14ac:dyDescent="0.35">
      <c r="A15" s="321" t="s">
        <v>149</v>
      </c>
      <c r="B15" s="322"/>
      <c r="C15" s="74"/>
      <c r="D15" s="75"/>
      <c r="E15" s="74"/>
      <c r="F15" s="76"/>
      <c r="H15" s="321" t="s">
        <v>149</v>
      </c>
      <c r="I15" s="322"/>
      <c r="J15" s="74"/>
      <c r="K15" s="75"/>
      <c r="L15" s="74"/>
      <c r="M15" s="76"/>
      <c r="O15" s="34"/>
    </row>
    <row r="16" spans="1:16" s="79" customFormat="1" x14ac:dyDescent="0.35">
      <c r="A16" s="77" t="s">
        <v>150</v>
      </c>
      <c r="B16" s="301" t="str">
        <f>'Pro Forma'!B14:D14</f>
        <v xml:space="preserve">Village    Océan        </v>
      </c>
      <c r="C16" s="283"/>
      <c r="D16" s="284"/>
      <c r="E16" s="273">
        <f>'Pro Forma'!E14</f>
        <v>665</v>
      </c>
      <c r="F16" s="257">
        <f>SUM(E16*$P$3)</f>
        <v>2327500</v>
      </c>
      <c r="G16" s="78"/>
      <c r="H16" s="77" t="s">
        <v>150</v>
      </c>
      <c r="I16" s="301" t="str">
        <f>B16</f>
        <v xml:space="preserve">Village    Océan        </v>
      </c>
      <c r="J16" s="283"/>
      <c r="K16" s="284"/>
      <c r="L16" s="273">
        <f>E16</f>
        <v>665</v>
      </c>
      <c r="M16" s="257">
        <f>F16</f>
        <v>2327500</v>
      </c>
    </row>
    <row r="17" spans="1:20" s="79" customFormat="1" x14ac:dyDescent="0.35">
      <c r="A17" s="114" t="s">
        <v>151</v>
      </c>
      <c r="B17" s="297"/>
      <c r="C17" s="298"/>
      <c r="D17" s="299"/>
      <c r="E17" s="289"/>
      <c r="F17" s="290"/>
      <c r="G17" s="78"/>
      <c r="H17" s="105" t="s">
        <v>151</v>
      </c>
      <c r="I17" s="297"/>
      <c r="J17" s="298"/>
      <c r="K17" s="299"/>
      <c r="L17" s="289"/>
      <c r="M17" s="290"/>
    </row>
    <row r="18" spans="1:20" s="79" customFormat="1" x14ac:dyDescent="0.35">
      <c r="A18" s="115" t="str">
        <f>'Pro Forma'!A16</f>
        <v>Lit Sup</v>
      </c>
      <c r="B18" s="294">
        <f>'Pro Forma'!B16:D16</f>
        <v>2</v>
      </c>
      <c r="C18" s="295"/>
      <c r="D18" s="296"/>
      <c r="E18" s="289">
        <f>'Pro Forma'!E16</f>
        <v>140</v>
      </c>
      <c r="F18" s="290">
        <f>IFERROR(SUM(E18*$P$3),"")</f>
        <v>490000</v>
      </c>
      <c r="G18" s="78"/>
      <c r="H18" s="115" t="str">
        <f>A18</f>
        <v>Lit Sup</v>
      </c>
      <c r="I18" s="297">
        <f>B18</f>
        <v>2</v>
      </c>
      <c r="J18" s="298"/>
      <c r="K18" s="299"/>
      <c r="L18" s="289">
        <f t="shared" ref="L18:M65" si="1">E18</f>
        <v>140</v>
      </c>
      <c r="M18" s="290">
        <f t="shared" si="1"/>
        <v>490000</v>
      </c>
    </row>
    <row r="19" spans="1:20" s="79" customFormat="1" x14ac:dyDescent="0.35">
      <c r="A19" s="80" t="str">
        <f>'Pro Forma'!A17</f>
        <v>Additional bed:</v>
      </c>
      <c r="B19" s="311"/>
      <c r="C19" s="312"/>
      <c r="D19" s="313"/>
      <c r="E19" s="274"/>
      <c r="F19" s="258"/>
      <c r="G19" s="78"/>
      <c r="H19" s="106" t="str">
        <f>A19</f>
        <v>Additional bed:</v>
      </c>
      <c r="I19" s="305"/>
      <c r="J19" s="306"/>
      <c r="K19" s="307"/>
      <c r="L19" s="274"/>
      <c r="M19" s="258"/>
    </row>
    <row r="20" spans="1:20" s="79" customFormat="1" ht="15" customHeight="1" x14ac:dyDescent="0.35">
      <c r="A20" s="82" t="s">
        <v>153</v>
      </c>
      <c r="B20" s="83"/>
      <c r="C20" s="84"/>
      <c r="D20" s="85"/>
      <c r="E20" s="159"/>
      <c r="F20" s="164"/>
      <c r="G20" s="78"/>
      <c r="H20" s="314" t="s">
        <v>153</v>
      </c>
      <c r="I20" s="315"/>
      <c r="J20" s="84"/>
      <c r="K20" s="85"/>
      <c r="L20" s="159"/>
      <c r="M20" s="165"/>
    </row>
    <row r="21" spans="1:20" s="79" customFormat="1" ht="15" customHeight="1" x14ac:dyDescent="0.35">
      <c r="A21" s="81" t="str">
        <f>'Pro Forma'!A20</f>
        <v>Adultes</v>
      </c>
      <c r="B21" s="277" t="str">
        <f>'Pro Forma'!B20:D20</f>
        <v>Sans Pension</v>
      </c>
      <c r="C21" s="278"/>
      <c r="D21" s="279"/>
      <c r="E21" s="273">
        <f>'Pro Forma'!E20</f>
        <v>0</v>
      </c>
      <c r="F21" s="257">
        <f>IFERROR(SUM(E21*$P$3),"")</f>
        <v>0</v>
      </c>
      <c r="G21" s="78"/>
      <c r="H21" s="81" t="str">
        <f t="shared" ref="H21:H26" si="2">A21</f>
        <v>Adultes</v>
      </c>
      <c r="I21" s="301" t="str">
        <f t="shared" ref="I21:I25" si="3">B21</f>
        <v>Sans Pension</v>
      </c>
      <c r="J21" s="283"/>
      <c r="K21" s="284"/>
      <c r="L21" s="273">
        <f t="shared" si="1"/>
        <v>0</v>
      </c>
      <c r="M21" s="257">
        <f t="shared" si="1"/>
        <v>0</v>
      </c>
    </row>
    <row r="22" spans="1:20" s="79" customFormat="1" ht="10" customHeight="1" x14ac:dyDescent="0.35">
      <c r="A22" s="116" t="str">
        <f>'Pro Forma'!A21</f>
        <v>Adult</v>
      </c>
      <c r="B22" s="302" t="str">
        <f>'Pro Forma'!B21:D21</f>
        <v>Without Pension</v>
      </c>
      <c r="C22" s="303"/>
      <c r="D22" s="304"/>
      <c r="E22" s="289"/>
      <c r="F22" s="290"/>
      <c r="G22" s="78"/>
      <c r="H22" s="116" t="str">
        <f t="shared" si="2"/>
        <v>Adult</v>
      </c>
      <c r="I22" s="302" t="str">
        <f>B22</f>
        <v>Without Pension</v>
      </c>
      <c r="J22" s="303"/>
      <c r="K22" s="304"/>
      <c r="L22" s="289"/>
      <c r="M22" s="290"/>
    </row>
    <row r="23" spans="1:20" s="79" customFormat="1" ht="15" customHeight="1" x14ac:dyDescent="0.35">
      <c r="A23" s="115" t="str">
        <f>'Pro Forma'!A22</f>
        <v/>
      </c>
      <c r="B23" s="294" t="str">
        <f>'Pro Forma'!B22:D22</f>
        <v/>
      </c>
      <c r="C23" s="295"/>
      <c r="D23" s="296"/>
      <c r="E23" s="289" t="str">
        <f>'Pro Forma'!E22</f>
        <v/>
      </c>
      <c r="F23" s="290" t="str">
        <f>E23</f>
        <v/>
      </c>
      <c r="G23" s="78"/>
      <c r="H23" s="115" t="str">
        <f t="shared" si="2"/>
        <v/>
      </c>
      <c r="I23" s="297" t="str">
        <f t="shared" si="3"/>
        <v/>
      </c>
      <c r="J23" s="298"/>
      <c r="K23" s="299"/>
      <c r="L23" s="289" t="str">
        <f t="shared" si="1"/>
        <v/>
      </c>
      <c r="M23" s="290" t="str">
        <f t="shared" si="1"/>
        <v/>
      </c>
      <c r="T23" s="86"/>
    </row>
    <row r="24" spans="1:20" s="79" customFormat="1" ht="10" customHeight="1" x14ac:dyDescent="0.35">
      <c r="A24" s="116" t="str">
        <f>'Pro Forma'!A23</f>
        <v/>
      </c>
      <c r="B24" s="294" t="str">
        <f>'Pro Forma'!B23:D23</f>
        <v/>
      </c>
      <c r="C24" s="295"/>
      <c r="D24" s="296"/>
      <c r="E24" s="289"/>
      <c r="F24" s="290"/>
      <c r="G24" s="78"/>
      <c r="H24" s="116" t="str">
        <f t="shared" si="2"/>
        <v/>
      </c>
      <c r="I24" s="308" t="str">
        <f>B24</f>
        <v/>
      </c>
      <c r="J24" s="309"/>
      <c r="K24" s="310"/>
      <c r="L24" s="289"/>
      <c r="M24" s="290"/>
      <c r="T24" s="86"/>
    </row>
    <row r="25" spans="1:20" s="79" customFormat="1" ht="15" customHeight="1" x14ac:dyDescent="0.35">
      <c r="A25" s="115" t="str">
        <f>'Pro Forma'!A24</f>
        <v>Enfant - 12 Ans</v>
      </c>
      <c r="B25" s="294" t="str">
        <f>'Pro Forma'!B24:D24</f>
        <v>Sans Pension</v>
      </c>
      <c r="C25" s="295"/>
      <c r="D25" s="296"/>
      <c r="E25" s="289">
        <f>'Pro Forma'!E24</f>
        <v>0</v>
      </c>
      <c r="F25" s="290">
        <f>IFERROR(SUM(E25*$P$3),"")</f>
        <v>0</v>
      </c>
      <c r="G25" s="78"/>
      <c r="H25" s="115" t="str">
        <f t="shared" si="2"/>
        <v>Enfant - 12 Ans</v>
      </c>
      <c r="I25" s="297" t="str">
        <f t="shared" si="3"/>
        <v>Sans Pension</v>
      </c>
      <c r="J25" s="298"/>
      <c r="K25" s="299"/>
      <c r="L25" s="289">
        <f t="shared" si="1"/>
        <v>0</v>
      </c>
      <c r="M25" s="290">
        <f t="shared" si="1"/>
        <v>0</v>
      </c>
    </row>
    <row r="26" spans="1:20" s="79" customFormat="1" ht="10" customHeight="1" x14ac:dyDescent="0.35">
      <c r="A26" s="107" t="str">
        <f>'Pro Forma'!A25</f>
        <v>Child - 12 Years</v>
      </c>
      <c r="B26" s="293" t="str">
        <f>'Pro Forma'!B25:D25</f>
        <v>Without Pension</v>
      </c>
      <c r="C26" s="287"/>
      <c r="D26" s="288"/>
      <c r="E26" s="274"/>
      <c r="F26" s="258"/>
      <c r="G26" s="78"/>
      <c r="H26" s="107" t="str">
        <f t="shared" si="2"/>
        <v>Child - 12 Years</v>
      </c>
      <c r="I26" s="300" t="str">
        <f>B26</f>
        <v>Without Pension</v>
      </c>
      <c r="J26" s="285"/>
      <c r="K26" s="286"/>
      <c r="L26" s="274"/>
      <c r="M26" s="258"/>
    </row>
    <row r="27" spans="1:20" s="88" customFormat="1" ht="15" customHeight="1" x14ac:dyDescent="0.35">
      <c r="A27" s="291" t="s">
        <v>154</v>
      </c>
      <c r="B27" s="292"/>
      <c r="C27" s="84"/>
      <c r="D27" s="85"/>
      <c r="E27" s="159"/>
      <c r="F27" s="165"/>
      <c r="G27" s="87"/>
      <c r="H27" s="291" t="s">
        <v>154</v>
      </c>
      <c r="I27" s="292"/>
      <c r="J27" s="84"/>
      <c r="K27" s="85"/>
      <c r="L27" s="159"/>
      <c r="M27" s="165"/>
    </row>
    <row r="28" spans="1:20" s="79" customFormat="1" ht="15" customHeight="1" x14ac:dyDescent="0.35">
      <c r="A28" s="102"/>
      <c r="B28" s="278" t="str">
        <f>'Pro Forma'!B31:D31</f>
        <v>Sans Transfert</v>
      </c>
      <c r="C28" s="278"/>
      <c r="D28" s="279"/>
      <c r="E28" s="273">
        <f>'Pro Forma'!E31</f>
        <v>0</v>
      </c>
      <c r="F28" s="257">
        <f>SUM(E28*$P$3)</f>
        <v>0</v>
      </c>
      <c r="G28" s="78"/>
      <c r="H28" s="100"/>
      <c r="I28" s="283" t="str">
        <f>B28</f>
        <v>Sans Transfert</v>
      </c>
      <c r="J28" s="283"/>
      <c r="K28" s="284"/>
      <c r="L28" s="273">
        <f t="shared" si="1"/>
        <v>0</v>
      </c>
      <c r="M28" s="257">
        <f t="shared" si="1"/>
        <v>0</v>
      </c>
      <c r="Q28" s="1"/>
    </row>
    <row r="29" spans="1:20" s="79" customFormat="1" ht="15" customHeight="1" x14ac:dyDescent="0.35">
      <c r="A29" s="103"/>
      <c r="B29" s="287" t="str">
        <f>'Pro Forma'!B32:D32</f>
        <v>Without Transfer</v>
      </c>
      <c r="C29" s="287"/>
      <c r="D29" s="288"/>
      <c r="E29" s="274"/>
      <c r="F29" s="258"/>
      <c r="G29" s="78"/>
      <c r="H29" s="101"/>
      <c r="I29" s="285" t="str">
        <f>B29</f>
        <v>Without Transfer</v>
      </c>
      <c r="J29" s="285"/>
      <c r="K29" s="286"/>
      <c r="L29" s="274"/>
      <c r="M29" s="258"/>
      <c r="Q29" s="1"/>
    </row>
    <row r="30" spans="1:20" s="88" customFormat="1" ht="15" customHeight="1" x14ac:dyDescent="0.35">
      <c r="A30" s="275" t="s">
        <v>155</v>
      </c>
      <c r="B30" s="276"/>
      <c r="C30" s="89"/>
      <c r="D30" s="90"/>
      <c r="E30" s="160"/>
      <c r="F30" s="165"/>
      <c r="G30" s="87"/>
      <c r="H30" s="275" t="s">
        <v>155</v>
      </c>
      <c r="I30" s="276"/>
      <c r="J30" s="89"/>
      <c r="K30" s="90"/>
      <c r="L30" s="160"/>
      <c r="M30" s="165"/>
      <c r="Q30" s="91"/>
    </row>
    <row r="31" spans="1:20" s="79" customFormat="1" ht="15" customHeight="1" x14ac:dyDescent="0.35">
      <c r="A31" s="277" t="s">
        <v>156</v>
      </c>
      <c r="B31" s="278"/>
      <c r="C31" s="278"/>
      <c r="D31" s="279"/>
      <c r="E31" s="273">
        <f>'Pro Forma'!E27</f>
        <v>7</v>
      </c>
      <c r="F31" s="257">
        <f>SUM(E31*$P$3)</f>
        <v>24500</v>
      </c>
      <c r="G31" s="78"/>
      <c r="H31" s="277" t="s">
        <v>156</v>
      </c>
      <c r="I31" s="278"/>
      <c r="J31" s="278"/>
      <c r="K31" s="279"/>
      <c r="L31" s="273">
        <f t="shared" si="1"/>
        <v>7</v>
      </c>
      <c r="M31" s="257">
        <f t="shared" si="1"/>
        <v>24500</v>
      </c>
    </row>
    <row r="32" spans="1:20" s="79" customFormat="1" ht="10" customHeight="1" x14ac:dyDescent="0.35">
      <c r="A32" s="280" t="s">
        <v>157</v>
      </c>
      <c r="B32" s="281"/>
      <c r="C32" s="281"/>
      <c r="D32" s="282"/>
      <c r="E32" s="274"/>
      <c r="F32" s="258"/>
      <c r="G32" s="78"/>
      <c r="H32" s="280" t="s">
        <v>157</v>
      </c>
      <c r="I32" s="281"/>
      <c r="J32" s="281"/>
      <c r="K32" s="282"/>
      <c r="L32" s="274"/>
      <c r="M32" s="258"/>
    </row>
    <row r="33" spans="1:18" s="79" customFormat="1" ht="15" customHeight="1" x14ac:dyDescent="0.35">
      <c r="A33" s="277" t="s">
        <v>158</v>
      </c>
      <c r="B33" s="278"/>
      <c r="C33" s="278"/>
      <c r="D33" s="279"/>
      <c r="E33" s="273">
        <f>'Pro Forma'!E29</f>
        <v>12</v>
      </c>
      <c r="F33" s="257">
        <f>SUM(E33*$P$3)</f>
        <v>42000</v>
      </c>
      <c r="G33" s="78"/>
      <c r="H33" s="277" t="s">
        <v>158</v>
      </c>
      <c r="I33" s="278"/>
      <c r="J33" s="278"/>
      <c r="K33" s="279"/>
      <c r="L33" s="273">
        <f t="shared" si="1"/>
        <v>12</v>
      </c>
      <c r="M33" s="257">
        <f t="shared" si="1"/>
        <v>42000</v>
      </c>
      <c r="Q33" s="79" t="s">
        <v>159</v>
      </c>
      <c r="R33" s="92">
        <f>SUM(E16:E33)</f>
        <v>824</v>
      </c>
    </row>
    <row r="34" spans="1:18" s="79" customFormat="1" ht="10" customHeight="1" x14ac:dyDescent="0.35">
      <c r="A34" s="280" t="s">
        <v>160</v>
      </c>
      <c r="B34" s="281"/>
      <c r="C34" s="281"/>
      <c r="D34" s="282"/>
      <c r="E34" s="274"/>
      <c r="F34" s="258"/>
      <c r="G34" s="78"/>
      <c r="H34" s="280" t="s">
        <v>160</v>
      </c>
      <c r="I34" s="281"/>
      <c r="J34" s="281"/>
      <c r="K34" s="282"/>
      <c r="L34" s="274"/>
      <c r="M34" s="258"/>
      <c r="P34" s="92"/>
    </row>
    <row r="35" spans="1:18" s="98" customFormat="1" ht="15" customHeight="1" x14ac:dyDescent="0.35">
      <c r="A35" s="267" t="s">
        <v>161</v>
      </c>
      <c r="B35" s="268"/>
      <c r="C35" s="93"/>
      <c r="D35" s="94"/>
      <c r="E35" s="161"/>
      <c r="F35" s="166"/>
      <c r="G35" s="95"/>
      <c r="H35" s="267" t="str">
        <f>A35</f>
        <v>Consomations sur place</v>
      </c>
      <c r="I35" s="268"/>
      <c r="J35" s="96"/>
      <c r="K35" s="97"/>
      <c r="L35" s="172"/>
      <c r="M35" s="169"/>
    </row>
    <row r="36" spans="1:18" s="60" customFormat="1" x14ac:dyDescent="0.35">
      <c r="A36" s="269" t="s">
        <v>162</v>
      </c>
      <c r="B36" s="270"/>
      <c r="C36" s="225"/>
      <c r="D36" s="227"/>
      <c r="E36" s="162"/>
      <c r="F36" s="167"/>
      <c r="G36" s="41"/>
      <c r="H36" s="269" t="str">
        <f>A36</f>
        <v>Consomations on site</v>
      </c>
      <c r="I36" s="270"/>
      <c r="J36" s="225"/>
      <c r="K36" s="227"/>
      <c r="L36" s="162"/>
      <c r="M36" s="167"/>
    </row>
    <row r="37" spans="1:18" x14ac:dyDescent="0.35">
      <c r="A37" s="265"/>
      <c r="B37" s="266"/>
      <c r="C37" s="225"/>
      <c r="D37" s="227"/>
      <c r="E37" s="163">
        <f t="shared" ref="E37:E60" si="4">F37/$P$3</f>
        <v>0</v>
      </c>
      <c r="F37" s="167"/>
      <c r="G37" s="73"/>
      <c r="H37" s="265">
        <f t="shared" ref="H37:H60" si="5">A37</f>
        <v>0</v>
      </c>
      <c r="I37" s="266"/>
      <c r="J37" s="225"/>
      <c r="K37" s="227"/>
      <c r="L37" s="173">
        <f>E37</f>
        <v>0</v>
      </c>
      <c r="M37" s="170">
        <f>F37</f>
        <v>0</v>
      </c>
    </row>
    <row r="38" spans="1:18" x14ac:dyDescent="0.35">
      <c r="A38" s="263"/>
      <c r="B38" s="264"/>
      <c r="C38" s="225"/>
      <c r="D38" s="227"/>
      <c r="E38" s="163">
        <f t="shared" si="4"/>
        <v>0</v>
      </c>
      <c r="F38" s="168"/>
      <c r="G38" s="73"/>
      <c r="H38" s="265">
        <f t="shared" si="5"/>
        <v>0</v>
      </c>
      <c r="I38" s="266"/>
      <c r="J38" s="225"/>
      <c r="K38" s="227"/>
      <c r="L38" s="173">
        <f t="shared" si="1"/>
        <v>0</v>
      </c>
      <c r="M38" s="170">
        <f t="shared" si="1"/>
        <v>0</v>
      </c>
    </row>
    <row r="39" spans="1:18" x14ac:dyDescent="0.35">
      <c r="A39" s="263"/>
      <c r="B39" s="264"/>
      <c r="C39" s="225"/>
      <c r="D39" s="227"/>
      <c r="E39" s="163">
        <f t="shared" si="4"/>
        <v>0</v>
      </c>
      <c r="F39" s="168"/>
      <c r="G39" s="73"/>
      <c r="H39" s="265">
        <f t="shared" si="5"/>
        <v>0</v>
      </c>
      <c r="I39" s="266"/>
      <c r="J39" s="225"/>
      <c r="K39" s="227"/>
      <c r="L39" s="173">
        <f t="shared" si="1"/>
        <v>0</v>
      </c>
      <c r="M39" s="170">
        <f t="shared" si="1"/>
        <v>0</v>
      </c>
    </row>
    <row r="40" spans="1:18" x14ac:dyDescent="0.35">
      <c r="A40" s="265"/>
      <c r="B40" s="266"/>
      <c r="C40" s="225"/>
      <c r="D40" s="227"/>
      <c r="E40" s="163">
        <f t="shared" si="4"/>
        <v>0</v>
      </c>
      <c r="F40" s="168"/>
      <c r="G40" s="73"/>
      <c r="H40" s="265">
        <f t="shared" si="5"/>
        <v>0</v>
      </c>
      <c r="I40" s="266"/>
      <c r="J40" s="225"/>
      <c r="K40" s="227"/>
      <c r="L40" s="173">
        <f t="shared" si="1"/>
        <v>0</v>
      </c>
      <c r="M40" s="170">
        <f t="shared" si="1"/>
        <v>0</v>
      </c>
    </row>
    <row r="41" spans="1:18" x14ac:dyDescent="0.35">
      <c r="A41" s="263"/>
      <c r="B41" s="264"/>
      <c r="C41" s="225"/>
      <c r="D41" s="227"/>
      <c r="E41" s="163">
        <f t="shared" si="4"/>
        <v>0</v>
      </c>
      <c r="F41" s="168"/>
      <c r="G41" s="73"/>
      <c r="H41" s="265">
        <f t="shared" si="5"/>
        <v>0</v>
      </c>
      <c r="I41" s="266"/>
      <c r="J41" s="225"/>
      <c r="K41" s="227"/>
      <c r="L41" s="173">
        <f t="shared" si="1"/>
        <v>0</v>
      </c>
      <c r="M41" s="170">
        <f t="shared" si="1"/>
        <v>0</v>
      </c>
    </row>
    <row r="42" spans="1:18" x14ac:dyDescent="0.35">
      <c r="A42" s="263"/>
      <c r="B42" s="264"/>
      <c r="C42" s="225"/>
      <c r="D42" s="227"/>
      <c r="E42" s="163">
        <f t="shared" si="4"/>
        <v>0</v>
      </c>
      <c r="F42" s="168"/>
      <c r="G42" s="73"/>
      <c r="H42" s="265">
        <f t="shared" si="5"/>
        <v>0</v>
      </c>
      <c r="I42" s="266"/>
      <c r="J42" s="225"/>
      <c r="K42" s="227"/>
      <c r="L42" s="173">
        <f t="shared" si="1"/>
        <v>0</v>
      </c>
      <c r="M42" s="170">
        <f t="shared" si="1"/>
        <v>0</v>
      </c>
    </row>
    <row r="43" spans="1:18" x14ac:dyDescent="0.35">
      <c r="A43" s="263"/>
      <c r="B43" s="264"/>
      <c r="C43" s="225"/>
      <c r="D43" s="227"/>
      <c r="E43" s="163">
        <f t="shared" si="4"/>
        <v>0</v>
      </c>
      <c r="F43" s="168"/>
      <c r="G43" s="73"/>
      <c r="H43" s="265">
        <f t="shared" si="5"/>
        <v>0</v>
      </c>
      <c r="I43" s="266"/>
      <c r="J43" s="225"/>
      <c r="K43" s="227"/>
      <c r="L43" s="173">
        <f t="shared" si="1"/>
        <v>0</v>
      </c>
      <c r="M43" s="170">
        <f t="shared" si="1"/>
        <v>0</v>
      </c>
    </row>
    <row r="44" spans="1:18" x14ac:dyDescent="0.35">
      <c r="A44" s="263"/>
      <c r="B44" s="264"/>
      <c r="C44" s="225"/>
      <c r="D44" s="227"/>
      <c r="E44" s="163">
        <f t="shared" si="4"/>
        <v>0</v>
      </c>
      <c r="F44" s="168"/>
      <c r="G44" s="73"/>
      <c r="H44" s="265">
        <f t="shared" si="5"/>
        <v>0</v>
      </c>
      <c r="I44" s="266"/>
      <c r="J44" s="225"/>
      <c r="K44" s="227"/>
      <c r="L44" s="173">
        <f t="shared" si="1"/>
        <v>0</v>
      </c>
      <c r="M44" s="170">
        <f t="shared" si="1"/>
        <v>0</v>
      </c>
    </row>
    <row r="45" spans="1:18" x14ac:dyDescent="0.35">
      <c r="A45" s="263"/>
      <c r="B45" s="264"/>
      <c r="C45" s="225"/>
      <c r="D45" s="227"/>
      <c r="E45" s="163">
        <f t="shared" si="4"/>
        <v>0</v>
      </c>
      <c r="F45" s="168"/>
      <c r="G45" s="73"/>
      <c r="H45" s="265">
        <f t="shared" si="5"/>
        <v>0</v>
      </c>
      <c r="I45" s="266"/>
      <c r="J45" s="225"/>
      <c r="K45" s="227"/>
      <c r="L45" s="173">
        <f t="shared" si="1"/>
        <v>0</v>
      </c>
      <c r="M45" s="170">
        <f t="shared" si="1"/>
        <v>0</v>
      </c>
    </row>
    <row r="46" spans="1:18" x14ac:dyDescent="0.35">
      <c r="A46" s="263"/>
      <c r="B46" s="264"/>
      <c r="C46" s="225"/>
      <c r="D46" s="227"/>
      <c r="E46" s="163">
        <f t="shared" si="4"/>
        <v>0</v>
      </c>
      <c r="F46" s="168"/>
      <c r="G46" s="73"/>
      <c r="H46" s="265">
        <f t="shared" si="5"/>
        <v>0</v>
      </c>
      <c r="I46" s="266"/>
      <c r="J46" s="225"/>
      <c r="K46" s="227"/>
      <c r="L46" s="173">
        <f t="shared" si="1"/>
        <v>0</v>
      </c>
      <c r="M46" s="170">
        <f t="shared" si="1"/>
        <v>0</v>
      </c>
    </row>
    <row r="47" spans="1:18" x14ac:dyDescent="0.35">
      <c r="A47" s="263"/>
      <c r="B47" s="264"/>
      <c r="C47" s="225"/>
      <c r="D47" s="227"/>
      <c r="E47" s="163">
        <f t="shared" si="4"/>
        <v>0</v>
      </c>
      <c r="F47" s="168"/>
      <c r="G47" s="73"/>
      <c r="H47" s="265">
        <f t="shared" si="5"/>
        <v>0</v>
      </c>
      <c r="I47" s="266"/>
      <c r="J47" s="225"/>
      <c r="K47" s="227"/>
      <c r="L47" s="173">
        <f t="shared" si="1"/>
        <v>0</v>
      </c>
      <c r="M47" s="170">
        <f t="shared" si="1"/>
        <v>0</v>
      </c>
    </row>
    <row r="48" spans="1:18" x14ac:dyDescent="0.35">
      <c r="A48" s="263"/>
      <c r="B48" s="264"/>
      <c r="C48" s="225"/>
      <c r="D48" s="227"/>
      <c r="E48" s="163">
        <f t="shared" si="4"/>
        <v>0</v>
      </c>
      <c r="F48" s="168"/>
      <c r="G48" s="73"/>
      <c r="H48" s="265">
        <f t="shared" si="5"/>
        <v>0</v>
      </c>
      <c r="I48" s="266"/>
      <c r="J48" s="225"/>
      <c r="K48" s="227"/>
      <c r="L48" s="173">
        <f t="shared" si="1"/>
        <v>0</v>
      </c>
      <c r="M48" s="170">
        <f t="shared" si="1"/>
        <v>0</v>
      </c>
    </row>
    <row r="49" spans="1:15" x14ac:dyDescent="0.35">
      <c r="A49" s="263"/>
      <c r="B49" s="264"/>
      <c r="C49" s="225"/>
      <c r="D49" s="227"/>
      <c r="E49" s="163">
        <f t="shared" si="4"/>
        <v>0</v>
      </c>
      <c r="F49" s="168"/>
      <c r="G49" s="73"/>
      <c r="H49" s="265">
        <f t="shared" si="5"/>
        <v>0</v>
      </c>
      <c r="I49" s="266"/>
      <c r="J49" s="225"/>
      <c r="K49" s="227"/>
      <c r="L49" s="173">
        <f t="shared" si="1"/>
        <v>0</v>
      </c>
      <c r="M49" s="170">
        <f t="shared" si="1"/>
        <v>0</v>
      </c>
    </row>
    <row r="50" spans="1:15" x14ac:dyDescent="0.35">
      <c r="A50" s="263"/>
      <c r="B50" s="264"/>
      <c r="C50" s="225"/>
      <c r="D50" s="227"/>
      <c r="E50" s="163">
        <f t="shared" si="4"/>
        <v>0</v>
      </c>
      <c r="F50" s="168"/>
      <c r="G50" s="73"/>
      <c r="H50" s="265">
        <f t="shared" si="5"/>
        <v>0</v>
      </c>
      <c r="I50" s="266"/>
      <c r="J50" s="225"/>
      <c r="K50" s="227"/>
      <c r="L50" s="173">
        <f t="shared" si="1"/>
        <v>0</v>
      </c>
      <c r="M50" s="170">
        <f t="shared" si="1"/>
        <v>0</v>
      </c>
    </row>
    <row r="51" spans="1:15" x14ac:dyDescent="0.35">
      <c r="A51" s="263"/>
      <c r="B51" s="264"/>
      <c r="C51" s="225"/>
      <c r="D51" s="227"/>
      <c r="E51" s="163">
        <f t="shared" si="4"/>
        <v>0</v>
      </c>
      <c r="F51" s="168"/>
      <c r="G51" s="73"/>
      <c r="H51" s="265">
        <f t="shared" si="5"/>
        <v>0</v>
      </c>
      <c r="I51" s="266"/>
      <c r="J51" s="225"/>
      <c r="K51" s="227"/>
      <c r="L51" s="173">
        <f t="shared" si="1"/>
        <v>0</v>
      </c>
      <c r="M51" s="170">
        <f t="shared" si="1"/>
        <v>0</v>
      </c>
    </row>
    <row r="52" spans="1:15" x14ac:dyDescent="0.35">
      <c r="A52" s="263"/>
      <c r="B52" s="264"/>
      <c r="C52" s="225"/>
      <c r="D52" s="227"/>
      <c r="E52" s="163">
        <f t="shared" si="4"/>
        <v>0</v>
      </c>
      <c r="F52" s="168"/>
      <c r="G52" s="73"/>
      <c r="H52" s="265">
        <f t="shared" si="5"/>
        <v>0</v>
      </c>
      <c r="I52" s="266"/>
      <c r="J52" s="225"/>
      <c r="K52" s="227"/>
      <c r="L52" s="173">
        <f t="shared" si="1"/>
        <v>0</v>
      </c>
      <c r="M52" s="170">
        <f t="shared" si="1"/>
        <v>0</v>
      </c>
    </row>
    <row r="53" spans="1:15" x14ac:dyDescent="0.35">
      <c r="A53" s="263"/>
      <c r="B53" s="264"/>
      <c r="C53" s="225"/>
      <c r="D53" s="227"/>
      <c r="E53" s="163">
        <f t="shared" si="4"/>
        <v>0</v>
      </c>
      <c r="F53" s="168"/>
      <c r="G53" s="73"/>
      <c r="H53" s="265">
        <f t="shared" si="5"/>
        <v>0</v>
      </c>
      <c r="I53" s="266"/>
      <c r="J53" s="225"/>
      <c r="K53" s="227"/>
      <c r="L53" s="173">
        <f t="shared" si="1"/>
        <v>0</v>
      </c>
      <c r="M53" s="170">
        <f t="shared" si="1"/>
        <v>0</v>
      </c>
    </row>
    <row r="54" spans="1:15" x14ac:dyDescent="0.35">
      <c r="A54" s="263"/>
      <c r="B54" s="264"/>
      <c r="C54" s="225"/>
      <c r="D54" s="227"/>
      <c r="E54" s="163">
        <f t="shared" si="4"/>
        <v>0</v>
      </c>
      <c r="F54" s="168"/>
      <c r="G54" s="73"/>
      <c r="H54" s="265">
        <f t="shared" si="5"/>
        <v>0</v>
      </c>
      <c r="I54" s="266"/>
      <c r="J54" s="225"/>
      <c r="K54" s="227"/>
      <c r="L54" s="173">
        <f t="shared" si="1"/>
        <v>0</v>
      </c>
      <c r="M54" s="170">
        <f t="shared" si="1"/>
        <v>0</v>
      </c>
    </row>
    <row r="55" spans="1:15" x14ac:dyDescent="0.35">
      <c r="A55" s="263"/>
      <c r="B55" s="264"/>
      <c r="C55" s="225"/>
      <c r="D55" s="227"/>
      <c r="E55" s="163">
        <f t="shared" si="4"/>
        <v>0</v>
      </c>
      <c r="F55" s="168"/>
      <c r="G55" s="73"/>
      <c r="H55" s="265">
        <f t="shared" si="5"/>
        <v>0</v>
      </c>
      <c r="I55" s="266"/>
      <c r="J55" s="225"/>
      <c r="K55" s="227"/>
      <c r="L55" s="173">
        <f t="shared" si="1"/>
        <v>0</v>
      </c>
      <c r="M55" s="170">
        <f t="shared" si="1"/>
        <v>0</v>
      </c>
    </row>
    <row r="56" spans="1:15" x14ac:dyDescent="0.35">
      <c r="A56" s="263"/>
      <c r="B56" s="264"/>
      <c r="C56" s="225"/>
      <c r="D56" s="227"/>
      <c r="E56" s="163">
        <f t="shared" si="4"/>
        <v>0</v>
      </c>
      <c r="F56" s="168"/>
      <c r="G56" s="73"/>
      <c r="H56" s="265">
        <f t="shared" si="5"/>
        <v>0</v>
      </c>
      <c r="I56" s="266"/>
      <c r="J56" s="225"/>
      <c r="K56" s="227"/>
      <c r="L56" s="173">
        <f t="shared" si="1"/>
        <v>0</v>
      </c>
      <c r="M56" s="170">
        <f t="shared" si="1"/>
        <v>0</v>
      </c>
    </row>
    <row r="57" spans="1:15" x14ac:dyDescent="0.35">
      <c r="A57" s="263"/>
      <c r="B57" s="264"/>
      <c r="C57" s="225"/>
      <c r="D57" s="227"/>
      <c r="E57" s="163">
        <f t="shared" si="4"/>
        <v>0</v>
      </c>
      <c r="F57" s="168"/>
      <c r="G57" s="73"/>
      <c r="H57" s="265">
        <f t="shared" si="5"/>
        <v>0</v>
      </c>
      <c r="I57" s="266"/>
      <c r="J57" s="225"/>
      <c r="K57" s="227"/>
      <c r="L57" s="173">
        <f t="shared" si="1"/>
        <v>0</v>
      </c>
      <c r="M57" s="170">
        <f t="shared" si="1"/>
        <v>0</v>
      </c>
    </row>
    <row r="58" spans="1:15" x14ac:dyDescent="0.35">
      <c r="A58" s="263"/>
      <c r="B58" s="264"/>
      <c r="C58" s="225"/>
      <c r="D58" s="227"/>
      <c r="E58" s="163">
        <f t="shared" si="4"/>
        <v>0</v>
      </c>
      <c r="F58" s="168"/>
      <c r="G58" s="73"/>
      <c r="H58" s="265">
        <f t="shared" si="5"/>
        <v>0</v>
      </c>
      <c r="I58" s="266"/>
      <c r="J58" s="225"/>
      <c r="K58" s="227"/>
      <c r="L58" s="173">
        <f t="shared" si="1"/>
        <v>0</v>
      </c>
      <c r="M58" s="170">
        <f t="shared" si="1"/>
        <v>0</v>
      </c>
    </row>
    <row r="59" spans="1:15" x14ac:dyDescent="0.35">
      <c r="A59" s="263"/>
      <c r="B59" s="264"/>
      <c r="C59" s="225"/>
      <c r="D59" s="227"/>
      <c r="E59" s="163">
        <f t="shared" si="4"/>
        <v>0</v>
      </c>
      <c r="F59" s="168"/>
      <c r="G59" s="73"/>
      <c r="H59" s="265">
        <f t="shared" si="5"/>
        <v>0</v>
      </c>
      <c r="I59" s="266"/>
      <c r="J59" s="225"/>
      <c r="K59" s="227"/>
      <c r="L59" s="173">
        <f t="shared" si="1"/>
        <v>0</v>
      </c>
      <c r="M59" s="170">
        <f t="shared" si="1"/>
        <v>0</v>
      </c>
    </row>
    <row r="60" spans="1:15" x14ac:dyDescent="0.35">
      <c r="A60" s="259"/>
      <c r="B60" s="260"/>
      <c r="C60" s="271"/>
      <c r="D60" s="272"/>
      <c r="E60" s="163">
        <f t="shared" si="4"/>
        <v>0</v>
      </c>
      <c r="F60" s="168"/>
      <c r="G60" s="73"/>
      <c r="H60" s="261">
        <f t="shared" si="5"/>
        <v>0</v>
      </c>
      <c r="I60" s="262"/>
      <c r="J60" s="271"/>
      <c r="K60" s="272"/>
      <c r="L60" s="174">
        <f t="shared" si="1"/>
        <v>0</v>
      </c>
      <c r="M60" s="171">
        <f t="shared" si="1"/>
        <v>0</v>
      </c>
      <c r="N60" s="185">
        <f>SUM(M37:M60)</f>
        <v>0</v>
      </c>
    </row>
    <row r="61" spans="1:15" x14ac:dyDescent="0.35">
      <c r="C61" s="249" t="s">
        <v>163</v>
      </c>
      <c r="D61" s="250"/>
      <c r="E61" s="245">
        <f>SUM(E16:E60)</f>
        <v>824</v>
      </c>
      <c r="F61" s="247">
        <f>SUM(E61*$P$3)</f>
        <v>2884000</v>
      </c>
      <c r="G61" s="73"/>
      <c r="H61" t="s">
        <v>164</v>
      </c>
      <c r="I61" s="184">
        <f>SUM(M16:M19)</f>
        <v>2817500</v>
      </c>
      <c r="J61" s="249" t="s">
        <v>163</v>
      </c>
      <c r="K61" s="250"/>
      <c r="L61" s="235">
        <f t="shared" si="1"/>
        <v>824</v>
      </c>
      <c r="M61" s="237">
        <f t="shared" si="1"/>
        <v>2884000</v>
      </c>
      <c r="O61" s="99"/>
    </row>
    <row r="62" spans="1:15" x14ac:dyDescent="0.35">
      <c r="C62" s="241" t="s">
        <v>165</v>
      </c>
      <c r="D62" s="242"/>
      <c r="E62" s="246"/>
      <c r="F62" s="248"/>
      <c r="G62" s="73"/>
      <c r="I62" s="184"/>
      <c r="J62" s="241" t="s">
        <v>165</v>
      </c>
      <c r="K62" s="242"/>
      <c r="L62" s="236"/>
      <c r="M62" s="238"/>
    </row>
    <row r="63" spans="1:15" x14ac:dyDescent="0.35">
      <c r="C63" s="249" t="s">
        <v>166</v>
      </c>
      <c r="D63" s="250"/>
      <c r="E63" s="251">
        <f>VLOOKUP(B3,Réservation!B2:U8,20,FALSE)</f>
        <v>241.5</v>
      </c>
      <c r="F63" s="253">
        <f>SUM(E63*$P$3)</f>
        <v>845250</v>
      </c>
      <c r="G63" s="73"/>
      <c r="H63" t="s">
        <v>167</v>
      </c>
      <c r="I63" s="184">
        <f>SUM(M21,M25)</f>
        <v>0</v>
      </c>
      <c r="J63" s="249" t="s">
        <v>166</v>
      </c>
      <c r="K63" s="250"/>
      <c r="L63" s="255">
        <f>E63</f>
        <v>241.5</v>
      </c>
      <c r="M63" s="257">
        <f t="shared" si="1"/>
        <v>845250</v>
      </c>
    </row>
    <row r="64" spans="1:15" x14ac:dyDescent="0.35">
      <c r="C64" s="241" t="s">
        <v>168</v>
      </c>
      <c r="D64" s="242"/>
      <c r="E64" s="252"/>
      <c r="F64" s="254"/>
      <c r="G64" s="73"/>
      <c r="I64" s="184"/>
      <c r="J64" s="241" t="s">
        <v>168</v>
      </c>
      <c r="K64" s="242"/>
      <c r="L64" s="256"/>
      <c r="M64" s="258"/>
    </row>
    <row r="65" spans="1:13" x14ac:dyDescent="0.35">
      <c r="C65" s="243" t="s">
        <v>135</v>
      </c>
      <c r="D65" s="244"/>
      <c r="E65" s="245">
        <f>SUM(E61-E63)</f>
        <v>582.5</v>
      </c>
      <c r="F65" s="247">
        <f>SUM(E65*$P$3)</f>
        <v>2038750</v>
      </c>
      <c r="G65" s="73"/>
      <c r="H65" t="s">
        <v>169</v>
      </c>
      <c r="I65" s="184">
        <f>M31+M33+M28</f>
        <v>66500</v>
      </c>
      <c r="J65" s="243" t="s">
        <v>135</v>
      </c>
      <c r="K65" s="244"/>
      <c r="L65" s="235">
        <f t="shared" si="1"/>
        <v>582.5</v>
      </c>
      <c r="M65" s="237">
        <f t="shared" si="1"/>
        <v>2038750</v>
      </c>
    </row>
    <row r="66" spans="1:13" x14ac:dyDescent="0.35">
      <c r="C66" s="239" t="s">
        <v>170</v>
      </c>
      <c r="D66" s="240"/>
      <c r="E66" s="246"/>
      <c r="F66" s="248"/>
      <c r="I66" s="184"/>
      <c r="J66" s="239" t="s">
        <v>170</v>
      </c>
      <c r="K66" s="240"/>
      <c r="L66" s="236"/>
      <c r="M66" s="238"/>
    </row>
    <row r="67" spans="1:13" x14ac:dyDescent="0.35">
      <c r="H67" t="s">
        <v>171</v>
      </c>
      <c r="I67" s="184">
        <f>SUM(M37:M60)</f>
        <v>0</v>
      </c>
    </row>
    <row r="76" spans="1:13" x14ac:dyDescent="0.35">
      <c r="A76" s="234" t="s">
        <v>172</v>
      </c>
      <c r="B76" s="234"/>
      <c r="C76" s="234"/>
      <c r="D76" s="234"/>
      <c r="E76" s="234"/>
      <c r="F76" s="234"/>
      <c r="H76" s="234" t="s">
        <v>172</v>
      </c>
      <c r="I76" s="234"/>
      <c r="J76" s="234"/>
      <c r="K76" s="234"/>
      <c r="L76" s="234"/>
      <c r="M76" s="234"/>
    </row>
    <row r="77" spans="1:13" x14ac:dyDescent="0.35">
      <c r="A77" s="234" t="s">
        <v>173</v>
      </c>
      <c r="B77" s="234"/>
      <c r="C77" s="234"/>
      <c r="D77" s="234"/>
      <c r="E77" s="234"/>
      <c r="F77" s="234"/>
      <c r="H77" s="234" t="s">
        <v>173</v>
      </c>
      <c r="I77" s="234"/>
      <c r="J77" s="234"/>
      <c r="K77" s="234"/>
      <c r="L77" s="234"/>
      <c r="M77" s="234"/>
    </row>
    <row r="78" spans="1:13" x14ac:dyDescent="0.35">
      <c r="A78" s="234" t="s">
        <v>174</v>
      </c>
      <c r="B78" s="234"/>
      <c r="C78" s="234"/>
      <c r="D78" s="234"/>
      <c r="E78" s="234"/>
      <c r="F78" s="234"/>
      <c r="H78" s="234" t="s">
        <v>174</v>
      </c>
      <c r="I78" s="234"/>
      <c r="J78" s="234"/>
      <c r="K78" s="234"/>
      <c r="L78" s="234"/>
      <c r="M78" s="234"/>
    </row>
    <row r="80" spans="1:13" x14ac:dyDescent="0.35">
      <c r="A80" s="234" t="s">
        <v>175</v>
      </c>
      <c r="B80" s="234"/>
      <c r="C80" s="234"/>
      <c r="D80" s="234"/>
      <c r="E80" s="234"/>
      <c r="F80" s="234"/>
      <c r="H80" s="234" t="str">
        <f>A80</f>
        <v>NIF 1000110413 N°Statistique : 55101 32 1980 0 00521</v>
      </c>
      <c r="I80" s="234"/>
      <c r="J80" s="234"/>
      <c r="K80" s="234"/>
      <c r="L80" s="234"/>
      <c r="M80" s="234"/>
    </row>
  </sheetData>
  <mergeCells count="181">
    <mergeCell ref="E1:F2"/>
    <mergeCell ref="L1:M2"/>
    <mergeCell ref="E3:F3"/>
    <mergeCell ref="L3:M3"/>
    <mergeCell ref="B5:B6"/>
    <mergeCell ref="C5:D5"/>
    <mergeCell ref="E5:F6"/>
    <mergeCell ref="I5:I6"/>
    <mergeCell ref="J5:K5"/>
    <mergeCell ref="L5:M6"/>
    <mergeCell ref="C6:D6"/>
    <mergeCell ref="J6:K6"/>
    <mergeCell ref="L11:M11"/>
    <mergeCell ref="C9:D9"/>
    <mergeCell ref="E12:F12"/>
    <mergeCell ref="J9:K9"/>
    <mergeCell ref="L12:M12"/>
    <mergeCell ref="B16:D17"/>
    <mergeCell ref="B21:D21"/>
    <mergeCell ref="B22:D22"/>
    <mergeCell ref="A15:B15"/>
    <mergeCell ref="H15:I15"/>
    <mergeCell ref="J13:K13"/>
    <mergeCell ref="C13:D13"/>
    <mergeCell ref="B8:B9"/>
    <mergeCell ref="I8:I9"/>
    <mergeCell ref="C8:D8"/>
    <mergeCell ref="E11:F11"/>
    <mergeCell ref="J8:K8"/>
    <mergeCell ref="J11:K11"/>
    <mergeCell ref="J12:K12"/>
    <mergeCell ref="C11:D11"/>
    <mergeCell ref="C12:D12"/>
    <mergeCell ref="M23:M24"/>
    <mergeCell ref="E25:E26"/>
    <mergeCell ref="F25:F26"/>
    <mergeCell ref="L21:L22"/>
    <mergeCell ref="M21:M22"/>
    <mergeCell ref="E23:E24"/>
    <mergeCell ref="F23:F24"/>
    <mergeCell ref="I16:K17"/>
    <mergeCell ref="M18:M19"/>
    <mergeCell ref="F21:F22"/>
    <mergeCell ref="L16:L17"/>
    <mergeCell ref="M16:M17"/>
    <mergeCell ref="E18:E19"/>
    <mergeCell ref="F18:F19"/>
    <mergeCell ref="E16:E17"/>
    <mergeCell ref="F16:F17"/>
    <mergeCell ref="B23:D23"/>
    <mergeCell ref="B24:D24"/>
    <mergeCell ref="I21:K21"/>
    <mergeCell ref="I22:K22"/>
    <mergeCell ref="I23:K23"/>
    <mergeCell ref="I18:K19"/>
    <mergeCell ref="I24:K24"/>
    <mergeCell ref="B18:D19"/>
    <mergeCell ref="L18:L19"/>
    <mergeCell ref="H20:I20"/>
    <mergeCell ref="E21:E22"/>
    <mergeCell ref="L23:L24"/>
    <mergeCell ref="L28:L29"/>
    <mergeCell ref="M28:M29"/>
    <mergeCell ref="I28:K28"/>
    <mergeCell ref="I29:K29"/>
    <mergeCell ref="E28:E29"/>
    <mergeCell ref="F28:F29"/>
    <mergeCell ref="B28:D28"/>
    <mergeCell ref="B29:D29"/>
    <mergeCell ref="L25:L26"/>
    <mergeCell ref="M25:M26"/>
    <mergeCell ref="A27:B27"/>
    <mergeCell ref="H27:I27"/>
    <mergeCell ref="B26:D26"/>
    <mergeCell ref="B25:D25"/>
    <mergeCell ref="I25:K25"/>
    <mergeCell ref="I26:K26"/>
    <mergeCell ref="L33:L34"/>
    <mergeCell ref="M33:M34"/>
    <mergeCell ref="E33:E34"/>
    <mergeCell ref="F33:F34"/>
    <mergeCell ref="L31:L32"/>
    <mergeCell ref="M31:M32"/>
    <mergeCell ref="A30:B30"/>
    <mergeCell ref="H30:I30"/>
    <mergeCell ref="E31:E32"/>
    <mergeCell ref="F31:F32"/>
    <mergeCell ref="H31:K31"/>
    <mergeCell ref="H32:K32"/>
    <mergeCell ref="H33:K33"/>
    <mergeCell ref="H34:K34"/>
    <mergeCell ref="A31:D31"/>
    <mergeCell ref="A32:D32"/>
    <mergeCell ref="A33:D33"/>
    <mergeCell ref="A34:D34"/>
    <mergeCell ref="A35:B35"/>
    <mergeCell ref="H35:I35"/>
    <mergeCell ref="A36:B36"/>
    <mergeCell ref="C36:D60"/>
    <mergeCell ref="H36:I36"/>
    <mergeCell ref="J36:K60"/>
    <mergeCell ref="A37:B37"/>
    <mergeCell ref="H37:I37"/>
    <mergeCell ref="A38:B38"/>
    <mergeCell ref="H38:I38"/>
    <mergeCell ref="A42:B42"/>
    <mergeCell ref="H42:I42"/>
    <mergeCell ref="A43:B43"/>
    <mergeCell ref="H43:I43"/>
    <mergeCell ref="A44:B44"/>
    <mergeCell ref="H44:I44"/>
    <mergeCell ref="A39:B39"/>
    <mergeCell ref="H39:I39"/>
    <mergeCell ref="A40:B40"/>
    <mergeCell ref="H40:I40"/>
    <mergeCell ref="A41:B41"/>
    <mergeCell ref="H41:I41"/>
    <mergeCell ref="A48:B48"/>
    <mergeCell ref="H48:I48"/>
    <mergeCell ref="A49:B49"/>
    <mergeCell ref="H49:I49"/>
    <mergeCell ref="A50:B50"/>
    <mergeCell ref="H50:I50"/>
    <mergeCell ref="A45:B45"/>
    <mergeCell ref="H45:I45"/>
    <mergeCell ref="A46:B46"/>
    <mergeCell ref="H46:I46"/>
    <mergeCell ref="A47:B47"/>
    <mergeCell ref="H47:I47"/>
    <mergeCell ref="A54:B54"/>
    <mergeCell ref="H54:I54"/>
    <mergeCell ref="A55:B55"/>
    <mergeCell ref="H55:I55"/>
    <mergeCell ref="A56:B56"/>
    <mergeCell ref="H56:I56"/>
    <mergeCell ref="A51:B51"/>
    <mergeCell ref="H51:I51"/>
    <mergeCell ref="A52:B52"/>
    <mergeCell ref="H52:I52"/>
    <mergeCell ref="A53:B53"/>
    <mergeCell ref="H53:I53"/>
    <mergeCell ref="A60:B60"/>
    <mergeCell ref="H60:I60"/>
    <mergeCell ref="C61:D61"/>
    <mergeCell ref="E61:E62"/>
    <mergeCell ref="F61:F62"/>
    <mergeCell ref="J61:K61"/>
    <mergeCell ref="A57:B57"/>
    <mergeCell ref="H57:I57"/>
    <mergeCell ref="A58:B58"/>
    <mergeCell ref="H58:I58"/>
    <mergeCell ref="A59:B59"/>
    <mergeCell ref="H59:I59"/>
    <mergeCell ref="C64:D64"/>
    <mergeCell ref="J64:K64"/>
    <mergeCell ref="C65:D65"/>
    <mergeCell ref="E65:E66"/>
    <mergeCell ref="F65:F66"/>
    <mergeCell ref="J65:K65"/>
    <mergeCell ref="L61:L62"/>
    <mergeCell ref="M61:M62"/>
    <mergeCell ref="C62:D62"/>
    <mergeCell ref="J62:K62"/>
    <mergeCell ref="C63:D63"/>
    <mergeCell ref="E63:E64"/>
    <mergeCell ref="F63:F64"/>
    <mergeCell ref="J63:K63"/>
    <mergeCell ref="L63:L64"/>
    <mergeCell ref="M63:M64"/>
    <mergeCell ref="A77:F77"/>
    <mergeCell ref="H77:M77"/>
    <mergeCell ref="A78:F78"/>
    <mergeCell ref="H78:M78"/>
    <mergeCell ref="A80:F80"/>
    <mergeCell ref="H80:M80"/>
    <mergeCell ref="L65:L66"/>
    <mergeCell ref="M65:M66"/>
    <mergeCell ref="C66:D66"/>
    <mergeCell ref="J66:K66"/>
    <mergeCell ref="A76:F76"/>
    <mergeCell ref="H76:M76"/>
  </mergeCells>
  <printOptions horizontalCentered="1" verticalCentered="1"/>
  <pageMargins left="0" right="0" top="1.9685039370078741" bottom="0" header="0" footer="0.31496062992125984"/>
  <pageSetup paperSize="9" scale="68" orientation="portrait" horizontalDpi="4294967293" verticalDpi="4294967293" r:id="rId1"/>
  <headerFooter>
    <oddHeader>&amp;L&amp;G
&amp;G
Avenue De La Bigorne
BP 32 Bis
Ambodifotratra
515 SAINTE MARIE
MADAGASCAR
Tél: 00 261 3 24 86 84 81</oddHeader>
    <oddFooter>&amp;LNIF:1000 110413 -  Stat: 55101 11 2007 0 1877 -  RCS Toamasina 2016B 00077
www.idyllebeach.com       info@idyllebeach.com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21:I22"/>
  <sheetViews>
    <sheetView topLeftCell="A16" workbookViewId="0">
      <selection activeCell="E24" sqref="E24"/>
    </sheetView>
  </sheetViews>
  <sheetFormatPr baseColWidth="10" defaultColWidth="11.453125" defaultRowHeight="14.5" x14ac:dyDescent="0.35"/>
  <sheetData>
    <row r="21" spans="1:9" s="4" customFormat="1" ht="46" x14ac:dyDescent="0.95">
      <c r="A21" s="336" t="s">
        <v>20</v>
      </c>
      <c r="B21" s="336"/>
      <c r="C21" s="336"/>
      <c r="D21" s="336"/>
      <c r="E21" s="336"/>
      <c r="F21" s="336"/>
      <c r="G21" s="336"/>
      <c r="H21" s="336"/>
      <c r="I21" s="336"/>
    </row>
    <row r="22" spans="1:9" ht="160" customHeight="1" x14ac:dyDescent="0.35">
      <c r="A22" s="335" t="str">
        <f>'Pro Forma'!B3</f>
        <v>HOARAU B</v>
      </c>
      <c r="B22" s="335"/>
      <c r="C22" s="335"/>
      <c r="D22" s="335"/>
      <c r="E22" s="335"/>
      <c r="F22" s="335"/>
      <c r="G22" s="335"/>
      <c r="H22" s="335"/>
      <c r="I22" s="335"/>
    </row>
  </sheetData>
  <mergeCells count="2">
    <mergeCell ref="A22:I22"/>
    <mergeCell ref="A21:I21"/>
  </mergeCells>
  <printOptions horizontalCentered="1" verticalCentered="1"/>
  <pageMargins left="0.70866141732283472" right="0.70866141732283472" top="0" bottom="0.74803149606299213" header="0.31496062992125984" footer="0.31496062992125984"/>
  <pageSetup paperSize="9" orientation="landscape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AE401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G9" sqref="AG9"/>
    </sheetView>
  </sheetViews>
  <sheetFormatPr baseColWidth="10" defaultColWidth="11.453125" defaultRowHeight="14.5" x14ac:dyDescent="0.35"/>
  <cols>
    <col min="1" max="1" width="11.453125" style="137"/>
    <col min="2" max="2" width="14.26953125" style="137" customWidth="1"/>
    <col min="3" max="4" width="11.453125" style="60"/>
    <col min="5" max="5" width="8.7265625" style="60" customWidth="1"/>
    <col min="6" max="8" width="11.453125" style="60"/>
    <col min="9" max="20" width="11.453125" style="60" hidden="1" customWidth="1"/>
    <col min="21" max="21" width="13.453125" style="186" customWidth="1"/>
    <col min="22" max="23" width="11.453125" style="13" hidden="1" customWidth="1"/>
    <col min="24" max="24" width="11.453125" style="186"/>
    <col min="25" max="25" width="14" style="13" hidden="1" customWidth="1"/>
    <col min="26" max="26" width="11.453125" style="13" hidden="1" customWidth="1"/>
    <col min="27" max="27" width="11.453125" style="186"/>
    <col min="28" max="28" width="14" style="13" bestFit="1" customWidth="1"/>
    <col min="29" max="29" width="12.54296875" style="13" hidden="1" customWidth="1"/>
    <col min="30" max="30" width="11.453125" style="13" hidden="1" customWidth="1"/>
    <col min="31" max="31" width="11.453125" style="186"/>
    <col min="32" max="16384" width="11.453125" style="60"/>
  </cols>
  <sheetData>
    <row r="1" spans="1:31" s="79" customFormat="1" ht="29" x14ac:dyDescent="0.35">
      <c r="A1" s="140" t="s">
        <v>0</v>
      </c>
      <c r="B1" s="139" t="s">
        <v>1</v>
      </c>
      <c r="C1" s="139" t="s">
        <v>3</v>
      </c>
      <c r="D1" s="139" t="s">
        <v>4</v>
      </c>
      <c r="E1" s="139" t="s">
        <v>180</v>
      </c>
      <c r="F1" s="139" t="s">
        <v>88</v>
      </c>
      <c r="G1" s="139" t="s">
        <v>181</v>
      </c>
      <c r="H1" s="139" t="s">
        <v>26</v>
      </c>
      <c r="I1" s="189" t="s">
        <v>182</v>
      </c>
      <c r="J1" s="189" t="s">
        <v>182</v>
      </c>
      <c r="K1" s="190" t="s">
        <v>182</v>
      </c>
      <c r="L1" s="191" t="s">
        <v>183</v>
      </c>
      <c r="M1" s="191" t="s">
        <v>183</v>
      </c>
      <c r="N1" s="192" t="s">
        <v>183</v>
      </c>
      <c r="O1" s="141" t="s">
        <v>184</v>
      </c>
      <c r="P1" s="141" t="s">
        <v>184</v>
      </c>
      <c r="Q1" s="193" t="s">
        <v>184</v>
      </c>
      <c r="R1" s="194" t="s">
        <v>185</v>
      </c>
      <c r="S1" s="194" t="s">
        <v>185</v>
      </c>
      <c r="T1" s="195" t="s">
        <v>185</v>
      </c>
      <c r="U1" s="139" t="s">
        <v>6</v>
      </c>
      <c r="V1" s="196" t="s">
        <v>7</v>
      </c>
      <c r="W1" s="196" t="s">
        <v>7</v>
      </c>
      <c r="X1" s="139" t="s">
        <v>7</v>
      </c>
      <c r="Y1" s="197" t="s">
        <v>88</v>
      </c>
      <c r="Z1" s="197" t="s">
        <v>88</v>
      </c>
      <c r="AA1" s="139" t="s">
        <v>192</v>
      </c>
      <c r="AB1" s="140" t="s">
        <v>193</v>
      </c>
      <c r="AC1" s="141" t="s">
        <v>26</v>
      </c>
      <c r="AD1" s="141" t="s">
        <v>26</v>
      </c>
      <c r="AE1" s="139" t="s">
        <v>194</v>
      </c>
    </row>
    <row r="2" spans="1:31" x14ac:dyDescent="0.35">
      <c r="A2" s="150" t="str">
        <f>Réservation!A2</f>
        <v>Booking</v>
      </c>
      <c r="B2" s="150" t="str">
        <f>Réservation!B2</f>
        <v>CHRIFA</v>
      </c>
      <c r="C2" s="151">
        <f>Réservation!D2</f>
        <v>43102</v>
      </c>
      <c r="D2" s="151">
        <f>Réservation!E2</f>
        <v>43104</v>
      </c>
      <c r="E2" s="44">
        <f>SUM(D2-C2)</f>
        <v>2</v>
      </c>
      <c r="F2" s="44">
        <f>Réservation!F2</f>
        <v>2</v>
      </c>
      <c r="G2" s="44">
        <f>Réservation!G2</f>
        <v>0</v>
      </c>
      <c r="H2" s="44">
        <f>Réservation!H2</f>
        <v>1</v>
      </c>
      <c r="I2" s="150" t="str">
        <f>Réservation!I2</f>
        <v>Village</v>
      </c>
      <c r="J2" s="44">
        <f>VLOOKUP(I2,Données!$D$2:$E$5,2,FALSE)</f>
        <v>40</v>
      </c>
      <c r="K2" s="44">
        <f>SUM(J2*E2)</f>
        <v>80</v>
      </c>
      <c r="L2" s="150">
        <f>Réservation!J2</f>
        <v>0</v>
      </c>
      <c r="M2" s="44" t="str">
        <f>IFERROR(VLOOKUP(L2,Données!$D$2:$E$5,2,FALSE),"")</f>
        <v/>
      </c>
      <c r="N2" s="44" t="str">
        <f>IFERROR(SUM(M2*E2),"")</f>
        <v/>
      </c>
      <c r="O2" s="150">
        <f>Réservation!K2</f>
        <v>0</v>
      </c>
      <c r="P2" s="44" t="str">
        <f>IFERROR(VLOOKUP(O2,Données!$D$2:$E$5,2,FALSE),"")</f>
        <v/>
      </c>
      <c r="Q2" s="44" t="str">
        <f>IFERROR(SUM(P2*E2),"")</f>
        <v/>
      </c>
      <c r="R2" s="150">
        <f>Réservation!L2</f>
        <v>0</v>
      </c>
      <c r="S2" s="44" t="str">
        <f>IFERROR(VLOOKUP(R2,Données!$D$2:$E$5,2,FALSE),"")</f>
        <v/>
      </c>
      <c r="T2" s="44" t="str">
        <f>IFERROR(SUM(S2*E2),"")</f>
        <v/>
      </c>
      <c r="U2" s="186">
        <f>SUM(K2,N2,Q2,T2)</f>
        <v>80</v>
      </c>
      <c r="V2" s="45">
        <f>Réservation!M2</f>
        <v>1</v>
      </c>
      <c r="W2" s="45">
        <f>IFERROR(VLOOKUP(V2,Données!$K$2:$N$7,3,FALSE),"")</f>
        <v>10</v>
      </c>
      <c r="X2" s="187">
        <f>IFERROR(SUM(W2*E2),"")</f>
        <v>20</v>
      </c>
      <c r="Y2" s="45" t="str">
        <f>Réservation!N2</f>
        <v>Sans Pension</v>
      </c>
      <c r="Z2" s="45">
        <f>IFERROR(VLOOKUP(Y2,Données!$D$8:$E$10,2,FALSE),"")</f>
        <v>0</v>
      </c>
      <c r="AA2" s="187">
        <f>SUM(Z2*F2)*E2</f>
        <v>0</v>
      </c>
      <c r="AB2" s="45">
        <f>Réservation!O2</f>
        <v>0</v>
      </c>
      <c r="AC2" s="45" t="str">
        <f>Réservation!P2</f>
        <v>Sans Pension</v>
      </c>
      <c r="AD2" s="45">
        <f>VLOOKUP(AC2,Données!$D$14:$E$16,2,FALSE)</f>
        <v>0</v>
      </c>
      <c r="AE2" s="187">
        <f>SUM(AD2*H2)*E2</f>
        <v>0</v>
      </c>
    </row>
    <row r="3" spans="1:31" x14ac:dyDescent="0.35">
      <c r="A3" s="150" t="str">
        <f>Réservation!A3</f>
        <v>Booking</v>
      </c>
      <c r="B3" s="150" t="str">
        <f>Réservation!B3</f>
        <v>HOAREAU JM</v>
      </c>
      <c r="C3" s="151">
        <f>Réservation!D3</f>
        <v>43108</v>
      </c>
      <c r="D3" s="151">
        <f>Réservation!E3</f>
        <v>43114</v>
      </c>
      <c r="E3" s="44">
        <f t="shared" ref="E3:E8" si="0">SUM(D3-C3)</f>
        <v>6</v>
      </c>
      <c r="F3" s="44">
        <f>Réservation!F3</f>
        <v>2</v>
      </c>
      <c r="G3" s="44">
        <f>Réservation!G3</f>
        <v>0</v>
      </c>
      <c r="H3" s="44">
        <f>Réservation!H3</f>
        <v>0</v>
      </c>
      <c r="I3" s="150" t="str">
        <f>Réservation!I3</f>
        <v>Océan</v>
      </c>
      <c r="J3" s="44">
        <f>VLOOKUP(I3,Données!$D$2:$E$5,2,FALSE)</f>
        <v>55</v>
      </c>
      <c r="K3" s="44">
        <f t="shared" ref="K3:K8" si="1">SUM(J3*E3)</f>
        <v>330</v>
      </c>
      <c r="L3" s="150" t="str">
        <f>Réservation!J3</f>
        <v/>
      </c>
      <c r="M3" s="44" t="str">
        <f>IFERROR(VLOOKUP(L3,Données!$D$2:$E$5,2,FALSE),"")</f>
        <v/>
      </c>
      <c r="N3" s="44" t="str">
        <f t="shared" ref="N3:N8" si="2">IFERROR(SUM(M3*E3),"")</f>
        <v/>
      </c>
      <c r="O3" s="150" t="str">
        <f>Réservation!K3</f>
        <v/>
      </c>
      <c r="P3" s="44" t="str">
        <f>IFERROR(VLOOKUP(O3,Données!$D$2:$E$5,2,FALSE),"")</f>
        <v/>
      </c>
      <c r="Q3" s="44" t="str">
        <f t="shared" ref="Q3:Q8" si="3">IFERROR(SUM(P3*E3),"")</f>
        <v/>
      </c>
      <c r="R3" s="150" t="str">
        <f>Réservation!L3</f>
        <v/>
      </c>
      <c r="S3" s="44" t="str">
        <f>IFERROR(VLOOKUP(R3,Données!$D$2:$E$5,2,FALSE),"")</f>
        <v/>
      </c>
      <c r="T3" s="44" t="str">
        <f t="shared" ref="T3:T8" si="4">IFERROR(SUM(S3*E3),"")</f>
        <v/>
      </c>
      <c r="U3" s="187">
        <f>SUM(K3,N3,Q3,T3)</f>
        <v>330</v>
      </c>
      <c r="V3" s="45" t="str">
        <f>Réservation!M3</f>
        <v/>
      </c>
      <c r="W3" s="45" t="str">
        <f>IFERROR(VLOOKUP(V3,Données!$K$2:$N$7,3,FALSE),"")</f>
        <v/>
      </c>
      <c r="X3" s="187" t="str">
        <f t="shared" ref="X3:X8" si="5">IFERROR(SUM(W3*E3),"")</f>
        <v/>
      </c>
      <c r="Y3" s="45" t="str">
        <f>Réservation!N3</f>
        <v>Sans Pension</v>
      </c>
      <c r="Z3" s="45">
        <f>IFERROR(VLOOKUP(Y3,Données!$D$8:$E$10,2,FALSE),"")</f>
        <v>0</v>
      </c>
      <c r="AA3" s="187">
        <f t="shared" ref="AA3:AA8" si="6">SUM(Z3*F3)*E3</f>
        <v>0</v>
      </c>
      <c r="AB3" s="45">
        <f>Réservation!O3</f>
        <v>0</v>
      </c>
      <c r="AC3" s="45" t="str">
        <f>Réservation!P3</f>
        <v>Sans Pension</v>
      </c>
      <c r="AD3" s="45">
        <f>VLOOKUP(AC3,Données!$D$14:$E$16,2,FALSE)</f>
        <v>0</v>
      </c>
      <c r="AE3" s="187">
        <f t="shared" ref="AE3:AE8" si="7">SUM(AD3*H3)*E3</f>
        <v>0</v>
      </c>
    </row>
    <row r="4" spans="1:31" x14ac:dyDescent="0.35">
      <c r="A4" s="150" t="str">
        <f>Réservation!A4</f>
        <v>Idylle Beach</v>
      </c>
      <c r="B4" s="150" t="str">
        <f>Réservation!B4</f>
        <v>HABASQUE</v>
      </c>
      <c r="C4" s="151">
        <f>Réservation!D4</f>
        <v>43113</v>
      </c>
      <c r="D4" s="151">
        <f>Réservation!E4</f>
        <v>43119</v>
      </c>
      <c r="E4" s="44">
        <f t="shared" si="0"/>
        <v>6</v>
      </c>
      <c r="F4" s="44">
        <f>Réservation!F4</f>
        <v>2</v>
      </c>
      <c r="G4" s="44">
        <f>Réservation!G4</f>
        <v>0</v>
      </c>
      <c r="H4" s="44">
        <f>Réservation!H4</f>
        <v>0</v>
      </c>
      <c r="I4" s="150" t="str">
        <f>Réservation!I4</f>
        <v>Village</v>
      </c>
      <c r="J4" s="44">
        <f>VLOOKUP(I4,Données!$D$2:$E$5,2,FALSE)</f>
        <v>40</v>
      </c>
      <c r="K4" s="44">
        <f t="shared" si="1"/>
        <v>240</v>
      </c>
      <c r="L4" s="150" t="str">
        <f>Réservation!J4</f>
        <v/>
      </c>
      <c r="M4" s="44" t="str">
        <f>IFERROR(VLOOKUP(L4,Données!$D$2:$E$5,2,FALSE),"")</f>
        <v/>
      </c>
      <c r="N4" s="44" t="str">
        <f t="shared" si="2"/>
        <v/>
      </c>
      <c r="O4" s="150" t="str">
        <f>Réservation!K4</f>
        <v/>
      </c>
      <c r="P4" s="44" t="str">
        <f>IFERROR(VLOOKUP(O4,Données!$D$2:$E$5,2,FALSE),"")</f>
        <v/>
      </c>
      <c r="Q4" s="44" t="str">
        <f t="shared" si="3"/>
        <v/>
      </c>
      <c r="R4" s="150" t="str">
        <f>Réservation!L4</f>
        <v/>
      </c>
      <c r="S4" s="44" t="str">
        <f>IFERROR(VLOOKUP(R4,Données!$D$2:$E$5,2,FALSE),"")</f>
        <v/>
      </c>
      <c r="T4" s="44" t="str">
        <f t="shared" si="4"/>
        <v/>
      </c>
      <c r="U4" s="187">
        <f>SUM(K4,N4,Q4,T4)</f>
        <v>240</v>
      </c>
      <c r="V4" s="45" t="str">
        <f>Réservation!M4</f>
        <v/>
      </c>
      <c r="W4" s="45" t="str">
        <f>IFERROR(VLOOKUP(V4,Données!$K$2:$N$7,3,FALSE),"")</f>
        <v/>
      </c>
      <c r="X4" s="187" t="str">
        <f t="shared" si="5"/>
        <v/>
      </c>
      <c r="Y4" s="45" t="str">
        <f>Réservation!N4</f>
        <v>Petit Déjeuner</v>
      </c>
      <c r="Z4" s="45">
        <f>IFERROR(VLOOKUP(Y4,Données!$D$8:$E$10,2,FALSE),"")</f>
        <v>6</v>
      </c>
      <c r="AA4" s="187">
        <f t="shared" si="6"/>
        <v>72</v>
      </c>
      <c r="AB4" s="45" t="str">
        <f>Réservation!O4</f>
        <v/>
      </c>
      <c r="AC4" s="45" t="str">
        <f>Réservation!P4</f>
        <v>Sans Pension</v>
      </c>
      <c r="AD4" s="45">
        <f>VLOOKUP(AC4,Données!$D$14:$E$16,2,FALSE)</f>
        <v>0</v>
      </c>
      <c r="AE4" s="187">
        <f t="shared" si="7"/>
        <v>0</v>
      </c>
    </row>
    <row r="5" spans="1:31" x14ac:dyDescent="0.35">
      <c r="A5" s="150" t="str">
        <f>Réservation!A5</f>
        <v>Booking</v>
      </c>
      <c r="B5" s="150" t="str">
        <f>Réservation!B5</f>
        <v>ALEXANDRE</v>
      </c>
      <c r="C5" s="151">
        <f>Réservation!D5</f>
        <v>43114</v>
      </c>
      <c r="D5" s="151">
        <f>Réservation!E5</f>
        <v>43118</v>
      </c>
      <c r="E5" s="44">
        <f t="shared" si="0"/>
        <v>4</v>
      </c>
      <c r="F5" s="44">
        <f>Réservation!F5</f>
        <v>2</v>
      </c>
      <c r="G5" s="44">
        <f>Réservation!G5</f>
        <v>0</v>
      </c>
      <c r="H5" s="44">
        <f>Réservation!H5</f>
        <v>0</v>
      </c>
      <c r="I5" s="150" t="str">
        <f>Réservation!I5</f>
        <v>Océan</v>
      </c>
      <c r="J5" s="44">
        <f>VLOOKUP(I5,Données!$D$2:$E$5,2,FALSE)</f>
        <v>55</v>
      </c>
      <c r="K5" s="44">
        <f t="shared" si="1"/>
        <v>220</v>
      </c>
      <c r="L5" s="150" t="str">
        <f>Réservation!J5</f>
        <v/>
      </c>
      <c r="M5" s="44" t="str">
        <f>IFERROR(VLOOKUP(L5,Données!$D$2:$E$5,2,FALSE),"")</f>
        <v/>
      </c>
      <c r="N5" s="44" t="str">
        <f t="shared" si="2"/>
        <v/>
      </c>
      <c r="O5" s="150" t="str">
        <f>Réservation!K5</f>
        <v/>
      </c>
      <c r="P5" s="44" t="str">
        <f>IFERROR(VLOOKUP(O5,Données!$D$2:$E$5,2,FALSE),"")</f>
        <v/>
      </c>
      <c r="Q5" s="44" t="str">
        <f t="shared" si="3"/>
        <v/>
      </c>
      <c r="R5" s="150" t="str">
        <f>Réservation!L5</f>
        <v/>
      </c>
      <c r="S5" s="44" t="str">
        <f>IFERROR(VLOOKUP(R5,Données!$D$2:$E$5,2,FALSE),"")</f>
        <v/>
      </c>
      <c r="T5" s="44" t="str">
        <f t="shared" si="4"/>
        <v/>
      </c>
      <c r="U5" s="187">
        <f>SUM(K5,N5,Q5,T5)</f>
        <v>220</v>
      </c>
      <c r="V5" s="45" t="str">
        <f>Réservation!M5</f>
        <v/>
      </c>
      <c r="W5" s="45" t="str">
        <f>IFERROR(VLOOKUP(V5,Données!$K$2:$N$7,3,FALSE),"")</f>
        <v/>
      </c>
      <c r="X5" s="187" t="str">
        <f t="shared" si="5"/>
        <v/>
      </c>
      <c r="Y5" s="45" t="str">
        <f>Réservation!N5</f>
        <v>Sans Pension</v>
      </c>
      <c r="Z5" s="45">
        <f>IFERROR(VLOOKUP(Y5,Données!$D$8:$E$10,2,FALSE),"")</f>
        <v>0</v>
      </c>
      <c r="AA5" s="187">
        <f t="shared" si="6"/>
        <v>0</v>
      </c>
      <c r="AB5" s="45" t="str">
        <f>Réservation!O5</f>
        <v/>
      </c>
      <c r="AC5" s="45" t="str">
        <f>Réservation!P5</f>
        <v>Sans Pension</v>
      </c>
      <c r="AD5" s="45">
        <f>VLOOKUP(AC5,Données!$D$14:$E$16,2,FALSE)</f>
        <v>0</v>
      </c>
      <c r="AE5" s="187">
        <f t="shared" si="7"/>
        <v>0</v>
      </c>
    </row>
    <row r="6" spans="1:31" x14ac:dyDescent="0.35">
      <c r="A6" s="150" t="str">
        <f>Réservation!A6</f>
        <v>Booking</v>
      </c>
      <c r="B6" s="150" t="str">
        <f>Réservation!B6</f>
        <v>GRANGE</v>
      </c>
      <c r="C6" s="151">
        <f>Réservation!D6</f>
        <v>43118</v>
      </c>
      <c r="D6" s="151">
        <f>Réservation!E6</f>
        <v>43121</v>
      </c>
      <c r="E6" s="44">
        <f t="shared" si="0"/>
        <v>3</v>
      </c>
      <c r="F6" s="44">
        <f>Réservation!F6</f>
        <v>2</v>
      </c>
      <c r="G6" s="44">
        <f>Réservation!G6</f>
        <v>0</v>
      </c>
      <c r="H6" s="44">
        <f>Réservation!H6</f>
        <v>1</v>
      </c>
      <c r="I6" s="150" t="str">
        <f>Réservation!I6</f>
        <v>Océan</v>
      </c>
      <c r="J6" s="44">
        <f>VLOOKUP(I6,Données!$D$2:$E$5,2,FALSE)</f>
        <v>55</v>
      </c>
      <c r="K6" s="44">
        <f t="shared" si="1"/>
        <v>165</v>
      </c>
      <c r="L6" s="150" t="str">
        <f>Réservation!J6</f>
        <v/>
      </c>
      <c r="M6" s="44" t="str">
        <f>IFERROR(VLOOKUP(L6,Données!$D$2:$E$5,2,FALSE),"")</f>
        <v/>
      </c>
      <c r="N6" s="44" t="str">
        <f t="shared" si="2"/>
        <v/>
      </c>
      <c r="O6" s="150" t="str">
        <f>Réservation!K6</f>
        <v/>
      </c>
      <c r="P6" s="44" t="str">
        <f>IFERROR(VLOOKUP(O6,Données!$D$2:$E$5,2,FALSE),"")</f>
        <v/>
      </c>
      <c r="Q6" s="44" t="str">
        <f t="shared" si="3"/>
        <v/>
      </c>
      <c r="R6" s="150" t="str">
        <f>Réservation!L6</f>
        <v/>
      </c>
      <c r="S6" s="44" t="str">
        <f>IFERROR(VLOOKUP(R6,Données!$D$2:$E$5,2,FALSE),"")</f>
        <v/>
      </c>
      <c r="T6" s="44" t="str">
        <f t="shared" si="4"/>
        <v/>
      </c>
      <c r="U6" s="187">
        <f t="shared" ref="U6" si="8">SUM(K6,N6,Q6,T6)</f>
        <v>165</v>
      </c>
      <c r="V6" s="45">
        <f>Réservation!M6</f>
        <v>1</v>
      </c>
      <c r="W6" s="45">
        <f>IFERROR(VLOOKUP(V6,Données!$K$2:$N$7,3,FALSE),"")</f>
        <v>10</v>
      </c>
      <c r="X6" s="187">
        <f t="shared" si="5"/>
        <v>30</v>
      </c>
      <c r="Y6" s="45" t="str">
        <f>Réservation!N6</f>
        <v>Sans Pension</v>
      </c>
      <c r="Z6" s="45">
        <f>IFERROR(VLOOKUP(Y6,Données!$D$8:$E$10,2,FALSE),"")</f>
        <v>0</v>
      </c>
      <c r="AA6" s="187">
        <f t="shared" si="6"/>
        <v>0</v>
      </c>
      <c r="AB6" s="45" t="str">
        <f>Réservation!O6</f>
        <v/>
      </c>
      <c r="AC6" s="45" t="str">
        <f>Réservation!P6</f>
        <v>Sans Pension</v>
      </c>
      <c r="AD6" s="45">
        <f>VLOOKUP(AC6,Données!$D$14:$E$16,2,FALSE)</f>
        <v>0</v>
      </c>
      <c r="AE6" s="187">
        <f t="shared" si="7"/>
        <v>0</v>
      </c>
    </row>
    <row r="7" spans="1:31" x14ac:dyDescent="0.35">
      <c r="A7" s="150" t="str">
        <f>Réservation!A7</f>
        <v>Idylle Beach</v>
      </c>
      <c r="B7" s="150" t="str">
        <f>Réservation!B7</f>
        <v>EGLER</v>
      </c>
      <c r="C7" s="151">
        <f>Réservation!D7</f>
        <v>43301</v>
      </c>
      <c r="D7" s="151">
        <f>Réservation!E7</f>
        <v>43307</v>
      </c>
      <c r="E7" s="44">
        <f t="shared" si="0"/>
        <v>6</v>
      </c>
      <c r="F7" s="44">
        <f>Réservation!F7</f>
        <v>2</v>
      </c>
      <c r="G7" s="44">
        <f>Réservation!G7</f>
        <v>0</v>
      </c>
      <c r="H7" s="44">
        <f>Réservation!H7</f>
        <v>0</v>
      </c>
      <c r="I7" s="150" t="str">
        <f>Réservation!I7</f>
        <v>Océan</v>
      </c>
      <c r="J7" s="44">
        <f>VLOOKUP(I7,Données!$D$2:$E$5,2,FALSE)</f>
        <v>55</v>
      </c>
      <c r="K7" s="44">
        <f t="shared" si="1"/>
        <v>330</v>
      </c>
      <c r="L7" s="150" t="str">
        <f>Réservation!J7</f>
        <v/>
      </c>
      <c r="M7" s="44" t="str">
        <f>IFERROR(VLOOKUP(L7,Données!$D$2:$E$5,2,FALSE),"")</f>
        <v/>
      </c>
      <c r="N7" s="44" t="str">
        <f t="shared" si="2"/>
        <v/>
      </c>
      <c r="O7" s="150" t="str">
        <f>Réservation!K7</f>
        <v/>
      </c>
      <c r="P7" s="44" t="str">
        <f>IFERROR(VLOOKUP(O7,Données!$D$2:$E$5,2,FALSE),"")</f>
        <v/>
      </c>
      <c r="Q7" s="44" t="str">
        <f t="shared" si="3"/>
        <v/>
      </c>
      <c r="R7" s="150" t="str">
        <f>Réservation!L7</f>
        <v/>
      </c>
      <c r="S7" s="44" t="str">
        <f>IFERROR(VLOOKUP(R7,Données!$D$2:$E$5,2,FALSE),"")</f>
        <v/>
      </c>
      <c r="T7" s="44" t="str">
        <f t="shared" si="4"/>
        <v/>
      </c>
      <c r="U7" s="187">
        <f>SUM(K7,N7,Q7,T7)</f>
        <v>330</v>
      </c>
      <c r="V7" s="45" t="str">
        <f>Réservation!M7</f>
        <v/>
      </c>
      <c r="W7" s="45" t="str">
        <f>IFERROR(VLOOKUP(V7,Données!$K$2:$N$7,3,FALSE),"")</f>
        <v/>
      </c>
      <c r="X7" s="187" t="str">
        <f t="shared" si="5"/>
        <v/>
      </c>
      <c r="Y7" s="45" t="str">
        <f>Réservation!N7</f>
        <v>Sans Pension</v>
      </c>
      <c r="Z7" s="45">
        <f>IFERROR(VLOOKUP(Y7,Données!$D$8:$E$10,2,FALSE),"")</f>
        <v>0</v>
      </c>
      <c r="AA7" s="187">
        <f t="shared" si="6"/>
        <v>0</v>
      </c>
      <c r="AB7" s="45" t="str">
        <f>Réservation!O7</f>
        <v/>
      </c>
      <c r="AC7" s="45" t="str">
        <f>Réservation!P7</f>
        <v>Sans Pension</v>
      </c>
      <c r="AD7" s="45">
        <f>VLOOKUP(AC7,Données!$D$14:$E$16,2,FALSE)</f>
        <v>0</v>
      </c>
      <c r="AE7" s="187">
        <f t="shared" si="7"/>
        <v>0</v>
      </c>
    </row>
    <row r="8" spans="1:31" x14ac:dyDescent="0.35">
      <c r="A8" s="150" t="str">
        <f>Réservation!A8</f>
        <v>Booking</v>
      </c>
      <c r="B8" s="150" t="str">
        <f>Réservation!B8</f>
        <v>HOARAU B</v>
      </c>
      <c r="C8" s="151">
        <f>Réservation!D8</f>
        <v>43385</v>
      </c>
      <c r="D8" s="151">
        <f>Réservation!E8</f>
        <v>43392</v>
      </c>
      <c r="E8" s="44">
        <f t="shared" si="0"/>
        <v>7</v>
      </c>
      <c r="F8" s="44">
        <f>Réservation!F8</f>
        <v>2</v>
      </c>
      <c r="G8" s="44">
        <f>Réservation!G8</f>
        <v>0</v>
      </c>
      <c r="H8" s="44">
        <f>Réservation!H8</f>
        <v>4</v>
      </c>
      <c r="I8" s="150" t="str">
        <f>Réservation!I8</f>
        <v>Village</v>
      </c>
      <c r="J8" s="44">
        <f>IFERROR(VLOOKUP(I8,Données!$D$2:$E$5,2,FALSE),"")</f>
        <v>40</v>
      </c>
      <c r="K8" s="44">
        <f t="shared" si="1"/>
        <v>280</v>
      </c>
      <c r="L8" s="150" t="str">
        <f>Réservation!J8</f>
        <v>Océan</v>
      </c>
      <c r="M8" s="44">
        <f>IFERROR(VLOOKUP(L8,Données!$D$2:$E$5,2,FALSE),"")</f>
        <v>55</v>
      </c>
      <c r="N8" s="44">
        <f t="shared" si="2"/>
        <v>385</v>
      </c>
      <c r="O8" s="150" t="str">
        <f>Réservation!K8</f>
        <v/>
      </c>
      <c r="P8" s="44" t="str">
        <f>IFERROR(VLOOKUP(O8,Données!$D$2:$E$5,2,FALSE),"")</f>
        <v/>
      </c>
      <c r="Q8" s="44" t="str">
        <f t="shared" si="3"/>
        <v/>
      </c>
      <c r="R8" s="150" t="str">
        <f>Réservation!L8</f>
        <v/>
      </c>
      <c r="S8" s="44" t="str">
        <f>IFERROR(VLOOKUP(R8,Données!$D$2:$E$5,2,FALSE),"")</f>
        <v/>
      </c>
      <c r="T8" s="44" t="str">
        <f t="shared" si="4"/>
        <v/>
      </c>
      <c r="U8" s="187">
        <f>SUM(K8,N8,Q8,T8)</f>
        <v>665</v>
      </c>
      <c r="V8" s="45">
        <f>Réservation!M8</f>
        <v>2</v>
      </c>
      <c r="W8" s="45">
        <f>IFERROR(VLOOKUP(V8,Données!$K$2:$N$7,3,FALSE),"")</f>
        <v>10</v>
      </c>
      <c r="X8" s="187">
        <f t="shared" si="5"/>
        <v>70</v>
      </c>
      <c r="Y8" s="45" t="str">
        <f>Réservation!N8</f>
        <v>Sans Pension</v>
      </c>
      <c r="Z8" s="45">
        <f>IFERROR(VLOOKUP(Y8,Données!$D$8:$E$10,2,FALSE),"")</f>
        <v>0</v>
      </c>
      <c r="AA8" s="187">
        <f t="shared" si="6"/>
        <v>0</v>
      </c>
      <c r="AB8" s="45" t="str">
        <f>Réservation!O8</f>
        <v/>
      </c>
      <c r="AC8" s="45" t="str">
        <f>Réservation!P8</f>
        <v>Sans Pension</v>
      </c>
      <c r="AD8" s="45">
        <f>VLOOKUP(AC8,Données!$D$14:$E$16,2,FALSE)</f>
        <v>0</v>
      </c>
      <c r="AE8" s="187">
        <f t="shared" si="7"/>
        <v>0</v>
      </c>
    </row>
    <row r="9" spans="1:31" x14ac:dyDescent="0.35">
      <c r="A9" s="150" t="e">
        <f>Réservation!#REF!</f>
        <v>#REF!</v>
      </c>
      <c r="B9" s="150" t="e">
        <f>Réservation!#REF!</f>
        <v>#REF!</v>
      </c>
      <c r="C9" s="151" t="e">
        <f>Réservation!#REF!</f>
        <v>#REF!</v>
      </c>
      <c r="D9" s="151" t="e">
        <f>Réservation!#REF!</f>
        <v>#REF!</v>
      </c>
      <c r="E9" s="44" t="e">
        <f t="shared" ref="E9" si="9">SUM(D9-C9)</f>
        <v>#REF!</v>
      </c>
      <c r="F9" s="44" t="e">
        <f>Réservation!#REF!</f>
        <v>#REF!</v>
      </c>
      <c r="G9" s="44" t="e">
        <f>Réservation!#REF!</f>
        <v>#REF!</v>
      </c>
      <c r="H9" s="44" t="e">
        <f>Réservation!#REF!</f>
        <v>#REF!</v>
      </c>
      <c r="I9" s="150" t="e">
        <f>Réservation!#REF!</f>
        <v>#REF!</v>
      </c>
      <c r="J9" s="44" t="str">
        <f>IFERROR(VLOOKUP(I9,Données!$D$2:$E$5,2,FALSE),"")</f>
        <v/>
      </c>
      <c r="K9" s="44" t="str">
        <f>IFERROR(SUM(J9*E9),"")</f>
        <v/>
      </c>
      <c r="L9" s="150" t="e">
        <f>Réservation!#REF!</f>
        <v>#REF!</v>
      </c>
      <c r="M9" s="44" t="str">
        <f>IFERROR(VLOOKUP(L9,Données!$D$2:$E$5,2,FALSE),"")</f>
        <v/>
      </c>
      <c r="N9" s="44" t="str">
        <f t="shared" ref="N9" si="10">IFERROR(SUM(M9*E9),"")</f>
        <v/>
      </c>
      <c r="O9" s="150" t="e">
        <f>Réservation!#REF!</f>
        <v>#REF!</v>
      </c>
      <c r="P9" s="44" t="str">
        <f>IFERROR(VLOOKUP(O9,Données!$D$2:$E$5,2,FALSE),"")</f>
        <v/>
      </c>
      <c r="Q9" s="44" t="str">
        <f t="shared" ref="Q9" si="11">IFERROR(SUM(P9*E9),"")</f>
        <v/>
      </c>
      <c r="R9" s="150" t="e">
        <f>Réservation!#REF!</f>
        <v>#REF!</v>
      </c>
      <c r="S9" s="44" t="str">
        <f>IFERROR(VLOOKUP(R9,Données!$D$2:$E$5,2,FALSE),"")</f>
        <v/>
      </c>
      <c r="T9" s="44" t="str">
        <f t="shared" ref="T9" si="12">IFERROR(SUM(S9*E9),"")</f>
        <v/>
      </c>
      <c r="U9" s="187">
        <f t="shared" ref="U9" si="13">SUM(K9,N9,Q9,T9)</f>
        <v>0</v>
      </c>
      <c r="V9" s="45" t="e">
        <f>Réservation!#REF!</f>
        <v>#REF!</v>
      </c>
      <c r="W9" s="45" t="str">
        <f>IFERROR(VLOOKUP(V9,Données!$K$2:$N$7,3,FALSE),"")</f>
        <v/>
      </c>
      <c r="X9" s="187" t="str">
        <f t="shared" ref="X9" si="14">IFERROR(SUM(W9*E9),"")</f>
        <v/>
      </c>
      <c r="Y9" s="45" t="e">
        <f>Réservation!#REF!</f>
        <v>#REF!</v>
      </c>
      <c r="Z9" s="45" t="str">
        <f>IFERROR(VLOOKUP(Y9,Données!$D$8:$E$10,2,FALSE),"")</f>
        <v/>
      </c>
      <c r="AA9" s="187" t="str">
        <f>IFERROR(SUM(Z9*F9)*E9,"")</f>
        <v/>
      </c>
      <c r="AB9" s="45" t="e">
        <f>Réservation!#REF!</f>
        <v>#REF!</v>
      </c>
      <c r="AC9" s="45" t="e">
        <f>Réservation!#REF!</f>
        <v>#REF!</v>
      </c>
      <c r="AD9" s="45" t="e">
        <f>VLOOKUP(AC9,Données!$D$14:$E$16,2,FALSE)</f>
        <v>#REF!</v>
      </c>
      <c r="AE9" s="187" t="str">
        <f>IFERROR(SUM(AD9*H9)*E9,"")</f>
        <v/>
      </c>
    </row>
    <row r="10" spans="1:31" x14ac:dyDescent="0.35">
      <c r="A10" s="150" t="e">
        <f>Réservation!#REF!</f>
        <v>#REF!</v>
      </c>
      <c r="B10" s="150" t="e">
        <f>Réservation!#REF!</f>
        <v>#REF!</v>
      </c>
      <c r="C10" s="151" t="e">
        <f>Réservation!#REF!</f>
        <v>#REF!</v>
      </c>
      <c r="D10" s="151" t="e">
        <f>Réservation!#REF!</f>
        <v>#REF!</v>
      </c>
      <c r="E10" s="44" t="e">
        <f t="shared" ref="E10:E73" si="15">SUM(D10-C10)</f>
        <v>#REF!</v>
      </c>
      <c r="F10" s="44" t="e">
        <f>Réservation!#REF!</f>
        <v>#REF!</v>
      </c>
      <c r="G10" s="44" t="e">
        <f>Réservation!#REF!</f>
        <v>#REF!</v>
      </c>
      <c r="H10" s="44" t="e">
        <f>Réservation!#REF!</f>
        <v>#REF!</v>
      </c>
      <c r="I10" s="150" t="e">
        <f>Réservation!#REF!</f>
        <v>#REF!</v>
      </c>
      <c r="J10" s="44" t="str">
        <f>IFERROR(VLOOKUP(I10,Données!$D$2:$E$5,2,FALSE),"")</f>
        <v/>
      </c>
      <c r="K10" s="44" t="str">
        <f t="shared" ref="K10:K73" si="16">IFERROR(SUM(J10*E10),"")</f>
        <v/>
      </c>
      <c r="L10" s="150" t="e">
        <f>Réservation!#REF!</f>
        <v>#REF!</v>
      </c>
      <c r="M10" s="44" t="str">
        <f>IFERROR(VLOOKUP(L10,Données!$D$2:$E$5,2,FALSE),"")</f>
        <v/>
      </c>
      <c r="N10" s="44" t="str">
        <f t="shared" ref="N10:N73" si="17">IFERROR(SUM(M10*E10),"")</f>
        <v/>
      </c>
      <c r="O10" s="150" t="e">
        <f>Réservation!#REF!</f>
        <v>#REF!</v>
      </c>
      <c r="P10" s="44" t="str">
        <f>IFERROR(VLOOKUP(O10,Données!$D$2:$E$5,2,FALSE),"")</f>
        <v/>
      </c>
      <c r="Q10" s="44" t="str">
        <f t="shared" ref="Q10:Q73" si="18">IFERROR(SUM(P10*E10),"")</f>
        <v/>
      </c>
      <c r="R10" s="150" t="e">
        <f>Réservation!#REF!</f>
        <v>#REF!</v>
      </c>
      <c r="S10" s="44" t="str">
        <f>IFERROR(VLOOKUP(R10,Données!$D$2:$E$5,2,FALSE),"")</f>
        <v/>
      </c>
      <c r="T10" s="44" t="str">
        <f t="shared" ref="T10:T73" si="19">IFERROR(SUM(S10*E10),"")</f>
        <v/>
      </c>
      <c r="U10" s="187">
        <f t="shared" ref="U10:U73" si="20">SUM(K10,N10,Q10,T10)</f>
        <v>0</v>
      </c>
      <c r="V10" s="45" t="e">
        <f>Réservation!#REF!</f>
        <v>#REF!</v>
      </c>
      <c r="W10" s="45" t="str">
        <f>IFERROR(VLOOKUP(V10,Données!$K$2:$N$7,3,FALSE),"")</f>
        <v/>
      </c>
      <c r="X10" s="187" t="str">
        <f t="shared" ref="X10:X73" si="21">IFERROR(SUM(W10*E10),"")</f>
        <v/>
      </c>
      <c r="Y10" s="45" t="e">
        <f>Réservation!#REF!</f>
        <v>#REF!</v>
      </c>
      <c r="Z10" s="45" t="str">
        <f>IFERROR(VLOOKUP(Y10,Données!$D$8:$E$10,2,FALSE),"")</f>
        <v/>
      </c>
      <c r="AA10" s="187" t="str">
        <f t="shared" ref="AA10:AA73" si="22">IFERROR(SUM(Z10*F10)*E10,"")</f>
        <v/>
      </c>
      <c r="AB10" s="45" t="e">
        <f>Réservation!#REF!</f>
        <v>#REF!</v>
      </c>
      <c r="AC10" s="45" t="e">
        <f>Réservation!#REF!</f>
        <v>#REF!</v>
      </c>
      <c r="AD10" s="45" t="e">
        <f>VLOOKUP(AC10,Données!$D$14:$E$16,2,FALSE)</f>
        <v>#REF!</v>
      </c>
      <c r="AE10" s="187" t="str">
        <f t="shared" ref="AE10:AE73" si="23">IFERROR(SUM(AD10*H10)*E10,"")</f>
        <v/>
      </c>
    </row>
    <row r="11" spans="1:31" x14ac:dyDescent="0.35">
      <c r="A11" s="150" t="e">
        <f>Réservation!#REF!</f>
        <v>#REF!</v>
      </c>
      <c r="B11" s="150" t="e">
        <f>Réservation!#REF!</f>
        <v>#REF!</v>
      </c>
      <c r="C11" s="151" t="e">
        <f>Réservation!#REF!</f>
        <v>#REF!</v>
      </c>
      <c r="D11" s="151" t="e">
        <f>Réservation!#REF!</f>
        <v>#REF!</v>
      </c>
      <c r="E11" s="44" t="e">
        <f t="shared" si="15"/>
        <v>#REF!</v>
      </c>
      <c r="F11" s="44" t="e">
        <f>Réservation!#REF!</f>
        <v>#REF!</v>
      </c>
      <c r="G11" s="44" t="e">
        <f>Réservation!#REF!</f>
        <v>#REF!</v>
      </c>
      <c r="H11" s="44" t="e">
        <f>Réservation!#REF!</f>
        <v>#REF!</v>
      </c>
      <c r="I11" s="150" t="e">
        <f>Réservation!#REF!</f>
        <v>#REF!</v>
      </c>
      <c r="J11" s="44" t="str">
        <f>IFERROR(VLOOKUP(I11,Données!$D$2:$E$5,2,FALSE),"")</f>
        <v/>
      </c>
      <c r="K11" s="44" t="str">
        <f t="shared" si="16"/>
        <v/>
      </c>
      <c r="L11" s="150" t="e">
        <f>Réservation!#REF!</f>
        <v>#REF!</v>
      </c>
      <c r="M11" s="44" t="str">
        <f>IFERROR(VLOOKUP(L11,Données!$D$2:$E$5,2,FALSE),"")</f>
        <v/>
      </c>
      <c r="N11" s="44" t="str">
        <f t="shared" si="17"/>
        <v/>
      </c>
      <c r="O11" s="150" t="e">
        <f>Réservation!#REF!</f>
        <v>#REF!</v>
      </c>
      <c r="P11" s="44" t="str">
        <f>IFERROR(VLOOKUP(O11,Données!$D$2:$E$5,2,FALSE),"")</f>
        <v/>
      </c>
      <c r="Q11" s="44" t="str">
        <f t="shared" si="18"/>
        <v/>
      </c>
      <c r="R11" s="150" t="e">
        <f>Réservation!#REF!</f>
        <v>#REF!</v>
      </c>
      <c r="S11" s="44" t="str">
        <f>IFERROR(VLOOKUP(R11,Données!$D$2:$E$5,2,FALSE),"")</f>
        <v/>
      </c>
      <c r="T11" s="44" t="str">
        <f t="shared" si="19"/>
        <v/>
      </c>
      <c r="U11" s="187">
        <f t="shared" si="20"/>
        <v>0</v>
      </c>
      <c r="V11" s="45" t="e">
        <f>Réservation!#REF!</f>
        <v>#REF!</v>
      </c>
      <c r="W11" s="45" t="str">
        <f>IFERROR(VLOOKUP(V11,Données!$K$2:$N$7,3,FALSE),"")</f>
        <v/>
      </c>
      <c r="X11" s="187" t="str">
        <f t="shared" si="21"/>
        <v/>
      </c>
      <c r="Y11" s="45" t="e">
        <f>Réservation!#REF!</f>
        <v>#REF!</v>
      </c>
      <c r="Z11" s="45" t="str">
        <f>IFERROR(VLOOKUP(Y11,Données!$D$8:$E$10,2,FALSE),"")</f>
        <v/>
      </c>
      <c r="AA11" s="187" t="str">
        <f t="shared" si="22"/>
        <v/>
      </c>
      <c r="AB11" s="45" t="e">
        <f>Réservation!#REF!</f>
        <v>#REF!</v>
      </c>
      <c r="AC11" s="45" t="e">
        <f>Réservation!#REF!</f>
        <v>#REF!</v>
      </c>
      <c r="AD11" s="45" t="e">
        <f>VLOOKUP(AC11,Données!$D$14:$E$16,2,FALSE)</f>
        <v>#REF!</v>
      </c>
      <c r="AE11" s="187" t="str">
        <f t="shared" si="23"/>
        <v/>
      </c>
    </row>
    <row r="12" spans="1:31" x14ac:dyDescent="0.35">
      <c r="A12" s="150" t="e">
        <f>Réservation!#REF!</f>
        <v>#REF!</v>
      </c>
      <c r="B12" s="150" t="e">
        <f>Réservation!#REF!</f>
        <v>#REF!</v>
      </c>
      <c r="C12" s="151" t="e">
        <f>Réservation!#REF!</f>
        <v>#REF!</v>
      </c>
      <c r="D12" s="151" t="e">
        <f>Réservation!#REF!</f>
        <v>#REF!</v>
      </c>
      <c r="E12" s="44" t="e">
        <f t="shared" si="15"/>
        <v>#REF!</v>
      </c>
      <c r="F12" s="44" t="e">
        <f>Réservation!#REF!</f>
        <v>#REF!</v>
      </c>
      <c r="G12" s="44" t="e">
        <f>Réservation!#REF!</f>
        <v>#REF!</v>
      </c>
      <c r="H12" s="44" t="e">
        <f>Réservation!#REF!</f>
        <v>#REF!</v>
      </c>
      <c r="I12" s="150" t="e">
        <f>Réservation!#REF!</f>
        <v>#REF!</v>
      </c>
      <c r="J12" s="44" t="str">
        <f>IFERROR(VLOOKUP(I12,Données!$D$2:$E$5,2,FALSE),"")</f>
        <v/>
      </c>
      <c r="K12" s="44" t="str">
        <f t="shared" si="16"/>
        <v/>
      </c>
      <c r="L12" s="150" t="e">
        <f>Réservation!#REF!</f>
        <v>#REF!</v>
      </c>
      <c r="M12" s="44" t="str">
        <f>IFERROR(VLOOKUP(L12,Données!$D$2:$E$5,2,FALSE),"")</f>
        <v/>
      </c>
      <c r="N12" s="44" t="str">
        <f t="shared" si="17"/>
        <v/>
      </c>
      <c r="O12" s="150" t="e">
        <f>Réservation!#REF!</f>
        <v>#REF!</v>
      </c>
      <c r="P12" s="44" t="str">
        <f>IFERROR(VLOOKUP(O12,Données!$D$2:$E$5,2,FALSE),"")</f>
        <v/>
      </c>
      <c r="Q12" s="44" t="str">
        <f t="shared" si="18"/>
        <v/>
      </c>
      <c r="R12" s="150" t="e">
        <f>Réservation!#REF!</f>
        <v>#REF!</v>
      </c>
      <c r="S12" s="44" t="str">
        <f>IFERROR(VLOOKUP(R12,Données!$D$2:$E$5,2,FALSE),"")</f>
        <v/>
      </c>
      <c r="T12" s="44" t="str">
        <f t="shared" si="19"/>
        <v/>
      </c>
      <c r="U12" s="187">
        <f t="shared" si="20"/>
        <v>0</v>
      </c>
      <c r="V12" s="45" t="e">
        <f>Réservation!#REF!</f>
        <v>#REF!</v>
      </c>
      <c r="W12" s="45" t="str">
        <f>IFERROR(VLOOKUP(V12,Données!$K$2:$N$7,3,FALSE),"")</f>
        <v/>
      </c>
      <c r="X12" s="187" t="str">
        <f t="shared" si="21"/>
        <v/>
      </c>
      <c r="Y12" s="45" t="e">
        <f>Réservation!#REF!</f>
        <v>#REF!</v>
      </c>
      <c r="Z12" s="45" t="str">
        <f>IFERROR(VLOOKUP(Y12,Données!$D$8:$E$10,2,FALSE),"")</f>
        <v/>
      </c>
      <c r="AA12" s="187" t="str">
        <f t="shared" si="22"/>
        <v/>
      </c>
      <c r="AB12" s="45" t="e">
        <f>Réservation!#REF!</f>
        <v>#REF!</v>
      </c>
      <c r="AC12" s="45" t="e">
        <f>Réservation!#REF!</f>
        <v>#REF!</v>
      </c>
      <c r="AD12" s="45" t="e">
        <f>VLOOKUP(AC12,Données!$D$14:$E$16,2,FALSE)</f>
        <v>#REF!</v>
      </c>
      <c r="AE12" s="187" t="str">
        <f t="shared" si="23"/>
        <v/>
      </c>
    </row>
    <row r="13" spans="1:31" x14ac:dyDescent="0.35">
      <c r="A13" s="150" t="e">
        <f>Réservation!#REF!</f>
        <v>#REF!</v>
      </c>
      <c r="B13" s="150" t="e">
        <f>Réservation!#REF!</f>
        <v>#REF!</v>
      </c>
      <c r="C13" s="151" t="e">
        <f>Réservation!#REF!</f>
        <v>#REF!</v>
      </c>
      <c r="D13" s="151" t="e">
        <f>Réservation!#REF!</f>
        <v>#REF!</v>
      </c>
      <c r="E13" s="44" t="e">
        <f t="shared" si="15"/>
        <v>#REF!</v>
      </c>
      <c r="F13" s="44" t="e">
        <f>Réservation!#REF!</f>
        <v>#REF!</v>
      </c>
      <c r="G13" s="44" t="e">
        <f>Réservation!#REF!</f>
        <v>#REF!</v>
      </c>
      <c r="H13" s="44" t="e">
        <f>Réservation!#REF!</f>
        <v>#REF!</v>
      </c>
      <c r="I13" s="150" t="e">
        <f>Réservation!#REF!</f>
        <v>#REF!</v>
      </c>
      <c r="J13" s="44" t="str">
        <f>IFERROR(VLOOKUP(I13,Données!$D$2:$E$5,2,FALSE),"")</f>
        <v/>
      </c>
      <c r="K13" s="44" t="str">
        <f t="shared" si="16"/>
        <v/>
      </c>
      <c r="L13" s="150" t="e">
        <f>Réservation!#REF!</f>
        <v>#REF!</v>
      </c>
      <c r="M13" s="44" t="str">
        <f>IFERROR(VLOOKUP(L13,Données!$D$2:$E$5,2,FALSE),"")</f>
        <v/>
      </c>
      <c r="N13" s="44" t="str">
        <f t="shared" si="17"/>
        <v/>
      </c>
      <c r="O13" s="150" t="e">
        <f>Réservation!#REF!</f>
        <v>#REF!</v>
      </c>
      <c r="P13" s="44" t="str">
        <f>IFERROR(VLOOKUP(O13,Données!$D$2:$E$5,2,FALSE),"")</f>
        <v/>
      </c>
      <c r="Q13" s="44" t="str">
        <f t="shared" si="18"/>
        <v/>
      </c>
      <c r="R13" s="150" t="e">
        <f>Réservation!#REF!</f>
        <v>#REF!</v>
      </c>
      <c r="S13" s="44" t="str">
        <f>IFERROR(VLOOKUP(R13,Données!$D$2:$E$5,2,FALSE),"")</f>
        <v/>
      </c>
      <c r="T13" s="44" t="str">
        <f t="shared" si="19"/>
        <v/>
      </c>
      <c r="U13" s="187">
        <f t="shared" si="20"/>
        <v>0</v>
      </c>
      <c r="V13" s="45" t="e">
        <f>Réservation!#REF!</f>
        <v>#REF!</v>
      </c>
      <c r="W13" s="45" t="str">
        <f>IFERROR(VLOOKUP(V13,Données!$K$2:$N$7,3,FALSE),"")</f>
        <v/>
      </c>
      <c r="X13" s="187" t="str">
        <f t="shared" si="21"/>
        <v/>
      </c>
      <c r="Y13" s="45" t="e">
        <f>Réservation!#REF!</f>
        <v>#REF!</v>
      </c>
      <c r="Z13" s="45" t="str">
        <f>IFERROR(VLOOKUP(Y13,Données!$D$8:$E$10,2,FALSE),"")</f>
        <v/>
      </c>
      <c r="AA13" s="187" t="str">
        <f t="shared" si="22"/>
        <v/>
      </c>
      <c r="AB13" s="45" t="e">
        <f>Réservation!#REF!</f>
        <v>#REF!</v>
      </c>
      <c r="AC13" s="45" t="e">
        <f>Réservation!#REF!</f>
        <v>#REF!</v>
      </c>
      <c r="AD13" s="45" t="e">
        <f>VLOOKUP(AC13,Données!$D$14:$E$16,2,FALSE)</f>
        <v>#REF!</v>
      </c>
      <c r="AE13" s="187" t="str">
        <f t="shared" si="23"/>
        <v/>
      </c>
    </row>
    <row r="14" spans="1:31" x14ac:dyDescent="0.35">
      <c r="A14" s="150" t="e">
        <f>Réservation!#REF!</f>
        <v>#REF!</v>
      </c>
      <c r="B14" s="150" t="e">
        <f>Réservation!#REF!</f>
        <v>#REF!</v>
      </c>
      <c r="C14" s="151" t="e">
        <f>Réservation!#REF!</f>
        <v>#REF!</v>
      </c>
      <c r="D14" s="151" t="e">
        <f>Réservation!#REF!</f>
        <v>#REF!</v>
      </c>
      <c r="E14" s="44" t="e">
        <f t="shared" si="15"/>
        <v>#REF!</v>
      </c>
      <c r="F14" s="44" t="e">
        <f>Réservation!#REF!</f>
        <v>#REF!</v>
      </c>
      <c r="G14" s="44" t="e">
        <f>Réservation!#REF!</f>
        <v>#REF!</v>
      </c>
      <c r="H14" s="44" t="e">
        <f>Réservation!#REF!</f>
        <v>#REF!</v>
      </c>
      <c r="I14" s="150" t="e">
        <f>Réservation!#REF!</f>
        <v>#REF!</v>
      </c>
      <c r="J14" s="44" t="str">
        <f>IFERROR(VLOOKUP(I14,Données!$D$2:$E$5,2,FALSE),"")</f>
        <v/>
      </c>
      <c r="K14" s="44" t="str">
        <f t="shared" si="16"/>
        <v/>
      </c>
      <c r="L14" s="150" t="e">
        <f>Réservation!#REF!</f>
        <v>#REF!</v>
      </c>
      <c r="M14" s="44" t="str">
        <f>IFERROR(VLOOKUP(L14,Données!$D$2:$E$5,2,FALSE),"")</f>
        <v/>
      </c>
      <c r="N14" s="44" t="str">
        <f t="shared" si="17"/>
        <v/>
      </c>
      <c r="O14" s="150" t="e">
        <f>Réservation!#REF!</f>
        <v>#REF!</v>
      </c>
      <c r="P14" s="44" t="str">
        <f>IFERROR(VLOOKUP(O14,Données!$D$2:$E$5,2,FALSE),"")</f>
        <v/>
      </c>
      <c r="Q14" s="44" t="str">
        <f t="shared" si="18"/>
        <v/>
      </c>
      <c r="R14" s="150" t="e">
        <f>Réservation!#REF!</f>
        <v>#REF!</v>
      </c>
      <c r="S14" s="44" t="str">
        <f>IFERROR(VLOOKUP(R14,Données!$D$2:$E$5,2,FALSE),"")</f>
        <v/>
      </c>
      <c r="T14" s="44" t="str">
        <f t="shared" si="19"/>
        <v/>
      </c>
      <c r="U14" s="187">
        <f t="shared" si="20"/>
        <v>0</v>
      </c>
      <c r="V14" s="45" t="e">
        <f>Réservation!#REF!</f>
        <v>#REF!</v>
      </c>
      <c r="W14" s="45" t="str">
        <f>IFERROR(VLOOKUP(V14,Données!$K$2:$N$7,3,FALSE),"")</f>
        <v/>
      </c>
      <c r="X14" s="187" t="str">
        <f t="shared" si="21"/>
        <v/>
      </c>
      <c r="Y14" s="45" t="e">
        <f>Réservation!#REF!</f>
        <v>#REF!</v>
      </c>
      <c r="Z14" s="45" t="str">
        <f>IFERROR(VLOOKUP(Y14,Données!$D$8:$E$10,2,FALSE),"")</f>
        <v/>
      </c>
      <c r="AA14" s="187" t="str">
        <f t="shared" si="22"/>
        <v/>
      </c>
      <c r="AB14" s="45" t="e">
        <f>Réservation!#REF!</f>
        <v>#REF!</v>
      </c>
      <c r="AC14" s="45" t="e">
        <f>Réservation!#REF!</f>
        <v>#REF!</v>
      </c>
      <c r="AD14" s="45" t="e">
        <f>VLOOKUP(AC14,Données!$D$14:$E$16,2,FALSE)</f>
        <v>#REF!</v>
      </c>
      <c r="AE14" s="187" t="str">
        <f t="shared" si="23"/>
        <v/>
      </c>
    </row>
    <row r="15" spans="1:31" x14ac:dyDescent="0.35">
      <c r="A15" s="150" t="e">
        <f>Réservation!#REF!</f>
        <v>#REF!</v>
      </c>
      <c r="B15" s="150" t="e">
        <f>Réservation!#REF!</f>
        <v>#REF!</v>
      </c>
      <c r="C15" s="151" t="e">
        <f>Réservation!#REF!</f>
        <v>#REF!</v>
      </c>
      <c r="D15" s="151" t="e">
        <f>Réservation!#REF!</f>
        <v>#REF!</v>
      </c>
      <c r="E15" s="44" t="e">
        <f t="shared" si="15"/>
        <v>#REF!</v>
      </c>
      <c r="F15" s="44" t="e">
        <f>Réservation!#REF!</f>
        <v>#REF!</v>
      </c>
      <c r="G15" s="44" t="e">
        <f>Réservation!#REF!</f>
        <v>#REF!</v>
      </c>
      <c r="H15" s="44" t="e">
        <f>Réservation!#REF!</f>
        <v>#REF!</v>
      </c>
      <c r="I15" s="150" t="e">
        <f>Réservation!#REF!</f>
        <v>#REF!</v>
      </c>
      <c r="J15" s="44" t="str">
        <f>IFERROR(VLOOKUP(I15,Données!$D$2:$E$5,2,FALSE),"")</f>
        <v/>
      </c>
      <c r="K15" s="44" t="str">
        <f t="shared" si="16"/>
        <v/>
      </c>
      <c r="L15" s="150" t="e">
        <f>Réservation!#REF!</f>
        <v>#REF!</v>
      </c>
      <c r="M15" s="44" t="str">
        <f>IFERROR(VLOOKUP(L15,Données!$D$2:$E$5,2,FALSE),"")</f>
        <v/>
      </c>
      <c r="N15" s="44" t="str">
        <f t="shared" si="17"/>
        <v/>
      </c>
      <c r="O15" s="150" t="e">
        <f>Réservation!#REF!</f>
        <v>#REF!</v>
      </c>
      <c r="P15" s="44" t="str">
        <f>IFERROR(VLOOKUP(O15,Données!$D$2:$E$5,2,FALSE),"")</f>
        <v/>
      </c>
      <c r="Q15" s="44" t="str">
        <f t="shared" si="18"/>
        <v/>
      </c>
      <c r="R15" s="150" t="e">
        <f>Réservation!#REF!</f>
        <v>#REF!</v>
      </c>
      <c r="S15" s="44" t="str">
        <f>IFERROR(VLOOKUP(R15,Données!$D$2:$E$5,2,FALSE),"")</f>
        <v/>
      </c>
      <c r="T15" s="44" t="str">
        <f t="shared" si="19"/>
        <v/>
      </c>
      <c r="U15" s="187">
        <f t="shared" si="20"/>
        <v>0</v>
      </c>
      <c r="V15" s="45" t="e">
        <f>Réservation!#REF!</f>
        <v>#REF!</v>
      </c>
      <c r="W15" s="45" t="str">
        <f>IFERROR(VLOOKUP(V15,Données!$K$2:$N$7,3,FALSE),"")</f>
        <v/>
      </c>
      <c r="X15" s="187" t="str">
        <f t="shared" si="21"/>
        <v/>
      </c>
      <c r="Y15" s="45" t="e">
        <f>Réservation!#REF!</f>
        <v>#REF!</v>
      </c>
      <c r="Z15" s="45" t="str">
        <f>IFERROR(VLOOKUP(Y15,Données!$D$8:$E$10,2,FALSE),"")</f>
        <v/>
      </c>
      <c r="AA15" s="187" t="str">
        <f t="shared" si="22"/>
        <v/>
      </c>
      <c r="AB15" s="45" t="e">
        <f>Réservation!#REF!</f>
        <v>#REF!</v>
      </c>
      <c r="AC15" s="45" t="e">
        <f>Réservation!#REF!</f>
        <v>#REF!</v>
      </c>
      <c r="AD15" s="45" t="e">
        <f>VLOOKUP(AC15,Données!$D$14:$E$16,2,FALSE)</f>
        <v>#REF!</v>
      </c>
      <c r="AE15" s="187" t="str">
        <f t="shared" si="23"/>
        <v/>
      </c>
    </row>
    <row r="16" spans="1:31" x14ac:dyDescent="0.35">
      <c r="A16" s="150" t="e">
        <f>Réservation!#REF!</f>
        <v>#REF!</v>
      </c>
      <c r="B16" s="150" t="e">
        <f>Réservation!#REF!</f>
        <v>#REF!</v>
      </c>
      <c r="C16" s="151" t="e">
        <f>Réservation!#REF!</f>
        <v>#REF!</v>
      </c>
      <c r="D16" s="151" t="e">
        <f>Réservation!#REF!</f>
        <v>#REF!</v>
      </c>
      <c r="E16" s="44" t="e">
        <f t="shared" si="15"/>
        <v>#REF!</v>
      </c>
      <c r="F16" s="44" t="e">
        <f>Réservation!#REF!</f>
        <v>#REF!</v>
      </c>
      <c r="G16" s="44" t="e">
        <f>Réservation!#REF!</f>
        <v>#REF!</v>
      </c>
      <c r="H16" s="44" t="e">
        <f>Réservation!#REF!</f>
        <v>#REF!</v>
      </c>
      <c r="I16" s="150" t="e">
        <f>Réservation!#REF!</f>
        <v>#REF!</v>
      </c>
      <c r="J16" s="44" t="str">
        <f>IFERROR(VLOOKUP(I16,Données!$D$2:$E$5,2,FALSE),"")</f>
        <v/>
      </c>
      <c r="K16" s="44" t="str">
        <f t="shared" si="16"/>
        <v/>
      </c>
      <c r="L16" s="150" t="e">
        <f>Réservation!#REF!</f>
        <v>#REF!</v>
      </c>
      <c r="M16" s="44" t="str">
        <f>IFERROR(VLOOKUP(L16,Données!$D$2:$E$5,2,FALSE),"")</f>
        <v/>
      </c>
      <c r="N16" s="44" t="str">
        <f t="shared" si="17"/>
        <v/>
      </c>
      <c r="O16" s="150" t="e">
        <f>Réservation!#REF!</f>
        <v>#REF!</v>
      </c>
      <c r="P16" s="44" t="str">
        <f>IFERROR(VLOOKUP(O16,Données!$D$2:$E$5,2,FALSE),"")</f>
        <v/>
      </c>
      <c r="Q16" s="44" t="str">
        <f t="shared" si="18"/>
        <v/>
      </c>
      <c r="R16" s="150" t="e">
        <f>Réservation!#REF!</f>
        <v>#REF!</v>
      </c>
      <c r="S16" s="44" t="str">
        <f>IFERROR(VLOOKUP(R16,Données!$D$2:$E$5,2,FALSE),"")</f>
        <v/>
      </c>
      <c r="T16" s="44" t="str">
        <f t="shared" si="19"/>
        <v/>
      </c>
      <c r="U16" s="187">
        <f t="shared" si="20"/>
        <v>0</v>
      </c>
      <c r="V16" s="45" t="e">
        <f>Réservation!#REF!</f>
        <v>#REF!</v>
      </c>
      <c r="W16" s="45" t="str">
        <f>IFERROR(VLOOKUP(V16,Données!$K$2:$N$7,3,FALSE),"")</f>
        <v/>
      </c>
      <c r="X16" s="187" t="str">
        <f t="shared" si="21"/>
        <v/>
      </c>
      <c r="Y16" s="45" t="e">
        <f>Réservation!#REF!</f>
        <v>#REF!</v>
      </c>
      <c r="Z16" s="45" t="str">
        <f>IFERROR(VLOOKUP(Y16,Données!$D$8:$E$10,2,FALSE),"")</f>
        <v/>
      </c>
      <c r="AA16" s="187" t="str">
        <f t="shared" si="22"/>
        <v/>
      </c>
      <c r="AB16" s="45" t="e">
        <f>Réservation!#REF!</f>
        <v>#REF!</v>
      </c>
      <c r="AC16" s="45" t="e">
        <f>Réservation!#REF!</f>
        <v>#REF!</v>
      </c>
      <c r="AD16" s="45" t="e">
        <f>VLOOKUP(AC16,Données!$D$14:$E$16,2,FALSE)</f>
        <v>#REF!</v>
      </c>
      <c r="AE16" s="187" t="str">
        <f t="shared" si="23"/>
        <v/>
      </c>
    </row>
    <row r="17" spans="1:31" x14ac:dyDescent="0.35">
      <c r="A17" s="150" t="e">
        <f>Réservation!#REF!</f>
        <v>#REF!</v>
      </c>
      <c r="B17" s="150" t="e">
        <f>Réservation!#REF!</f>
        <v>#REF!</v>
      </c>
      <c r="C17" s="151" t="e">
        <f>Réservation!#REF!</f>
        <v>#REF!</v>
      </c>
      <c r="D17" s="151" t="e">
        <f>Réservation!#REF!</f>
        <v>#REF!</v>
      </c>
      <c r="E17" s="44" t="e">
        <f t="shared" si="15"/>
        <v>#REF!</v>
      </c>
      <c r="F17" s="44" t="e">
        <f>Réservation!#REF!</f>
        <v>#REF!</v>
      </c>
      <c r="G17" s="44" t="e">
        <f>Réservation!#REF!</f>
        <v>#REF!</v>
      </c>
      <c r="H17" s="44" t="e">
        <f>Réservation!#REF!</f>
        <v>#REF!</v>
      </c>
      <c r="I17" s="150" t="e">
        <f>Réservation!#REF!</f>
        <v>#REF!</v>
      </c>
      <c r="J17" s="44" t="str">
        <f>IFERROR(VLOOKUP(I17,Données!$D$2:$E$5,2,FALSE),"")</f>
        <v/>
      </c>
      <c r="K17" s="44" t="str">
        <f t="shared" si="16"/>
        <v/>
      </c>
      <c r="L17" s="150" t="e">
        <f>Réservation!#REF!</f>
        <v>#REF!</v>
      </c>
      <c r="M17" s="44" t="str">
        <f>IFERROR(VLOOKUP(L17,Données!$D$2:$E$5,2,FALSE),"")</f>
        <v/>
      </c>
      <c r="N17" s="44" t="str">
        <f t="shared" si="17"/>
        <v/>
      </c>
      <c r="O17" s="150" t="e">
        <f>Réservation!#REF!</f>
        <v>#REF!</v>
      </c>
      <c r="P17" s="44" t="str">
        <f>IFERROR(VLOOKUP(O17,Données!$D$2:$E$5,2,FALSE),"")</f>
        <v/>
      </c>
      <c r="Q17" s="44" t="str">
        <f t="shared" si="18"/>
        <v/>
      </c>
      <c r="R17" s="150" t="e">
        <f>Réservation!#REF!</f>
        <v>#REF!</v>
      </c>
      <c r="S17" s="44" t="str">
        <f>IFERROR(VLOOKUP(R17,Données!$D$2:$E$5,2,FALSE),"")</f>
        <v/>
      </c>
      <c r="T17" s="44" t="str">
        <f t="shared" si="19"/>
        <v/>
      </c>
      <c r="U17" s="187">
        <f t="shared" si="20"/>
        <v>0</v>
      </c>
      <c r="V17" s="45" t="e">
        <f>Réservation!#REF!</f>
        <v>#REF!</v>
      </c>
      <c r="W17" s="45" t="str">
        <f>IFERROR(VLOOKUP(V17,Données!$K$2:$N$7,3,FALSE),"")</f>
        <v/>
      </c>
      <c r="X17" s="187" t="str">
        <f t="shared" si="21"/>
        <v/>
      </c>
      <c r="Y17" s="45" t="e">
        <f>Réservation!#REF!</f>
        <v>#REF!</v>
      </c>
      <c r="Z17" s="45" t="str">
        <f>IFERROR(VLOOKUP(Y17,Données!$D$8:$E$10,2,FALSE),"")</f>
        <v/>
      </c>
      <c r="AA17" s="187" t="str">
        <f t="shared" si="22"/>
        <v/>
      </c>
      <c r="AB17" s="45" t="e">
        <f>Réservation!#REF!</f>
        <v>#REF!</v>
      </c>
      <c r="AC17" s="45" t="e">
        <f>Réservation!#REF!</f>
        <v>#REF!</v>
      </c>
      <c r="AD17" s="45" t="e">
        <f>VLOOKUP(AC17,Données!$D$14:$E$16,2,FALSE)</f>
        <v>#REF!</v>
      </c>
      <c r="AE17" s="187" t="str">
        <f t="shared" si="23"/>
        <v/>
      </c>
    </row>
    <row r="18" spans="1:31" x14ac:dyDescent="0.35">
      <c r="A18" s="150" t="e">
        <f>Réservation!#REF!</f>
        <v>#REF!</v>
      </c>
      <c r="B18" s="150" t="e">
        <f>Réservation!#REF!</f>
        <v>#REF!</v>
      </c>
      <c r="C18" s="151" t="e">
        <f>Réservation!#REF!</f>
        <v>#REF!</v>
      </c>
      <c r="D18" s="151" t="e">
        <f>Réservation!#REF!</f>
        <v>#REF!</v>
      </c>
      <c r="E18" s="44" t="e">
        <f t="shared" si="15"/>
        <v>#REF!</v>
      </c>
      <c r="F18" s="44" t="e">
        <f>Réservation!#REF!</f>
        <v>#REF!</v>
      </c>
      <c r="G18" s="44" t="e">
        <f>Réservation!#REF!</f>
        <v>#REF!</v>
      </c>
      <c r="H18" s="44" t="e">
        <f>Réservation!#REF!</f>
        <v>#REF!</v>
      </c>
      <c r="I18" s="150" t="e">
        <f>Réservation!#REF!</f>
        <v>#REF!</v>
      </c>
      <c r="J18" s="44" t="str">
        <f>IFERROR(VLOOKUP(I18,Données!$D$2:$E$5,2,FALSE),"")</f>
        <v/>
      </c>
      <c r="K18" s="44" t="str">
        <f t="shared" si="16"/>
        <v/>
      </c>
      <c r="L18" s="150" t="e">
        <f>Réservation!#REF!</f>
        <v>#REF!</v>
      </c>
      <c r="M18" s="44" t="str">
        <f>IFERROR(VLOOKUP(L18,Données!$D$2:$E$5,2,FALSE),"")</f>
        <v/>
      </c>
      <c r="N18" s="44" t="str">
        <f t="shared" si="17"/>
        <v/>
      </c>
      <c r="O18" s="150" t="e">
        <f>Réservation!#REF!</f>
        <v>#REF!</v>
      </c>
      <c r="P18" s="44" t="str">
        <f>IFERROR(VLOOKUP(O18,Données!$D$2:$E$5,2,FALSE),"")</f>
        <v/>
      </c>
      <c r="Q18" s="44" t="str">
        <f t="shared" si="18"/>
        <v/>
      </c>
      <c r="R18" s="150" t="e">
        <f>Réservation!#REF!</f>
        <v>#REF!</v>
      </c>
      <c r="S18" s="44" t="str">
        <f>IFERROR(VLOOKUP(R18,Données!$D$2:$E$5,2,FALSE),"")</f>
        <v/>
      </c>
      <c r="T18" s="44" t="str">
        <f t="shared" si="19"/>
        <v/>
      </c>
      <c r="U18" s="187">
        <f t="shared" si="20"/>
        <v>0</v>
      </c>
      <c r="V18" s="45" t="e">
        <f>Réservation!#REF!</f>
        <v>#REF!</v>
      </c>
      <c r="W18" s="45" t="str">
        <f>IFERROR(VLOOKUP(V18,Données!$K$2:$N$7,3,FALSE),"")</f>
        <v/>
      </c>
      <c r="X18" s="187" t="str">
        <f t="shared" si="21"/>
        <v/>
      </c>
      <c r="Y18" s="45" t="e">
        <f>Réservation!#REF!</f>
        <v>#REF!</v>
      </c>
      <c r="Z18" s="45" t="str">
        <f>IFERROR(VLOOKUP(Y18,Données!$D$8:$E$10,2,FALSE),"")</f>
        <v/>
      </c>
      <c r="AA18" s="187" t="str">
        <f t="shared" si="22"/>
        <v/>
      </c>
      <c r="AB18" s="45" t="e">
        <f>Réservation!#REF!</f>
        <v>#REF!</v>
      </c>
      <c r="AC18" s="45" t="e">
        <f>Réservation!#REF!</f>
        <v>#REF!</v>
      </c>
      <c r="AD18" s="45" t="e">
        <f>VLOOKUP(AC18,Données!$D$14:$E$16,2,FALSE)</f>
        <v>#REF!</v>
      </c>
      <c r="AE18" s="187" t="str">
        <f t="shared" si="23"/>
        <v/>
      </c>
    </row>
    <row r="19" spans="1:31" x14ac:dyDescent="0.35">
      <c r="A19" s="150" t="e">
        <f>Réservation!#REF!</f>
        <v>#REF!</v>
      </c>
      <c r="B19" s="150" t="e">
        <f>Réservation!#REF!</f>
        <v>#REF!</v>
      </c>
      <c r="C19" s="151" t="e">
        <f>Réservation!#REF!</f>
        <v>#REF!</v>
      </c>
      <c r="D19" s="151" t="e">
        <f>Réservation!#REF!</f>
        <v>#REF!</v>
      </c>
      <c r="E19" s="44" t="e">
        <f t="shared" si="15"/>
        <v>#REF!</v>
      </c>
      <c r="F19" s="44" t="e">
        <f>Réservation!#REF!</f>
        <v>#REF!</v>
      </c>
      <c r="G19" s="44" t="e">
        <f>Réservation!#REF!</f>
        <v>#REF!</v>
      </c>
      <c r="H19" s="44" t="e">
        <f>Réservation!#REF!</f>
        <v>#REF!</v>
      </c>
      <c r="I19" s="150" t="e">
        <f>Réservation!#REF!</f>
        <v>#REF!</v>
      </c>
      <c r="J19" s="44" t="str">
        <f>IFERROR(VLOOKUP(I19,Données!$D$2:$E$5,2,FALSE),"")</f>
        <v/>
      </c>
      <c r="K19" s="44" t="str">
        <f t="shared" si="16"/>
        <v/>
      </c>
      <c r="L19" s="150" t="e">
        <f>Réservation!#REF!</f>
        <v>#REF!</v>
      </c>
      <c r="M19" s="44" t="str">
        <f>IFERROR(VLOOKUP(L19,Données!$D$2:$E$5,2,FALSE),"")</f>
        <v/>
      </c>
      <c r="N19" s="44" t="str">
        <f t="shared" si="17"/>
        <v/>
      </c>
      <c r="O19" s="150" t="e">
        <f>Réservation!#REF!</f>
        <v>#REF!</v>
      </c>
      <c r="P19" s="44" t="str">
        <f>IFERROR(VLOOKUP(O19,Données!$D$2:$E$5,2,FALSE),"")</f>
        <v/>
      </c>
      <c r="Q19" s="44" t="str">
        <f t="shared" si="18"/>
        <v/>
      </c>
      <c r="R19" s="150" t="e">
        <f>Réservation!#REF!</f>
        <v>#REF!</v>
      </c>
      <c r="S19" s="44" t="str">
        <f>IFERROR(VLOOKUP(R19,Données!$D$2:$E$5,2,FALSE),"")</f>
        <v/>
      </c>
      <c r="T19" s="44" t="str">
        <f t="shared" si="19"/>
        <v/>
      </c>
      <c r="U19" s="187">
        <f t="shared" si="20"/>
        <v>0</v>
      </c>
      <c r="V19" s="45" t="e">
        <f>Réservation!#REF!</f>
        <v>#REF!</v>
      </c>
      <c r="W19" s="45" t="str">
        <f>IFERROR(VLOOKUP(V19,Données!$K$2:$N$7,3,FALSE),"")</f>
        <v/>
      </c>
      <c r="X19" s="187" t="str">
        <f t="shared" si="21"/>
        <v/>
      </c>
      <c r="Y19" s="45" t="e">
        <f>Réservation!#REF!</f>
        <v>#REF!</v>
      </c>
      <c r="Z19" s="45" t="str">
        <f>IFERROR(VLOOKUP(Y19,Données!$D$8:$E$10,2,FALSE),"")</f>
        <v/>
      </c>
      <c r="AA19" s="187" t="str">
        <f t="shared" si="22"/>
        <v/>
      </c>
      <c r="AB19" s="45" t="e">
        <f>Réservation!#REF!</f>
        <v>#REF!</v>
      </c>
      <c r="AC19" s="45" t="e">
        <f>Réservation!#REF!</f>
        <v>#REF!</v>
      </c>
      <c r="AD19" s="45" t="e">
        <f>VLOOKUP(AC19,Données!$D$14:$E$16,2,FALSE)</f>
        <v>#REF!</v>
      </c>
      <c r="AE19" s="187" t="str">
        <f t="shared" si="23"/>
        <v/>
      </c>
    </row>
    <row r="20" spans="1:31" x14ac:dyDescent="0.35">
      <c r="A20" s="150" t="e">
        <f>Réservation!#REF!</f>
        <v>#REF!</v>
      </c>
      <c r="B20" s="150" t="e">
        <f>Réservation!#REF!</f>
        <v>#REF!</v>
      </c>
      <c r="C20" s="151" t="e">
        <f>Réservation!#REF!</f>
        <v>#REF!</v>
      </c>
      <c r="D20" s="151" t="e">
        <f>Réservation!#REF!</f>
        <v>#REF!</v>
      </c>
      <c r="E20" s="44" t="e">
        <f t="shared" si="15"/>
        <v>#REF!</v>
      </c>
      <c r="F20" s="44" t="e">
        <f>Réservation!#REF!</f>
        <v>#REF!</v>
      </c>
      <c r="G20" s="44" t="e">
        <f>Réservation!#REF!</f>
        <v>#REF!</v>
      </c>
      <c r="H20" s="44" t="e">
        <f>Réservation!#REF!</f>
        <v>#REF!</v>
      </c>
      <c r="I20" s="150" t="e">
        <f>Réservation!#REF!</f>
        <v>#REF!</v>
      </c>
      <c r="J20" s="44" t="str">
        <f>IFERROR(VLOOKUP(I20,Données!$D$2:$E$5,2,FALSE),"")</f>
        <v/>
      </c>
      <c r="K20" s="44" t="str">
        <f t="shared" si="16"/>
        <v/>
      </c>
      <c r="L20" s="150" t="e">
        <f>Réservation!#REF!</f>
        <v>#REF!</v>
      </c>
      <c r="M20" s="44" t="str">
        <f>IFERROR(VLOOKUP(L20,Données!$D$2:$E$5,2,FALSE),"")</f>
        <v/>
      </c>
      <c r="N20" s="44" t="str">
        <f t="shared" si="17"/>
        <v/>
      </c>
      <c r="O20" s="150" t="e">
        <f>Réservation!#REF!</f>
        <v>#REF!</v>
      </c>
      <c r="P20" s="44" t="str">
        <f>IFERROR(VLOOKUP(O20,Données!$D$2:$E$5,2,FALSE),"")</f>
        <v/>
      </c>
      <c r="Q20" s="44" t="str">
        <f t="shared" si="18"/>
        <v/>
      </c>
      <c r="R20" s="150" t="e">
        <f>Réservation!#REF!</f>
        <v>#REF!</v>
      </c>
      <c r="S20" s="44" t="str">
        <f>IFERROR(VLOOKUP(R20,Données!$D$2:$E$5,2,FALSE),"")</f>
        <v/>
      </c>
      <c r="T20" s="44" t="str">
        <f t="shared" si="19"/>
        <v/>
      </c>
      <c r="U20" s="187">
        <f t="shared" si="20"/>
        <v>0</v>
      </c>
      <c r="V20" s="45" t="e">
        <f>Réservation!#REF!</f>
        <v>#REF!</v>
      </c>
      <c r="W20" s="45" t="str">
        <f>IFERROR(VLOOKUP(V20,Données!$K$2:$N$7,3,FALSE),"")</f>
        <v/>
      </c>
      <c r="X20" s="187" t="str">
        <f t="shared" si="21"/>
        <v/>
      </c>
      <c r="Y20" s="45" t="e">
        <f>Réservation!#REF!</f>
        <v>#REF!</v>
      </c>
      <c r="Z20" s="45" t="str">
        <f>IFERROR(VLOOKUP(Y20,Données!$D$8:$E$10,2,FALSE),"")</f>
        <v/>
      </c>
      <c r="AA20" s="187" t="str">
        <f t="shared" si="22"/>
        <v/>
      </c>
      <c r="AB20" s="45" t="e">
        <f>Réservation!#REF!</f>
        <v>#REF!</v>
      </c>
      <c r="AC20" s="45" t="e">
        <f>Réservation!#REF!</f>
        <v>#REF!</v>
      </c>
      <c r="AD20" s="45" t="e">
        <f>VLOOKUP(AC20,Données!$D$14:$E$16,2,FALSE)</f>
        <v>#REF!</v>
      </c>
      <c r="AE20" s="187" t="str">
        <f t="shared" si="23"/>
        <v/>
      </c>
    </row>
    <row r="21" spans="1:31" x14ac:dyDescent="0.35">
      <c r="A21" s="150" t="e">
        <f>Réservation!#REF!</f>
        <v>#REF!</v>
      </c>
      <c r="B21" s="150" t="e">
        <f>Réservation!#REF!</f>
        <v>#REF!</v>
      </c>
      <c r="C21" s="151" t="e">
        <f>Réservation!#REF!</f>
        <v>#REF!</v>
      </c>
      <c r="D21" s="151" t="e">
        <f>Réservation!#REF!</f>
        <v>#REF!</v>
      </c>
      <c r="E21" s="44" t="e">
        <f t="shared" si="15"/>
        <v>#REF!</v>
      </c>
      <c r="F21" s="44" t="e">
        <f>Réservation!#REF!</f>
        <v>#REF!</v>
      </c>
      <c r="G21" s="44" t="e">
        <f>Réservation!#REF!</f>
        <v>#REF!</v>
      </c>
      <c r="H21" s="44" t="e">
        <f>Réservation!#REF!</f>
        <v>#REF!</v>
      </c>
      <c r="I21" s="150" t="e">
        <f>Réservation!#REF!</f>
        <v>#REF!</v>
      </c>
      <c r="J21" s="44" t="str">
        <f>IFERROR(VLOOKUP(I21,Données!$D$2:$E$5,2,FALSE),"")</f>
        <v/>
      </c>
      <c r="K21" s="44" t="str">
        <f t="shared" si="16"/>
        <v/>
      </c>
      <c r="L21" s="150" t="e">
        <f>Réservation!#REF!</f>
        <v>#REF!</v>
      </c>
      <c r="M21" s="44" t="str">
        <f>IFERROR(VLOOKUP(L21,Données!$D$2:$E$5,2,FALSE),"")</f>
        <v/>
      </c>
      <c r="N21" s="44" t="str">
        <f t="shared" si="17"/>
        <v/>
      </c>
      <c r="O21" s="150" t="e">
        <f>Réservation!#REF!</f>
        <v>#REF!</v>
      </c>
      <c r="P21" s="44" t="str">
        <f>IFERROR(VLOOKUP(O21,Données!$D$2:$E$5,2,FALSE),"")</f>
        <v/>
      </c>
      <c r="Q21" s="44" t="str">
        <f t="shared" si="18"/>
        <v/>
      </c>
      <c r="R21" s="150" t="e">
        <f>Réservation!#REF!</f>
        <v>#REF!</v>
      </c>
      <c r="S21" s="44" t="str">
        <f>IFERROR(VLOOKUP(R21,Données!$D$2:$E$5,2,FALSE),"")</f>
        <v/>
      </c>
      <c r="T21" s="44" t="str">
        <f t="shared" si="19"/>
        <v/>
      </c>
      <c r="U21" s="187">
        <f t="shared" si="20"/>
        <v>0</v>
      </c>
      <c r="V21" s="45" t="e">
        <f>Réservation!#REF!</f>
        <v>#REF!</v>
      </c>
      <c r="W21" s="45" t="str">
        <f>IFERROR(VLOOKUP(V21,Données!$K$2:$N$7,3,FALSE),"")</f>
        <v/>
      </c>
      <c r="X21" s="187" t="str">
        <f t="shared" si="21"/>
        <v/>
      </c>
      <c r="Y21" s="45" t="e">
        <f>Réservation!#REF!</f>
        <v>#REF!</v>
      </c>
      <c r="Z21" s="45" t="str">
        <f>IFERROR(VLOOKUP(Y21,Données!$D$8:$E$10,2,FALSE),"")</f>
        <v/>
      </c>
      <c r="AA21" s="187" t="str">
        <f t="shared" si="22"/>
        <v/>
      </c>
      <c r="AB21" s="45" t="e">
        <f>Réservation!#REF!</f>
        <v>#REF!</v>
      </c>
      <c r="AC21" s="45" t="e">
        <f>Réservation!#REF!</f>
        <v>#REF!</v>
      </c>
      <c r="AD21" s="45" t="e">
        <f>VLOOKUP(AC21,Données!$D$14:$E$16,2,FALSE)</f>
        <v>#REF!</v>
      </c>
      <c r="AE21" s="187" t="str">
        <f t="shared" si="23"/>
        <v/>
      </c>
    </row>
    <row r="22" spans="1:31" x14ac:dyDescent="0.35">
      <c r="A22" s="150" t="e">
        <f>Réservation!#REF!</f>
        <v>#REF!</v>
      </c>
      <c r="B22" s="150" t="e">
        <f>Réservation!#REF!</f>
        <v>#REF!</v>
      </c>
      <c r="C22" s="151" t="e">
        <f>Réservation!#REF!</f>
        <v>#REF!</v>
      </c>
      <c r="D22" s="151" t="e">
        <f>Réservation!#REF!</f>
        <v>#REF!</v>
      </c>
      <c r="E22" s="44" t="e">
        <f t="shared" si="15"/>
        <v>#REF!</v>
      </c>
      <c r="F22" s="44" t="e">
        <f>Réservation!#REF!</f>
        <v>#REF!</v>
      </c>
      <c r="G22" s="44" t="e">
        <f>Réservation!#REF!</f>
        <v>#REF!</v>
      </c>
      <c r="H22" s="44" t="e">
        <f>Réservation!#REF!</f>
        <v>#REF!</v>
      </c>
      <c r="I22" s="150" t="e">
        <f>Réservation!#REF!</f>
        <v>#REF!</v>
      </c>
      <c r="J22" s="44" t="str">
        <f>IFERROR(VLOOKUP(I22,Données!$D$2:$E$5,2,FALSE),"")</f>
        <v/>
      </c>
      <c r="K22" s="44" t="str">
        <f t="shared" si="16"/>
        <v/>
      </c>
      <c r="L22" s="150" t="e">
        <f>Réservation!#REF!</f>
        <v>#REF!</v>
      </c>
      <c r="M22" s="44" t="str">
        <f>IFERROR(VLOOKUP(L22,Données!$D$2:$E$5,2,FALSE),"")</f>
        <v/>
      </c>
      <c r="N22" s="44" t="str">
        <f t="shared" si="17"/>
        <v/>
      </c>
      <c r="O22" s="150" t="e">
        <f>Réservation!#REF!</f>
        <v>#REF!</v>
      </c>
      <c r="P22" s="44" t="str">
        <f>IFERROR(VLOOKUP(O22,Données!$D$2:$E$5,2,FALSE),"")</f>
        <v/>
      </c>
      <c r="Q22" s="44" t="str">
        <f t="shared" si="18"/>
        <v/>
      </c>
      <c r="R22" s="150" t="e">
        <f>Réservation!#REF!</f>
        <v>#REF!</v>
      </c>
      <c r="S22" s="44" t="str">
        <f>IFERROR(VLOOKUP(R22,Données!$D$2:$E$5,2,FALSE),"")</f>
        <v/>
      </c>
      <c r="T22" s="44" t="str">
        <f t="shared" si="19"/>
        <v/>
      </c>
      <c r="U22" s="187">
        <f t="shared" si="20"/>
        <v>0</v>
      </c>
      <c r="V22" s="45" t="e">
        <f>Réservation!#REF!</f>
        <v>#REF!</v>
      </c>
      <c r="W22" s="45" t="str">
        <f>IFERROR(VLOOKUP(V22,Données!$K$2:$N$7,3,FALSE),"")</f>
        <v/>
      </c>
      <c r="X22" s="187" t="str">
        <f t="shared" si="21"/>
        <v/>
      </c>
      <c r="Y22" s="45" t="e">
        <f>Réservation!#REF!</f>
        <v>#REF!</v>
      </c>
      <c r="Z22" s="45" t="str">
        <f>IFERROR(VLOOKUP(Y22,Données!$D$8:$E$10,2,FALSE),"")</f>
        <v/>
      </c>
      <c r="AA22" s="187" t="str">
        <f t="shared" si="22"/>
        <v/>
      </c>
      <c r="AB22" s="45" t="e">
        <f>Réservation!#REF!</f>
        <v>#REF!</v>
      </c>
      <c r="AC22" s="45" t="e">
        <f>Réservation!#REF!</f>
        <v>#REF!</v>
      </c>
      <c r="AD22" s="45" t="e">
        <f>VLOOKUP(AC22,Données!$D$14:$E$16,2,FALSE)</f>
        <v>#REF!</v>
      </c>
      <c r="AE22" s="187" t="str">
        <f t="shared" si="23"/>
        <v/>
      </c>
    </row>
    <row r="23" spans="1:31" x14ac:dyDescent="0.35">
      <c r="A23" s="150" t="e">
        <f>Réservation!#REF!</f>
        <v>#REF!</v>
      </c>
      <c r="B23" s="150" t="e">
        <f>Réservation!#REF!</f>
        <v>#REF!</v>
      </c>
      <c r="C23" s="151" t="e">
        <f>Réservation!#REF!</f>
        <v>#REF!</v>
      </c>
      <c r="D23" s="151" t="e">
        <f>Réservation!#REF!</f>
        <v>#REF!</v>
      </c>
      <c r="E23" s="44" t="e">
        <f t="shared" si="15"/>
        <v>#REF!</v>
      </c>
      <c r="F23" s="44" t="e">
        <f>Réservation!#REF!</f>
        <v>#REF!</v>
      </c>
      <c r="G23" s="44" t="e">
        <f>Réservation!#REF!</f>
        <v>#REF!</v>
      </c>
      <c r="H23" s="44" t="e">
        <f>Réservation!#REF!</f>
        <v>#REF!</v>
      </c>
      <c r="I23" s="150" t="e">
        <f>Réservation!#REF!</f>
        <v>#REF!</v>
      </c>
      <c r="J23" s="44" t="str">
        <f>IFERROR(VLOOKUP(I23,Données!$D$2:$E$5,2,FALSE),"")</f>
        <v/>
      </c>
      <c r="K23" s="44" t="str">
        <f t="shared" si="16"/>
        <v/>
      </c>
      <c r="L23" s="150" t="e">
        <f>Réservation!#REF!</f>
        <v>#REF!</v>
      </c>
      <c r="M23" s="44" t="str">
        <f>IFERROR(VLOOKUP(L23,Données!$D$2:$E$5,2,FALSE),"")</f>
        <v/>
      </c>
      <c r="N23" s="44" t="str">
        <f t="shared" si="17"/>
        <v/>
      </c>
      <c r="O23" s="150" t="e">
        <f>Réservation!#REF!</f>
        <v>#REF!</v>
      </c>
      <c r="P23" s="44" t="str">
        <f>IFERROR(VLOOKUP(O23,Données!$D$2:$E$5,2,FALSE),"")</f>
        <v/>
      </c>
      <c r="Q23" s="44" t="str">
        <f t="shared" si="18"/>
        <v/>
      </c>
      <c r="R23" s="150" t="e">
        <f>Réservation!#REF!</f>
        <v>#REF!</v>
      </c>
      <c r="S23" s="44" t="str">
        <f>IFERROR(VLOOKUP(R23,Données!$D$2:$E$5,2,FALSE),"")</f>
        <v/>
      </c>
      <c r="T23" s="44" t="str">
        <f t="shared" si="19"/>
        <v/>
      </c>
      <c r="U23" s="187">
        <f t="shared" si="20"/>
        <v>0</v>
      </c>
      <c r="V23" s="45" t="e">
        <f>Réservation!#REF!</f>
        <v>#REF!</v>
      </c>
      <c r="W23" s="45" t="str">
        <f>IFERROR(VLOOKUP(V23,Données!$K$2:$N$7,3,FALSE),"")</f>
        <v/>
      </c>
      <c r="X23" s="187" t="str">
        <f t="shared" si="21"/>
        <v/>
      </c>
      <c r="Y23" s="45" t="e">
        <f>Réservation!#REF!</f>
        <v>#REF!</v>
      </c>
      <c r="Z23" s="45" t="str">
        <f>IFERROR(VLOOKUP(Y23,Données!$D$8:$E$10,2,FALSE),"")</f>
        <v/>
      </c>
      <c r="AA23" s="187" t="str">
        <f t="shared" si="22"/>
        <v/>
      </c>
      <c r="AB23" s="45" t="e">
        <f>Réservation!#REF!</f>
        <v>#REF!</v>
      </c>
      <c r="AC23" s="45" t="e">
        <f>Réservation!#REF!</f>
        <v>#REF!</v>
      </c>
      <c r="AD23" s="45" t="e">
        <f>VLOOKUP(AC23,Données!$D$14:$E$16,2,FALSE)</f>
        <v>#REF!</v>
      </c>
      <c r="AE23" s="187" t="str">
        <f t="shared" si="23"/>
        <v/>
      </c>
    </row>
    <row r="24" spans="1:31" x14ac:dyDescent="0.35">
      <c r="A24" s="150" t="e">
        <f>Réservation!#REF!</f>
        <v>#REF!</v>
      </c>
      <c r="B24" s="150" t="e">
        <f>Réservation!#REF!</f>
        <v>#REF!</v>
      </c>
      <c r="C24" s="151" t="e">
        <f>Réservation!#REF!</f>
        <v>#REF!</v>
      </c>
      <c r="D24" s="151" t="e">
        <f>Réservation!#REF!</f>
        <v>#REF!</v>
      </c>
      <c r="E24" s="44" t="e">
        <f t="shared" si="15"/>
        <v>#REF!</v>
      </c>
      <c r="F24" s="44" t="e">
        <f>Réservation!#REF!</f>
        <v>#REF!</v>
      </c>
      <c r="G24" s="44" t="e">
        <f>Réservation!#REF!</f>
        <v>#REF!</v>
      </c>
      <c r="H24" s="44" t="e">
        <f>Réservation!#REF!</f>
        <v>#REF!</v>
      </c>
      <c r="I24" s="150" t="e">
        <f>Réservation!#REF!</f>
        <v>#REF!</v>
      </c>
      <c r="J24" s="44" t="str">
        <f>IFERROR(VLOOKUP(I24,Données!$D$2:$E$5,2,FALSE),"")</f>
        <v/>
      </c>
      <c r="K24" s="44" t="str">
        <f t="shared" si="16"/>
        <v/>
      </c>
      <c r="L24" s="150" t="e">
        <f>Réservation!#REF!</f>
        <v>#REF!</v>
      </c>
      <c r="M24" s="44" t="str">
        <f>IFERROR(VLOOKUP(L24,Données!$D$2:$E$5,2,FALSE),"")</f>
        <v/>
      </c>
      <c r="N24" s="44" t="str">
        <f t="shared" si="17"/>
        <v/>
      </c>
      <c r="O24" s="150" t="e">
        <f>Réservation!#REF!</f>
        <v>#REF!</v>
      </c>
      <c r="P24" s="44" t="str">
        <f>IFERROR(VLOOKUP(O24,Données!$D$2:$E$5,2,FALSE),"")</f>
        <v/>
      </c>
      <c r="Q24" s="44" t="str">
        <f t="shared" si="18"/>
        <v/>
      </c>
      <c r="R24" s="150" t="e">
        <f>Réservation!#REF!</f>
        <v>#REF!</v>
      </c>
      <c r="S24" s="44" t="str">
        <f>IFERROR(VLOOKUP(R24,Données!$D$2:$E$5,2,FALSE),"")</f>
        <v/>
      </c>
      <c r="T24" s="44" t="str">
        <f t="shared" si="19"/>
        <v/>
      </c>
      <c r="U24" s="187">
        <f t="shared" si="20"/>
        <v>0</v>
      </c>
      <c r="V24" s="45" t="e">
        <f>Réservation!#REF!</f>
        <v>#REF!</v>
      </c>
      <c r="W24" s="45" t="str">
        <f>IFERROR(VLOOKUP(V24,Données!$K$2:$N$7,3,FALSE),"")</f>
        <v/>
      </c>
      <c r="X24" s="187" t="str">
        <f t="shared" si="21"/>
        <v/>
      </c>
      <c r="Y24" s="45" t="e">
        <f>Réservation!#REF!</f>
        <v>#REF!</v>
      </c>
      <c r="Z24" s="45" t="str">
        <f>IFERROR(VLOOKUP(Y24,Données!$D$8:$E$10,2,FALSE),"")</f>
        <v/>
      </c>
      <c r="AA24" s="187" t="str">
        <f t="shared" si="22"/>
        <v/>
      </c>
      <c r="AB24" s="45" t="e">
        <f>Réservation!#REF!</f>
        <v>#REF!</v>
      </c>
      <c r="AC24" s="45" t="e">
        <f>Réservation!#REF!</f>
        <v>#REF!</v>
      </c>
      <c r="AD24" s="45" t="e">
        <f>VLOOKUP(AC24,Données!$D$14:$E$16,2,FALSE)</f>
        <v>#REF!</v>
      </c>
      <c r="AE24" s="187" t="str">
        <f t="shared" si="23"/>
        <v/>
      </c>
    </row>
    <row r="25" spans="1:31" hidden="1" x14ac:dyDescent="0.35">
      <c r="A25" s="150" t="e">
        <f>Réservation!#REF!</f>
        <v>#REF!</v>
      </c>
      <c r="B25" s="150" t="e">
        <f>Réservation!#REF!</f>
        <v>#REF!</v>
      </c>
      <c r="C25" s="151" t="e">
        <f>Réservation!#REF!</f>
        <v>#REF!</v>
      </c>
      <c r="D25" s="151" t="e">
        <f>Réservation!#REF!</f>
        <v>#REF!</v>
      </c>
      <c r="E25" s="44" t="e">
        <f t="shared" si="15"/>
        <v>#REF!</v>
      </c>
      <c r="F25" s="44" t="e">
        <f>Réservation!#REF!</f>
        <v>#REF!</v>
      </c>
      <c r="G25" s="44" t="e">
        <f>Réservation!#REF!</f>
        <v>#REF!</v>
      </c>
      <c r="H25" s="44" t="e">
        <f>Réservation!#REF!</f>
        <v>#REF!</v>
      </c>
      <c r="I25" s="150" t="e">
        <f>Réservation!#REF!</f>
        <v>#REF!</v>
      </c>
      <c r="J25" s="44" t="str">
        <f>IFERROR(VLOOKUP(I25,Données!$D$2:$E$5,2,FALSE),"")</f>
        <v/>
      </c>
      <c r="K25" s="44" t="str">
        <f t="shared" si="16"/>
        <v/>
      </c>
      <c r="L25" s="150" t="e">
        <f>Réservation!#REF!</f>
        <v>#REF!</v>
      </c>
      <c r="M25" s="44" t="str">
        <f>IFERROR(VLOOKUP(L25,Données!$D$2:$E$5,2,FALSE),"")</f>
        <v/>
      </c>
      <c r="N25" s="44" t="str">
        <f t="shared" si="17"/>
        <v/>
      </c>
      <c r="O25" s="150" t="e">
        <f>Réservation!#REF!</f>
        <v>#REF!</v>
      </c>
      <c r="P25" s="44" t="str">
        <f>IFERROR(VLOOKUP(O25,Données!$D$2:$E$5,2,FALSE),"")</f>
        <v/>
      </c>
      <c r="Q25" s="44" t="str">
        <f t="shared" si="18"/>
        <v/>
      </c>
      <c r="R25" s="150" t="e">
        <f>Réservation!#REF!</f>
        <v>#REF!</v>
      </c>
      <c r="S25" s="44" t="str">
        <f>IFERROR(VLOOKUP(R25,Données!$D$2:$E$5,2,FALSE),"")</f>
        <v/>
      </c>
      <c r="T25" s="44" t="str">
        <f t="shared" si="19"/>
        <v/>
      </c>
      <c r="U25" s="187">
        <f t="shared" si="20"/>
        <v>0</v>
      </c>
      <c r="V25" s="45" t="e">
        <f>Réservation!#REF!</f>
        <v>#REF!</v>
      </c>
      <c r="W25" s="45" t="str">
        <f>IFERROR(VLOOKUP(V25,Données!$K$2:$N$7,3,FALSE),"")</f>
        <v/>
      </c>
      <c r="X25" s="187" t="str">
        <f t="shared" si="21"/>
        <v/>
      </c>
      <c r="Y25" s="45" t="e">
        <f>Réservation!#REF!</f>
        <v>#REF!</v>
      </c>
      <c r="Z25" s="45" t="str">
        <f>IFERROR(VLOOKUP(Y25,Données!$D$8:$E$10,2,FALSE),"")</f>
        <v/>
      </c>
      <c r="AA25" s="187" t="str">
        <f t="shared" si="22"/>
        <v/>
      </c>
      <c r="AB25" s="45" t="e">
        <f>Réservation!#REF!</f>
        <v>#REF!</v>
      </c>
      <c r="AC25" s="45" t="e">
        <f>Réservation!#REF!</f>
        <v>#REF!</v>
      </c>
      <c r="AD25" s="45" t="e">
        <f>VLOOKUP(AC25,Données!$D$14:$E$16,2,FALSE)</f>
        <v>#REF!</v>
      </c>
      <c r="AE25" s="187" t="str">
        <f t="shared" si="23"/>
        <v/>
      </c>
    </row>
    <row r="26" spans="1:31" hidden="1" x14ac:dyDescent="0.35">
      <c r="A26" s="150" t="e">
        <f>Réservation!#REF!</f>
        <v>#REF!</v>
      </c>
      <c r="B26" s="150" t="e">
        <f>Réservation!#REF!</f>
        <v>#REF!</v>
      </c>
      <c r="C26" s="151" t="e">
        <f>Réservation!#REF!</f>
        <v>#REF!</v>
      </c>
      <c r="D26" s="151" t="e">
        <f>Réservation!#REF!</f>
        <v>#REF!</v>
      </c>
      <c r="E26" s="44" t="e">
        <f t="shared" si="15"/>
        <v>#REF!</v>
      </c>
      <c r="F26" s="44" t="e">
        <f>Réservation!#REF!</f>
        <v>#REF!</v>
      </c>
      <c r="G26" s="44" t="e">
        <f>Réservation!#REF!</f>
        <v>#REF!</v>
      </c>
      <c r="H26" s="44" t="e">
        <f>Réservation!#REF!</f>
        <v>#REF!</v>
      </c>
      <c r="I26" s="150" t="e">
        <f>Réservation!#REF!</f>
        <v>#REF!</v>
      </c>
      <c r="J26" s="44" t="str">
        <f>IFERROR(VLOOKUP(I26,Données!$D$2:$E$5,2,FALSE),"")</f>
        <v/>
      </c>
      <c r="K26" s="44" t="str">
        <f t="shared" si="16"/>
        <v/>
      </c>
      <c r="L26" s="150" t="e">
        <f>Réservation!#REF!</f>
        <v>#REF!</v>
      </c>
      <c r="M26" s="44" t="str">
        <f>IFERROR(VLOOKUP(L26,Données!$D$2:$E$5,2,FALSE),"")</f>
        <v/>
      </c>
      <c r="N26" s="44" t="str">
        <f t="shared" si="17"/>
        <v/>
      </c>
      <c r="O26" s="150" t="e">
        <f>Réservation!#REF!</f>
        <v>#REF!</v>
      </c>
      <c r="P26" s="44" t="str">
        <f>IFERROR(VLOOKUP(O26,Données!$D$2:$E$5,2,FALSE),"")</f>
        <v/>
      </c>
      <c r="Q26" s="44" t="str">
        <f t="shared" si="18"/>
        <v/>
      </c>
      <c r="R26" s="150" t="e">
        <f>Réservation!#REF!</f>
        <v>#REF!</v>
      </c>
      <c r="S26" s="44" t="str">
        <f>IFERROR(VLOOKUP(R26,Données!$D$2:$E$5,2,FALSE),"")</f>
        <v/>
      </c>
      <c r="T26" s="44" t="str">
        <f t="shared" si="19"/>
        <v/>
      </c>
      <c r="U26" s="187">
        <f t="shared" si="20"/>
        <v>0</v>
      </c>
      <c r="V26" s="45" t="e">
        <f>Réservation!#REF!</f>
        <v>#REF!</v>
      </c>
      <c r="W26" s="45" t="str">
        <f>IFERROR(VLOOKUP(V26,Données!$K$2:$N$7,3,FALSE),"")</f>
        <v/>
      </c>
      <c r="X26" s="187" t="str">
        <f t="shared" si="21"/>
        <v/>
      </c>
      <c r="Y26" s="45" t="e">
        <f>Réservation!#REF!</f>
        <v>#REF!</v>
      </c>
      <c r="Z26" s="45" t="str">
        <f>IFERROR(VLOOKUP(Y26,Données!$D$8:$E$10,2,FALSE),"")</f>
        <v/>
      </c>
      <c r="AA26" s="187" t="str">
        <f t="shared" si="22"/>
        <v/>
      </c>
      <c r="AB26" s="45" t="e">
        <f>Réservation!#REF!</f>
        <v>#REF!</v>
      </c>
      <c r="AC26" s="45" t="e">
        <f>Réservation!#REF!</f>
        <v>#REF!</v>
      </c>
      <c r="AD26" s="45" t="e">
        <f>VLOOKUP(AC26,Données!$D$14:$E$16,2,FALSE)</f>
        <v>#REF!</v>
      </c>
      <c r="AE26" s="187" t="str">
        <f t="shared" si="23"/>
        <v/>
      </c>
    </row>
    <row r="27" spans="1:31" hidden="1" x14ac:dyDescent="0.35">
      <c r="A27" s="150" t="e">
        <f>Réservation!#REF!</f>
        <v>#REF!</v>
      </c>
      <c r="B27" s="150" t="e">
        <f>Réservation!#REF!</f>
        <v>#REF!</v>
      </c>
      <c r="C27" s="151" t="e">
        <f>Réservation!#REF!</f>
        <v>#REF!</v>
      </c>
      <c r="D27" s="151" t="e">
        <f>Réservation!#REF!</f>
        <v>#REF!</v>
      </c>
      <c r="E27" s="44" t="e">
        <f t="shared" si="15"/>
        <v>#REF!</v>
      </c>
      <c r="F27" s="44" t="e">
        <f>Réservation!#REF!</f>
        <v>#REF!</v>
      </c>
      <c r="G27" s="44" t="e">
        <f>Réservation!#REF!</f>
        <v>#REF!</v>
      </c>
      <c r="H27" s="44" t="e">
        <f>Réservation!#REF!</f>
        <v>#REF!</v>
      </c>
      <c r="I27" s="150" t="e">
        <f>Réservation!#REF!</f>
        <v>#REF!</v>
      </c>
      <c r="J27" s="44" t="str">
        <f>IFERROR(VLOOKUP(I27,Données!$D$2:$E$5,2,FALSE),"")</f>
        <v/>
      </c>
      <c r="K27" s="44" t="str">
        <f t="shared" si="16"/>
        <v/>
      </c>
      <c r="L27" s="150" t="e">
        <f>Réservation!#REF!</f>
        <v>#REF!</v>
      </c>
      <c r="M27" s="44" t="str">
        <f>IFERROR(VLOOKUP(L27,Données!$D$2:$E$5,2,FALSE),"")</f>
        <v/>
      </c>
      <c r="N27" s="44" t="str">
        <f t="shared" si="17"/>
        <v/>
      </c>
      <c r="O27" s="150" t="e">
        <f>Réservation!#REF!</f>
        <v>#REF!</v>
      </c>
      <c r="P27" s="44" t="str">
        <f>IFERROR(VLOOKUP(O27,Données!$D$2:$E$5,2,FALSE),"")</f>
        <v/>
      </c>
      <c r="Q27" s="44" t="str">
        <f t="shared" si="18"/>
        <v/>
      </c>
      <c r="R27" s="150" t="e">
        <f>Réservation!#REF!</f>
        <v>#REF!</v>
      </c>
      <c r="S27" s="44" t="str">
        <f>IFERROR(VLOOKUP(R27,Données!$D$2:$E$5,2,FALSE),"")</f>
        <v/>
      </c>
      <c r="T27" s="44" t="str">
        <f t="shared" si="19"/>
        <v/>
      </c>
      <c r="U27" s="187">
        <f t="shared" si="20"/>
        <v>0</v>
      </c>
      <c r="V27" s="45" t="e">
        <f>Réservation!#REF!</f>
        <v>#REF!</v>
      </c>
      <c r="W27" s="45" t="str">
        <f>IFERROR(VLOOKUP(V27,Données!$K$2:$N$7,3,FALSE),"")</f>
        <v/>
      </c>
      <c r="X27" s="187" t="str">
        <f t="shared" si="21"/>
        <v/>
      </c>
      <c r="Y27" s="45" t="e">
        <f>Réservation!#REF!</f>
        <v>#REF!</v>
      </c>
      <c r="Z27" s="45" t="str">
        <f>IFERROR(VLOOKUP(Y27,Données!$D$8:$E$10,2,FALSE),"")</f>
        <v/>
      </c>
      <c r="AA27" s="187" t="str">
        <f t="shared" si="22"/>
        <v/>
      </c>
      <c r="AB27" s="45" t="e">
        <f>Réservation!#REF!</f>
        <v>#REF!</v>
      </c>
      <c r="AC27" s="45" t="e">
        <f>Réservation!#REF!</f>
        <v>#REF!</v>
      </c>
      <c r="AD27" s="45" t="e">
        <f>VLOOKUP(AC27,Données!$D$14:$E$16,2,FALSE)</f>
        <v>#REF!</v>
      </c>
      <c r="AE27" s="187" t="str">
        <f t="shared" si="23"/>
        <v/>
      </c>
    </row>
    <row r="28" spans="1:31" hidden="1" x14ac:dyDescent="0.35">
      <c r="A28" s="150" t="e">
        <f>Réservation!#REF!</f>
        <v>#REF!</v>
      </c>
      <c r="B28" s="150" t="e">
        <f>Réservation!#REF!</f>
        <v>#REF!</v>
      </c>
      <c r="C28" s="151" t="e">
        <f>Réservation!#REF!</f>
        <v>#REF!</v>
      </c>
      <c r="D28" s="151" t="e">
        <f>Réservation!#REF!</f>
        <v>#REF!</v>
      </c>
      <c r="E28" s="44" t="e">
        <f t="shared" si="15"/>
        <v>#REF!</v>
      </c>
      <c r="F28" s="44" t="e">
        <f>Réservation!#REF!</f>
        <v>#REF!</v>
      </c>
      <c r="G28" s="44" t="e">
        <f>Réservation!#REF!</f>
        <v>#REF!</v>
      </c>
      <c r="H28" s="44" t="e">
        <f>Réservation!#REF!</f>
        <v>#REF!</v>
      </c>
      <c r="I28" s="150" t="e">
        <f>Réservation!#REF!</f>
        <v>#REF!</v>
      </c>
      <c r="J28" s="44" t="str">
        <f>IFERROR(VLOOKUP(I28,Données!$D$2:$E$5,2,FALSE),"")</f>
        <v/>
      </c>
      <c r="K28" s="44" t="str">
        <f t="shared" si="16"/>
        <v/>
      </c>
      <c r="L28" s="150" t="e">
        <f>Réservation!#REF!</f>
        <v>#REF!</v>
      </c>
      <c r="M28" s="44" t="str">
        <f>IFERROR(VLOOKUP(L28,Données!$D$2:$E$5,2,FALSE),"")</f>
        <v/>
      </c>
      <c r="N28" s="44" t="str">
        <f t="shared" si="17"/>
        <v/>
      </c>
      <c r="O28" s="150" t="e">
        <f>Réservation!#REF!</f>
        <v>#REF!</v>
      </c>
      <c r="P28" s="44" t="str">
        <f>IFERROR(VLOOKUP(O28,Données!$D$2:$E$5,2,FALSE),"")</f>
        <v/>
      </c>
      <c r="Q28" s="44" t="str">
        <f t="shared" si="18"/>
        <v/>
      </c>
      <c r="R28" s="150" t="e">
        <f>Réservation!#REF!</f>
        <v>#REF!</v>
      </c>
      <c r="S28" s="44" t="str">
        <f>IFERROR(VLOOKUP(R28,Données!$D$2:$E$5,2,FALSE),"")</f>
        <v/>
      </c>
      <c r="T28" s="44" t="str">
        <f t="shared" si="19"/>
        <v/>
      </c>
      <c r="U28" s="187">
        <f t="shared" si="20"/>
        <v>0</v>
      </c>
      <c r="V28" s="45" t="e">
        <f>Réservation!#REF!</f>
        <v>#REF!</v>
      </c>
      <c r="W28" s="45" t="str">
        <f>IFERROR(VLOOKUP(V28,Données!$K$2:$N$7,3,FALSE),"")</f>
        <v/>
      </c>
      <c r="X28" s="187" t="str">
        <f t="shared" si="21"/>
        <v/>
      </c>
      <c r="Y28" s="45" t="e">
        <f>Réservation!#REF!</f>
        <v>#REF!</v>
      </c>
      <c r="Z28" s="45" t="str">
        <f>IFERROR(VLOOKUP(Y28,Données!$D$8:$E$10,2,FALSE),"")</f>
        <v/>
      </c>
      <c r="AA28" s="187" t="str">
        <f t="shared" si="22"/>
        <v/>
      </c>
      <c r="AB28" s="45" t="e">
        <f>Réservation!#REF!</f>
        <v>#REF!</v>
      </c>
      <c r="AC28" s="45" t="e">
        <f>Réservation!#REF!</f>
        <v>#REF!</v>
      </c>
      <c r="AD28" s="45" t="e">
        <f>VLOOKUP(AC28,Données!$D$14:$E$16,2,FALSE)</f>
        <v>#REF!</v>
      </c>
      <c r="AE28" s="187" t="str">
        <f t="shared" si="23"/>
        <v/>
      </c>
    </row>
    <row r="29" spans="1:31" hidden="1" x14ac:dyDescent="0.35">
      <c r="A29" s="150" t="e">
        <f>Réservation!#REF!</f>
        <v>#REF!</v>
      </c>
      <c r="B29" s="150" t="e">
        <f>Réservation!#REF!</f>
        <v>#REF!</v>
      </c>
      <c r="C29" s="151" t="e">
        <f>Réservation!#REF!</f>
        <v>#REF!</v>
      </c>
      <c r="D29" s="151" t="e">
        <f>Réservation!#REF!</f>
        <v>#REF!</v>
      </c>
      <c r="E29" s="44" t="e">
        <f t="shared" si="15"/>
        <v>#REF!</v>
      </c>
      <c r="F29" s="44" t="e">
        <f>Réservation!#REF!</f>
        <v>#REF!</v>
      </c>
      <c r="G29" s="44" t="e">
        <f>Réservation!#REF!</f>
        <v>#REF!</v>
      </c>
      <c r="H29" s="44" t="e">
        <f>Réservation!#REF!</f>
        <v>#REF!</v>
      </c>
      <c r="I29" s="150" t="e">
        <f>Réservation!#REF!</f>
        <v>#REF!</v>
      </c>
      <c r="J29" s="44" t="str">
        <f>IFERROR(VLOOKUP(I29,Données!$D$2:$E$5,2,FALSE),"")</f>
        <v/>
      </c>
      <c r="K29" s="44" t="str">
        <f t="shared" si="16"/>
        <v/>
      </c>
      <c r="L29" s="150" t="e">
        <f>Réservation!#REF!</f>
        <v>#REF!</v>
      </c>
      <c r="M29" s="44" t="str">
        <f>IFERROR(VLOOKUP(L29,Données!$D$2:$E$5,2,FALSE),"")</f>
        <v/>
      </c>
      <c r="N29" s="44" t="str">
        <f t="shared" si="17"/>
        <v/>
      </c>
      <c r="O29" s="150" t="e">
        <f>Réservation!#REF!</f>
        <v>#REF!</v>
      </c>
      <c r="P29" s="44" t="str">
        <f>IFERROR(VLOOKUP(O29,Données!$D$2:$E$5,2,FALSE),"")</f>
        <v/>
      </c>
      <c r="Q29" s="44" t="str">
        <f t="shared" si="18"/>
        <v/>
      </c>
      <c r="R29" s="150" t="e">
        <f>Réservation!#REF!</f>
        <v>#REF!</v>
      </c>
      <c r="S29" s="44" t="str">
        <f>IFERROR(VLOOKUP(R29,Données!$D$2:$E$5,2,FALSE),"")</f>
        <v/>
      </c>
      <c r="T29" s="44" t="str">
        <f t="shared" si="19"/>
        <v/>
      </c>
      <c r="U29" s="187">
        <f t="shared" si="20"/>
        <v>0</v>
      </c>
      <c r="V29" s="45" t="e">
        <f>Réservation!#REF!</f>
        <v>#REF!</v>
      </c>
      <c r="W29" s="45" t="str">
        <f>IFERROR(VLOOKUP(V29,Données!$K$2:$N$7,3,FALSE),"")</f>
        <v/>
      </c>
      <c r="X29" s="187" t="str">
        <f t="shared" si="21"/>
        <v/>
      </c>
      <c r="Y29" s="45" t="e">
        <f>Réservation!#REF!</f>
        <v>#REF!</v>
      </c>
      <c r="Z29" s="45" t="str">
        <f>IFERROR(VLOOKUP(Y29,Données!$D$8:$E$10,2,FALSE),"")</f>
        <v/>
      </c>
      <c r="AA29" s="187" t="str">
        <f t="shared" si="22"/>
        <v/>
      </c>
      <c r="AB29" s="45" t="e">
        <f>Réservation!#REF!</f>
        <v>#REF!</v>
      </c>
      <c r="AC29" s="45" t="e">
        <f>Réservation!#REF!</f>
        <v>#REF!</v>
      </c>
      <c r="AD29" s="45" t="e">
        <f>VLOOKUP(AC29,Données!$D$14:$E$16,2,FALSE)</f>
        <v>#REF!</v>
      </c>
      <c r="AE29" s="187" t="str">
        <f t="shared" si="23"/>
        <v/>
      </c>
    </row>
    <row r="30" spans="1:31" hidden="1" x14ac:dyDescent="0.35">
      <c r="A30" s="150" t="e">
        <f>Réservation!#REF!</f>
        <v>#REF!</v>
      </c>
      <c r="B30" s="150" t="e">
        <f>Réservation!#REF!</f>
        <v>#REF!</v>
      </c>
      <c r="C30" s="151" t="e">
        <f>Réservation!#REF!</f>
        <v>#REF!</v>
      </c>
      <c r="D30" s="151" t="e">
        <f>Réservation!#REF!</f>
        <v>#REF!</v>
      </c>
      <c r="E30" s="44" t="e">
        <f t="shared" si="15"/>
        <v>#REF!</v>
      </c>
      <c r="F30" s="44" t="e">
        <f>Réservation!#REF!</f>
        <v>#REF!</v>
      </c>
      <c r="G30" s="44" t="e">
        <f>Réservation!#REF!</f>
        <v>#REF!</v>
      </c>
      <c r="H30" s="44" t="e">
        <f>Réservation!#REF!</f>
        <v>#REF!</v>
      </c>
      <c r="I30" s="150" t="e">
        <f>Réservation!#REF!</f>
        <v>#REF!</v>
      </c>
      <c r="J30" s="44" t="str">
        <f>IFERROR(VLOOKUP(I30,Données!$D$2:$E$5,2,FALSE),"")</f>
        <v/>
      </c>
      <c r="K30" s="44" t="str">
        <f t="shared" si="16"/>
        <v/>
      </c>
      <c r="L30" s="150" t="e">
        <f>Réservation!#REF!</f>
        <v>#REF!</v>
      </c>
      <c r="M30" s="44" t="str">
        <f>IFERROR(VLOOKUP(L30,Données!$D$2:$E$5,2,FALSE),"")</f>
        <v/>
      </c>
      <c r="N30" s="44" t="str">
        <f t="shared" si="17"/>
        <v/>
      </c>
      <c r="O30" s="150" t="e">
        <f>Réservation!#REF!</f>
        <v>#REF!</v>
      </c>
      <c r="P30" s="44" t="str">
        <f>IFERROR(VLOOKUP(O30,Données!$D$2:$E$5,2,FALSE),"")</f>
        <v/>
      </c>
      <c r="Q30" s="44" t="str">
        <f t="shared" si="18"/>
        <v/>
      </c>
      <c r="R30" s="150" t="e">
        <f>Réservation!#REF!</f>
        <v>#REF!</v>
      </c>
      <c r="S30" s="44" t="str">
        <f>IFERROR(VLOOKUP(R30,Données!$D$2:$E$5,2,FALSE),"")</f>
        <v/>
      </c>
      <c r="T30" s="44" t="str">
        <f t="shared" si="19"/>
        <v/>
      </c>
      <c r="U30" s="187">
        <f t="shared" si="20"/>
        <v>0</v>
      </c>
      <c r="V30" s="45" t="e">
        <f>Réservation!#REF!</f>
        <v>#REF!</v>
      </c>
      <c r="W30" s="45" t="str">
        <f>IFERROR(VLOOKUP(V30,Données!$K$2:$N$7,3,FALSE),"")</f>
        <v/>
      </c>
      <c r="X30" s="187" t="str">
        <f t="shared" si="21"/>
        <v/>
      </c>
      <c r="Y30" s="45" t="e">
        <f>Réservation!#REF!</f>
        <v>#REF!</v>
      </c>
      <c r="Z30" s="45" t="str">
        <f>IFERROR(VLOOKUP(Y30,Données!$D$8:$E$10,2,FALSE),"")</f>
        <v/>
      </c>
      <c r="AA30" s="187" t="str">
        <f t="shared" si="22"/>
        <v/>
      </c>
      <c r="AB30" s="45" t="e">
        <f>Réservation!#REF!</f>
        <v>#REF!</v>
      </c>
      <c r="AC30" s="45" t="e">
        <f>Réservation!#REF!</f>
        <v>#REF!</v>
      </c>
      <c r="AD30" s="45" t="e">
        <f>VLOOKUP(AC30,Données!$D$14:$E$16,2,FALSE)</f>
        <v>#REF!</v>
      </c>
      <c r="AE30" s="187" t="str">
        <f t="shared" si="23"/>
        <v/>
      </c>
    </row>
    <row r="31" spans="1:31" hidden="1" x14ac:dyDescent="0.35">
      <c r="A31" s="150" t="e">
        <f>Réservation!#REF!</f>
        <v>#REF!</v>
      </c>
      <c r="B31" s="150" t="e">
        <f>Réservation!#REF!</f>
        <v>#REF!</v>
      </c>
      <c r="C31" s="151" t="e">
        <f>Réservation!#REF!</f>
        <v>#REF!</v>
      </c>
      <c r="D31" s="151" t="e">
        <f>Réservation!#REF!</f>
        <v>#REF!</v>
      </c>
      <c r="E31" s="44" t="e">
        <f t="shared" si="15"/>
        <v>#REF!</v>
      </c>
      <c r="F31" s="44" t="e">
        <f>Réservation!#REF!</f>
        <v>#REF!</v>
      </c>
      <c r="G31" s="44" t="e">
        <f>Réservation!#REF!</f>
        <v>#REF!</v>
      </c>
      <c r="H31" s="44" t="e">
        <f>Réservation!#REF!</f>
        <v>#REF!</v>
      </c>
      <c r="I31" s="150" t="e">
        <f>Réservation!#REF!</f>
        <v>#REF!</v>
      </c>
      <c r="J31" s="44" t="str">
        <f>IFERROR(VLOOKUP(I31,Données!$D$2:$E$5,2,FALSE),"")</f>
        <v/>
      </c>
      <c r="K31" s="44" t="str">
        <f t="shared" si="16"/>
        <v/>
      </c>
      <c r="L31" s="150" t="e">
        <f>Réservation!#REF!</f>
        <v>#REF!</v>
      </c>
      <c r="M31" s="44" t="str">
        <f>IFERROR(VLOOKUP(L31,Données!$D$2:$E$5,2,FALSE),"")</f>
        <v/>
      </c>
      <c r="N31" s="44" t="str">
        <f t="shared" si="17"/>
        <v/>
      </c>
      <c r="O31" s="150" t="e">
        <f>Réservation!#REF!</f>
        <v>#REF!</v>
      </c>
      <c r="P31" s="44" t="str">
        <f>IFERROR(VLOOKUP(O31,Données!$D$2:$E$5,2,FALSE),"")</f>
        <v/>
      </c>
      <c r="Q31" s="44" t="str">
        <f t="shared" si="18"/>
        <v/>
      </c>
      <c r="R31" s="150" t="e">
        <f>Réservation!#REF!</f>
        <v>#REF!</v>
      </c>
      <c r="S31" s="44" t="str">
        <f>IFERROR(VLOOKUP(R31,Données!$D$2:$E$5,2,FALSE),"")</f>
        <v/>
      </c>
      <c r="T31" s="44" t="str">
        <f t="shared" si="19"/>
        <v/>
      </c>
      <c r="U31" s="187">
        <f t="shared" si="20"/>
        <v>0</v>
      </c>
      <c r="V31" s="45" t="e">
        <f>Réservation!#REF!</f>
        <v>#REF!</v>
      </c>
      <c r="W31" s="45" t="str">
        <f>IFERROR(VLOOKUP(V31,Données!$K$2:$N$7,3,FALSE),"")</f>
        <v/>
      </c>
      <c r="X31" s="187" t="str">
        <f t="shared" si="21"/>
        <v/>
      </c>
      <c r="Y31" s="45" t="e">
        <f>Réservation!#REF!</f>
        <v>#REF!</v>
      </c>
      <c r="Z31" s="45" t="str">
        <f>IFERROR(VLOOKUP(Y31,Données!$D$8:$E$10,2,FALSE),"")</f>
        <v/>
      </c>
      <c r="AA31" s="187" t="str">
        <f t="shared" si="22"/>
        <v/>
      </c>
      <c r="AB31" s="45" t="e">
        <f>Réservation!#REF!</f>
        <v>#REF!</v>
      </c>
      <c r="AC31" s="45" t="e">
        <f>Réservation!#REF!</f>
        <v>#REF!</v>
      </c>
      <c r="AD31" s="45" t="e">
        <f>VLOOKUP(AC31,Données!$D$14:$E$16,2,FALSE)</f>
        <v>#REF!</v>
      </c>
      <c r="AE31" s="187" t="str">
        <f t="shared" si="23"/>
        <v/>
      </c>
    </row>
    <row r="32" spans="1:31" hidden="1" x14ac:dyDescent="0.35">
      <c r="A32" s="150" t="e">
        <f>Réservation!#REF!</f>
        <v>#REF!</v>
      </c>
      <c r="B32" s="150" t="e">
        <f>Réservation!#REF!</f>
        <v>#REF!</v>
      </c>
      <c r="C32" s="151" t="e">
        <f>Réservation!#REF!</f>
        <v>#REF!</v>
      </c>
      <c r="D32" s="151" t="e">
        <f>Réservation!#REF!</f>
        <v>#REF!</v>
      </c>
      <c r="E32" s="44" t="e">
        <f t="shared" si="15"/>
        <v>#REF!</v>
      </c>
      <c r="F32" s="44" t="e">
        <f>Réservation!#REF!</f>
        <v>#REF!</v>
      </c>
      <c r="G32" s="44" t="e">
        <f>Réservation!#REF!</f>
        <v>#REF!</v>
      </c>
      <c r="H32" s="44" t="e">
        <f>Réservation!#REF!</f>
        <v>#REF!</v>
      </c>
      <c r="I32" s="150" t="e">
        <f>Réservation!#REF!</f>
        <v>#REF!</v>
      </c>
      <c r="J32" s="44" t="str">
        <f>IFERROR(VLOOKUP(I32,Données!$D$2:$E$5,2,FALSE),"")</f>
        <v/>
      </c>
      <c r="K32" s="44" t="str">
        <f t="shared" si="16"/>
        <v/>
      </c>
      <c r="L32" s="150" t="e">
        <f>Réservation!#REF!</f>
        <v>#REF!</v>
      </c>
      <c r="M32" s="44" t="str">
        <f>IFERROR(VLOOKUP(L32,Données!$D$2:$E$5,2,FALSE),"")</f>
        <v/>
      </c>
      <c r="N32" s="44" t="str">
        <f t="shared" si="17"/>
        <v/>
      </c>
      <c r="O32" s="150" t="e">
        <f>Réservation!#REF!</f>
        <v>#REF!</v>
      </c>
      <c r="P32" s="44" t="str">
        <f>IFERROR(VLOOKUP(O32,Données!$D$2:$E$5,2,FALSE),"")</f>
        <v/>
      </c>
      <c r="Q32" s="44" t="str">
        <f t="shared" si="18"/>
        <v/>
      </c>
      <c r="R32" s="150" t="e">
        <f>Réservation!#REF!</f>
        <v>#REF!</v>
      </c>
      <c r="S32" s="44" t="str">
        <f>IFERROR(VLOOKUP(R32,Données!$D$2:$E$5,2,FALSE),"")</f>
        <v/>
      </c>
      <c r="T32" s="44" t="str">
        <f t="shared" si="19"/>
        <v/>
      </c>
      <c r="U32" s="187">
        <f t="shared" si="20"/>
        <v>0</v>
      </c>
      <c r="V32" s="45" t="e">
        <f>Réservation!#REF!</f>
        <v>#REF!</v>
      </c>
      <c r="W32" s="45" t="str">
        <f>IFERROR(VLOOKUP(V32,Données!$K$2:$N$7,3,FALSE),"")</f>
        <v/>
      </c>
      <c r="X32" s="187" t="str">
        <f t="shared" si="21"/>
        <v/>
      </c>
      <c r="Y32" s="45" t="e">
        <f>Réservation!#REF!</f>
        <v>#REF!</v>
      </c>
      <c r="Z32" s="45" t="str">
        <f>IFERROR(VLOOKUP(Y32,Données!$D$8:$E$10,2,FALSE),"")</f>
        <v/>
      </c>
      <c r="AA32" s="187" t="str">
        <f t="shared" si="22"/>
        <v/>
      </c>
      <c r="AB32" s="45" t="e">
        <f>Réservation!#REF!</f>
        <v>#REF!</v>
      </c>
      <c r="AC32" s="45" t="e">
        <f>Réservation!#REF!</f>
        <v>#REF!</v>
      </c>
      <c r="AD32" s="45" t="e">
        <f>VLOOKUP(AC32,Données!$D$14:$E$16,2,FALSE)</f>
        <v>#REF!</v>
      </c>
      <c r="AE32" s="187" t="str">
        <f t="shared" si="23"/>
        <v/>
      </c>
    </row>
    <row r="33" spans="1:31" hidden="1" x14ac:dyDescent="0.35">
      <c r="A33" s="150" t="e">
        <f>Réservation!#REF!</f>
        <v>#REF!</v>
      </c>
      <c r="B33" s="150" t="e">
        <f>Réservation!#REF!</f>
        <v>#REF!</v>
      </c>
      <c r="C33" s="151" t="e">
        <f>Réservation!#REF!</f>
        <v>#REF!</v>
      </c>
      <c r="D33" s="151" t="e">
        <f>Réservation!#REF!</f>
        <v>#REF!</v>
      </c>
      <c r="E33" s="44" t="e">
        <f t="shared" si="15"/>
        <v>#REF!</v>
      </c>
      <c r="F33" s="44" t="e">
        <f>Réservation!#REF!</f>
        <v>#REF!</v>
      </c>
      <c r="G33" s="44" t="e">
        <f>Réservation!#REF!</f>
        <v>#REF!</v>
      </c>
      <c r="H33" s="44" t="e">
        <f>Réservation!#REF!</f>
        <v>#REF!</v>
      </c>
      <c r="I33" s="150" t="e">
        <f>Réservation!#REF!</f>
        <v>#REF!</v>
      </c>
      <c r="J33" s="44" t="str">
        <f>IFERROR(VLOOKUP(I33,Données!$D$2:$E$5,2,FALSE),"")</f>
        <v/>
      </c>
      <c r="K33" s="44" t="str">
        <f t="shared" si="16"/>
        <v/>
      </c>
      <c r="L33" s="150" t="e">
        <f>Réservation!#REF!</f>
        <v>#REF!</v>
      </c>
      <c r="M33" s="44" t="str">
        <f>IFERROR(VLOOKUP(L33,Données!$D$2:$E$5,2,FALSE),"")</f>
        <v/>
      </c>
      <c r="N33" s="44" t="str">
        <f t="shared" si="17"/>
        <v/>
      </c>
      <c r="O33" s="150" t="e">
        <f>Réservation!#REF!</f>
        <v>#REF!</v>
      </c>
      <c r="P33" s="44" t="str">
        <f>IFERROR(VLOOKUP(O33,Données!$D$2:$E$5,2,FALSE),"")</f>
        <v/>
      </c>
      <c r="Q33" s="44" t="str">
        <f t="shared" si="18"/>
        <v/>
      </c>
      <c r="R33" s="150" t="e">
        <f>Réservation!#REF!</f>
        <v>#REF!</v>
      </c>
      <c r="S33" s="44" t="str">
        <f>IFERROR(VLOOKUP(R33,Données!$D$2:$E$5,2,FALSE),"")</f>
        <v/>
      </c>
      <c r="T33" s="44" t="str">
        <f t="shared" si="19"/>
        <v/>
      </c>
      <c r="U33" s="187">
        <f t="shared" si="20"/>
        <v>0</v>
      </c>
      <c r="V33" s="45" t="e">
        <f>Réservation!#REF!</f>
        <v>#REF!</v>
      </c>
      <c r="W33" s="45" t="str">
        <f>IFERROR(VLOOKUP(V33,Données!$K$2:$N$7,3,FALSE),"")</f>
        <v/>
      </c>
      <c r="X33" s="187" t="str">
        <f t="shared" si="21"/>
        <v/>
      </c>
      <c r="Y33" s="45" t="e">
        <f>Réservation!#REF!</f>
        <v>#REF!</v>
      </c>
      <c r="Z33" s="45" t="str">
        <f>IFERROR(VLOOKUP(Y33,Données!$D$8:$E$10,2,FALSE),"")</f>
        <v/>
      </c>
      <c r="AA33" s="187" t="str">
        <f t="shared" si="22"/>
        <v/>
      </c>
      <c r="AB33" s="45" t="e">
        <f>Réservation!#REF!</f>
        <v>#REF!</v>
      </c>
      <c r="AC33" s="45" t="e">
        <f>Réservation!#REF!</f>
        <v>#REF!</v>
      </c>
      <c r="AD33" s="45" t="e">
        <f>VLOOKUP(AC33,Données!$D$14:$E$16,2,FALSE)</f>
        <v>#REF!</v>
      </c>
      <c r="AE33" s="187" t="str">
        <f t="shared" si="23"/>
        <v/>
      </c>
    </row>
    <row r="34" spans="1:31" hidden="1" x14ac:dyDescent="0.35">
      <c r="A34" s="150" t="e">
        <f>Réservation!#REF!</f>
        <v>#REF!</v>
      </c>
      <c r="B34" s="150" t="e">
        <f>Réservation!#REF!</f>
        <v>#REF!</v>
      </c>
      <c r="C34" s="151" t="e">
        <f>Réservation!#REF!</f>
        <v>#REF!</v>
      </c>
      <c r="D34" s="151" t="e">
        <f>Réservation!#REF!</f>
        <v>#REF!</v>
      </c>
      <c r="E34" s="44" t="e">
        <f t="shared" si="15"/>
        <v>#REF!</v>
      </c>
      <c r="F34" s="44" t="e">
        <f>Réservation!#REF!</f>
        <v>#REF!</v>
      </c>
      <c r="G34" s="44" t="e">
        <f>Réservation!#REF!</f>
        <v>#REF!</v>
      </c>
      <c r="H34" s="44" t="e">
        <f>Réservation!#REF!</f>
        <v>#REF!</v>
      </c>
      <c r="I34" s="150" t="e">
        <f>Réservation!#REF!</f>
        <v>#REF!</v>
      </c>
      <c r="J34" s="44" t="str">
        <f>IFERROR(VLOOKUP(I34,Données!$D$2:$E$5,2,FALSE),"")</f>
        <v/>
      </c>
      <c r="K34" s="44" t="str">
        <f t="shared" si="16"/>
        <v/>
      </c>
      <c r="L34" s="150" t="e">
        <f>Réservation!#REF!</f>
        <v>#REF!</v>
      </c>
      <c r="M34" s="44" t="str">
        <f>IFERROR(VLOOKUP(L34,Données!$D$2:$E$5,2,FALSE),"")</f>
        <v/>
      </c>
      <c r="N34" s="44" t="str">
        <f t="shared" si="17"/>
        <v/>
      </c>
      <c r="O34" s="150" t="e">
        <f>Réservation!#REF!</f>
        <v>#REF!</v>
      </c>
      <c r="P34" s="44" t="str">
        <f>IFERROR(VLOOKUP(O34,Données!$D$2:$E$5,2,FALSE),"")</f>
        <v/>
      </c>
      <c r="Q34" s="44" t="str">
        <f t="shared" si="18"/>
        <v/>
      </c>
      <c r="R34" s="150" t="e">
        <f>Réservation!#REF!</f>
        <v>#REF!</v>
      </c>
      <c r="S34" s="44" t="str">
        <f>IFERROR(VLOOKUP(R34,Données!$D$2:$E$5,2,FALSE),"")</f>
        <v/>
      </c>
      <c r="T34" s="44" t="str">
        <f t="shared" si="19"/>
        <v/>
      </c>
      <c r="U34" s="187">
        <f t="shared" si="20"/>
        <v>0</v>
      </c>
      <c r="V34" s="45" t="e">
        <f>Réservation!#REF!</f>
        <v>#REF!</v>
      </c>
      <c r="W34" s="45" t="str">
        <f>IFERROR(VLOOKUP(V34,Données!$K$2:$N$7,3,FALSE),"")</f>
        <v/>
      </c>
      <c r="X34" s="187" t="str">
        <f t="shared" si="21"/>
        <v/>
      </c>
      <c r="Y34" s="45" t="e">
        <f>Réservation!#REF!</f>
        <v>#REF!</v>
      </c>
      <c r="Z34" s="45" t="str">
        <f>IFERROR(VLOOKUP(Y34,Données!$D$8:$E$10,2,FALSE),"")</f>
        <v/>
      </c>
      <c r="AA34" s="187" t="str">
        <f t="shared" si="22"/>
        <v/>
      </c>
      <c r="AB34" s="45" t="e">
        <f>Réservation!#REF!</f>
        <v>#REF!</v>
      </c>
      <c r="AC34" s="45" t="e">
        <f>Réservation!#REF!</f>
        <v>#REF!</v>
      </c>
      <c r="AD34" s="45" t="e">
        <f>VLOOKUP(AC34,Données!$D$14:$E$16,2,FALSE)</f>
        <v>#REF!</v>
      </c>
      <c r="AE34" s="187" t="str">
        <f t="shared" si="23"/>
        <v/>
      </c>
    </row>
    <row r="35" spans="1:31" hidden="1" x14ac:dyDescent="0.35">
      <c r="A35" s="150" t="e">
        <f>Réservation!#REF!</f>
        <v>#REF!</v>
      </c>
      <c r="B35" s="150" t="e">
        <f>Réservation!#REF!</f>
        <v>#REF!</v>
      </c>
      <c r="C35" s="151" t="e">
        <f>Réservation!#REF!</f>
        <v>#REF!</v>
      </c>
      <c r="D35" s="151" t="e">
        <f>Réservation!#REF!</f>
        <v>#REF!</v>
      </c>
      <c r="E35" s="44" t="e">
        <f t="shared" si="15"/>
        <v>#REF!</v>
      </c>
      <c r="F35" s="44" t="e">
        <f>Réservation!#REF!</f>
        <v>#REF!</v>
      </c>
      <c r="G35" s="44" t="e">
        <f>Réservation!#REF!</f>
        <v>#REF!</v>
      </c>
      <c r="H35" s="44" t="e">
        <f>Réservation!#REF!</f>
        <v>#REF!</v>
      </c>
      <c r="I35" s="150" t="e">
        <f>Réservation!#REF!</f>
        <v>#REF!</v>
      </c>
      <c r="J35" s="44" t="str">
        <f>IFERROR(VLOOKUP(I35,Données!$D$2:$E$5,2,FALSE),"")</f>
        <v/>
      </c>
      <c r="K35" s="44" t="str">
        <f t="shared" si="16"/>
        <v/>
      </c>
      <c r="L35" s="150" t="e">
        <f>Réservation!#REF!</f>
        <v>#REF!</v>
      </c>
      <c r="M35" s="44" t="str">
        <f>IFERROR(VLOOKUP(L35,Données!$D$2:$E$5,2,FALSE),"")</f>
        <v/>
      </c>
      <c r="N35" s="44" t="str">
        <f t="shared" si="17"/>
        <v/>
      </c>
      <c r="O35" s="150" t="e">
        <f>Réservation!#REF!</f>
        <v>#REF!</v>
      </c>
      <c r="P35" s="44" t="str">
        <f>IFERROR(VLOOKUP(O35,Données!$D$2:$E$5,2,FALSE),"")</f>
        <v/>
      </c>
      <c r="Q35" s="44" t="str">
        <f t="shared" si="18"/>
        <v/>
      </c>
      <c r="R35" s="150" t="e">
        <f>Réservation!#REF!</f>
        <v>#REF!</v>
      </c>
      <c r="S35" s="44" t="str">
        <f>IFERROR(VLOOKUP(R35,Données!$D$2:$E$5,2,FALSE),"")</f>
        <v/>
      </c>
      <c r="T35" s="44" t="str">
        <f t="shared" si="19"/>
        <v/>
      </c>
      <c r="U35" s="187">
        <f t="shared" si="20"/>
        <v>0</v>
      </c>
      <c r="V35" s="45" t="e">
        <f>Réservation!#REF!</f>
        <v>#REF!</v>
      </c>
      <c r="W35" s="45" t="str">
        <f>IFERROR(VLOOKUP(V35,Données!$K$2:$N$7,3,FALSE),"")</f>
        <v/>
      </c>
      <c r="X35" s="187" t="str">
        <f t="shared" si="21"/>
        <v/>
      </c>
      <c r="Y35" s="45" t="e">
        <f>Réservation!#REF!</f>
        <v>#REF!</v>
      </c>
      <c r="Z35" s="45" t="str">
        <f>IFERROR(VLOOKUP(Y35,Données!$D$8:$E$10,2,FALSE),"")</f>
        <v/>
      </c>
      <c r="AA35" s="187" t="str">
        <f t="shared" si="22"/>
        <v/>
      </c>
      <c r="AB35" s="45" t="e">
        <f>Réservation!#REF!</f>
        <v>#REF!</v>
      </c>
      <c r="AC35" s="45" t="e">
        <f>Réservation!#REF!</f>
        <v>#REF!</v>
      </c>
      <c r="AD35" s="45" t="e">
        <f>VLOOKUP(AC35,Données!$D$14:$E$16,2,FALSE)</f>
        <v>#REF!</v>
      </c>
      <c r="AE35" s="187" t="str">
        <f t="shared" si="23"/>
        <v/>
      </c>
    </row>
    <row r="36" spans="1:31" hidden="1" x14ac:dyDescent="0.35">
      <c r="A36" s="150" t="e">
        <f>Réservation!#REF!</f>
        <v>#REF!</v>
      </c>
      <c r="B36" s="150" t="e">
        <f>Réservation!#REF!</f>
        <v>#REF!</v>
      </c>
      <c r="C36" s="151" t="e">
        <f>Réservation!#REF!</f>
        <v>#REF!</v>
      </c>
      <c r="D36" s="151" t="e">
        <f>Réservation!#REF!</f>
        <v>#REF!</v>
      </c>
      <c r="E36" s="44" t="e">
        <f t="shared" si="15"/>
        <v>#REF!</v>
      </c>
      <c r="F36" s="44" t="e">
        <f>Réservation!#REF!</f>
        <v>#REF!</v>
      </c>
      <c r="G36" s="44" t="e">
        <f>Réservation!#REF!</f>
        <v>#REF!</v>
      </c>
      <c r="H36" s="44" t="e">
        <f>Réservation!#REF!</f>
        <v>#REF!</v>
      </c>
      <c r="I36" s="150" t="e">
        <f>Réservation!#REF!</f>
        <v>#REF!</v>
      </c>
      <c r="J36" s="44" t="str">
        <f>IFERROR(VLOOKUP(I36,Données!$D$2:$E$5,2,FALSE),"")</f>
        <v/>
      </c>
      <c r="K36" s="44" t="str">
        <f t="shared" si="16"/>
        <v/>
      </c>
      <c r="L36" s="150" t="e">
        <f>Réservation!#REF!</f>
        <v>#REF!</v>
      </c>
      <c r="M36" s="44" t="str">
        <f>IFERROR(VLOOKUP(L36,Données!$D$2:$E$5,2,FALSE),"")</f>
        <v/>
      </c>
      <c r="N36" s="44" t="str">
        <f t="shared" si="17"/>
        <v/>
      </c>
      <c r="O36" s="150" t="e">
        <f>Réservation!#REF!</f>
        <v>#REF!</v>
      </c>
      <c r="P36" s="44" t="str">
        <f>IFERROR(VLOOKUP(O36,Données!$D$2:$E$5,2,FALSE),"")</f>
        <v/>
      </c>
      <c r="Q36" s="44" t="str">
        <f t="shared" si="18"/>
        <v/>
      </c>
      <c r="R36" s="150" t="e">
        <f>Réservation!#REF!</f>
        <v>#REF!</v>
      </c>
      <c r="S36" s="44" t="str">
        <f>IFERROR(VLOOKUP(R36,Données!$D$2:$E$5,2,FALSE),"")</f>
        <v/>
      </c>
      <c r="T36" s="44" t="str">
        <f t="shared" si="19"/>
        <v/>
      </c>
      <c r="U36" s="187">
        <f t="shared" si="20"/>
        <v>0</v>
      </c>
      <c r="V36" s="45" t="e">
        <f>Réservation!#REF!</f>
        <v>#REF!</v>
      </c>
      <c r="W36" s="45" t="str">
        <f>IFERROR(VLOOKUP(V36,Données!$K$2:$N$7,3,FALSE),"")</f>
        <v/>
      </c>
      <c r="X36" s="187" t="str">
        <f t="shared" si="21"/>
        <v/>
      </c>
      <c r="Y36" s="45" t="e">
        <f>Réservation!#REF!</f>
        <v>#REF!</v>
      </c>
      <c r="Z36" s="45" t="str">
        <f>IFERROR(VLOOKUP(Y36,Données!$D$8:$E$10,2,FALSE),"")</f>
        <v/>
      </c>
      <c r="AA36" s="187" t="str">
        <f t="shared" si="22"/>
        <v/>
      </c>
      <c r="AB36" s="45" t="e">
        <f>Réservation!#REF!</f>
        <v>#REF!</v>
      </c>
      <c r="AC36" s="45" t="e">
        <f>Réservation!#REF!</f>
        <v>#REF!</v>
      </c>
      <c r="AD36" s="45" t="e">
        <f>VLOOKUP(AC36,Données!$D$14:$E$16,2,FALSE)</f>
        <v>#REF!</v>
      </c>
      <c r="AE36" s="187" t="str">
        <f t="shared" si="23"/>
        <v/>
      </c>
    </row>
    <row r="37" spans="1:31" hidden="1" x14ac:dyDescent="0.35">
      <c r="A37" s="150" t="e">
        <f>Réservation!#REF!</f>
        <v>#REF!</v>
      </c>
      <c r="B37" s="150" t="e">
        <f>Réservation!#REF!</f>
        <v>#REF!</v>
      </c>
      <c r="C37" s="151" t="e">
        <f>Réservation!#REF!</f>
        <v>#REF!</v>
      </c>
      <c r="D37" s="151" t="e">
        <f>Réservation!#REF!</f>
        <v>#REF!</v>
      </c>
      <c r="E37" s="44" t="e">
        <f t="shared" si="15"/>
        <v>#REF!</v>
      </c>
      <c r="F37" s="44" t="e">
        <f>Réservation!#REF!</f>
        <v>#REF!</v>
      </c>
      <c r="G37" s="44" t="e">
        <f>Réservation!#REF!</f>
        <v>#REF!</v>
      </c>
      <c r="H37" s="44" t="e">
        <f>Réservation!#REF!</f>
        <v>#REF!</v>
      </c>
      <c r="I37" s="150" t="e">
        <f>Réservation!#REF!</f>
        <v>#REF!</v>
      </c>
      <c r="J37" s="44" t="str">
        <f>IFERROR(VLOOKUP(I37,Données!$D$2:$E$5,2,FALSE),"")</f>
        <v/>
      </c>
      <c r="K37" s="44" t="str">
        <f t="shared" si="16"/>
        <v/>
      </c>
      <c r="L37" s="150" t="e">
        <f>Réservation!#REF!</f>
        <v>#REF!</v>
      </c>
      <c r="M37" s="44" t="str">
        <f>IFERROR(VLOOKUP(L37,Données!$D$2:$E$5,2,FALSE),"")</f>
        <v/>
      </c>
      <c r="N37" s="44" t="str">
        <f t="shared" si="17"/>
        <v/>
      </c>
      <c r="O37" s="150" t="e">
        <f>Réservation!#REF!</f>
        <v>#REF!</v>
      </c>
      <c r="P37" s="44" t="str">
        <f>IFERROR(VLOOKUP(O37,Données!$D$2:$E$5,2,FALSE),"")</f>
        <v/>
      </c>
      <c r="Q37" s="44" t="str">
        <f t="shared" si="18"/>
        <v/>
      </c>
      <c r="R37" s="150" t="e">
        <f>Réservation!#REF!</f>
        <v>#REF!</v>
      </c>
      <c r="S37" s="44" t="str">
        <f>IFERROR(VLOOKUP(R37,Données!$D$2:$E$5,2,FALSE),"")</f>
        <v/>
      </c>
      <c r="T37" s="44" t="str">
        <f t="shared" si="19"/>
        <v/>
      </c>
      <c r="U37" s="187">
        <f t="shared" si="20"/>
        <v>0</v>
      </c>
      <c r="V37" s="45" t="e">
        <f>Réservation!#REF!</f>
        <v>#REF!</v>
      </c>
      <c r="W37" s="45" t="str">
        <f>IFERROR(VLOOKUP(V37,Données!$K$2:$N$7,3,FALSE),"")</f>
        <v/>
      </c>
      <c r="X37" s="187" t="str">
        <f t="shared" si="21"/>
        <v/>
      </c>
      <c r="Y37" s="45" t="e">
        <f>Réservation!#REF!</f>
        <v>#REF!</v>
      </c>
      <c r="Z37" s="45" t="str">
        <f>IFERROR(VLOOKUP(Y37,Données!$D$8:$E$10,2,FALSE),"")</f>
        <v/>
      </c>
      <c r="AA37" s="187" t="str">
        <f t="shared" si="22"/>
        <v/>
      </c>
      <c r="AB37" s="45" t="e">
        <f>Réservation!#REF!</f>
        <v>#REF!</v>
      </c>
      <c r="AC37" s="45" t="e">
        <f>Réservation!#REF!</f>
        <v>#REF!</v>
      </c>
      <c r="AD37" s="45" t="e">
        <f>VLOOKUP(AC37,Données!$D$14:$E$16,2,FALSE)</f>
        <v>#REF!</v>
      </c>
      <c r="AE37" s="187" t="str">
        <f t="shared" si="23"/>
        <v/>
      </c>
    </row>
    <row r="38" spans="1:31" hidden="1" x14ac:dyDescent="0.35">
      <c r="A38" s="150" t="e">
        <f>Réservation!#REF!</f>
        <v>#REF!</v>
      </c>
      <c r="B38" s="150" t="e">
        <f>Réservation!#REF!</f>
        <v>#REF!</v>
      </c>
      <c r="C38" s="151" t="e">
        <f>Réservation!#REF!</f>
        <v>#REF!</v>
      </c>
      <c r="D38" s="151" t="e">
        <f>Réservation!#REF!</f>
        <v>#REF!</v>
      </c>
      <c r="E38" s="44" t="e">
        <f t="shared" si="15"/>
        <v>#REF!</v>
      </c>
      <c r="F38" s="44" t="e">
        <f>Réservation!#REF!</f>
        <v>#REF!</v>
      </c>
      <c r="G38" s="44" t="e">
        <f>Réservation!#REF!</f>
        <v>#REF!</v>
      </c>
      <c r="H38" s="44" t="e">
        <f>Réservation!#REF!</f>
        <v>#REF!</v>
      </c>
      <c r="I38" s="150" t="e">
        <f>Réservation!#REF!</f>
        <v>#REF!</v>
      </c>
      <c r="J38" s="44" t="str">
        <f>IFERROR(VLOOKUP(I38,Données!$D$2:$E$5,2,FALSE),"")</f>
        <v/>
      </c>
      <c r="K38" s="44" t="str">
        <f t="shared" si="16"/>
        <v/>
      </c>
      <c r="L38" s="150" t="e">
        <f>Réservation!#REF!</f>
        <v>#REF!</v>
      </c>
      <c r="M38" s="44" t="str">
        <f>IFERROR(VLOOKUP(L38,Données!$D$2:$E$5,2,FALSE),"")</f>
        <v/>
      </c>
      <c r="N38" s="44" t="str">
        <f t="shared" si="17"/>
        <v/>
      </c>
      <c r="O38" s="150" t="e">
        <f>Réservation!#REF!</f>
        <v>#REF!</v>
      </c>
      <c r="P38" s="44" t="str">
        <f>IFERROR(VLOOKUP(O38,Données!$D$2:$E$5,2,FALSE),"")</f>
        <v/>
      </c>
      <c r="Q38" s="44" t="str">
        <f t="shared" si="18"/>
        <v/>
      </c>
      <c r="R38" s="150" t="e">
        <f>Réservation!#REF!</f>
        <v>#REF!</v>
      </c>
      <c r="S38" s="44" t="str">
        <f>IFERROR(VLOOKUP(R38,Données!$D$2:$E$5,2,FALSE),"")</f>
        <v/>
      </c>
      <c r="T38" s="44" t="str">
        <f t="shared" si="19"/>
        <v/>
      </c>
      <c r="U38" s="187">
        <f t="shared" si="20"/>
        <v>0</v>
      </c>
      <c r="V38" s="45" t="e">
        <f>Réservation!#REF!</f>
        <v>#REF!</v>
      </c>
      <c r="W38" s="45" t="str">
        <f>IFERROR(VLOOKUP(V38,Données!$K$2:$N$7,3,FALSE),"")</f>
        <v/>
      </c>
      <c r="X38" s="187" t="str">
        <f t="shared" si="21"/>
        <v/>
      </c>
      <c r="Y38" s="45" t="e">
        <f>Réservation!#REF!</f>
        <v>#REF!</v>
      </c>
      <c r="Z38" s="45" t="str">
        <f>IFERROR(VLOOKUP(Y38,Données!$D$8:$E$10,2,FALSE),"")</f>
        <v/>
      </c>
      <c r="AA38" s="187" t="str">
        <f t="shared" si="22"/>
        <v/>
      </c>
      <c r="AB38" s="45" t="e">
        <f>Réservation!#REF!</f>
        <v>#REF!</v>
      </c>
      <c r="AC38" s="45" t="e">
        <f>Réservation!#REF!</f>
        <v>#REF!</v>
      </c>
      <c r="AD38" s="45" t="e">
        <f>VLOOKUP(AC38,Données!$D$14:$E$16,2,FALSE)</f>
        <v>#REF!</v>
      </c>
      <c r="AE38" s="187" t="str">
        <f t="shared" si="23"/>
        <v/>
      </c>
    </row>
    <row r="39" spans="1:31" hidden="1" x14ac:dyDescent="0.35">
      <c r="A39" s="150" t="e">
        <f>Réservation!#REF!</f>
        <v>#REF!</v>
      </c>
      <c r="B39" s="150" t="e">
        <f>Réservation!#REF!</f>
        <v>#REF!</v>
      </c>
      <c r="C39" s="151" t="e">
        <f>Réservation!#REF!</f>
        <v>#REF!</v>
      </c>
      <c r="D39" s="151" t="e">
        <f>Réservation!#REF!</f>
        <v>#REF!</v>
      </c>
      <c r="E39" s="44" t="e">
        <f t="shared" si="15"/>
        <v>#REF!</v>
      </c>
      <c r="F39" s="44" t="e">
        <f>Réservation!#REF!</f>
        <v>#REF!</v>
      </c>
      <c r="G39" s="44" t="e">
        <f>Réservation!#REF!</f>
        <v>#REF!</v>
      </c>
      <c r="H39" s="44" t="e">
        <f>Réservation!#REF!</f>
        <v>#REF!</v>
      </c>
      <c r="I39" s="150" t="e">
        <f>Réservation!#REF!</f>
        <v>#REF!</v>
      </c>
      <c r="J39" s="44" t="str">
        <f>IFERROR(VLOOKUP(I39,Données!$D$2:$E$5,2,FALSE),"")</f>
        <v/>
      </c>
      <c r="K39" s="44" t="str">
        <f t="shared" si="16"/>
        <v/>
      </c>
      <c r="L39" s="150" t="e">
        <f>Réservation!#REF!</f>
        <v>#REF!</v>
      </c>
      <c r="M39" s="44" t="str">
        <f>IFERROR(VLOOKUP(L39,Données!$D$2:$E$5,2,FALSE),"")</f>
        <v/>
      </c>
      <c r="N39" s="44" t="str">
        <f t="shared" si="17"/>
        <v/>
      </c>
      <c r="O39" s="150" t="e">
        <f>Réservation!#REF!</f>
        <v>#REF!</v>
      </c>
      <c r="P39" s="44" t="str">
        <f>IFERROR(VLOOKUP(O39,Données!$D$2:$E$5,2,FALSE),"")</f>
        <v/>
      </c>
      <c r="Q39" s="44" t="str">
        <f t="shared" si="18"/>
        <v/>
      </c>
      <c r="R39" s="150" t="e">
        <f>Réservation!#REF!</f>
        <v>#REF!</v>
      </c>
      <c r="S39" s="44" t="str">
        <f>IFERROR(VLOOKUP(R39,Données!$D$2:$E$5,2,FALSE),"")</f>
        <v/>
      </c>
      <c r="T39" s="44" t="str">
        <f t="shared" si="19"/>
        <v/>
      </c>
      <c r="U39" s="187">
        <f t="shared" si="20"/>
        <v>0</v>
      </c>
      <c r="V39" s="45" t="e">
        <f>Réservation!#REF!</f>
        <v>#REF!</v>
      </c>
      <c r="W39" s="45" t="str">
        <f>IFERROR(VLOOKUP(V39,Données!$K$2:$N$7,3,FALSE),"")</f>
        <v/>
      </c>
      <c r="X39" s="187" t="str">
        <f t="shared" si="21"/>
        <v/>
      </c>
      <c r="Y39" s="45" t="e">
        <f>Réservation!#REF!</f>
        <v>#REF!</v>
      </c>
      <c r="Z39" s="45" t="str">
        <f>IFERROR(VLOOKUP(Y39,Données!$D$8:$E$10,2,FALSE),"")</f>
        <v/>
      </c>
      <c r="AA39" s="187" t="str">
        <f t="shared" si="22"/>
        <v/>
      </c>
      <c r="AB39" s="45" t="e">
        <f>Réservation!#REF!</f>
        <v>#REF!</v>
      </c>
      <c r="AC39" s="45" t="e">
        <f>Réservation!#REF!</f>
        <v>#REF!</v>
      </c>
      <c r="AD39" s="45" t="e">
        <f>VLOOKUP(AC39,Données!$D$14:$E$16,2,FALSE)</f>
        <v>#REF!</v>
      </c>
      <c r="AE39" s="187" t="str">
        <f t="shared" si="23"/>
        <v/>
      </c>
    </row>
    <row r="40" spans="1:31" hidden="1" x14ac:dyDescent="0.35">
      <c r="A40" s="150" t="e">
        <f>Réservation!#REF!</f>
        <v>#REF!</v>
      </c>
      <c r="B40" s="150" t="e">
        <f>Réservation!#REF!</f>
        <v>#REF!</v>
      </c>
      <c r="C40" s="151" t="e">
        <f>Réservation!#REF!</f>
        <v>#REF!</v>
      </c>
      <c r="D40" s="151" t="e">
        <f>Réservation!#REF!</f>
        <v>#REF!</v>
      </c>
      <c r="E40" s="44" t="e">
        <f t="shared" si="15"/>
        <v>#REF!</v>
      </c>
      <c r="F40" s="44" t="e">
        <f>Réservation!#REF!</f>
        <v>#REF!</v>
      </c>
      <c r="G40" s="44" t="e">
        <f>Réservation!#REF!</f>
        <v>#REF!</v>
      </c>
      <c r="H40" s="44" t="e">
        <f>Réservation!#REF!</f>
        <v>#REF!</v>
      </c>
      <c r="I40" s="150" t="e">
        <f>Réservation!#REF!</f>
        <v>#REF!</v>
      </c>
      <c r="J40" s="44" t="str">
        <f>IFERROR(VLOOKUP(I40,Données!$D$2:$E$5,2,FALSE),"")</f>
        <v/>
      </c>
      <c r="K40" s="44" t="str">
        <f t="shared" si="16"/>
        <v/>
      </c>
      <c r="L40" s="150" t="e">
        <f>Réservation!#REF!</f>
        <v>#REF!</v>
      </c>
      <c r="M40" s="44" t="str">
        <f>IFERROR(VLOOKUP(L40,Données!$D$2:$E$5,2,FALSE),"")</f>
        <v/>
      </c>
      <c r="N40" s="44" t="str">
        <f t="shared" si="17"/>
        <v/>
      </c>
      <c r="O40" s="150" t="e">
        <f>Réservation!#REF!</f>
        <v>#REF!</v>
      </c>
      <c r="P40" s="44" t="str">
        <f>IFERROR(VLOOKUP(O40,Données!$D$2:$E$5,2,FALSE),"")</f>
        <v/>
      </c>
      <c r="Q40" s="44" t="str">
        <f t="shared" si="18"/>
        <v/>
      </c>
      <c r="R40" s="150" t="e">
        <f>Réservation!#REF!</f>
        <v>#REF!</v>
      </c>
      <c r="S40" s="44" t="str">
        <f>IFERROR(VLOOKUP(R40,Données!$D$2:$E$5,2,FALSE),"")</f>
        <v/>
      </c>
      <c r="T40" s="44" t="str">
        <f t="shared" si="19"/>
        <v/>
      </c>
      <c r="U40" s="187">
        <f t="shared" si="20"/>
        <v>0</v>
      </c>
      <c r="V40" s="45" t="e">
        <f>Réservation!#REF!</f>
        <v>#REF!</v>
      </c>
      <c r="W40" s="45" t="str">
        <f>IFERROR(VLOOKUP(V40,Données!$K$2:$N$7,3,FALSE),"")</f>
        <v/>
      </c>
      <c r="X40" s="187" t="str">
        <f t="shared" si="21"/>
        <v/>
      </c>
      <c r="Y40" s="45" t="e">
        <f>Réservation!#REF!</f>
        <v>#REF!</v>
      </c>
      <c r="Z40" s="45" t="str">
        <f>IFERROR(VLOOKUP(Y40,Données!$D$8:$E$10,2,FALSE),"")</f>
        <v/>
      </c>
      <c r="AA40" s="187" t="str">
        <f t="shared" si="22"/>
        <v/>
      </c>
      <c r="AB40" s="45" t="e">
        <f>Réservation!#REF!</f>
        <v>#REF!</v>
      </c>
      <c r="AC40" s="45" t="e">
        <f>Réservation!#REF!</f>
        <v>#REF!</v>
      </c>
      <c r="AD40" s="45" t="e">
        <f>VLOOKUP(AC40,Données!$D$14:$E$16,2,FALSE)</f>
        <v>#REF!</v>
      </c>
      <c r="AE40" s="187" t="str">
        <f t="shared" si="23"/>
        <v/>
      </c>
    </row>
    <row r="41" spans="1:31" hidden="1" x14ac:dyDescent="0.35">
      <c r="A41" s="150" t="e">
        <f>Réservation!#REF!</f>
        <v>#REF!</v>
      </c>
      <c r="B41" s="150" t="e">
        <f>Réservation!#REF!</f>
        <v>#REF!</v>
      </c>
      <c r="C41" s="151" t="e">
        <f>Réservation!#REF!</f>
        <v>#REF!</v>
      </c>
      <c r="D41" s="151" t="e">
        <f>Réservation!#REF!</f>
        <v>#REF!</v>
      </c>
      <c r="E41" s="44" t="e">
        <f t="shared" si="15"/>
        <v>#REF!</v>
      </c>
      <c r="F41" s="44" t="e">
        <f>Réservation!#REF!</f>
        <v>#REF!</v>
      </c>
      <c r="G41" s="44" t="e">
        <f>Réservation!#REF!</f>
        <v>#REF!</v>
      </c>
      <c r="H41" s="44" t="e">
        <f>Réservation!#REF!</f>
        <v>#REF!</v>
      </c>
      <c r="I41" s="150" t="e">
        <f>Réservation!#REF!</f>
        <v>#REF!</v>
      </c>
      <c r="J41" s="44" t="str">
        <f>IFERROR(VLOOKUP(I41,Données!$D$2:$E$5,2,FALSE),"")</f>
        <v/>
      </c>
      <c r="K41" s="44" t="str">
        <f t="shared" si="16"/>
        <v/>
      </c>
      <c r="L41" s="150" t="e">
        <f>Réservation!#REF!</f>
        <v>#REF!</v>
      </c>
      <c r="M41" s="44" t="str">
        <f>IFERROR(VLOOKUP(L41,Données!$D$2:$E$5,2,FALSE),"")</f>
        <v/>
      </c>
      <c r="N41" s="44" t="str">
        <f t="shared" si="17"/>
        <v/>
      </c>
      <c r="O41" s="150" t="e">
        <f>Réservation!#REF!</f>
        <v>#REF!</v>
      </c>
      <c r="P41" s="44" t="str">
        <f>IFERROR(VLOOKUP(O41,Données!$D$2:$E$5,2,FALSE),"")</f>
        <v/>
      </c>
      <c r="Q41" s="44" t="str">
        <f t="shared" si="18"/>
        <v/>
      </c>
      <c r="R41" s="150" t="e">
        <f>Réservation!#REF!</f>
        <v>#REF!</v>
      </c>
      <c r="S41" s="44" t="str">
        <f>IFERROR(VLOOKUP(R41,Données!$D$2:$E$5,2,FALSE),"")</f>
        <v/>
      </c>
      <c r="T41" s="44" t="str">
        <f t="shared" si="19"/>
        <v/>
      </c>
      <c r="U41" s="187">
        <f t="shared" si="20"/>
        <v>0</v>
      </c>
      <c r="V41" s="45" t="e">
        <f>Réservation!#REF!</f>
        <v>#REF!</v>
      </c>
      <c r="W41" s="45" t="str">
        <f>IFERROR(VLOOKUP(V41,Données!$K$2:$N$7,3,FALSE),"")</f>
        <v/>
      </c>
      <c r="X41" s="187" t="str">
        <f t="shared" si="21"/>
        <v/>
      </c>
      <c r="Y41" s="45" t="e">
        <f>Réservation!#REF!</f>
        <v>#REF!</v>
      </c>
      <c r="Z41" s="45" t="str">
        <f>IFERROR(VLOOKUP(Y41,Données!$D$8:$E$10,2,FALSE),"")</f>
        <v/>
      </c>
      <c r="AA41" s="187" t="str">
        <f t="shared" si="22"/>
        <v/>
      </c>
      <c r="AB41" s="45" t="e">
        <f>Réservation!#REF!</f>
        <v>#REF!</v>
      </c>
      <c r="AC41" s="45" t="e">
        <f>Réservation!#REF!</f>
        <v>#REF!</v>
      </c>
      <c r="AD41" s="45" t="e">
        <f>VLOOKUP(AC41,Données!$D$14:$E$16,2,FALSE)</f>
        <v>#REF!</v>
      </c>
      <c r="AE41" s="187" t="str">
        <f t="shared" si="23"/>
        <v/>
      </c>
    </row>
    <row r="42" spans="1:31" hidden="1" x14ac:dyDescent="0.35">
      <c r="A42" s="150" t="e">
        <f>Réservation!#REF!</f>
        <v>#REF!</v>
      </c>
      <c r="B42" s="150" t="e">
        <f>Réservation!#REF!</f>
        <v>#REF!</v>
      </c>
      <c r="C42" s="151" t="e">
        <f>Réservation!#REF!</f>
        <v>#REF!</v>
      </c>
      <c r="D42" s="151" t="e">
        <f>Réservation!#REF!</f>
        <v>#REF!</v>
      </c>
      <c r="E42" s="44" t="e">
        <f t="shared" si="15"/>
        <v>#REF!</v>
      </c>
      <c r="F42" s="44" t="e">
        <f>Réservation!#REF!</f>
        <v>#REF!</v>
      </c>
      <c r="G42" s="44" t="e">
        <f>Réservation!#REF!</f>
        <v>#REF!</v>
      </c>
      <c r="H42" s="44" t="e">
        <f>Réservation!#REF!</f>
        <v>#REF!</v>
      </c>
      <c r="I42" s="150" t="e">
        <f>Réservation!#REF!</f>
        <v>#REF!</v>
      </c>
      <c r="J42" s="44" t="str">
        <f>IFERROR(VLOOKUP(I42,Données!$D$2:$E$5,2,FALSE),"")</f>
        <v/>
      </c>
      <c r="K42" s="44" t="str">
        <f t="shared" si="16"/>
        <v/>
      </c>
      <c r="L42" s="150" t="e">
        <f>Réservation!#REF!</f>
        <v>#REF!</v>
      </c>
      <c r="M42" s="44" t="str">
        <f>IFERROR(VLOOKUP(L42,Données!$D$2:$E$5,2,FALSE),"")</f>
        <v/>
      </c>
      <c r="N42" s="44" t="str">
        <f t="shared" si="17"/>
        <v/>
      </c>
      <c r="O42" s="150" t="e">
        <f>Réservation!#REF!</f>
        <v>#REF!</v>
      </c>
      <c r="P42" s="44" t="str">
        <f>IFERROR(VLOOKUP(O42,Données!$D$2:$E$5,2,FALSE),"")</f>
        <v/>
      </c>
      <c r="Q42" s="44" t="str">
        <f t="shared" si="18"/>
        <v/>
      </c>
      <c r="R42" s="150" t="e">
        <f>Réservation!#REF!</f>
        <v>#REF!</v>
      </c>
      <c r="S42" s="44" t="str">
        <f>IFERROR(VLOOKUP(R42,Données!$D$2:$E$5,2,FALSE),"")</f>
        <v/>
      </c>
      <c r="T42" s="44" t="str">
        <f t="shared" si="19"/>
        <v/>
      </c>
      <c r="U42" s="187">
        <f t="shared" si="20"/>
        <v>0</v>
      </c>
      <c r="V42" s="45" t="e">
        <f>Réservation!#REF!</f>
        <v>#REF!</v>
      </c>
      <c r="W42" s="45" t="str">
        <f>IFERROR(VLOOKUP(V42,Données!$K$2:$N$7,3,FALSE),"")</f>
        <v/>
      </c>
      <c r="X42" s="187" t="str">
        <f t="shared" si="21"/>
        <v/>
      </c>
      <c r="Y42" s="45" t="e">
        <f>Réservation!#REF!</f>
        <v>#REF!</v>
      </c>
      <c r="Z42" s="45" t="str">
        <f>IFERROR(VLOOKUP(Y42,Données!$D$8:$E$10,2,FALSE),"")</f>
        <v/>
      </c>
      <c r="AA42" s="187" t="str">
        <f t="shared" si="22"/>
        <v/>
      </c>
      <c r="AB42" s="45" t="e">
        <f>Réservation!#REF!</f>
        <v>#REF!</v>
      </c>
      <c r="AC42" s="45" t="e">
        <f>Réservation!#REF!</f>
        <v>#REF!</v>
      </c>
      <c r="AD42" s="45" t="e">
        <f>VLOOKUP(AC42,Données!$D$14:$E$16,2,FALSE)</f>
        <v>#REF!</v>
      </c>
      <c r="AE42" s="187" t="str">
        <f t="shared" si="23"/>
        <v/>
      </c>
    </row>
    <row r="43" spans="1:31" hidden="1" x14ac:dyDescent="0.35">
      <c r="A43" s="150" t="e">
        <f>Réservation!#REF!</f>
        <v>#REF!</v>
      </c>
      <c r="B43" s="150" t="e">
        <f>Réservation!#REF!</f>
        <v>#REF!</v>
      </c>
      <c r="C43" s="151" t="e">
        <f>Réservation!#REF!</f>
        <v>#REF!</v>
      </c>
      <c r="D43" s="151" t="e">
        <f>Réservation!#REF!</f>
        <v>#REF!</v>
      </c>
      <c r="E43" s="44" t="e">
        <f t="shared" si="15"/>
        <v>#REF!</v>
      </c>
      <c r="F43" s="44" t="e">
        <f>Réservation!#REF!</f>
        <v>#REF!</v>
      </c>
      <c r="G43" s="44" t="e">
        <f>Réservation!#REF!</f>
        <v>#REF!</v>
      </c>
      <c r="H43" s="44" t="e">
        <f>Réservation!#REF!</f>
        <v>#REF!</v>
      </c>
      <c r="I43" s="150" t="e">
        <f>Réservation!#REF!</f>
        <v>#REF!</v>
      </c>
      <c r="J43" s="44" t="str">
        <f>IFERROR(VLOOKUP(I43,Données!$D$2:$E$5,2,FALSE),"")</f>
        <v/>
      </c>
      <c r="K43" s="44" t="str">
        <f t="shared" si="16"/>
        <v/>
      </c>
      <c r="L43" s="150" t="e">
        <f>Réservation!#REF!</f>
        <v>#REF!</v>
      </c>
      <c r="M43" s="44" t="str">
        <f>IFERROR(VLOOKUP(L43,Données!$D$2:$E$5,2,FALSE),"")</f>
        <v/>
      </c>
      <c r="N43" s="44" t="str">
        <f t="shared" si="17"/>
        <v/>
      </c>
      <c r="O43" s="150" t="e">
        <f>Réservation!#REF!</f>
        <v>#REF!</v>
      </c>
      <c r="P43" s="44" t="str">
        <f>IFERROR(VLOOKUP(O43,Données!$D$2:$E$5,2,FALSE),"")</f>
        <v/>
      </c>
      <c r="Q43" s="44" t="str">
        <f t="shared" si="18"/>
        <v/>
      </c>
      <c r="R43" s="150" t="e">
        <f>Réservation!#REF!</f>
        <v>#REF!</v>
      </c>
      <c r="S43" s="44" t="str">
        <f>IFERROR(VLOOKUP(R43,Données!$D$2:$E$5,2,FALSE),"")</f>
        <v/>
      </c>
      <c r="T43" s="44" t="str">
        <f t="shared" si="19"/>
        <v/>
      </c>
      <c r="U43" s="187">
        <f t="shared" si="20"/>
        <v>0</v>
      </c>
      <c r="V43" s="45" t="e">
        <f>Réservation!#REF!</f>
        <v>#REF!</v>
      </c>
      <c r="W43" s="45" t="str">
        <f>IFERROR(VLOOKUP(V43,Données!$K$2:$N$7,3,FALSE),"")</f>
        <v/>
      </c>
      <c r="X43" s="187" t="str">
        <f t="shared" si="21"/>
        <v/>
      </c>
      <c r="Y43" s="45" t="e">
        <f>Réservation!#REF!</f>
        <v>#REF!</v>
      </c>
      <c r="Z43" s="45" t="str">
        <f>IFERROR(VLOOKUP(Y43,Données!$D$8:$E$10,2,FALSE),"")</f>
        <v/>
      </c>
      <c r="AA43" s="187" t="str">
        <f t="shared" si="22"/>
        <v/>
      </c>
      <c r="AB43" s="45" t="e">
        <f>Réservation!#REF!</f>
        <v>#REF!</v>
      </c>
      <c r="AC43" s="45" t="e">
        <f>Réservation!#REF!</f>
        <v>#REF!</v>
      </c>
      <c r="AD43" s="45" t="e">
        <f>VLOOKUP(AC43,Données!$D$14:$E$16,2,FALSE)</f>
        <v>#REF!</v>
      </c>
      <c r="AE43" s="187" t="str">
        <f t="shared" si="23"/>
        <v/>
      </c>
    </row>
    <row r="44" spans="1:31" hidden="1" x14ac:dyDescent="0.35">
      <c r="A44" s="150" t="e">
        <f>Réservation!#REF!</f>
        <v>#REF!</v>
      </c>
      <c r="B44" s="150" t="e">
        <f>Réservation!#REF!</f>
        <v>#REF!</v>
      </c>
      <c r="C44" s="151" t="e">
        <f>Réservation!#REF!</f>
        <v>#REF!</v>
      </c>
      <c r="D44" s="151" t="e">
        <f>Réservation!#REF!</f>
        <v>#REF!</v>
      </c>
      <c r="E44" s="44" t="e">
        <f t="shared" si="15"/>
        <v>#REF!</v>
      </c>
      <c r="F44" s="44" t="e">
        <f>Réservation!#REF!</f>
        <v>#REF!</v>
      </c>
      <c r="G44" s="44" t="e">
        <f>Réservation!#REF!</f>
        <v>#REF!</v>
      </c>
      <c r="H44" s="44" t="e">
        <f>Réservation!#REF!</f>
        <v>#REF!</v>
      </c>
      <c r="I44" s="150" t="e">
        <f>Réservation!#REF!</f>
        <v>#REF!</v>
      </c>
      <c r="J44" s="44" t="str">
        <f>IFERROR(VLOOKUP(I44,Données!$D$2:$E$5,2,FALSE),"")</f>
        <v/>
      </c>
      <c r="K44" s="44" t="str">
        <f t="shared" si="16"/>
        <v/>
      </c>
      <c r="L44" s="150" t="e">
        <f>Réservation!#REF!</f>
        <v>#REF!</v>
      </c>
      <c r="M44" s="44" t="str">
        <f>IFERROR(VLOOKUP(L44,Données!$D$2:$E$5,2,FALSE),"")</f>
        <v/>
      </c>
      <c r="N44" s="44" t="str">
        <f t="shared" si="17"/>
        <v/>
      </c>
      <c r="O44" s="150" t="e">
        <f>Réservation!#REF!</f>
        <v>#REF!</v>
      </c>
      <c r="P44" s="44" t="str">
        <f>IFERROR(VLOOKUP(O44,Données!$D$2:$E$5,2,FALSE),"")</f>
        <v/>
      </c>
      <c r="Q44" s="44" t="str">
        <f t="shared" si="18"/>
        <v/>
      </c>
      <c r="R44" s="150" t="e">
        <f>Réservation!#REF!</f>
        <v>#REF!</v>
      </c>
      <c r="S44" s="44" t="str">
        <f>IFERROR(VLOOKUP(R44,Données!$D$2:$E$5,2,FALSE),"")</f>
        <v/>
      </c>
      <c r="T44" s="44" t="str">
        <f t="shared" si="19"/>
        <v/>
      </c>
      <c r="U44" s="187">
        <f t="shared" si="20"/>
        <v>0</v>
      </c>
      <c r="V44" s="45" t="e">
        <f>Réservation!#REF!</f>
        <v>#REF!</v>
      </c>
      <c r="W44" s="45" t="str">
        <f>IFERROR(VLOOKUP(V44,Données!$K$2:$N$7,3,FALSE),"")</f>
        <v/>
      </c>
      <c r="X44" s="187" t="str">
        <f t="shared" si="21"/>
        <v/>
      </c>
      <c r="Y44" s="45" t="e">
        <f>Réservation!#REF!</f>
        <v>#REF!</v>
      </c>
      <c r="Z44" s="45" t="str">
        <f>IFERROR(VLOOKUP(Y44,Données!$D$8:$E$10,2,FALSE),"")</f>
        <v/>
      </c>
      <c r="AA44" s="187" t="str">
        <f t="shared" si="22"/>
        <v/>
      </c>
      <c r="AB44" s="45" t="e">
        <f>Réservation!#REF!</f>
        <v>#REF!</v>
      </c>
      <c r="AC44" s="45" t="e">
        <f>Réservation!#REF!</f>
        <v>#REF!</v>
      </c>
      <c r="AD44" s="45" t="e">
        <f>VLOOKUP(AC44,Données!$D$14:$E$16,2,FALSE)</f>
        <v>#REF!</v>
      </c>
      <c r="AE44" s="187" t="str">
        <f t="shared" si="23"/>
        <v/>
      </c>
    </row>
    <row r="45" spans="1:31" hidden="1" x14ac:dyDescent="0.35">
      <c r="A45" s="150" t="e">
        <f>Réservation!#REF!</f>
        <v>#REF!</v>
      </c>
      <c r="B45" s="150" t="e">
        <f>Réservation!#REF!</f>
        <v>#REF!</v>
      </c>
      <c r="C45" s="151" t="e">
        <f>Réservation!#REF!</f>
        <v>#REF!</v>
      </c>
      <c r="D45" s="151" t="e">
        <f>Réservation!#REF!</f>
        <v>#REF!</v>
      </c>
      <c r="E45" s="44" t="e">
        <f t="shared" si="15"/>
        <v>#REF!</v>
      </c>
      <c r="F45" s="44" t="e">
        <f>Réservation!#REF!</f>
        <v>#REF!</v>
      </c>
      <c r="G45" s="44" t="e">
        <f>Réservation!#REF!</f>
        <v>#REF!</v>
      </c>
      <c r="H45" s="44" t="e">
        <f>Réservation!#REF!</f>
        <v>#REF!</v>
      </c>
      <c r="I45" s="150" t="e">
        <f>Réservation!#REF!</f>
        <v>#REF!</v>
      </c>
      <c r="J45" s="44" t="str">
        <f>IFERROR(VLOOKUP(I45,Données!$D$2:$E$5,2,FALSE),"")</f>
        <v/>
      </c>
      <c r="K45" s="44" t="str">
        <f t="shared" si="16"/>
        <v/>
      </c>
      <c r="L45" s="150" t="e">
        <f>Réservation!#REF!</f>
        <v>#REF!</v>
      </c>
      <c r="M45" s="44" t="str">
        <f>IFERROR(VLOOKUP(L45,Données!$D$2:$E$5,2,FALSE),"")</f>
        <v/>
      </c>
      <c r="N45" s="44" t="str">
        <f t="shared" si="17"/>
        <v/>
      </c>
      <c r="O45" s="150" t="e">
        <f>Réservation!#REF!</f>
        <v>#REF!</v>
      </c>
      <c r="P45" s="44" t="str">
        <f>IFERROR(VLOOKUP(O45,Données!$D$2:$E$5,2,FALSE),"")</f>
        <v/>
      </c>
      <c r="Q45" s="44" t="str">
        <f t="shared" si="18"/>
        <v/>
      </c>
      <c r="R45" s="150" t="e">
        <f>Réservation!#REF!</f>
        <v>#REF!</v>
      </c>
      <c r="S45" s="44" t="str">
        <f>IFERROR(VLOOKUP(R45,Données!$D$2:$E$5,2,FALSE),"")</f>
        <v/>
      </c>
      <c r="T45" s="44" t="str">
        <f t="shared" si="19"/>
        <v/>
      </c>
      <c r="U45" s="187">
        <f t="shared" si="20"/>
        <v>0</v>
      </c>
      <c r="V45" s="45" t="e">
        <f>Réservation!#REF!</f>
        <v>#REF!</v>
      </c>
      <c r="W45" s="45" t="str">
        <f>IFERROR(VLOOKUP(V45,Données!$K$2:$N$7,3,FALSE),"")</f>
        <v/>
      </c>
      <c r="X45" s="187" t="str">
        <f t="shared" si="21"/>
        <v/>
      </c>
      <c r="Y45" s="45" t="e">
        <f>Réservation!#REF!</f>
        <v>#REF!</v>
      </c>
      <c r="Z45" s="45" t="str">
        <f>IFERROR(VLOOKUP(Y45,Données!$D$8:$E$10,2,FALSE),"")</f>
        <v/>
      </c>
      <c r="AA45" s="187" t="str">
        <f t="shared" si="22"/>
        <v/>
      </c>
      <c r="AB45" s="45" t="e">
        <f>Réservation!#REF!</f>
        <v>#REF!</v>
      </c>
      <c r="AC45" s="45" t="e">
        <f>Réservation!#REF!</f>
        <v>#REF!</v>
      </c>
      <c r="AD45" s="45" t="e">
        <f>VLOOKUP(AC45,Données!$D$14:$E$16,2,FALSE)</f>
        <v>#REF!</v>
      </c>
      <c r="AE45" s="187" t="str">
        <f t="shared" si="23"/>
        <v/>
      </c>
    </row>
    <row r="46" spans="1:31" hidden="1" x14ac:dyDescent="0.35">
      <c r="A46" s="150" t="e">
        <f>Réservation!#REF!</f>
        <v>#REF!</v>
      </c>
      <c r="B46" s="150" t="e">
        <f>Réservation!#REF!</f>
        <v>#REF!</v>
      </c>
      <c r="C46" s="151" t="e">
        <f>Réservation!#REF!</f>
        <v>#REF!</v>
      </c>
      <c r="D46" s="151" t="e">
        <f>Réservation!#REF!</f>
        <v>#REF!</v>
      </c>
      <c r="E46" s="44" t="e">
        <f t="shared" si="15"/>
        <v>#REF!</v>
      </c>
      <c r="F46" s="44" t="e">
        <f>Réservation!#REF!</f>
        <v>#REF!</v>
      </c>
      <c r="G46" s="44" t="e">
        <f>Réservation!#REF!</f>
        <v>#REF!</v>
      </c>
      <c r="H46" s="44" t="e">
        <f>Réservation!#REF!</f>
        <v>#REF!</v>
      </c>
      <c r="I46" s="150" t="e">
        <f>Réservation!#REF!</f>
        <v>#REF!</v>
      </c>
      <c r="J46" s="44" t="str">
        <f>IFERROR(VLOOKUP(I46,Données!$D$2:$E$5,2,FALSE),"")</f>
        <v/>
      </c>
      <c r="K46" s="44" t="str">
        <f t="shared" si="16"/>
        <v/>
      </c>
      <c r="L46" s="150" t="e">
        <f>Réservation!#REF!</f>
        <v>#REF!</v>
      </c>
      <c r="M46" s="44" t="str">
        <f>IFERROR(VLOOKUP(L46,Données!$D$2:$E$5,2,FALSE),"")</f>
        <v/>
      </c>
      <c r="N46" s="44" t="str">
        <f t="shared" si="17"/>
        <v/>
      </c>
      <c r="O46" s="150" t="e">
        <f>Réservation!#REF!</f>
        <v>#REF!</v>
      </c>
      <c r="P46" s="44" t="str">
        <f>IFERROR(VLOOKUP(O46,Données!$D$2:$E$5,2,FALSE),"")</f>
        <v/>
      </c>
      <c r="Q46" s="44" t="str">
        <f t="shared" si="18"/>
        <v/>
      </c>
      <c r="R46" s="150" t="e">
        <f>Réservation!#REF!</f>
        <v>#REF!</v>
      </c>
      <c r="S46" s="44" t="str">
        <f>IFERROR(VLOOKUP(R46,Données!$D$2:$E$5,2,FALSE),"")</f>
        <v/>
      </c>
      <c r="T46" s="44" t="str">
        <f t="shared" si="19"/>
        <v/>
      </c>
      <c r="U46" s="187">
        <f t="shared" si="20"/>
        <v>0</v>
      </c>
      <c r="V46" s="45" t="e">
        <f>Réservation!#REF!</f>
        <v>#REF!</v>
      </c>
      <c r="W46" s="45" t="str">
        <f>IFERROR(VLOOKUP(V46,Données!$K$2:$N$7,3,FALSE),"")</f>
        <v/>
      </c>
      <c r="X46" s="187" t="str">
        <f t="shared" si="21"/>
        <v/>
      </c>
      <c r="Y46" s="45" t="e">
        <f>Réservation!#REF!</f>
        <v>#REF!</v>
      </c>
      <c r="Z46" s="45" t="str">
        <f>IFERROR(VLOOKUP(Y46,Données!$D$8:$E$10,2,FALSE),"")</f>
        <v/>
      </c>
      <c r="AA46" s="187" t="str">
        <f t="shared" si="22"/>
        <v/>
      </c>
      <c r="AB46" s="45" t="e">
        <f>Réservation!#REF!</f>
        <v>#REF!</v>
      </c>
      <c r="AC46" s="45" t="e">
        <f>Réservation!#REF!</f>
        <v>#REF!</v>
      </c>
      <c r="AD46" s="45" t="e">
        <f>VLOOKUP(AC46,Données!$D$14:$E$16,2,FALSE)</f>
        <v>#REF!</v>
      </c>
      <c r="AE46" s="187" t="str">
        <f t="shared" si="23"/>
        <v/>
      </c>
    </row>
    <row r="47" spans="1:31" hidden="1" x14ac:dyDescent="0.35">
      <c r="A47" s="150" t="e">
        <f>Réservation!#REF!</f>
        <v>#REF!</v>
      </c>
      <c r="B47" s="150" t="e">
        <f>Réservation!#REF!</f>
        <v>#REF!</v>
      </c>
      <c r="C47" s="151" t="e">
        <f>Réservation!#REF!</f>
        <v>#REF!</v>
      </c>
      <c r="D47" s="151" t="e">
        <f>Réservation!#REF!</f>
        <v>#REF!</v>
      </c>
      <c r="E47" s="44" t="e">
        <f t="shared" si="15"/>
        <v>#REF!</v>
      </c>
      <c r="F47" s="44" t="e">
        <f>Réservation!#REF!</f>
        <v>#REF!</v>
      </c>
      <c r="G47" s="44" t="e">
        <f>Réservation!#REF!</f>
        <v>#REF!</v>
      </c>
      <c r="H47" s="44" t="e">
        <f>Réservation!#REF!</f>
        <v>#REF!</v>
      </c>
      <c r="I47" s="150" t="e">
        <f>Réservation!#REF!</f>
        <v>#REF!</v>
      </c>
      <c r="J47" s="44" t="str">
        <f>IFERROR(VLOOKUP(I47,Données!$D$2:$E$5,2,FALSE),"")</f>
        <v/>
      </c>
      <c r="K47" s="44" t="str">
        <f t="shared" si="16"/>
        <v/>
      </c>
      <c r="L47" s="150" t="e">
        <f>Réservation!#REF!</f>
        <v>#REF!</v>
      </c>
      <c r="M47" s="44" t="str">
        <f>IFERROR(VLOOKUP(L47,Données!$D$2:$E$5,2,FALSE),"")</f>
        <v/>
      </c>
      <c r="N47" s="44" t="str">
        <f t="shared" si="17"/>
        <v/>
      </c>
      <c r="O47" s="150" t="e">
        <f>Réservation!#REF!</f>
        <v>#REF!</v>
      </c>
      <c r="P47" s="44" t="str">
        <f>IFERROR(VLOOKUP(O47,Données!$D$2:$E$5,2,FALSE),"")</f>
        <v/>
      </c>
      <c r="Q47" s="44" t="str">
        <f t="shared" si="18"/>
        <v/>
      </c>
      <c r="R47" s="150" t="e">
        <f>Réservation!#REF!</f>
        <v>#REF!</v>
      </c>
      <c r="S47" s="44" t="str">
        <f>IFERROR(VLOOKUP(R47,Données!$D$2:$E$5,2,FALSE),"")</f>
        <v/>
      </c>
      <c r="T47" s="44" t="str">
        <f t="shared" si="19"/>
        <v/>
      </c>
      <c r="U47" s="187">
        <f t="shared" si="20"/>
        <v>0</v>
      </c>
      <c r="V47" s="45" t="e">
        <f>Réservation!#REF!</f>
        <v>#REF!</v>
      </c>
      <c r="W47" s="45" t="str">
        <f>IFERROR(VLOOKUP(V47,Données!$K$2:$N$7,3,FALSE),"")</f>
        <v/>
      </c>
      <c r="X47" s="187" t="str">
        <f t="shared" si="21"/>
        <v/>
      </c>
      <c r="Y47" s="45" t="e">
        <f>Réservation!#REF!</f>
        <v>#REF!</v>
      </c>
      <c r="Z47" s="45" t="str">
        <f>IFERROR(VLOOKUP(Y47,Données!$D$8:$E$10,2,FALSE),"")</f>
        <v/>
      </c>
      <c r="AA47" s="187" t="str">
        <f t="shared" si="22"/>
        <v/>
      </c>
      <c r="AB47" s="45" t="e">
        <f>Réservation!#REF!</f>
        <v>#REF!</v>
      </c>
      <c r="AC47" s="45" t="e">
        <f>Réservation!#REF!</f>
        <v>#REF!</v>
      </c>
      <c r="AD47" s="45" t="e">
        <f>VLOOKUP(AC47,Données!$D$14:$E$16,2,FALSE)</f>
        <v>#REF!</v>
      </c>
      <c r="AE47" s="187" t="str">
        <f t="shared" si="23"/>
        <v/>
      </c>
    </row>
    <row r="48" spans="1:31" hidden="1" x14ac:dyDescent="0.35">
      <c r="A48" s="150" t="e">
        <f>Réservation!#REF!</f>
        <v>#REF!</v>
      </c>
      <c r="B48" s="150" t="e">
        <f>Réservation!#REF!</f>
        <v>#REF!</v>
      </c>
      <c r="C48" s="151" t="e">
        <f>Réservation!#REF!</f>
        <v>#REF!</v>
      </c>
      <c r="D48" s="151" t="e">
        <f>Réservation!#REF!</f>
        <v>#REF!</v>
      </c>
      <c r="E48" s="44" t="e">
        <f t="shared" si="15"/>
        <v>#REF!</v>
      </c>
      <c r="F48" s="44" t="e">
        <f>Réservation!#REF!</f>
        <v>#REF!</v>
      </c>
      <c r="G48" s="44" t="e">
        <f>Réservation!#REF!</f>
        <v>#REF!</v>
      </c>
      <c r="H48" s="44" t="e">
        <f>Réservation!#REF!</f>
        <v>#REF!</v>
      </c>
      <c r="I48" s="150" t="e">
        <f>Réservation!#REF!</f>
        <v>#REF!</v>
      </c>
      <c r="J48" s="44" t="str">
        <f>IFERROR(VLOOKUP(I48,Données!$D$2:$E$5,2,FALSE),"")</f>
        <v/>
      </c>
      <c r="K48" s="44" t="str">
        <f t="shared" si="16"/>
        <v/>
      </c>
      <c r="L48" s="150" t="e">
        <f>Réservation!#REF!</f>
        <v>#REF!</v>
      </c>
      <c r="M48" s="44" t="str">
        <f>IFERROR(VLOOKUP(L48,Données!$D$2:$E$5,2,FALSE),"")</f>
        <v/>
      </c>
      <c r="N48" s="44" t="str">
        <f t="shared" si="17"/>
        <v/>
      </c>
      <c r="O48" s="150" t="e">
        <f>Réservation!#REF!</f>
        <v>#REF!</v>
      </c>
      <c r="P48" s="44" t="str">
        <f>IFERROR(VLOOKUP(O48,Données!$D$2:$E$5,2,FALSE),"")</f>
        <v/>
      </c>
      <c r="Q48" s="44" t="str">
        <f t="shared" si="18"/>
        <v/>
      </c>
      <c r="R48" s="150" t="e">
        <f>Réservation!#REF!</f>
        <v>#REF!</v>
      </c>
      <c r="S48" s="44" t="str">
        <f>IFERROR(VLOOKUP(R48,Données!$D$2:$E$5,2,FALSE),"")</f>
        <v/>
      </c>
      <c r="T48" s="44" t="str">
        <f t="shared" si="19"/>
        <v/>
      </c>
      <c r="U48" s="187">
        <f t="shared" si="20"/>
        <v>0</v>
      </c>
      <c r="V48" s="45" t="e">
        <f>Réservation!#REF!</f>
        <v>#REF!</v>
      </c>
      <c r="W48" s="45" t="str">
        <f>IFERROR(VLOOKUP(V48,Données!$K$2:$N$7,3,FALSE),"")</f>
        <v/>
      </c>
      <c r="X48" s="187" t="str">
        <f t="shared" si="21"/>
        <v/>
      </c>
      <c r="Y48" s="45" t="e">
        <f>Réservation!#REF!</f>
        <v>#REF!</v>
      </c>
      <c r="Z48" s="45" t="str">
        <f>IFERROR(VLOOKUP(Y48,Données!$D$8:$E$10,2,FALSE),"")</f>
        <v/>
      </c>
      <c r="AA48" s="187" t="str">
        <f t="shared" si="22"/>
        <v/>
      </c>
      <c r="AB48" s="45" t="e">
        <f>Réservation!#REF!</f>
        <v>#REF!</v>
      </c>
      <c r="AC48" s="45" t="e">
        <f>Réservation!#REF!</f>
        <v>#REF!</v>
      </c>
      <c r="AD48" s="45" t="e">
        <f>VLOOKUP(AC48,Données!$D$14:$E$16,2,FALSE)</f>
        <v>#REF!</v>
      </c>
      <c r="AE48" s="187" t="str">
        <f t="shared" si="23"/>
        <v/>
      </c>
    </row>
    <row r="49" spans="1:31" hidden="1" x14ac:dyDescent="0.35">
      <c r="A49" s="150" t="e">
        <f>Réservation!#REF!</f>
        <v>#REF!</v>
      </c>
      <c r="B49" s="150" t="e">
        <f>Réservation!#REF!</f>
        <v>#REF!</v>
      </c>
      <c r="C49" s="151" t="e">
        <f>Réservation!#REF!</f>
        <v>#REF!</v>
      </c>
      <c r="D49" s="151" t="e">
        <f>Réservation!#REF!</f>
        <v>#REF!</v>
      </c>
      <c r="E49" s="44" t="e">
        <f t="shared" si="15"/>
        <v>#REF!</v>
      </c>
      <c r="F49" s="44" t="e">
        <f>Réservation!#REF!</f>
        <v>#REF!</v>
      </c>
      <c r="G49" s="44" t="e">
        <f>Réservation!#REF!</f>
        <v>#REF!</v>
      </c>
      <c r="H49" s="44" t="e">
        <f>Réservation!#REF!</f>
        <v>#REF!</v>
      </c>
      <c r="I49" s="150" t="e">
        <f>Réservation!#REF!</f>
        <v>#REF!</v>
      </c>
      <c r="J49" s="44" t="str">
        <f>IFERROR(VLOOKUP(I49,Données!$D$2:$E$5,2,FALSE),"")</f>
        <v/>
      </c>
      <c r="K49" s="44" t="str">
        <f t="shared" si="16"/>
        <v/>
      </c>
      <c r="L49" s="150" t="e">
        <f>Réservation!#REF!</f>
        <v>#REF!</v>
      </c>
      <c r="M49" s="44" t="str">
        <f>IFERROR(VLOOKUP(L49,Données!$D$2:$E$5,2,FALSE),"")</f>
        <v/>
      </c>
      <c r="N49" s="44" t="str">
        <f t="shared" si="17"/>
        <v/>
      </c>
      <c r="O49" s="150" t="e">
        <f>Réservation!#REF!</f>
        <v>#REF!</v>
      </c>
      <c r="P49" s="44" t="str">
        <f>IFERROR(VLOOKUP(O49,Données!$D$2:$E$5,2,FALSE),"")</f>
        <v/>
      </c>
      <c r="Q49" s="44" t="str">
        <f t="shared" si="18"/>
        <v/>
      </c>
      <c r="R49" s="150" t="e">
        <f>Réservation!#REF!</f>
        <v>#REF!</v>
      </c>
      <c r="S49" s="44" t="str">
        <f>IFERROR(VLOOKUP(R49,Données!$D$2:$E$5,2,FALSE),"")</f>
        <v/>
      </c>
      <c r="T49" s="44" t="str">
        <f t="shared" si="19"/>
        <v/>
      </c>
      <c r="U49" s="187">
        <f t="shared" si="20"/>
        <v>0</v>
      </c>
      <c r="V49" s="45" t="e">
        <f>Réservation!#REF!</f>
        <v>#REF!</v>
      </c>
      <c r="W49" s="45" t="str">
        <f>IFERROR(VLOOKUP(V49,Données!$K$2:$N$7,3,FALSE),"")</f>
        <v/>
      </c>
      <c r="X49" s="187" t="str">
        <f t="shared" si="21"/>
        <v/>
      </c>
      <c r="Y49" s="45" t="e">
        <f>Réservation!#REF!</f>
        <v>#REF!</v>
      </c>
      <c r="Z49" s="45" t="str">
        <f>IFERROR(VLOOKUP(Y49,Données!$D$8:$E$10,2,FALSE),"")</f>
        <v/>
      </c>
      <c r="AA49" s="187" t="str">
        <f t="shared" si="22"/>
        <v/>
      </c>
      <c r="AB49" s="45" t="e">
        <f>Réservation!#REF!</f>
        <v>#REF!</v>
      </c>
      <c r="AC49" s="45" t="e">
        <f>Réservation!#REF!</f>
        <v>#REF!</v>
      </c>
      <c r="AD49" s="45" t="e">
        <f>VLOOKUP(AC49,Données!$D$14:$E$16,2,FALSE)</f>
        <v>#REF!</v>
      </c>
      <c r="AE49" s="187" t="str">
        <f t="shared" si="23"/>
        <v/>
      </c>
    </row>
    <row r="50" spans="1:31" hidden="1" x14ac:dyDescent="0.35">
      <c r="A50" s="150" t="e">
        <f>Réservation!#REF!</f>
        <v>#REF!</v>
      </c>
      <c r="B50" s="150" t="e">
        <f>Réservation!#REF!</f>
        <v>#REF!</v>
      </c>
      <c r="C50" s="151" t="e">
        <f>Réservation!#REF!</f>
        <v>#REF!</v>
      </c>
      <c r="D50" s="151" t="e">
        <f>Réservation!#REF!</f>
        <v>#REF!</v>
      </c>
      <c r="E50" s="44" t="e">
        <f t="shared" si="15"/>
        <v>#REF!</v>
      </c>
      <c r="F50" s="44" t="e">
        <f>Réservation!#REF!</f>
        <v>#REF!</v>
      </c>
      <c r="G50" s="44" t="e">
        <f>Réservation!#REF!</f>
        <v>#REF!</v>
      </c>
      <c r="H50" s="44" t="e">
        <f>Réservation!#REF!</f>
        <v>#REF!</v>
      </c>
      <c r="I50" s="150" t="e">
        <f>Réservation!#REF!</f>
        <v>#REF!</v>
      </c>
      <c r="J50" s="44" t="str">
        <f>IFERROR(VLOOKUP(I50,Données!$D$2:$E$5,2,FALSE),"")</f>
        <v/>
      </c>
      <c r="K50" s="44" t="str">
        <f t="shared" si="16"/>
        <v/>
      </c>
      <c r="L50" s="150" t="e">
        <f>Réservation!#REF!</f>
        <v>#REF!</v>
      </c>
      <c r="M50" s="44" t="str">
        <f>IFERROR(VLOOKUP(L50,Données!$D$2:$E$5,2,FALSE),"")</f>
        <v/>
      </c>
      <c r="N50" s="44" t="str">
        <f t="shared" si="17"/>
        <v/>
      </c>
      <c r="O50" s="150" t="e">
        <f>Réservation!#REF!</f>
        <v>#REF!</v>
      </c>
      <c r="P50" s="44" t="str">
        <f>IFERROR(VLOOKUP(O50,Données!$D$2:$E$5,2,FALSE),"")</f>
        <v/>
      </c>
      <c r="Q50" s="44" t="str">
        <f t="shared" si="18"/>
        <v/>
      </c>
      <c r="R50" s="150" t="e">
        <f>Réservation!#REF!</f>
        <v>#REF!</v>
      </c>
      <c r="S50" s="44" t="str">
        <f>IFERROR(VLOOKUP(R50,Données!$D$2:$E$5,2,FALSE),"")</f>
        <v/>
      </c>
      <c r="T50" s="44" t="str">
        <f t="shared" si="19"/>
        <v/>
      </c>
      <c r="U50" s="187">
        <f t="shared" si="20"/>
        <v>0</v>
      </c>
      <c r="V50" s="45" t="e">
        <f>Réservation!#REF!</f>
        <v>#REF!</v>
      </c>
      <c r="W50" s="45" t="str">
        <f>IFERROR(VLOOKUP(V50,Données!$K$2:$N$7,3,FALSE),"")</f>
        <v/>
      </c>
      <c r="X50" s="187" t="str">
        <f t="shared" si="21"/>
        <v/>
      </c>
      <c r="Y50" s="45" t="e">
        <f>Réservation!#REF!</f>
        <v>#REF!</v>
      </c>
      <c r="Z50" s="45" t="str">
        <f>IFERROR(VLOOKUP(Y50,Données!$D$8:$E$10,2,FALSE),"")</f>
        <v/>
      </c>
      <c r="AA50" s="187" t="str">
        <f t="shared" si="22"/>
        <v/>
      </c>
      <c r="AB50" s="45" t="e">
        <f>Réservation!#REF!</f>
        <v>#REF!</v>
      </c>
      <c r="AC50" s="45" t="e">
        <f>Réservation!#REF!</f>
        <v>#REF!</v>
      </c>
      <c r="AD50" s="45" t="e">
        <f>VLOOKUP(AC50,Données!$D$14:$E$16,2,FALSE)</f>
        <v>#REF!</v>
      </c>
      <c r="AE50" s="187" t="str">
        <f t="shared" si="23"/>
        <v/>
      </c>
    </row>
    <row r="51" spans="1:31" hidden="1" x14ac:dyDescent="0.35">
      <c r="A51" s="150" t="e">
        <f>Réservation!#REF!</f>
        <v>#REF!</v>
      </c>
      <c r="B51" s="150" t="e">
        <f>Réservation!#REF!</f>
        <v>#REF!</v>
      </c>
      <c r="C51" s="151" t="e">
        <f>Réservation!#REF!</f>
        <v>#REF!</v>
      </c>
      <c r="D51" s="151" t="e">
        <f>Réservation!#REF!</f>
        <v>#REF!</v>
      </c>
      <c r="E51" s="44" t="e">
        <f t="shared" si="15"/>
        <v>#REF!</v>
      </c>
      <c r="F51" s="44" t="e">
        <f>Réservation!#REF!</f>
        <v>#REF!</v>
      </c>
      <c r="G51" s="44" t="e">
        <f>Réservation!#REF!</f>
        <v>#REF!</v>
      </c>
      <c r="H51" s="44" t="e">
        <f>Réservation!#REF!</f>
        <v>#REF!</v>
      </c>
      <c r="I51" s="150" t="e">
        <f>Réservation!#REF!</f>
        <v>#REF!</v>
      </c>
      <c r="J51" s="44" t="str">
        <f>IFERROR(VLOOKUP(I51,Données!$D$2:$E$5,2,FALSE),"")</f>
        <v/>
      </c>
      <c r="K51" s="44" t="str">
        <f t="shared" si="16"/>
        <v/>
      </c>
      <c r="L51" s="150" t="e">
        <f>Réservation!#REF!</f>
        <v>#REF!</v>
      </c>
      <c r="M51" s="44" t="str">
        <f>IFERROR(VLOOKUP(L51,Données!$D$2:$E$5,2,FALSE),"")</f>
        <v/>
      </c>
      <c r="N51" s="44" t="str">
        <f t="shared" si="17"/>
        <v/>
      </c>
      <c r="O51" s="150" t="e">
        <f>Réservation!#REF!</f>
        <v>#REF!</v>
      </c>
      <c r="P51" s="44" t="str">
        <f>IFERROR(VLOOKUP(O51,Données!$D$2:$E$5,2,FALSE),"")</f>
        <v/>
      </c>
      <c r="Q51" s="44" t="str">
        <f t="shared" si="18"/>
        <v/>
      </c>
      <c r="R51" s="150" t="e">
        <f>Réservation!#REF!</f>
        <v>#REF!</v>
      </c>
      <c r="S51" s="44" t="str">
        <f>IFERROR(VLOOKUP(R51,Données!$D$2:$E$5,2,FALSE),"")</f>
        <v/>
      </c>
      <c r="T51" s="44" t="str">
        <f t="shared" si="19"/>
        <v/>
      </c>
      <c r="U51" s="187">
        <f t="shared" si="20"/>
        <v>0</v>
      </c>
      <c r="V51" s="45" t="e">
        <f>Réservation!#REF!</f>
        <v>#REF!</v>
      </c>
      <c r="W51" s="45" t="str">
        <f>IFERROR(VLOOKUP(V51,Données!$K$2:$N$7,3,FALSE),"")</f>
        <v/>
      </c>
      <c r="X51" s="187" t="str">
        <f t="shared" si="21"/>
        <v/>
      </c>
      <c r="Y51" s="45" t="e">
        <f>Réservation!#REF!</f>
        <v>#REF!</v>
      </c>
      <c r="Z51" s="45" t="str">
        <f>IFERROR(VLOOKUP(Y51,Données!$D$8:$E$10,2,FALSE),"")</f>
        <v/>
      </c>
      <c r="AA51" s="187" t="str">
        <f t="shared" si="22"/>
        <v/>
      </c>
      <c r="AB51" s="45" t="e">
        <f>Réservation!#REF!</f>
        <v>#REF!</v>
      </c>
      <c r="AC51" s="45" t="e">
        <f>Réservation!#REF!</f>
        <v>#REF!</v>
      </c>
      <c r="AD51" s="45" t="e">
        <f>VLOOKUP(AC51,Données!$D$14:$E$16,2,FALSE)</f>
        <v>#REF!</v>
      </c>
      <c r="AE51" s="187" t="str">
        <f t="shared" si="23"/>
        <v/>
      </c>
    </row>
    <row r="52" spans="1:31" hidden="1" x14ac:dyDescent="0.35">
      <c r="A52" s="150" t="e">
        <f>Réservation!#REF!</f>
        <v>#REF!</v>
      </c>
      <c r="B52" s="150" t="e">
        <f>Réservation!#REF!</f>
        <v>#REF!</v>
      </c>
      <c r="C52" s="151" t="e">
        <f>Réservation!#REF!</f>
        <v>#REF!</v>
      </c>
      <c r="D52" s="151" t="e">
        <f>Réservation!#REF!</f>
        <v>#REF!</v>
      </c>
      <c r="E52" s="44" t="e">
        <f t="shared" si="15"/>
        <v>#REF!</v>
      </c>
      <c r="F52" s="44" t="e">
        <f>Réservation!#REF!</f>
        <v>#REF!</v>
      </c>
      <c r="G52" s="44" t="e">
        <f>Réservation!#REF!</f>
        <v>#REF!</v>
      </c>
      <c r="H52" s="44" t="e">
        <f>Réservation!#REF!</f>
        <v>#REF!</v>
      </c>
      <c r="I52" s="150" t="e">
        <f>Réservation!#REF!</f>
        <v>#REF!</v>
      </c>
      <c r="J52" s="44" t="str">
        <f>IFERROR(VLOOKUP(I52,Données!$D$2:$E$5,2,FALSE),"")</f>
        <v/>
      </c>
      <c r="K52" s="44" t="str">
        <f t="shared" si="16"/>
        <v/>
      </c>
      <c r="L52" s="150" t="e">
        <f>Réservation!#REF!</f>
        <v>#REF!</v>
      </c>
      <c r="M52" s="44" t="str">
        <f>IFERROR(VLOOKUP(L52,Données!$D$2:$E$5,2,FALSE),"")</f>
        <v/>
      </c>
      <c r="N52" s="44" t="str">
        <f t="shared" si="17"/>
        <v/>
      </c>
      <c r="O52" s="150" t="e">
        <f>Réservation!#REF!</f>
        <v>#REF!</v>
      </c>
      <c r="P52" s="44" t="str">
        <f>IFERROR(VLOOKUP(O52,Données!$D$2:$E$5,2,FALSE),"")</f>
        <v/>
      </c>
      <c r="Q52" s="44" t="str">
        <f t="shared" si="18"/>
        <v/>
      </c>
      <c r="R52" s="150" t="e">
        <f>Réservation!#REF!</f>
        <v>#REF!</v>
      </c>
      <c r="S52" s="44" t="str">
        <f>IFERROR(VLOOKUP(R52,Données!$D$2:$E$5,2,FALSE),"")</f>
        <v/>
      </c>
      <c r="T52" s="44" t="str">
        <f t="shared" si="19"/>
        <v/>
      </c>
      <c r="U52" s="187">
        <f t="shared" si="20"/>
        <v>0</v>
      </c>
      <c r="V52" s="45" t="e">
        <f>Réservation!#REF!</f>
        <v>#REF!</v>
      </c>
      <c r="W52" s="45" t="str">
        <f>IFERROR(VLOOKUP(V52,Données!$K$2:$N$7,3,FALSE),"")</f>
        <v/>
      </c>
      <c r="X52" s="187" t="str">
        <f t="shared" si="21"/>
        <v/>
      </c>
      <c r="Y52" s="45" t="e">
        <f>Réservation!#REF!</f>
        <v>#REF!</v>
      </c>
      <c r="Z52" s="45" t="str">
        <f>IFERROR(VLOOKUP(Y52,Données!$D$8:$E$10,2,FALSE),"")</f>
        <v/>
      </c>
      <c r="AA52" s="187" t="str">
        <f t="shared" si="22"/>
        <v/>
      </c>
      <c r="AB52" s="45" t="e">
        <f>Réservation!#REF!</f>
        <v>#REF!</v>
      </c>
      <c r="AC52" s="45" t="e">
        <f>Réservation!#REF!</f>
        <v>#REF!</v>
      </c>
      <c r="AD52" s="45" t="e">
        <f>VLOOKUP(AC52,Données!$D$14:$E$16,2,FALSE)</f>
        <v>#REF!</v>
      </c>
      <c r="AE52" s="187" t="str">
        <f t="shared" si="23"/>
        <v/>
      </c>
    </row>
    <row r="53" spans="1:31" hidden="1" x14ac:dyDescent="0.35">
      <c r="A53" s="150" t="e">
        <f>Réservation!#REF!</f>
        <v>#REF!</v>
      </c>
      <c r="B53" s="150" t="e">
        <f>Réservation!#REF!</f>
        <v>#REF!</v>
      </c>
      <c r="C53" s="151" t="e">
        <f>Réservation!#REF!</f>
        <v>#REF!</v>
      </c>
      <c r="D53" s="151" t="e">
        <f>Réservation!#REF!</f>
        <v>#REF!</v>
      </c>
      <c r="E53" s="44" t="e">
        <f t="shared" si="15"/>
        <v>#REF!</v>
      </c>
      <c r="F53" s="44" t="e">
        <f>Réservation!#REF!</f>
        <v>#REF!</v>
      </c>
      <c r="G53" s="44" t="e">
        <f>Réservation!#REF!</f>
        <v>#REF!</v>
      </c>
      <c r="H53" s="44" t="e">
        <f>Réservation!#REF!</f>
        <v>#REF!</v>
      </c>
      <c r="I53" s="150" t="e">
        <f>Réservation!#REF!</f>
        <v>#REF!</v>
      </c>
      <c r="J53" s="44" t="str">
        <f>IFERROR(VLOOKUP(I53,Données!$D$2:$E$5,2,FALSE),"")</f>
        <v/>
      </c>
      <c r="K53" s="44" t="str">
        <f t="shared" si="16"/>
        <v/>
      </c>
      <c r="L53" s="150" t="e">
        <f>Réservation!#REF!</f>
        <v>#REF!</v>
      </c>
      <c r="M53" s="44" t="str">
        <f>IFERROR(VLOOKUP(L53,Données!$D$2:$E$5,2,FALSE),"")</f>
        <v/>
      </c>
      <c r="N53" s="44" t="str">
        <f t="shared" si="17"/>
        <v/>
      </c>
      <c r="O53" s="150" t="e">
        <f>Réservation!#REF!</f>
        <v>#REF!</v>
      </c>
      <c r="P53" s="44" t="str">
        <f>IFERROR(VLOOKUP(O53,Données!$D$2:$E$5,2,FALSE),"")</f>
        <v/>
      </c>
      <c r="Q53" s="44" t="str">
        <f t="shared" si="18"/>
        <v/>
      </c>
      <c r="R53" s="150" t="e">
        <f>Réservation!#REF!</f>
        <v>#REF!</v>
      </c>
      <c r="S53" s="44" t="str">
        <f>IFERROR(VLOOKUP(R53,Données!$D$2:$E$5,2,FALSE),"")</f>
        <v/>
      </c>
      <c r="T53" s="44" t="str">
        <f t="shared" si="19"/>
        <v/>
      </c>
      <c r="U53" s="187">
        <f t="shared" si="20"/>
        <v>0</v>
      </c>
      <c r="V53" s="45" t="e">
        <f>Réservation!#REF!</f>
        <v>#REF!</v>
      </c>
      <c r="W53" s="45" t="str">
        <f>IFERROR(VLOOKUP(V53,Données!$K$2:$N$7,3,FALSE),"")</f>
        <v/>
      </c>
      <c r="X53" s="187" t="str">
        <f t="shared" si="21"/>
        <v/>
      </c>
      <c r="Y53" s="45" t="e">
        <f>Réservation!#REF!</f>
        <v>#REF!</v>
      </c>
      <c r="Z53" s="45" t="str">
        <f>IFERROR(VLOOKUP(Y53,Données!$D$8:$E$10,2,FALSE),"")</f>
        <v/>
      </c>
      <c r="AA53" s="187" t="str">
        <f t="shared" si="22"/>
        <v/>
      </c>
      <c r="AB53" s="45" t="e">
        <f>Réservation!#REF!</f>
        <v>#REF!</v>
      </c>
      <c r="AC53" s="45" t="e">
        <f>Réservation!#REF!</f>
        <v>#REF!</v>
      </c>
      <c r="AD53" s="45" t="e">
        <f>VLOOKUP(AC53,Données!$D$14:$E$16,2,FALSE)</f>
        <v>#REF!</v>
      </c>
      <c r="AE53" s="187" t="str">
        <f t="shared" si="23"/>
        <v/>
      </c>
    </row>
    <row r="54" spans="1:31" hidden="1" x14ac:dyDescent="0.35">
      <c r="A54" s="150" t="e">
        <f>Réservation!#REF!</f>
        <v>#REF!</v>
      </c>
      <c r="B54" s="150" t="e">
        <f>Réservation!#REF!</f>
        <v>#REF!</v>
      </c>
      <c r="C54" s="151" t="e">
        <f>Réservation!#REF!</f>
        <v>#REF!</v>
      </c>
      <c r="D54" s="151" t="e">
        <f>Réservation!#REF!</f>
        <v>#REF!</v>
      </c>
      <c r="E54" s="44" t="e">
        <f t="shared" si="15"/>
        <v>#REF!</v>
      </c>
      <c r="F54" s="44" t="e">
        <f>Réservation!#REF!</f>
        <v>#REF!</v>
      </c>
      <c r="G54" s="44" t="e">
        <f>Réservation!#REF!</f>
        <v>#REF!</v>
      </c>
      <c r="H54" s="44" t="e">
        <f>Réservation!#REF!</f>
        <v>#REF!</v>
      </c>
      <c r="I54" s="150" t="e">
        <f>Réservation!#REF!</f>
        <v>#REF!</v>
      </c>
      <c r="J54" s="44" t="str">
        <f>IFERROR(VLOOKUP(I54,Données!$D$2:$E$5,2,FALSE),"")</f>
        <v/>
      </c>
      <c r="K54" s="44" t="str">
        <f t="shared" si="16"/>
        <v/>
      </c>
      <c r="L54" s="150" t="e">
        <f>Réservation!#REF!</f>
        <v>#REF!</v>
      </c>
      <c r="M54" s="44" t="str">
        <f>IFERROR(VLOOKUP(L54,Données!$D$2:$E$5,2,FALSE),"")</f>
        <v/>
      </c>
      <c r="N54" s="44" t="str">
        <f t="shared" si="17"/>
        <v/>
      </c>
      <c r="O54" s="150" t="e">
        <f>Réservation!#REF!</f>
        <v>#REF!</v>
      </c>
      <c r="P54" s="44" t="str">
        <f>IFERROR(VLOOKUP(O54,Données!$D$2:$E$5,2,FALSE),"")</f>
        <v/>
      </c>
      <c r="Q54" s="44" t="str">
        <f t="shared" si="18"/>
        <v/>
      </c>
      <c r="R54" s="150" t="e">
        <f>Réservation!#REF!</f>
        <v>#REF!</v>
      </c>
      <c r="S54" s="44" t="str">
        <f>IFERROR(VLOOKUP(R54,Données!$D$2:$E$5,2,FALSE),"")</f>
        <v/>
      </c>
      <c r="T54" s="44" t="str">
        <f t="shared" si="19"/>
        <v/>
      </c>
      <c r="U54" s="187">
        <f t="shared" si="20"/>
        <v>0</v>
      </c>
      <c r="V54" s="45" t="e">
        <f>Réservation!#REF!</f>
        <v>#REF!</v>
      </c>
      <c r="W54" s="45" t="str">
        <f>IFERROR(VLOOKUP(V54,Données!$K$2:$N$7,3,FALSE),"")</f>
        <v/>
      </c>
      <c r="X54" s="187" t="str">
        <f t="shared" si="21"/>
        <v/>
      </c>
      <c r="Y54" s="45" t="e">
        <f>Réservation!#REF!</f>
        <v>#REF!</v>
      </c>
      <c r="Z54" s="45" t="str">
        <f>IFERROR(VLOOKUP(Y54,Données!$D$8:$E$10,2,FALSE),"")</f>
        <v/>
      </c>
      <c r="AA54" s="187" t="str">
        <f t="shared" si="22"/>
        <v/>
      </c>
      <c r="AB54" s="45" t="e">
        <f>Réservation!#REF!</f>
        <v>#REF!</v>
      </c>
      <c r="AC54" s="45" t="e">
        <f>Réservation!#REF!</f>
        <v>#REF!</v>
      </c>
      <c r="AD54" s="45" t="e">
        <f>VLOOKUP(AC54,Données!$D$14:$E$16,2,FALSE)</f>
        <v>#REF!</v>
      </c>
      <c r="AE54" s="187" t="str">
        <f t="shared" si="23"/>
        <v/>
      </c>
    </row>
    <row r="55" spans="1:31" hidden="1" x14ac:dyDescent="0.35">
      <c r="A55" s="150" t="e">
        <f>Réservation!#REF!</f>
        <v>#REF!</v>
      </c>
      <c r="B55" s="150" t="e">
        <f>Réservation!#REF!</f>
        <v>#REF!</v>
      </c>
      <c r="C55" s="151" t="e">
        <f>Réservation!#REF!</f>
        <v>#REF!</v>
      </c>
      <c r="D55" s="151" t="e">
        <f>Réservation!#REF!</f>
        <v>#REF!</v>
      </c>
      <c r="E55" s="44" t="e">
        <f t="shared" si="15"/>
        <v>#REF!</v>
      </c>
      <c r="F55" s="44" t="e">
        <f>Réservation!#REF!</f>
        <v>#REF!</v>
      </c>
      <c r="G55" s="44" t="e">
        <f>Réservation!#REF!</f>
        <v>#REF!</v>
      </c>
      <c r="H55" s="44" t="e">
        <f>Réservation!#REF!</f>
        <v>#REF!</v>
      </c>
      <c r="I55" s="150" t="e">
        <f>Réservation!#REF!</f>
        <v>#REF!</v>
      </c>
      <c r="J55" s="44" t="str">
        <f>IFERROR(VLOOKUP(I55,Données!$D$2:$E$5,2,FALSE),"")</f>
        <v/>
      </c>
      <c r="K55" s="44" t="str">
        <f t="shared" si="16"/>
        <v/>
      </c>
      <c r="L55" s="150" t="e">
        <f>Réservation!#REF!</f>
        <v>#REF!</v>
      </c>
      <c r="M55" s="44" t="str">
        <f>IFERROR(VLOOKUP(L55,Données!$D$2:$E$5,2,FALSE),"")</f>
        <v/>
      </c>
      <c r="N55" s="44" t="str">
        <f t="shared" si="17"/>
        <v/>
      </c>
      <c r="O55" s="150" t="e">
        <f>Réservation!#REF!</f>
        <v>#REF!</v>
      </c>
      <c r="P55" s="44" t="str">
        <f>IFERROR(VLOOKUP(O55,Données!$D$2:$E$5,2,FALSE),"")</f>
        <v/>
      </c>
      <c r="Q55" s="44" t="str">
        <f t="shared" si="18"/>
        <v/>
      </c>
      <c r="R55" s="150" t="e">
        <f>Réservation!#REF!</f>
        <v>#REF!</v>
      </c>
      <c r="S55" s="44" t="str">
        <f>IFERROR(VLOOKUP(R55,Données!$D$2:$E$5,2,FALSE),"")</f>
        <v/>
      </c>
      <c r="T55" s="44" t="str">
        <f t="shared" si="19"/>
        <v/>
      </c>
      <c r="U55" s="187">
        <f t="shared" si="20"/>
        <v>0</v>
      </c>
      <c r="V55" s="45" t="e">
        <f>Réservation!#REF!</f>
        <v>#REF!</v>
      </c>
      <c r="W55" s="45" t="str">
        <f>IFERROR(VLOOKUP(V55,Données!$K$2:$N$7,3,FALSE),"")</f>
        <v/>
      </c>
      <c r="X55" s="187" t="str">
        <f t="shared" si="21"/>
        <v/>
      </c>
      <c r="Y55" s="45" t="e">
        <f>Réservation!#REF!</f>
        <v>#REF!</v>
      </c>
      <c r="Z55" s="45" t="str">
        <f>IFERROR(VLOOKUP(Y55,Données!$D$8:$E$10,2,FALSE),"")</f>
        <v/>
      </c>
      <c r="AA55" s="187" t="str">
        <f t="shared" si="22"/>
        <v/>
      </c>
      <c r="AB55" s="45" t="e">
        <f>Réservation!#REF!</f>
        <v>#REF!</v>
      </c>
      <c r="AC55" s="45" t="e">
        <f>Réservation!#REF!</f>
        <v>#REF!</v>
      </c>
      <c r="AD55" s="45" t="e">
        <f>VLOOKUP(AC55,Données!$D$14:$E$16,2,FALSE)</f>
        <v>#REF!</v>
      </c>
      <c r="AE55" s="187" t="str">
        <f t="shared" si="23"/>
        <v/>
      </c>
    </row>
    <row r="56" spans="1:31" hidden="1" x14ac:dyDescent="0.35">
      <c r="A56" s="150" t="e">
        <f>Réservation!#REF!</f>
        <v>#REF!</v>
      </c>
      <c r="B56" s="150" t="e">
        <f>Réservation!#REF!</f>
        <v>#REF!</v>
      </c>
      <c r="C56" s="151" t="e">
        <f>Réservation!#REF!</f>
        <v>#REF!</v>
      </c>
      <c r="D56" s="151" t="e">
        <f>Réservation!#REF!</f>
        <v>#REF!</v>
      </c>
      <c r="E56" s="44" t="e">
        <f t="shared" si="15"/>
        <v>#REF!</v>
      </c>
      <c r="F56" s="44" t="e">
        <f>Réservation!#REF!</f>
        <v>#REF!</v>
      </c>
      <c r="G56" s="44" t="e">
        <f>Réservation!#REF!</f>
        <v>#REF!</v>
      </c>
      <c r="H56" s="44" t="e">
        <f>Réservation!#REF!</f>
        <v>#REF!</v>
      </c>
      <c r="I56" s="150" t="e">
        <f>Réservation!#REF!</f>
        <v>#REF!</v>
      </c>
      <c r="J56" s="44" t="str">
        <f>IFERROR(VLOOKUP(I56,Données!$D$2:$E$5,2,FALSE),"")</f>
        <v/>
      </c>
      <c r="K56" s="44" t="str">
        <f t="shared" si="16"/>
        <v/>
      </c>
      <c r="L56" s="150" t="e">
        <f>Réservation!#REF!</f>
        <v>#REF!</v>
      </c>
      <c r="M56" s="44" t="str">
        <f>IFERROR(VLOOKUP(L56,Données!$D$2:$E$5,2,FALSE),"")</f>
        <v/>
      </c>
      <c r="N56" s="44" t="str">
        <f t="shared" si="17"/>
        <v/>
      </c>
      <c r="O56" s="150" t="e">
        <f>Réservation!#REF!</f>
        <v>#REF!</v>
      </c>
      <c r="P56" s="44" t="str">
        <f>IFERROR(VLOOKUP(O56,Données!$D$2:$E$5,2,FALSE),"")</f>
        <v/>
      </c>
      <c r="Q56" s="44" t="str">
        <f t="shared" si="18"/>
        <v/>
      </c>
      <c r="R56" s="150" t="e">
        <f>Réservation!#REF!</f>
        <v>#REF!</v>
      </c>
      <c r="S56" s="44" t="str">
        <f>IFERROR(VLOOKUP(R56,Données!$D$2:$E$5,2,FALSE),"")</f>
        <v/>
      </c>
      <c r="T56" s="44" t="str">
        <f t="shared" si="19"/>
        <v/>
      </c>
      <c r="U56" s="187">
        <f t="shared" si="20"/>
        <v>0</v>
      </c>
      <c r="V56" s="45" t="e">
        <f>Réservation!#REF!</f>
        <v>#REF!</v>
      </c>
      <c r="W56" s="45" t="str">
        <f>IFERROR(VLOOKUP(V56,Données!$K$2:$N$7,3,FALSE),"")</f>
        <v/>
      </c>
      <c r="X56" s="187" t="str">
        <f t="shared" si="21"/>
        <v/>
      </c>
      <c r="Y56" s="45" t="e">
        <f>Réservation!#REF!</f>
        <v>#REF!</v>
      </c>
      <c r="Z56" s="45" t="str">
        <f>IFERROR(VLOOKUP(Y56,Données!$D$8:$E$10,2,FALSE),"")</f>
        <v/>
      </c>
      <c r="AA56" s="187" t="str">
        <f t="shared" si="22"/>
        <v/>
      </c>
      <c r="AB56" s="45" t="e">
        <f>Réservation!#REF!</f>
        <v>#REF!</v>
      </c>
      <c r="AC56" s="45" t="e">
        <f>Réservation!#REF!</f>
        <v>#REF!</v>
      </c>
      <c r="AD56" s="45" t="e">
        <f>VLOOKUP(AC56,Données!$D$14:$E$16,2,FALSE)</f>
        <v>#REF!</v>
      </c>
      <c r="AE56" s="187" t="str">
        <f t="shared" si="23"/>
        <v/>
      </c>
    </row>
    <row r="57" spans="1:31" hidden="1" x14ac:dyDescent="0.35">
      <c r="A57" s="150" t="e">
        <f>Réservation!#REF!</f>
        <v>#REF!</v>
      </c>
      <c r="B57" s="150" t="e">
        <f>Réservation!#REF!</f>
        <v>#REF!</v>
      </c>
      <c r="C57" s="151" t="e">
        <f>Réservation!#REF!</f>
        <v>#REF!</v>
      </c>
      <c r="D57" s="151" t="e">
        <f>Réservation!#REF!</f>
        <v>#REF!</v>
      </c>
      <c r="E57" s="44" t="e">
        <f t="shared" si="15"/>
        <v>#REF!</v>
      </c>
      <c r="F57" s="44" t="e">
        <f>Réservation!#REF!</f>
        <v>#REF!</v>
      </c>
      <c r="G57" s="44" t="e">
        <f>Réservation!#REF!</f>
        <v>#REF!</v>
      </c>
      <c r="H57" s="44" t="e">
        <f>Réservation!#REF!</f>
        <v>#REF!</v>
      </c>
      <c r="I57" s="150" t="e">
        <f>Réservation!#REF!</f>
        <v>#REF!</v>
      </c>
      <c r="J57" s="44" t="str">
        <f>IFERROR(VLOOKUP(I57,Données!$D$2:$E$5,2,FALSE),"")</f>
        <v/>
      </c>
      <c r="K57" s="44" t="str">
        <f t="shared" si="16"/>
        <v/>
      </c>
      <c r="L57" s="150" t="e">
        <f>Réservation!#REF!</f>
        <v>#REF!</v>
      </c>
      <c r="M57" s="44" t="str">
        <f>IFERROR(VLOOKUP(L57,Données!$D$2:$E$5,2,FALSE),"")</f>
        <v/>
      </c>
      <c r="N57" s="44" t="str">
        <f t="shared" si="17"/>
        <v/>
      </c>
      <c r="O57" s="150" t="e">
        <f>Réservation!#REF!</f>
        <v>#REF!</v>
      </c>
      <c r="P57" s="44" t="str">
        <f>IFERROR(VLOOKUP(O57,Données!$D$2:$E$5,2,FALSE),"")</f>
        <v/>
      </c>
      <c r="Q57" s="44" t="str">
        <f t="shared" si="18"/>
        <v/>
      </c>
      <c r="R57" s="150" t="e">
        <f>Réservation!#REF!</f>
        <v>#REF!</v>
      </c>
      <c r="S57" s="44" t="str">
        <f>IFERROR(VLOOKUP(R57,Données!$D$2:$E$5,2,FALSE),"")</f>
        <v/>
      </c>
      <c r="T57" s="44" t="str">
        <f t="shared" si="19"/>
        <v/>
      </c>
      <c r="U57" s="187">
        <f t="shared" si="20"/>
        <v>0</v>
      </c>
      <c r="V57" s="45" t="e">
        <f>Réservation!#REF!</f>
        <v>#REF!</v>
      </c>
      <c r="W57" s="45" t="str">
        <f>IFERROR(VLOOKUP(V57,Données!$K$2:$N$7,3,FALSE),"")</f>
        <v/>
      </c>
      <c r="X57" s="187" t="str">
        <f t="shared" si="21"/>
        <v/>
      </c>
      <c r="Y57" s="45" t="e">
        <f>Réservation!#REF!</f>
        <v>#REF!</v>
      </c>
      <c r="Z57" s="45" t="str">
        <f>IFERROR(VLOOKUP(Y57,Données!$D$8:$E$10,2,FALSE),"")</f>
        <v/>
      </c>
      <c r="AA57" s="187" t="str">
        <f t="shared" si="22"/>
        <v/>
      </c>
      <c r="AB57" s="45" t="e">
        <f>Réservation!#REF!</f>
        <v>#REF!</v>
      </c>
      <c r="AC57" s="45" t="e">
        <f>Réservation!#REF!</f>
        <v>#REF!</v>
      </c>
      <c r="AD57" s="45" t="e">
        <f>VLOOKUP(AC57,Données!$D$14:$E$16,2,FALSE)</f>
        <v>#REF!</v>
      </c>
      <c r="AE57" s="187" t="str">
        <f t="shared" si="23"/>
        <v/>
      </c>
    </row>
    <row r="58" spans="1:31" hidden="1" x14ac:dyDescent="0.35">
      <c r="A58" s="150" t="e">
        <f>Réservation!#REF!</f>
        <v>#REF!</v>
      </c>
      <c r="B58" s="150" t="e">
        <f>Réservation!#REF!</f>
        <v>#REF!</v>
      </c>
      <c r="C58" s="151" t="e">
        <f>Réservation!#REF!</f>
        <v>#REF!</v>
      </c>
      <c r="D58" s="151" t="e">
        <f>Réservation!#REF!</f>
        <v>#REF!</v>
      </c>
      <c r="E58" s="44" t="e">
        <f t="shared" si="15"/>
        <v>#REF!</v>
      </c>
      <c r="F58" s="44" t="e">
        <f>Réservation!#REF!</f>
        <v>#REF!</v>
      </c>
      <c r="G58" s="44" t="e">
        <f>Réservation!#REF!</f>
        <v>#REF!</v>
      </c>
      <c r="H58" s="44" t="e">
        <f>Réservation!#REF!</f>
        <v>#REF!</v>
      </c>
      <c r="I58" s="150" t="e">
        <f>Réservation!#REF!</f>
        <v>#REF!</v>
      </c>
      <c r="J58" s="44" t="str">
        <f>IFERROR(VLOOKUP(I58,Données!$D$2:$E$5,2,FALSE),"")</f>
        <v/>
      </c>
      <c r="K58" s="44" t="str">
        <f t="shared" si="16"/>
        <v/>
      </c>
      <c r="L58" s="150" t="e">
        <f>Réservation!#REF!</f>
        <v>#REF!</v>
      </c>
      <c r="M58" s="44" t="str">
        <f>IFERROR(VLOOKUP(L58,Données!$D$2:$E$5,2,FALSE),"")</f>
        <v/>
      </c>
      <c r="N58" s="44" t="str">
        <f t="shared" si="17"/>
        <v/>
      </c>
      <c r="O58" s="150" t="e">
        <f>Réservation!#REF!</f>
        <v>#REF!</v>
      </c>
      <c r="P58" s="44" t="str">
        <f>IFERROR(VLOOKUP(O58,Données!$D$2:$E$5,2,FALSE),"")</f>
        <v/>
      </c>
      <c r="Q58" s="44" t="str">
        <f t="shared" si="18"/>
        <v/>
      </c>
      <c r="R58" s="150" t="e">
        <f>Réservation!#REF!</f>
        <v>#REF!</v>
      </c>
      <c r="S58" s="44" t="str">
        <f>IFERROR(VLOOKUP(R58,Données!$D$2:$E$5,2,FALSE),"")</f>
        <v/>
      </c>
      <c r="T58" s="44" t="str">
        <f t="shared" si="19"/>
        <v/>
      </c>
      <c r="U58" s="187">
        <f t="shared" si="20"/>
        <v>0</v>
      </c>
      <c r="V58" s="45" t="e">
        <f>Réservation!#REF!</f>
        <v>#REF!</v>
      </c>
      <c r="W58" s="45" t="str">
        <f>IFERROR(VLOOKUP(V58,Données!$K$2:$N$7,3,FALSE),"")</f>
        <v/>
      </c>
      <c r="X58" s="187" t="str">
        <f t="shared" si="21"/>
        <v/>
      </c>
      <c r="Y58" s="45" t="e">
        <f>Réservation!#REF!</f>
        <v>#REF!</v>
      </c>
      <c r="Z58" s="45" t="str">
        <f>IFERROR(VLOOKUP(Y58,Données!$D$8:$E$10,2,FALSE),"")</f>
        <v/>
      </c>
      <c r="AA58" s="187" t="str">
        <f t="shared" si="22"/>
        <v/>
      </c>
      <c r="AB58" s="45" t="e">
        <f>Réservation!#REF!</f>
        <v>#REF!</v>
      </c>
      <c r="AC58" s="45" t="e">
        <f>Réservation!#REF!</f>
        <v>#REF!</v>
      </c>
      <c r="AD58" s="45" t="e">
        <f>VLOOKUP(AC58,Données!$D$14:$E$16,2,FALSE)</f>
        <v>#REF!</v>
      </c>
      <c r="AE58" s="187" t="str">
        <f t="shared" si="23"/>
        <v/>
      </c>
    </row>
    <row r="59" spans="1:31" hidden="1" x14ac:dyDescent="0.35">
      <c r="A59" s="150" t="e">
        <f>Réservation!#REF!</f>
        <v>#REF!</v>
      </c>
      <c r="B59" s="150" t="e">
        <f>Réservation!#REF!</f>
        <v>#REF!</v>
      </c>
      <c r="C59" s="151" t="e">
        <f>Réservation!#REF!</f>
        <v>#REF!</v>
      </c>
      <c r="D59" s="151" t="e">
        <f>Réservation!#REF!</f>
        <v>#REF!</v>
      </c>
      <c r="E59" s="44" t="e">
        <f t="shared" si="15"/>
        <v>#REF!</v>
      </c>
      <c r="F59" s="44" t="e">
        <f>Réservation!#REF!</f>
        <v>#REF!</v>
      </c>
      <c r="G59" s="44" t="e">
        <f>Réservation!#REF!</f>
        <v>#REF!</v>
      </c>
      <c r="H59" s="44" t="e">
        <f>Réservation!#REF!</f>
        <v>#REF!</v>
      </c>
      <c r="I59" s="150" t="e">
        <f>Réservation!#REF!</f>
        <v>#REF!</v>
      </c>
      <c r="J59" s="44" t="str">
        <f>IFERROR(VLOOKUP(I59,Données!$D$2:$E$5,2,FALSE),"")</f>
        <v/>
      </c>
      <c r="K59" s="44" t="str">
        <f t="shared" si="16"/>
        <v/>
      </c>
      <c r="L59" s="150" t="e">
        <f>Réservation!#REF!</f>
        <v>#REF!</v>
      </c>
      <c r="M59" s="44" t="str">
        <f>IFERROR(VLOOKUP(L59,Données!$D$2:$E$5,2,FALSE),"")</f>
        <v/>
      </c>
      <c r="N59" s="44" t="str">
        <f t="shared" si="17"/>
        <v/>
      </c>
      <c r="O59" s="150" t="e">
        <f>Réservation!#REF!</f>
        <v>#REF!</v>
      </c>
      <c r="P59" s="44" t="str">
        <f>IFERROR(VLOOKUP(O59,Données!$D$2:$E$5,2,FALSE),"")</f>
        <v/>
      </c>
      <c r="Q59" s="44" t="str">
        <f t="shared" si="18"/>
        <v/>
      </c>
      <c r="R59" s="150" t="e">
        <f>Réservation!#REF!</f>
        <v>#REF!</v>
      </c>
      <c r="S59" s="44" t="str">
        <f>IFERROR(VLOOKUP(R59,Données!$D$2:$E$5,2,FALSE),"")</f>
        <v/>
      </c>
      <c r="T59" s="44" t="str">
        <f t="shared" si="19"/>
        <v/>
      </c>
      <c r="U59" s="187">
        <f t="shared" si="20"/>
        <v>0</v>
      </c>
      <c r="V59" s="45" t="e">
        <f>Réservation!#REF!</f>
        <v>#REF!</v>
      </c>
      <c r="W59" s="45" t="str">
        <f>IFERROR(VLOOKUP(V59,Données!$K$2:$N$7,3,FALSE),"")</f>
        <v/>
      </c>
      <c r="X59" s="187" t="str">
        <f t="shared" si="21"/>
        <v/>
      </c>
      <c r="Y59" s="45" t="e">
        <f>Réservation!#REF!</f>
        <v>#REF!</v>
      </c>
      <c r="Z59" s="45" t="str">
        <f>IFERROR(VLOOKUP(Y59,Données!$D$8:$E$10,2,FALSE),"")</f>
        <v/>
      </c>
      <c r="AA59" s="187" t="str">
        <f t="shared" si="22"/>
        <v/>
      </c>
      <c r="AB59" s="45" t="e">
        <f>Réservation!#REF!</f>
        <v>#REF!</v>
      </c>
      <c r="AC59" s="45" t="e">
        <f>Réservation!#REF!</f>
        <v>#REF!</v>
      </c>
      <c r="AD59" s="45" t="e">
        <f>VLOOKUP(AC59,Données!$D$14:$E$16,2,FALSE)</f>
        <v>#REF!</v>
      </c>
      <c r="AE59" s="187" t="str">
        <f t="shared" si="23"/>
        <v/>
      </c>
    </row>
    <row r="60" spans="1:31" hidden="1" x14ac:dyDescent="0.35">
      <c r="A60" s="150" t="e">
        <f>Réservation!#REF!</f>
        <v>#REF!</v>
      </c>
      <c r="B60" s="150" t="e">
        <f>Réservation!#REF!</f>
        <v>#REF!</v>
      </c>
      <c r="C60" s="151" t="e">
        <f>Réservation!#REF!</f>
        <v>#REF!</v>
      </c>
      <c r="D60" s="151" t="e">
        <f>Réservation!#REF!</f>
        <v>#REF!</v>
      </c>
      <c r="E60" s="44" t="e">
        <f t="shared" si="15"/>
        <v>#REF!</v>
      </c>
      <c r="F60" s="44" t="e">
        <f>Réservation!#REF!</f>
        <v>#REF!</v>
      </c>
      <c r="G60" s="44" t="e">
        <f>Réservation!#REF!</f>
        <v>#REF!</v>
      </c>
      <c r="H60" s="44" t="e">
        <f>Réservation!#REF!</f>
        <v>#REF!</v>
      </c>
      <c r="I60" s="150" t="e">
        <f>Réservation!#REF!</f>
        <v>#REF!</v>
      </c>
      <c r="J60" s="44" t="str">
        <f>IFERROR(VLOOKUP(I60,Données!$D$2:$E$5,2,FALSE),"")</f>
        <v/>
      </c>
      <c r="K60" s="44" t="str">
        <f t="shared" si="16"/>
        <v/>
      </c>
      <c r="L60" s="150" t="e">
        <f>Réservation!#REF!</f>
        <v>#REF!</v>
      </c>
      <c r="M60" s="44" t="str">
        <f>IFERROR(VLOOKUP(L60,Données!$D$2:$E$5,2,FALSE),"")</f>
        <v/>
      </c>
      <c r="N60" s="44" t="str">
        <f t="shared" si="17"/>
        <v/>
      </c>
      <c r="O60" s="150" t="e">
        <f>Réservation!#REF!</f>
        <v>#REF!</v>
      </c>
      <c r="P60" s="44" t="str">
        <f>IFERROR(VLOOKUP(O60,Données!$D$2:$E$5,2,FALSE),"")</f>
        <v/>
      </c>
      <c r="Q60" s="44" t="str">
        <f t="shared" si="18"/>
        <v/>
      </c>
      <c r="R60" s="150" t="e">
        <f>Réservation!#REF!</f>
        <v>#REF!</v>
      </c>
      <c r="S60" s="44" t="str">
        <f>IFERROR(VLOOKUP(R60,Données!$D$2:$E$5,2,FALSE),"")</f>
        <v/>
      </c>
      <c r="T60" s="44" t="str">
        <f t="shared" si="19"/>
        <v/>
      </c>
      <c r="U60" s="187">
        <f t="shared" si="20"/>
        <v>0</v>
      </c>
      <c r="V60" s="45" t="e">
        <f>Réservation!#REF!</f>
        <v>#REF!</v>
      </c>
      <c r="W60" s="45" t="str">
        <f>IFERROR(VLOOKUP(V60,Données!$K$2:$N$7,3,FALSE),"")</f>
        <v/>
      </c>
      <c r="X60" s="187" t="str">
        <f t="shared" si="21"/>
        <v/>
      </c>
      <c r="Y60" s="45" t="e">
        <f>Réservation!#REF!</f>
        <v>#REF!</v>
      </c>
      <c r="Z60" s="45" t="str">
        <f>IFERROR(VLOOKUP(Y60,Données!$D$8:$E$10,2,FALSE),"")</f>
        <v/>
      </c>
      <c r="AA60" s="187" t="str">
        <f t="shared" si="22"/>
        <v/>
      </c>
      <c r="AB60" s="45" t="e">
        <f>Réservation!#REF!</f>
        <v>#REF!</v>
      </c>
      <c r="AC60" s="45" t="e">
        <f>Réservation!#REF!</f>
        <v>#REF!</v>
      </c>
      <c r="AD60" s="45" t="e">
        <f>VLOOKUP(AC60,Données!$D$14:$E$16,2,FALSE)</f>
        <v>#REF!</v>
      </c>
      <c r="AE60" s="187" t="str">
        <f t="shared" si="23"/>
        <v/>
      </c>
    </row>
    <row r="61" spans="1:31" hidden="1" x14ac:dyDescent="0.35">
      <c r="A61" s="150" t="e">
        <f>Réservation!#REF!</f>
        <v>#REF!</v>
      </c>
      <c r="B61" s="150" t="e">
        <f>Réservation!#REF!</f>
        <v>#REF!</v>
      </c>
      <c r="C61" s="151" t="e">
        <f>Réservation!#REF!</f>
        <v>#REF!</v>
      </c>
      <c r="D61" s="151" t="e">
        <f>Réservation!#REF!</f>
        <v>#REF!</v>
      </c>
      <c r="E61" s="44" t="e">
        <f t="shared" si="15"/>
        <v>#REF!</v>
      </c>
      <c r="F61" s="44" t="e">
        <f>Réservation!#REF!</f>
        <v>#REF!</v>
      </c>
      <c r="G61" s="44" t="e">
        <f>Réservation!#REF!</f>
        <v>#REF!</v>
      </c>
      <c r="H61" s="44" t="e">
        <f>Réservation!#REF!</f>
        <v>#REF!</v>
      </c>
      <c r="I61" s="150" t="e">
        <f>Réservation!#REF!</f>
        <v>#REF!</v>
      </c>
      <c r="J61" s="44" t="str">
        <f>IFERROR(VLOOKUP(I61,Données!$D$2:$E$5,2,FALSE),"")</f>
        <v/>
      </c>
      <c r="K61" s="44" t="str">
        <f t="shared" si="16"/>
        <v/>
      </c>
      <c r="L61" s="150" t="e">
        <f>Réservation!#REF!</f>
        <v>#REF!</v>
      </c>
      <c r="M61" s="44" t="str">
        <f>IFERROR(VLOOKUP(L61,Données!$D$2:$E$5,2,FALSE),"")</f>
        <v/>
      </c>
      <c r="N61" s="44" t="str">
        <f t="shared" si="17"/>
        <v/>
      </c>
      <c r="O61" s="150" t="e">
        <f>Réservation!#REF!</f>
        <v>#REF!</v>
      </c>
      <c r="P61" s="44" t="str">
        <f>IFERROR(VLOOKUP(O61,Données!$D$2:$E$5,2,FALSE),"")</f>
        <v/>
      </c>
      <c r="Q61" s="44" t="str">
        <f t="shared" si="18"/>
        <v/>
      </c>
      <c r="R61" s="150" t="e">
        <f>Réservation!#REF!</f>
        <v>#REF!</v>
      </c>
      <c r="S61" s="44" t="str">
        <f>IFERROR(VLOOKUP(R61,Données!$D$2:$E$5,2,FALSE),"")</f>
        <v/>
      </c>
      <c r="T61" s="44" t="str">
        <f t="shared" si="19"/>
        <v/>
      </c>
      <c r="U61" s="187">
        <f t="shared" si="20"/>
        <v>0</v>
      </c>
      <c r="V61" s="45" t="e">
        <f>Réservation!#REF!</f>
        <v>#REF!</v>
      </c>
      <c r="W61" s="45" t="str">
        <f>IFERROR(VLOOKUP(V61,Données!$K$2:$N$7,3,FALSE),"")</f>
        <v/>
      </c>
      <c r="X61" s="187" t="str">
        <f t="shared" si="21"/>
        <v/>
      </c>
      <c r="Y61" s="45" t="e">
        <f>Réservation!#REF!</f>
        <v>#REF!</v>
      </c>
      <c r="Z61" s="45" t="str">
        <f>IFERROR(VLOOKUP(Y61,Données!$D$8:$E$10,2,FALSE),"")</f>
        <v/>
      </c>
      <c r="AA61" s="187" t="str">
        <f t="shared" si="22"/>
        <v/>
      </c>
      <c r="AB61" s="45" t="e">
        <f>Réservation!#REF!</f>
        <v>#REF!</v>
      </c>
      <c r="AC61" s="45" t="e">
        <f>Réservation!#REF!</f>
        <v>#REF!</v>
      </c>
      <c r="AD61" s="45" t="e">
        <f>VLOOKUP(AC61,Données!$D$14:$E$16,2,FALSE)</f>
        <v>#REF!</v>
      </c>
      <c r="AE61" s="187" t="str">
        <f t="shared" si="23"/>
        <v/>
      </c>
    </row>
    <row r="62" spans="1:31" hidden="1" x14ac:dyDescent="0.35">
      <c r="A62" s="150" t="e">
        <f>Réservation!#REF!</f>
        <v>#REF!</v>
      </c>
      <c r="B62" s="150" t="e">
        <f>Réservation!#REF!</f>
        <v>#REF!</v>
      </c>
      <c r="C62" s="151" t="e">
        <f>Réservation!#REF!</f>
        <v>#REF!</v>
      </c>
      <c r="D62" s="151" t="e">
        <f>Réservation!#REF!</f>
        <v>#REF!</v>
      </c>
      <c r="E62" s="44" t="e">
        <f t="shared" si="15"/>
        <v>#REF!</v>
      </c>
      <c r="F62" s="44" t="e">
        <f>Réservation!#REF!</f>
        <v>#REF!</v>
      </c>
      <c r="G62" s="44" t="e">
        <f>Réservation!#REF!</f>
        <v>#REF!</v>
      </c>
      <c r="H62" s="44" t="e">
        <f>Réservation!#REF!</f>
        <v>#REF!</v>
      </c>
      <c r="I62" s="150" t="e">
        <f>Réservation!#REF!</f>
        <v>#REF!</v>
      </c>
      <c r="J62" s="44" t="str">
        <f>IFERROR(VLOOKUP(I62,Données!$D$2:$E$5,2,FALSE),"")</f>
        <v/>
      </c>
      <c r="K62" s="44" t="str">
        <f t="shared" si="16"/>
        <v/>
      </c>
      <c r="L62" s="150" t="e">
        <f>Réservation!#REF!</f>
        <v>#REF!</v>
      </c>
      <c r="M62" s="44" t="str">
        <f>IFERROR(VLOOKUP(L62,Données!$D$2:$E$5,2,FALSE),"")</f>
        <v/>
      </c>
      <c r="N62" s="44" t="str">
        <f t="shared" si="17"/>
        <v/>
      </c>
      <c r="O62" s="150" t="e">
        <f>Réservation!#REF!</f>
        <v>#REF!</v>
      </c>
      <c r="P62" s="44" t="str">
        <f>IFERROR(VLOOKUP(O62,Données!$D$2:$E$5,2,FALSE),"")</f>
        <v/>
      </c>
      <c r="Q62" s="44" t="str">
        <f t="shared" si="18"/>
        <v/>
      </c>
      <c r="R62" s="150" t="e">
        <f>Réservation!#REF!</f>
        <v>#REF!</v>
      </c>
      <c r="S62" s="44" t="str">
        <f>IFERROR(VLOOKUP(R62,Données!$D$2:$E$5,2,FALSE),"")</f>
        <v/>
      </c>
      <c r="T62" s="44" t="str">
        <f t="shared" si="19"/>
        <v/>
      </c>
      <c r="U62" s="187">
        <f t="shared" si="20"/>
        <v>0</v>
      </c>
      <c r="V62" s="45" t="e">
        <f>Réservation!#REF!</f>
        <v>#REF!</v>
      </c>
      <c r="W62" s="45" t="str">
        <f>IFERROR(VLOOKUP(V62,Données!$K$2:$N$7,3,FALSE),"")</f>
        <v/>
      </c>
      <c r="X62" s="187" t="str">
        <f t="shared" si="21"/>
        <v/>
      </c>
      <c r="Y62" s="45" t="e">
        <f>Réservation!#REF!</f>
        <v>#REF!</v>
      </c>
      <c r="Z62" s="45" t="str">
        <f>IFERROR(VLOOKUP(Y62,Données!$D$8:$E$10,2,FALSE),"")</f>
        <v/>
      </c>
      <c r="AA62" s="187" t="str">
        <f t="shared" si="22"/>
        <v/>
      </c>
      <c r="AB62" s="45" t="e">
        <f>Réservation!#REF!</f>
        <v>#REF!</v>
      </c>
      <c r="AC62" s="45" t="e">
        <f>Réservation!#REF!</f>
        <v>#REF!</v>
      </c>
      <c r="AD62" s="45" t="e">
        <f>VLOOKUP(AC62,Données!$D$14:$E$16,2,FALSE)</f>
        <v>#REF!</v>
      </c>
      <c r="AE62" s="187" t="str">
        <f t="shared" si="23"/>
        <v/>
      </c>
    </row>
    <row r="63" spans="1:31" hidden="1" x14ac:dyDescent="0.35">
      <c r="A63" s="150" t="e">
        <f>Réservation!#REF!</f>
        <v>#REF!</v>
      </c>
      <c r="B63" s="150" t="e">
        <f>Réservation!#REF!</f>
        <v>#REF!</v>
      </c>
      <c r="C63" s="151" t="e">
        <f>Réservation!#REF!</f>
        <v>#REF!</v>
      </c>
      <c r="D63" s="151" t="e">
        <f>Réservation!#REF!</f>
        <v>#REF!</v>
      </c>
      <c r="E63" s="44" t="e">
        <f t="shared" si="15"/>
        <v>#REF!</v>
      </c>
      <c r="F63" s="44" t="e">
        <f>Réservation!#REF!</f>
        <v>#REF!</v>
      </c>
      <c r="G63" s="44" t="e">
        <f>Réservation!#REF!</f>
        <v>#REF!</v>
      </c>
      <c r="H63" s="44" t="e">
        <f>Réservation!#REF!</f>
        <v>#REF!</v>
      </c>
      <c r="I63" s="150" t="e">
        <f>Réservation!#REF!</f>
        <v>#REF!</v>
      </c>
      <c r="J63" s="44" t="str">
        <f>IFERROR(VLOOKUP(I63,Données!$D$2:$E$5,2,FALSE),"")</f>
        <v/>
      </c>
      <c r="K63" s="44" t="str">
        <f t="shared" si="16"/>
        <v/>
      </c>
      <c r="L63" s="150" t="e">
        <f>Réservation!#REF!</f>
        <v>#REF!</v>
      </c>
      <c r="M63" s="44" t="str">
        <f>IFERROR(VLOOKUP(L63,Données!$D$2:$E$5,2,FALSE),"")</f>
        <v/>
      </c>
      <c r="N63" s="44" t="str">
        <f t="shared" si="17"/>
        <v/>
      </c>
      <c r="O63" s="150" t="e">
        <f>Réservation!#REF!</f>
        <v>#REF!</v>
      </c>
      <c r="P63" s="44" t="str">
        <f>IFERROR(VLOOKUP(O63,Données!$D$2:$E$5,2,FALSE),"")</f>
        <v/>
      </c>
      <c r="Q63" s="44" t="str">
        <f t="shared" si="18"/>
        <v/>
      </c>
      <c r="R63" s="150" t="e">
        <f>Réservation!#REF!</f>
        <v>#REF!</v>
      </c>
      <c r="S63" s="44" t="str">
        <f>IFERROR(VLOOKUP(R63,Données!$D$2:$E$5,2,FALSE),"")</f>
        <v/>
      </c>
      <c r="T63" s="44" t="str">
        <f t="shared" si="19"/>
        <v/>
      </c>
      <c r="U63" s="187">
        <f t="shared" si="20"/>
        <v>0</v>
      </c>
      <c r="V63" s="45" t="e">
        <f>Réservation!#REF!</f>
        <v>#REF!</v>
      </c>
      <c r="W63" s="45" t="str">
        <f>IFERROR(VLOOKUP(V63,Données!$K$2:$N$7,3,FALSE),"")</f>
        <v/>
      </c>
      <c r="X63" s="187" t="str">
        <f t="shared" si="21"/>
        <v/>
      </c>
      <c r="Y63" s="45" t="e">
        <f>Réservation!#REF!</f>
        <v>#REF!</v>
      </c>
      <c r="Z63" s="45" t="str">
        <f>IFERROR(VLOOKUP(Y63,Données!$D$8:$E$10,2,FALSE),"")</f>
        <v/>
      </c>
      <c r="AA63" s="187" t="str">
        <f t="shared" si="22"/>
        <v/>
      </c>
      <c r="AB63" s="45" t="e">
        <f>Réservation!#REF!</f>
        <v>#REF!</v>
      </c>
      <c r="AC63" s="45" t="e">
        <f>Réservation!#REF!</f>
        <v>#REF!</v>
      </c>
      <c r="AD63" s="45" t="e">
        <f>VLOOKUP(AC63,Données!$D$14:$E$16,2,FALSE)</f>
        <v>#REF!</v>
      </c>
      <c r="AE63" s="187" t="str">
        <f t="shared" si="23"/>
        <v/>
      </c>
    </row>
    <row r="64" spans="1:31" hidden="1" x14ac:dyDescent="0.35">
      <c r="A64" s="150" t="e">
        <f>Réservation!#REF!</f>
        <v>#REF!</v>
      </c>
      <c r="B64" s="150" t="e">
        <f>Réservation!#REF!</f>
        <v>#REF!</v>
      </c>
      <c r="C64" s="151" t="e">
        <f>Réservation!#REF!</f>
        <v>#REF!</v>
      </c>
      <c r="D64" s="151" t="e">
        <f>Réservation!#REF!</f>
        <v>#REF!</v>
      </c>
      <c r="E64" s="44" t="e">
        <f t="shared" si="15"/>
        <v>#REF!</v>
      </c>
      <c r="F64" s="44" t="e">
        <f>Réservation!#REF!</f>
        <v>#REF!</v>
      </c>
      <c r="G64" s="44" t="e">
        <f>Réservation!#REF!</f>
        <v>#REF!</v>
      </c>
      <c r="H64" s="44" t="e">
        <f>Réservation!#REF!</f>
        <v>#REF!</v>
      </c>
      <c r="I64" s="150" t="e">
        <f>Réservation!#REF!</f>
        <v>#REF!</v>
      </c>
      <c r="J64" s="44" t="str">
        <f>IFERROR(VLOOKUP(I64,Données!$D$2:$E$5,2,FALSE),"")</f>
        <v/>
      </c>
      <c r="K64" s="44" t="str">
        <f t="shared" si="16"/>
        <v/>
      </c>
      <c r="L64" s="150" t="e">
        <f>Réservation!#REF!</f>
        <v>#REF!</v>
      </c>
      <c r="M64" s="44" t="str">
        <f>IFERROR(VLOOKUP(L64,Données!$D$2:$E$5,2,FALSE),"")</f>
        <v/>
      </c>
      <c r="N64" s="44" t="str">
        <f t="shared" si="17"/>
        <v/>
      </c>
      <c r="O64" s="150" t="e">
        <f>Réservation!#REF!</f>
        <v>#REF!</v>
      </c>
      <c r="P64" s="44" t="str">
        <f>IFERROR(VLOOKUP(O64,Données!$D$2:$E$5,2,FALSE),"")</f>
        <v/>
      </c>
      <c r="Q64" s="44" t="str">
        <f t="shared" si="18"/>
        <v/>
      </c>
      <c r="R64" s="150" t="e">
        <f>Réservation!#REF!</f>
        <v>#REF!</v>
      </c>
      <c r="S64" s="44" t="str">
        <f>IFERROR(VLOOKUP(R64,Données!$D$2:$E$5,2,FALSE),"")</f>
        <v/>
      </c>
      <c r="T64" s="44" t="str">
        <f t="shared" si="19"/>
        <v/>
      </c>
      <c r="U64" s="187">
        <f t="shared" si="20"/>
        <v>0</v>
      </c>
      <c r="V64" s="45" t="e">
        <f>Réservation!#REF!</f>
        <v>#REF!</v>
      </c>
      <c r="W64" s="45" t="str">
        <f>IFERROR(VLOOKUP(V64,Données!$K$2:$N$7,3,FALSE),"")</f>
        <v/>
      </c>
      <c r="X64" s="187" t="str">
        <f t="shared" si="21"/>
        <v/>
      </c>
      <c r="Y64" s="45" t="e">
        <f>Réservation!#REF!</f>
        <v>#REF!</v>
      </c>
      <c r="Z64" s="45" t="str">
        <f>IFERROR(VLOOKUP(Y64,Données!$D$8:$E$10,2,FALSE),"")</f>
        <v/>
      </c>
      <c r="AA64" s="187" t="str">
        <f t="shared" si="22"/>
        <v/>
      </c>
      <c r="AB64" s="45" t="e">
        <f>Réservation!#REF!</f>
        <v>#REF!</v>
      </c>
      <c r="AC64" s="45" t="e">
        <f>Réservation!#REF!</f>
        <v>#REF!</v>
      </c>
      <c r="AD64" s="45" t="e">
        <f>VLOOKUP(AC64,Données!$D$14:$E$16,2,FALSE)</f>
        <v>#REF!</v>
      </c>
      <c r="AE64" s="187" t="str">
        <f t="shared" si="23"/>
        <v/>
      </c>
    </row>
    <row r="65" spans="1:31" hidden="1" x14ac:dyDescent="0.35">
      <c r="A65" s="150" t="e">
        <f>Réservation!#REF!</f>
        <v>#REF!</v>
      </c>
      <c r="B65" s="150" t="e">
        <f>Réservation!#REF!</f>
        <v>#REF!</v>
      </c>
      <c r="C65" s="151" t="e">
        <f>Réservation!#REF!</f>
        <v>#REF!</v>
      </c>
      <c r="D65" s="151" t="e">
        <f>Réservation!#REF!</f>
        <v>#REF!</v>
      </c>
      <c r="E65" s="44" t="e">
        <f t="shared" si="15"/>
        <v>#REF!</v>
      </c>
      <c r="F65" s="44" t="e">
        <f>Réservation!#REF!</f>
        <v>#REF!</v>
      </c>
      <c r="G65" s="44" t="e">
        <f>Réservation!#REF!</f>
        <v>#REF!</v>
      </c>
      <c r="H65" s="44" t="e">
        <f>Réservation!#REF!</f>
        <v>#REF!</v>
      </c>
      <c r="I65" s="150" t="e">
        <f>Réservation!#REF!</f>
        <v>#REF!</v>
      </c>
      <c r="J65" s="44" t="str">
        <f>IFERROR(VLOOKUP(I65,Données!$D$2:$E$5,2,FALSE),"")</f>
        <v/>
      </c>
      <c r="K65" s="44" t="str">
        <f t="shared" si="16"/>
        <v/>
      </c>
      <c r="L65" s="150" t="e">
        <f>Réservation!#REF!</f>
        <v>#REF!</v>
      </c>
      <c r="M65" s="44" t="str">
        <f>IFERROR(VLOOKUP(L65,Données!$D$2:$E$5,2,FALSE),"")</f>
        <v/>
      </c>
      <c r="N65" s="44" t="str">
        <f t="shared" si="17"/>
        <v/>
      </c>
      <c r="O65" s="150" t="e">
        <f>Réservation!#REF!</f>
        <v>#REF!</v>
      </c>
      <c r="P65" s="44" t="str">
        <f>IFERROR(VLOOKUP(O65,Données!$D$2:$E$5,2,FALSE),"")</f>
        <v/>
      </c>
      <c r="Q65" s="44" t="str">
        <f t="shared" si="18"/>
        <v/>
      </c>
      <c r="R65" s="150" t="e">
        <f>Réservation!#REF!</f>
        <v>#REF!</v>
      </c>
      <c r="S65" s="44" t="str">
        <f>IFERROR(VLOOKUP(R65,Données!$D$2:$E$5,2,FALSE),"")</f>
        <v/>
      </c>
      <c r="T65" s="44" t="str">
        <f t="shared" si="19"/>
        <v/>
      </c>
      <c r="U65" s="187">
        <f t="shared" si="20"/>
        <v>0</v>
      </c>
      <c r="V65" s="45" t="e">
        <f>Réservation!#REF!</f>
        <v>#REF!</v>
      </c>
      <c r="W65" s="45" t="str">
        <f>IFERROR(VLOOKUP(V65,Données!$K$2:$N$7,3,FALSE),"")</f>
        <v/>
      </c>
      <c r="X65" s="187" t="str">
        <f t="shared" si="21"/>
        <v/>
      </c>
      <c r="Y65" s="45" t="e">
        <f>Réservation!#REF!</f>
        <v>#REF!</v>
      </c>
      <c r="Z65" s="45" t="str">
        <f>IFERROR(VLOOKUP(Y65,Données!$D$8:$E$10,2,FALSE),"")</f>
        <v/>
      </c>
      <c r="AA65" s="187" t="str">
        <f t="shared" si="22"/>
        <v/>
      </c>
      <c r="AB65" s="45" t="e">
        <f>Réservation!#REF!</f>
        <v>#REF!</v>
      </c>
      <c r="AC65" s="45" t="e">
        <f>Réservation!#REF!</f>
        <v>#REF!</v>
      </c>
      <c r="AD65" s="45" t="e">
        <f>VLOOKUP(AC65,Données!$D$14:$E$16,2,FALSE)</f>
        <v>#REF!</v>
      </c>
      <c r="AE65" s="187" t="str">
        <f t="shared" si="23"/>
        <v/>
      </c>
    </row>
    <row r="66" spans="1:31" hidden="1" x14ac:dyDescent="0.35">
      <c r="A66" s="150" t="e">
        <f>Réservation!#REF!</f>
        <v>#REF!</v>
      </c>
      <c r="B66" s="150" t="e">
        <f>Réservation!#REF!</f>
        <v>#REF!</v>
      </c>
      <c r="C66" s="151" t="e">
        <f>Réservation!#REF!</f>
        <v>#REF!</v>
      </c>
      <c r="D66" s="151" t="e">
        <f>Réservation!#REF!</f>
        <v>#REF!</v>
      </c>
      <c r="E66" s="44" t="e">
        <f t="shared" si="15"/>
        <v>#REF!</v>
      </c>
      <c r="F66" s="44" t="e">
        <f>Réservation!#REF!</f>
        <v>#REF!</v>
      </c>
      <c r="G66" s="44" t="e">
        <f>Réservation!#REF!</f>
        <v>#REF!</v>
      </c>
      <c r="H66" s="44" t="e">
        <f>Réservation!#REF!</f>
        <v>#REF!</v>
      </c>
      <c r="I66" s="150" t="e">
        <f>Réservation!#REF!</f>
        <v>#REF!</v>
      </c>
      <c r="J66" s="44" t="str">
        <f>IFERROR(VLOOKUP(I66,Données!$D$2:$E$5,2,FALSE),"")</f>
        <v/>
      </c>
      <c r="K66" s="44" t="str">
        <f t="shared" si="16"/>
        <v/>
      </c>
      <c r="L66" s="150" t="e">
        <f>Réservation!#REF!</f>
        <v>#REF!</v>
      </c>
      <c r="M66" s="44" t="str">
        <f>IFERROR(VLOOKUP(L66,Données!$D$2:$E$5,2,FALSE),"")</f>
        <v/>
      </c>
      <c r="N66" s="44" t="str">
        <f t="shared" si="17"/>
        <v/>
      </c>
      <c r="O66" s="150" t="e">
        <f>Réservation!#REF!</f>
        <v>#REF!</v>
      </c>
      <c r="P66" s="44" t="str">
        <f>IFERROR(VLOOKUP(O66,Données!$D$2:$E$5,2,FALSE),"")</f>
        <v/>
      </c>
      <c r="Q66" s="44" t="str">
        <f t="shared" si="18"/>
        <v/>
      </c>
      <c r="R66" s="150" t="e">
        <f>Réservation!#REF!</f>
        <v>#REF!</v>
      </c>
      <c r="S66" s="44" t="str">
        <f>IFERROR(VLOOKUP(R66,Données!$D$2:$E$5,2,FALSE),"")</f>
        <v/>
      </c>
      <c r="T66" s="44" t="str">
        <f t="shared" si="19"/>
        <v/>
      </c>
      <c r="U66" s="187">
        <f t="shared" si="20"/>
        <v>0</v>
      </c>
      <c r="V66" s="45" t="e">
        <f>Réservation!#REF!</f>
        <v>#REF!</v>
      </c>
      <c r="W66" s="45" t="str">
        <f>IFERROR(VLOOKUP(V66,Données!$K$2:$N$7,3,FALSE),"")</f>
        <v/>
      </c>
      <c r="X66" s="187" t="str">
        <f t="shared" si="21"/>
        <v/>
      </c>
      <c r="Y66" s="45" t="e">
        <f>Réservation!#REF!</f>
        <v>#REF!</v>
      </c>
      <c r="Z66" s="45" t="str">
        <f>IFERROR(VLOOKUP(Y66,Données!$D$8:$E$10,2,FALSE),"")</f>
        <v/>
      </c>
      <c r="AA66" s="187" t="str">
        <f t="shared" si="22"/>
        <v/>
      </c>
      <c r="AB66" s="45" t="e">
        <f>Réservation!#REF!</f>
        <v>#REF!</v>
      </c>
      <c r="AC66" s="45" t="e">
        <f>Réservation!#REF!</f>
        <v>#REF!</v>
      </c>
      <c r="AD66" s="45" t="e">
        <f>VLOOKUP(AC66,Données!$D$14:$E$16,2,FALSE)</f>
        <v>#REF!</v>
      </c>
      <c r="AE66" s="187" t="str">
        <f t="shared" si="23"/>
        <v/>
      </c>
    </row>
    <row r="67" spans="1:31" hidden="1" x14ac:dyDescent="0.35">
      <c r="A67" s="150" t="e">
        <f>Réservation!#REF!</f>
        <v>#REF!</v>
      </c>
      <c r="B67" s="150" t="e">
        <f>Réservation!#REF!</f>
        <v>#REF!</v>
      </c>
      <c r="C67" s="151" t="e">
        <f>Réservation!#REF!</f>
        <v>#REF!</v>
      </c>
      <c r="D67" s="151" t="e">
        <f>Réservation!#REF!</f>
        <v>#REF!</v>
      </c>
      <c r="E67" s="44" t="e">
        <f t="shared" si="15"/>
        <v>#REF!</v>
      </c>
      <c r="F67" s="44" t="e">
        <f>Réservation!#REF!</f>
        <v>#REF!</v>
      </c>
      <c r="G67" s="44" t="e">
        <f>Réservation!#REF!</f>
        <v>#REF!</v>
      </c>
      <c r="H67" s="44" t="e">
        <f>Réservation!#REF!</f>
        <v>#REF!</v>
      </c>
      <c r="I67" s="150" t="e">
        <f>Réservation!#REF!</f>
        <v>#REF!</v>
      </c>
      <c r="J67" s="44" t="str">
        <f>IFERROR(VLOOKUP(I67,Données!$D$2:$E$5,2,FALSE),"")</f>
        <v/>
      </c>
      <c r="K67" s="44" t="str">
        <f t="shared" si="16"/>
        <v/>
      </c>
      <c r="L67" s="150" t="e">
        <f>Réservation!#REF!</f>
        <v>#REF!</v>
      </c>
      <c r="M67" s="44" t="str">
        <f>IFERROR(VLOOKUP(L67,Données!$D$2:$E$5,2,FALSE),"")</f>
        <v/>
      </c>
      <c r="N67" s="44" t="str">
        <f t="shared" si="17"/>
        <v/>
      </c>
      <c r="O67" s="150" t="e">
        <f>Réservation!#REF!</f>
        <v>#REF!</v>
      </c>
      <c r="P67" s="44" t="str">
        <f>IFERROR(VLOOKUP(O67,Données!$D$2:$E$5,2,FALSE),"")</f>
        <v/>
      </c>
      <c r="Q67" s="44" t="str">
        <f t="shared" si="18"/>
        <v/>
      </c>
      <c r="R67" s="150" t="e">
        <f>Réservation!#REF!</f>
        <v>#REF!</v>
      </c>
      <c r="S67" s="44" t="str">
        <f>IFERROR(VLOOKUP(R67,Données!$D$2:$E$5,2,FALSE),"")</f>
        <v/>
      </c>
      <c r="T67" s="44" t="str">
        <f t="shared" si="19"/>
        <v/>
      </c>
      <c r="U67" s="187">
        <f t="shared" si="20"/>
        <v>0</v>
      </c>
      <c r="V67" s="45" t="e">
        <f>Réservation!#REF!</f>
        <v>#REF!</v>
      </c>
      <c r="W67" s="45" t="str">
        <f>IFERROR(VLOOKUP(V67,Données!$K$2:$N$7,3,FALSE),"")</f>
        <v/>
      </c>
      <c r="X67" s="187" t="str">
        <f t="shared" si="21"/>
        <v/>
      </c>
      <c r="Y67" s="45" t="e">
        <f>Réservation!#REF!</f>
        <v>#REF!</v>
      </c>
      <c r="Z67" s="45" t="str">
        <f>IFERROR(VLOOKUP(Y67,Données!$D$8:$E$10,2,FALSE),"")</f>
        <v/>
      </c>
      <c r="AA67" s="187" t="str">
        <f t="shared" si="22"/>
        <v/>
      </c>
      <c r="AB67" s="45" t="e">
        <f>Réservation!#REF!</f>
        <v>#REF!</v>
      </c>
      <c r="AC67" s="45" t="e">
        <f>Réservation!#REF!</f>
        <v>#REF!</v>
      </c>
      <c r="AD67" s="45" t="e">
        <f>VLOOKUP(AC67,Données!$D$14:$E$16,2,FALSE)</f>
        <v>#REF!</v>
      </c>
      <c r="AE67" s="187" t="str">
        <f t="shared" si="23"/>
        <v/>
      </c>
    </row>
    <row r="68" spans="1:31" hidden="1" x14ac:dyDescent="0.35">
      <c r="A68" s="150" t="e">
        <f>Réservation!#REF!</f>
        <v>#REF!</v>
      </c>
      <c r="B68" s="150" t="e">
        <f>Réservation!#REF!</f>
        <v>#REF!</v>
      </c>
      <c r="C68" s="151" t="e">
        <f>Réservation!#REF!</f>
        <v>#REF!</v>
      </c>
      <c r="D68" s="151" t="e">
        <f>Réservation!#REF!</f>
        <v>#REF!</v>
      </c>
      <c r="E68" s="44" t="e">
        <f t="shared" si="15"/>
        <v>#REF!</v>
      </c>
      <c r="F68" s="44" t="e">
        <f>Réservation!#REF!</f>
        <v>#REF!</v>
      </c>
      <c r="G68" s="44" t="e">
        <f>Réservation!#REF!</f>
        <v>#REF!</v>
      </c>
      <c r="H68" s="44" t="e">
        <f>Réservation!#REF!</f>
        <v>#REF!</v>
      </c>
      <c r="I68" s="150" t="e">
        <f>Réservation!#REF!</f>
        <v>#REF!</v>
      </c>
      <c r="J68" s="44" t="str">
        <f>IFERROR(VLOOKUP(I68,Données!$D$2:$E$5,2,FALSE),"")</f>
        <v/>
      </c>
      <c r="K68" s="44" t="str">
        <f t="shared" si="16"/>
        <v/>
      </c>
      <c r="L68" s="150" t="e">
        <f>Réservation!#REF!</f>
        <v>#REF!</v>
      </c>
      <c r="M68" s="44" t="str">
        <f>IFERROR(VLOOKUP(L68,Données!$D$2:$E$5,2,FALSE),"")</f>
        <v/>
      </c>
      <c r="N68" s="44" t="str">
        <f t="shared" si="17"/>
        <v/>
      </c>
      <c r="O68" s="150" t="e">
        <f>Réservation!#REF!</f>
        <v>#REF!</v>
      </c>
      <c r="P68" s="44" t="str">
        <f>IFERROR(VLOOKUP(O68,Données!$D$2:$E$5,2,FALSE),"")</f>
        <v/>
      </c>
      <c r="Q68" s="44" t="str">
        <f t="shared" si="18"/>
        <v/>
      </c>
      <c r="R68" s="150" t="e">
        <f>Réservation!#REF!</f>
        <v>#REF!</v>
      </c>
      <c r="S68" s="44" t="str">
        <f>IFERROR(VLOOKUP(R68,Données!$D$2:$E$5,2,FALSE),"")</f>
        <v/>
      </c>
      <c r="T68" s="44" t="str">
        <f t="shared" si="19"/>
        <v/>
      </c>
      <c r="U68" s="187">
        <f t="shared" si="20"/>
        <v>0</v>
      </c>
      <c r="V68" s="45" t="e">
        <f>Réservation!#REF!</f>
        <v>#REF!</v>
      </c>
      <c r="W68" s="45" t="str">
        <f>IFERROR(VLOOKUP(V68,Données!$K$2:$N$7,3,FALSE),"")</f>
        <v/>
      </c>
      <c r="X68" s="187" t="str">
        <f t="shared" si="21"/>
        <v/>
      </c>
      <c r="Y68" s="45" t="e">
        <f>Réservation!#REF!</f>
        <v>#REF!</v>
      </c>
      <c r="Z68" s="45" t="str">
        <f>IFERROR(VLOOKUP(Y68,Données!$D$8:$E$10,2,FALSE),"")</f>
        <v/>
      </c>
      <c r="AA68" s="187" t="str">
        <f t="shared" si="22"/>
        <v/>
      </c>
      <c r="AB68" s="45" t="e">
        <f>Réservation!#REF!</f>
        <v>#REF!</v>
      </c>
      <c r="AC68" s="45" t="e">
        <f>Réservation!#REF!</f>
        <v>#REF!</v>
      </c>
      <c r="AD68" s="45" t="e">
        <f>VLOOKUP(AC68,Données!$D$14:$E$16,2,FALSE)</f>
        <v>#REF!</v>
      </c>
      <c r="AE68" s="187" t="str">
        <f t="shared" si="23"/>
        <v/>
      </c>
    </row>
    <row r="69" spans="1:31" hidden="1" x14ac:dyDescent="0.35">
      <c r="A69" s="150" t="e">
        <f>Réservation!#REF!</f>
        <v>#REF!</v>
      </c>
      <c r="B69" s="150" t="e">
        <f>Réservation!#REF!</f>
        <v>#REF!</v>
      </c>
      <c r="C69" s="151" t="e">
        <f>Réservation!#REF!</f>
        <v>#REF!</v>
      </c>
      <c r="D69" s="151" t="e">
        <f>Réservation!#REF!</f>
        <v>#REF!</v>
      </c>
      <c r="E69" s="44" t="e">
        <f t="shared" si="15"/>
        <v>#REF!</v>
      </c>
      <c r="F69" s="44" t="e">
        <f>Réservation!#REF!</f>
        <v>#REF!</v>
      </c>
      <c r="G69" s="44" t="e">
        <f>Réservation!#REF!</f>
        <v>#REF!</v>
      </c>
      <c r="H69" s="44" t="e">
        <f>Réservation!#REF!</f>
        <v>#REF!</v>
      </c>
      <c r="I69" s="150" t="e">
        <f>Réservation!#REF!</f>
        <v>#REF!</v>
      </c>
      <c r="J69" s="44" t="str">
        <f>IFERROR(VLOOKUP(I69,Données!$D$2:$E$5,2,FALSE),"")</f>
        <v/>
      </c>
      <c r="K69" s="44" t="str">
        <f t="shared" si="16"/>
        <v/>
      </c>
      <c r="L69" s="150" t="e">
        <f>Réservation!#REF!</f>
        <v>#REF!</v>
      </c>
      <c r="M69" s="44" t="str">
        <f>IFERROR(VLOOKUP(L69,Données!$D$2:$E$5,2,FALSE),"")</f>
        <v/>
      </c>
      <c r="N69" s="44" t="str">
        <f t="shared" si="17"/>
        <v/>
      </c>
      <c r="O69" s="150" t="e">
        <f>Réservation!#REF!</f>
        <v>#REF!</v>
      </c>
      <c r="P69" s="44" t="str">
        <f>IFERROR(VLOOKUP(O69,Données!$D$2:$E$5,2,FALSE),"")</f>
        <v/>
      </c>
      <c r="Q69" s="44" t="str">
        <f t="shared" si="18"/>
        <v/>
      </c>
      <c r="R69" s="150" t="e">
        <f>Réservation!#REF!</f>
        <v>#REF!</v>
      </c>
      <c r="S69" s="44" t="str">
        <f>IFERROR(VLOOKUP(R69,Données!$D$2:$E$5,2,FALSE),"")</f>
        <v/>
      </c>
      <c r="T69" s="44" t="str">
        <f t="shared" si="19"/>
        <v/>
      </c>
      <c r="U69" s="187">
        <f t="shared" si="20"/>
        <v>0</v>
      </c>
      <c r="V69" s="45" t="e">
        <f>Réservation!#REF!</f>
        <v>#REF!</v>
      </c>
      <c r="W69" s="45" t="str">
        <f>IFERROR(VLOOKUP(V69,Données!$K$2:$N$7,3,FALSE),"")</f>
        <v/>
      </c>
      <c r="X69" s="187" t="str">
        <f t="shared" si="21"/>
        <v/>
      </c>
      <c r="Y69" s="45" t="e">
        <f>Réservation!#REF!</f>
        <v>#REF!</v>
      </c>
      <c r="Z69" s="45" t="str">
        <f>IFERROR(VLOOKUP(Y69,Données!$D$8:$E$10,2,FALSE),"")</f>
        <v/>
      </c>
      <c r="AA69" s="187" t="str">
        <f t="shared" si="22"/>
        <v/>
      </c>
      <c r="AB69" s="45" t="e">
        <f>Réservation!#REF!</f>
        <v>#REF!</v>
      </c>
      <c r="AC69" s="45" t="e">
        <f>Réservation!#REF!</f>
        <v>#REF!</v>
      </c>
      <c r="AD69" s="45" t="e">
        <f>VLOOKUP(AC69,Données!$D$14:$E$16,2,FALSE)</f>
        <v>#REF!</v>
      </c>
      <c r="AE69" s="187" t="str">
        <f t="shared" si="23"/>
        <v/>
      </c>
    </row>
    <row r="70" spans="1:31" hidden="1" x14ac:dyDescent="0.35">
      <c r="A70" s="150" t="e">
        <f>Réservation!#REF!</f>
        <v>#REF!</v>
      </c>
      <c r="B70" s="150" t="e">
        <f>Réservation!#REF!</f>
        <v>#REF!</v>
      </c>
      <c r="C70" s="151" t="e">
        <f>Réservation!#REF!</f>
        <v>#REF!</v>
      </c>
      <c r="D70" s="151" t="e">
        <f>Réservation!#REF!</f>
        <v>#REF!</v>
      </c>
      <c r="E70" s="44" t="e">
        <f t="shared" si="15"/>
        <v>#REF!</v>
      </c>
      <c r="F70" s="44" t="e">
        <f>Réservation!#REF!</f>
        <v>#REF!</v>
      </c>
      <c r="G70" s="44" t="e">
        <f>Réservation!#REF!</f>
        <v>#REF!</v>
      </c>
      <c r="H70" s="44" t="e">
        <f>Réservation!#REF!</f>
        <v>#REF!</v>
      </c>
      <c r="I70" s="150" t="e">
        <f>Réservation!#REF!</f>
        <v>#REF!</v>
      </c>
      <c r="J70" s="44" t="str">
        <f>IFERROR(VLOOKUP(I70,Données!$D$2:$E$5,2,FALSE),"")</f>
        <v/>
      </c>
      <c r="K70" s="44" t="str">
        <f t="shared" si="16"/>
        <v/>
      </c>
      <c r="L70" s="150" t="e">
        <f>Réservation!#REF!</f>
        <v>#REF!</v>
      </c>
      <c r="M70" s="44" t="str">
        <f>IFERROR(VLOOKUP(L70,Données!$D$2:$E$5,2,FALSE),"")</f>
        <v/>
      </c>
      <c r="N70" s="44" t="str">
        <f t="shared" si="17"/>
        <v/>
      </c>
      <c r="O70" s="150" t="e">
        <f>Réservation!#REF!</f>
        <v>#REF!</v>
      </c>
      <c r="P70" s="44" t="str">
        <f>IFERROR(VLOOKUP(O70,Données!$D$2:$E$5,2,FALSE),"")</f>
        <v/>
      </c>
      <c r="Q70" s="44" t="str">
        <f t="shared" si="18"/>
        <v/>
      </c>
      <c r="R70" s="150" t="e">
        <f>Réservation!#REF!</f>
        <v>#REF!</v>
      </c>
      <c r="S70" s="44" t="str">
        <f>IFERROR(VLOOKUP(R70,Données!$D$2:$E$5,2,FALSE),"")</f>
        <v/>
      </c>
      <c r="T70" s="44" t="str">
        <f t="shared" si="19"/>
        <v/>
      </c>
      <c r="U70" s="187">
        <f t="shared" si="20"/>
        <v>0</v>
      </c>
      <c r="V70" s="45" t="e">
        <f>Réservation!#REF!</f>
        <v>#REF!</v>
      </c>
      <c r="W70" s="45" t="str">
        <f>IFERROR(VLOOKUP(V70,Données!$K$2:$N$7,3,FALSE),"")</f>
        <v/>
      </c>
      <c r="X70" s="187" t="str">
        <f t="shared" si="21"/>
        <v/>
      </c>
      <c r="Y70" s="45" t="e">
        <f>Réservation!#REF!</f>
        <v>#REF!</v>
      </c>
      <c r="Z70" s="45" t="str">
        <f>IFERROR(VLOOKUP(Y70,Données!$D$8:$E$10,2,FALSE),"")</f>
        <v/>
      </c>
      <c r="AA70" s="187" t="str">
        <f t="shared" si="22"/>
        <v/>
      </c>
      <c r="AB70" s="45" t="e">
        <f>Réservation!#REF!</f>
        <v>#REF!</v>
      </c>
      <c r="AC70" s="45" t="e">
        <f>Réservation!#REF!</f>
        <v>#REF!</v>
      </c>
      <c r="AD70" s="45" t="e">
        <f>VLOOKUP(AC70,Données!$D$14:$E$16,2,FALSE)</f>
        <v>#REF!</v>
      </c>
      <c r="AE70" s="187" t="str">
        <f t="shared" si="23"/>
        <v/>
      </c>
    </row>
    <row r="71" spans="1:31" hidden="1" x14ac:dyDescent="0.35">
      <c r="A71" s="150" t="e">
        <f>Réservation!#REF!</f>
        <v>#REF!</v>
      </c>
      <c r="B71" s="150" t="e">
        <f>Réservation!#REF!</f>
        <v>#REF!</v>
      </c>
      <c r="C71" s="151" t="e">
        <f>Réservation!#REF!</f>
        <v>#REF!</v>
      </c>
      <c r="D71" s="151" t="e">
        <f>Réservation!#REF!</f>
        <v>#REF!</v>
      </c>
      <c r="E71" s="44" t="e">
        <f t="shared" si="15"/>
        <v>#REF!</v>
      </c>
      <c r="F71" s="44" t="e">
        <f>Réservation!#REF!</f>
        <v>#REF!</v>
      </c>
      <c r="G71" s="44" t="e">
        <f>Réservation!#REF!</f>
        <v>#REF!</v>
      </c>
      <c r="H71" s="44" t="e">
        <f>Réservation!#REF!</f>
        <v>#REF!</v>
      </c>
      <c r="I71" s="150" t="e">
        <f>Réservation!#REF!</f>
        <v>#REF!</v>
      </c>
      <c r="J71" s="44" t="str">
        <f>IFERROR(VLOOKUP(I71,Données!$D$2:$E$5,2,FALSE),"")</f>
        <v/>
      </c>
      <c r="K71" s="44" t="str">
        <f t="shared" si="16"/>
        <v/>
      </c>
      <c r="L71" s="150" t="e">
        <f>Réservation!#REF!</f>
        <v>#REF!</v>
      </c>
      <c r="M71" s="44" t="str">
        <f>IFERROR(VLOOKUP(L71,Données!$D$2:$E$5,2,FALSE),"")</f>
        <v/>
      </c>
      <c r="N71" s="44" t="str">
        <f t="shared" si="17"/>
        <v/>
      </c>
      <c r="O71" s="150" t="e">
        <f>Réservation!#REF!</f>
        <v>#REF!</v>
      </c>
      <c r="P71" s="44" t="str">
        <f>IFERROR(VLOOKUP(O71,Données!$D$2:$E$5,2,FALSE),"")</f>
        <v/>
      </c>
      <c r="Q71" s="44" t="str">
        <f t="shared" si="18"/>
        <v/>
      </c>
      <c r="R71" s="150" t="e">
        <f>Réservation!#REF!</f>
        <v>#REF!</v>
      </c>
      <c r="S71" s="44" t="str">
        <f>IFERROR(VLOOKUP(R71,Données!$D$2:$E$5,2,FALSE),"")</f>
        <v/>
      </c>
      <c r="T71" s="44" t="str">
        <f t="shared" si="19"/>
        <v/>
      </c>
      <c r="U71" s="187">
        <f t="shared" si="20"/>
        <v>0</v>
      </c>
      <c r="V71" s="45" t="e">
        <f>Réservation!#REF!</f>
        <v>#REF!</v>
      </c>
      <c r="W71" s="45" t="str">
        <f>IFERROR(VLOOKUP(V71,Données!$K$2:$N$7,3,FALSE),"")</f>
        <v/>
      </c>
      <c r="X71" s="187" t="str">
        <f t="shared" si="21"/>
        <v/>
      </c>
      <c r="Y71" s="45" t="e">
        <f>Réservation!#REF!</f>
        <v>#REF!</v>
      </c>
      <c r="Z71" s="45" t="str">
        <f>IFERROR(VLOOKUP(Y71,Données!$D$8:$E$10,2,FALSE),"")</f>
        <v/>
      </c>
      <c r="AA71" s="187" t="str">
        <f t="shared" si="22"/>
        <v/>
      </c>
      <c r="AB71" s="45" t="e">
        <f>Réservation!#REF!</f>
        <v>#REF!</v>
      </c>
      <c r="AC71" s="45" t="e">
        <f>Réservation!#REF!</f>
        <v>#REF!</v>
      </c>
      <c r="AD71" s="45" t="e">
        <f>VLOOKUP(AC71,Données!$D$14:$E$16,2,FALSE)</f>
        <v>#REF!</v>
      </c>
      <c r="AE71" s="187" t="str">
        <f t="shared" si="23"/>
        <v/>
      </c>
    </row>
    <row r="72" spans="1:31" hidden="1" x14ac:dyDescent="0.35">
      <c r="A72" s="150" t="e">
        <f>Réservation!#REF!</f>
        <v>#REF!</v>
      </c>
      <c r="B72" s="150" t="e">
        <f>Réservation!#REF!</f>
        <v>#REF!</v>
      </c>
      <c r="C72" s="151" t="e">
        <f>Réservation!#REF!</f>
        <v>#REF!</v>
      </c>
      <c r="D72" s="151" t="e">
        <f>Réservation!#REF!</f>
        <v>#REF!</v>
      </c>
      <c r="E72" s="44" t="e">
        <f t="shared" si="15"/>
        <v>#REF!</v>
      </c>
      <c r="F72" s="44" t="e">
        <f>Réservation!#REF!</f>
        <v>#REF!</v>
      </c>
      <c r="G72" s="44" t="e">
        <f>Réservation!#REF!</f>
        <v>#REF!</v>
      </c>
      <c r="H72" s="44" t="e">
        <f>Réservation!#REF!</f>
        <v>#REF!</v>
      </c>
      <c r="I72" s="150" t="e">
        <f>Réservation!#REF!</f>
        <v>#REF!</v>
      </c>
      <c r="J72" s="44" t="str">
        <f>IFERROR(VLOOKUP(I72,Données!$D$2:$E$5,2,FALSE),"")</f>
        <v/>
      </c>
      <c r="K72" s="44" t="str">
        <f t="shared" si="16"/>
        <v/>
      </c>
      <c r="L72" s="150" t="e">
        <f>Réservation!#REF!</f>
        <v>#REF!</v>
      </c>
      <c r="M72" s="44" t="str">
        <f>IFERROR(VLOOKUP(L72,Données!$D$2:$E$5,2,FALSE),"")</f>
        <v/>
      </c>
      <c r="N72" s="44" t="str">
        <f t="shared" si="17"/>
        <v/>
      </c>
      <c r="O72" s="150" t="e">
        <f>Réservation!#REF!</f>
        <v>#REF!</v>
      </c>
      <c r="P72" s="44" t="str">
        <f>IFERROR(VLOOKUP(O72,Données!$D$2:$E$5,2,FALSE),"")</f>
        <v/>
      </c>
      <c r="Q72" s="44" t="str">
        <f t="shared" si="18"/>
        <v/>
      </c>
      <c r="R72" s="150" t="e">
        <f>Réservation!#REF!</f>
        <v>#REF!</v>
      </c>
      <c r="S72" s="44" t="str">
        <f>IFERROR(VLOOKUP(R72,Données!$D$2:$E$5,2,FALSE),"")</f>
        <v/>
      </c>
      <c r="T72" s="44" t="str">
        <f t="shared" si="19"/>
        <v/>
      </c>
      <c r="U72" s="187">
        <f t="shared" si="20"/>
        <v>0</v>
      </c>
      <c r="V72" s="45" t="e">
        <f>Réservation!#REF!</f>
        <v>#REF!</v>
      </c>
      <c r="W72" s="45" t="str">
        <f>IFERROR(VLOOKUP(V72,Données!$K$2:$N$7,3,FALSE),"")</f>
        <v/>
      </c>
      <c r="X72" s="187" t="str">
        <f t="shared" si="21"/>
        <v/>
      </c>
      <c r="Y72" s="45" t="e">
        <f>Réservation!#REF!</f>
        <v>#REF!</v>
      </c>
      <c r="Z72" s="45" t="str">
        <f>IFERROR(VLOOKUP(Y72,Données!$D$8:$E$10,2,FALSE),"")</f>
        <v/>
      </c>
      <c r="AA72" s="187" t="str">
        <f t="shared" si="22"/>
        <v/>
      </c>
      <c r="AB72" s="45" t="e">
        <f>Réservation!#REF!</f>
        <v>#REF!</v>
      </c>
      <c r="AC72" s="45" t="e">
        <f>Réservation!#REF!</f>
        <v>#REF!</v>
      </c>
      <c r="AD72" s="45" t="e">
        <f>VLOOKUP(AC72,Données!$D$14:$E$16,2,FALSE)</f>
        <v>#REF!</v>
      </c>
      <c r="AE72" s="187" t="str">
        <f t="shared" si="23"/>
        <v/>
      </c>
    </row>
    <row r="73" spans="1:31" hidden="1" x14ac:dyDescent="0.35">
      <c r="A73" s="150" t="e">
        <f>Réservation!#REF!</f>
        <v>#REF!</v>
      </c>
      <c r="B73" s="150" t="e">
        <f>Réservation!#REF!</f>
        <v>#REF!</v>
      </c>
      <c r="C73" s="151" t="e">
        <f>Réservation!#REF!</f>
        <v>#REF!</v>
      </c>
      <c r="D73" s="151" t="e">
        <f>Réservation!#REF!</f>
        <v>#REF!</v>
      </c>
      <c r="E73" s="44" t="e">
        <f t="shared" si="15"/>
        <v>#REF!</v>
      </c>
      <c r="F73" s="44" t="e">
        <f>Réservation!#REF!</f>
        <v>#REF!</v>
      </c>
      <c r="G73" s="44" t="e">
        <f>Réservation!#REF!</f>
        <v>#REF!</v>
      </c>
      <c r="H73" s="44" t="e">
        <f>Réservation!#REF!</f>
        <v>#REF!</v>
      </c>
      <c r="I73" s="150" t="e">
        <f>Réservation!#REF!</f>
        <v>#REF!</v>
      </c>
      <c r="J73" s="44" t="str">
        <f>IFERROR(VLOOKUP(I73,Données!$D$2:$E$5,2,FALSE),"")</f>
        <v/>
      </c>
      <c r="K73" s="44" t="str">
        <f t="shared" si="16"/>
        <v/>
      </c>
      <c r="L73" s="150" t="e">
        <f>Réservation!#REF!</f>
        <v>#REF!</v>
      </c>
      <c r="M73" s="44" t="str">
        <f>IFERROR(VLOOKUP(L73,Données!$D$2:$E$5,2,FALSE),"")</f>
        <v/>
      </c>
      <c r="N73" s="44" t="str">
        <f t="shared" si="17"/>
        <v/>
      </c>
      <c r="O73" s="150" t="e">
        <f>Réservation!#REF!</f>
        <v>#REF!</v>
      </c>
      <c r="P73" s="44" t="str">
        <f>IFERROR(VLOOKUP(O73,Données!$D$2:$E$5,2,FALSE),"")</f>
        <v/>
      </c>
      <c r="Q73" s="44" t="str">
        <f t="shared" si="18"/>
        <v/>
      </c>
      <c r="R73" s="150" t="e">
        <f>Réservation!#REF!</f>
        <v>#REF!</v>
      </c>
      <c r="S73" s="44" t="str">
        <f>IFERROR(VLOOKUP(R73,Données!$D$2:$E$5,2,FALSE),"")</f>
        <v/>
      </c>
      <c r="T73" s="44" t="str">
        <f t="shared" si="19"/>
        <v/>
      </c>
      <c r="U73" s="187">
        <f t="shared" si="20"/>
        <v>0</v>
      </c>
      <c r="V73" s="45" t="e">
        <f>Réservation!#REF!</f>
        <v>#REF!</v>
      </c>
      <c r="W73" s="45" t="str">
        <f>IFERROR(VLOOKUP(V73,Données!$K$2:$N$7,3,FALSE),"")</f>
        <v/>
      </c>
      <c r="X73" s="187" t="str">
        <f t="shared" si="21"/>
        <v/>
      </c>
      <c r="Y73" s="45" t="e">
        <f>Réservation!#REF!</f>
        <v>#REF!</v>
      </c>
      <c r="Z73" s="45" t="str">
        <f>IFERROR(VLOOKUP(Y73,Données!$D$8:$E$10,2,FALSE),"")</f>
        <v/>
      </c>
      <c r="AA73" s="187" t="str">
        <f t="shared" si="22"/>
        <v/>
      </c>
      <c r="AB73" s="45" t="e">
        <f>Réservation!#REF!</f>
        <v>#REF!</v>
      </c>
      <c r="AC73" s="45" t="e">
        <f>Réservation!#REF!</f>
        <v>#REF!</v>
      </c>
      <c r="AD73" s="45" t="e">
        <f>VLOOKUP(AC73,Données!$D$14:$E$16,2,FALSE)</f>
        <v>#REF!</v>
      </c>
      <c r="AE73" s="187" t="str">
        <f t="shared" si="23"/>
        <v/>
      </c>
    </row>
    <row r="74" spans="1:31" hidden="1" x14ac:dyDescent="0.35">
      <c r="A74" s="150" t="e">
        <f>Réservation!#REF!</f>
        <v>#REF!</v>
      </c>
      <c r="B74" s="150" t="e">
        <f>Réservation!#REF!</f>
        <v>#REF!</v>
      </c>
      <c r="C74" s="151" t="e">
        <f>Réservation!#REF!</f>
        <v>#REF!</v>
      </c>
      <c r="D74" s="151" t="e">
        <f>Réservation!#REF!</f>
        <v>#REF!</v>
      </c>
      <c r="E74" s="44" t="e">
        <f t="shared" ref="E74:E137" si="24">SUM(D74-C74)</f>
        <v>#REF!</v>
      </c>
      <c r="F74" s="44" t="e">
        <f>Réservation!#REF!</f>
        <v>#REF!</v>
      </c>
      <c r="G74" s="44" t="e">
        <f>Réservation!#REF!</f>
        <v>#REF!</v>
      </c>
      <c r="H74" s="44" t="e">
        <f>Réservation!#REF!</f>
        <v>#REF!</v>
      </c>
      <c r="I74" s="150" t="e">
        <f>Réservation!#REF!</f>
        <v>#REF!</v>
      </c>
      <c r="J74" s="44" t="str">
        <f>IFERROR(VLOOKUP(I74,Données!$D$2:$E$5,2,FALSE),"")</f>
        <v/>
      </c>
      <c r="K74" s="44" t="str">
        <f t="shared" ref="K74:K137" si="25">IFERROR(SUM(J74*E74),"")</f>
        <v/>
      </c>
      <c r="L74" s="150" t="e">
        <f>Réservation!#REF!</f>
        <v>#REF!</v>
      </c>
      <c r="M74" s="44" t="str">
        <f>IFERROR(VLOOKUP(L74,Données!$D$2:$E$5,2,FALSE),"")</f>
        <v/>
      </c>
      <c r="N74" s="44" t="str">
        <f t="shared" ref="N74:N137" si="26">IFERROR(SUM(M74*E74),"")</f>
        <v/>
      </c>
      <c r="O74" s="150" t="e">
        <f>Réservation!#REF!</f>
        <v>#REF!</v>
      </c>
      <c r="P74" s="44" t="str">
        <f>IFERROR(VLOOKUP(O74,Données!$D$2:$E$5,2,FALSE),"")</f>
        <v/>
      </c>
      <c r="Q74" s="44" t="str">
        <f t="shared" ref="Q74:Q137" si="27">IFERROR(SUM(P74*E74),"")</f>
        <v/>
      </c>
      <c r="R74" s="150" t="e">
        <f>Réservation!#REF!</f>
        <v>#REF!</v>
      </c>
      <c r="S74" s="44" t="str">
        <f>IFERROR(VLOOKUP(R74,Données!$D$2:$E$5,2,FALSE),"")</f>
        <v/>
      </c>
      <c r="T74" s="44" t="str">
        <f t="shared" ref="T74:T137" si="28">IFERROR(SUM(S74*E74),"")</f>
        <v/>
      </c>
      <c r="U74" s="187">
        <f t="shared" ref="U74:U137" si="29">SUM(K74,N74,Q74,T74)</f>
        <v>0</v>
      </c>
      <c r="V74" s="45" t="e">
        <f>Réservation!#REF!</f>
        <v>#REF!</v>
      </c>
      <c r="W74" s="45" t="str">
        <f>IFERROR(VLOOKUP(V74,Données!$K$2:$N$7,3,FALSE),"")</f>
        <v/>
      </c>
      <c r="X74" s="187" t="str">
        <f t="shared" ref="X74:X137" si="30">IFERROR(SUM(W74*E74),"")</f>
        <v/>
      </c>
      <c r="Y74" s="45" t="e">
        <f>Réservation!#REF!</f>
        <v>#REF!</v>
      </c>
      <c r="Z74" s="45" t="str">
        <f>IFERROR(VLOOKUP(Y74,Données!$D$8:$E$10,2,FALSE),"")</f>
        <v/>
      </c>
      <c r="AA74" s="187" t="str">
        <f t="shared" ref="AA74:AA137" si="31">IFERROR(SUM(Z74*F74)*E74,"")</f>
        <v/>
      </c>
      <c r="AB74" s="45" t="e">
        <f>Réservation!#REF!</f>
        <v>#REF!</v>
      </c>
      <c r="AC74" s="45" t="e">
        <f>Réservation!#REF!</f>
        <v>#REF!</v>
      </c>
      <c r="AD74" s="45" t="e">
        <f>VLOOKUP(AC74,Données!$D$14:$E$16,2,FALSE)</f>
        <v>#REF!</v>
      </c>
      <c r="AE74" s="187" t="str">
        <f t="shared" ref="AE74:AE137" si="32">IFERROR(SUM(AD74*H74)*E74,"")</f>
        <v/>
      </c>
    </row>
    <row r="75" spans="1:31" hidden="1" x14ac:dyDescent="0.35">
      <c r="A75" s="150" t="e">
        <f>Réservation!#REF!</f>
        <v>#REF!</v>
      </c>
      <c r="B75" s="150" t="e">
        <f>Réservation!#REF!</f>
        <v>#REF!</v>
      </c>
      <c r="C75" s="151" t="e">
        <f>Réservation!#REF!</f>
        <v>#REF!</v>
      </c>
      <c r="D75" s="151" t="e">
        <f>Réservation!#REF!</f>
        <v>#REF!</v>
      </c>
      <c r="E75" s="44" t="e">
        <f t="shared" si="24"/>
        <v>#REF!</v>
      </c>
      <c r="F75" s="44" t="e">
        <f>Réservation!#REF!</f>
        <v>#REF!</v>
      </c>
      <c r="G75" s="44" t="e">
        <f>Réservation!#REF!</f>
        <v>#REF!</v>
      </c>
      <c r="H75" s="44" t="e">
        <f>Réservation!#REF!</f>
        <v>#REF!</v>
      </c>
      <c r="I75" s="150" t="e">
        <f>Réservation!#REF!</f>
        <v>#REF!</v>
      </c>
      <c r="J75" s="44" t="str">
        <f>IFERROR(VLOOKUP(I75,Données!$D$2:$E$5,2,FALSE),"")</f>
        <v/>
      </c>
      <c r="K75" s="44" t="str">
        <f t="shared" si="25"/>
        <v/>
      </c>
      <c r="L75" s="150" t="e">
        <f>Réservation!#REF!</f>
        <v>#REF!</v>
      </c>
      <c r="M75" s="44" t="str">
        <f>IFERROR(VLOOKUP(L75,Données!$D$2:$E$5,2,FALSE),"")</f>
        <v/>
      </c>
      <c r="N75" s="44" t="str">
        <f t="shared" si="26"/>
        <v/>
      </c>
      <c r="O75" s="150" t="e">
        <f>Réservation!#REF!</f>
        <v>#REF!</v>
      </c>
      <c r="P75" s="44" t="str">
        <f>IFERROR(VLOOKUP(O75,Données!$D$2:$E$5,2,FALSE),"")</f>
        <v/>
      </c>
      <c r="Q75" s="44" t="str">
        <f t="shared" si="27"/>
        <v/>
      </c>
      <c r="R75" s="150" t="e">
        <f>Réservation!#REF!</f>
        <v>#REF!</v>
      </c>
      <c r="S75" s="44" t="str">
        <f>IFERROR(VLOOKUP(R75,Données!$D$2:$E$5,2,FALSE),"")</f>
        <v/>
      </c>
      <c r="T75" s="44" t="str">
        <f t="shared" si="28"/>
        <v/>
      </c>
      <c r="U75" s="187">
        <f t="shared" si="29"/>
        <v>0</v>
      </c>
      <c r="V75" s="45" t="e">
        <f>Réservation!#REF!</f>
        <v>#REF!</v>
      </c>
      <c r="W75" s="45" t="str">
        <f>IFERROR(VLOOKUP(V75,Données!$K$2:$N$7,3,FALSE),"")</f>
        <v/>
      </c>
      <c r="X75" s="187" t="str">
        <f t="shared" si="30"/>
        <v/>
      </c>
      <c r="Y75" s="45" t="e">
        <f>Réservation!#REF!</f>
        <v>#REF!</v>
      </c>
      <c r="Z75" s="45" t="str">
        <f>IFERROR(VLOOKUP(Y75,Données!$D$8:$E$10,2,FALSE),"")</f>
        <v/>
      </c>
      <c r="AA75" s="187" t="str">
        <f t="shared" si="31"/>
        <v/>
      </c>
      <c r="AB75" s="45" t="e">
        <f>Réservation!#REF!</f>
        <v>#REF!</v>
      </c>
      <c r="AC75" s="45" t="e">
        <f>Réservation!#REF!</f>
        <v>#REF!</v>
      </c>
      <c r="AD75" s="45" t="e">
        <f>VLOOKUP(AC75,Données!$D$14:$E$16,2,FALSE)</f>
        <v>#REF!</v>
      </c>
      <c r="AE75" s="187" t="str">
        <f t="shared" si="32"/>
        <v/>
      </c>
    </row>
    <row r="76" spans="1:31" hidden="1" x14ac:dyDescent="0.35">
      <c r="A76" s="150" t="e">
        <f>Réservation!#REF!</f>
        <v>#REF!</v>
      </c>
      <c r="B76" s="150" t="e">
        <f>Réservation!#REF!</f>
        <v>#REF!</v>
      </c>
      <c r="C76" s="151" t="e">
        <f>Réservation!#REF!</f>
        <v>#REF!</v>
      </c>
      <c r="D76" s="151" t="e">
        <f>Réservation!#REF!</f>
        <v>#REF!</v>
      </c>
      <c r="E76" s="44" t="e">
        <f t="shared" si="24"/>
        <v>#REF!</v>
      </c>
      <c r="F76" s="44" t="e">
        <f>Réservation!#REF!</f>
        <v>#REF!</v>
      </c>
      <c r="G76" s="44" t="e">
        <f>Réservation!#REF!</f>
        <v>#REF!</v>
      </c>
      <c r="H76" s="44" t="e">
        <f>Réservation!#REF!</f>
        <v>#REF!</v>
      </c>
      <c r="I76" s="150" t="e">
        <f>Réservation!#REF!</f>
        <v>#REF!</v>
      </c>
      <c r="J76" s="44" t="str">
        <f>IFERROR(VLOOKUP(I76,Données!$D$2:$E$5,2,FALSE),"")</f>
        <v/>
      </c>
      <c r="K76" s="44" t="str">
        <f t="shared" si="25"/>
        <v/>
      </c>
      <c r="L76" s="150" t="e">
        <f>Réservation!#REF!</f>
        <v>#REF!</v>
      </c>
      <c r="M76" s="44" t="str">
        <f>IFERROR(VLOOKUP(L76,Données!$D$2:$E$5,2,FALSE),"")</f>
        <v/>
      </c>
      <c r="N76" s="44" t="str">
        <f t="shared" si="26"/>
        <v/>
      </c>
      <c r="O76" s="150" t="e">
        <f>Réservation!#REF!</f>
        <v>#REF!</v>
      </c>
      <c r="P76" s="44" t="str">
        <f>IFERROR(VLOOKUP(O76,Données!$D$2:$E$5,2,FALSE),"")</f>
        <v/>
      </c>
      <c r="Q76" s="44" t="str">
        <f t="shared" si="27"/>
        <v/>
      </c>
      <c r="R76" s="150" t="e">
        <f>Réservation!#REF!</f>
        <v>#REF!</v>
      </c>
      <c r="S76" s="44" t="str">
        <f>IFERROR(VLOOKUP(R76,Données!$D$2:$E$5,2,FALSE),"")</f>
        <v/>
      </c>
      <c r="T76" s="44" t="str">
        <f t="shared" si="28"/>
        <v/>
      </c>
      <c r="U76" s="187">
        <f t="shared" si="29"/>
        <v>0</v>
      </c>
      <c r="V76" s="45" t="e">
        <f>Réservation!#REF!</f>
        <v>#REF!</v>
      </c>
      <c r="W76" s="45" t="str">
        <f>IFERROR(VLOOKUP(V76,Données!$K$2:$N$7,3,FALSE),"")</f>
        <v/>
      </c>
      <c r="X76" s="187" t="str">
        <f t="shared" si="30"/>
        <v/>
      </c>
      <c r="Y76" s="45" t="e">
        <f>Réservation!#REF!</f>
        <v>#REF!</v>
      </c>
      <c r="Z76" s="45" t="str">
        <f>IFERROR(VLOOKUP(Y76,Données!$D$8:$E$10,2,FALSE),"")</f>
        <v/>
      </c>
      <c r="AA76" s="187" t="str">
        <f t="shared" si="31"/>
        <v/>
      </c>
      <c r="AB76" s="45" t="e">
        <f>Réservation!#REF!</f>
        <v>#REF!</v>
      </c>
      <c r="AC76" s="45" t="e">
        <f>Réservation!#REF!</f>
        <v>#REF!</v>
      </c>
      <c r="AD76" s="45" t="e">
        <f>VLOOKUP(AC76,Données!$D$14:$E$16,2,FALSE)</f>
        <v>#REF!</v>
      </c>
      <c r="AE76" s="187" t="str">
        <f t="shared" si="32"/>
        <v/>
      </c>
    </row>
    <row r="77" spans="1:31" hidden="1" x14ac:dyDescent="0.35">
      <c r="A77" s="150" t="e">
        <f>Réservation!#REF!</f>
        <v>#REF!</v>
      </c>
      <c r="B77" s="150" t="e">
        <f>Réservation!#REF!</f>
        <v>#REF!</v>
      </c>
      <c r="C77" s="151" t="e">
        <f>Réservation!#REF!</f>
        <v>#REF!</v>
      </c>
      <c r="D77" s="151" t="e">
        <f>Réservation!#REF!</f>
        <v>#REF!</v>
      </c>
      <c r="E77" s="44" t="e">
        <f t="shared" si="24"/>
        <v>#REF!</v>
      </c>
      <c r="F77" s="44" t="e">
        <f>Réservation!#REF!</f>
        <v>#REF!</v>
      </c>
      <c r="G77" s="44" t="e">
        <f>Réservation!#REF!</f>
        <v>#REF!</v>
      </c>
      <c r="H77" s="44" t="e">
        <f>Réservation!#REF!</f>
        <v>#REF!</v>
      </c>
      <c r="I77" s="150" t="e">
        <f>Réservation!#REF!</f>
        <v>#REF!</v>
      </c>
      <c r="J77" s="44" t="str">
        <f>IFERROR(VLOOKUP(I77,Données!$D$2:$E$5,2,FALSE),"")</f>
        <v/>
      </c>
      <c r="K77" s="44" t="str">
        <f t="shared" si="25"/>
        <v/>
      </c>
      <c r="L77" s="150" t="e">
        <f>Réservation!#REF!</f>
        <v>#REF!</v>
      </c>
      <c r="M77" s="44" t="str">
        <f>IFERROR(VLOOKUP(L77,Données!$D$2:$E$5,2,FALSE),"")</f>
        <v/>
      </c>
      <c r="N77" s="44" t="str">
        <f t="shared" si="26"/>
        <v/>
      </c>
      <c r="O77" s="150" t="e">
        <f>Réservation!#REF!</f>
        <v>#REF!</v>
      </c>
      <c r="P77" s="44" t="str">
        <f>IFERROR(VLOOKUP(O77,Données!$D$2:$E$5,2,FALSE),"")</f>
        <v/>
      </c>
      <c r="Q77" s="44" t="str">
        <f t="shared" si="27"/>
        <v/>
      </c>
      <c r="R77" s="150" t="e">
        <f>Réservation!#REF!</f>
        <v>#REF!</v>
      </c>
      <c r="S77" s="44" t="str">
        <f>IFERROR(VLOOKUP(R77,Données!$D$2:$E$5,2,FALSE),"")</f>
        <v/>
      </c>
      <c r="T77" s="44" t="str">
        <f t="shared" si="28"/>
        <v/>
      </c>
      <c r="U77" s="187">
        <f t="shared" si="29"/>
        <v>0</v>
      </c>
      <c r="V77" s="45" t="e">
        <f>Réservation!#REF!</f>
        <v>#REF!</v>
      </c>
      <c r="W77" s="45" t="str">
        <f>IFERROR(VLOOKUP(V77,Données!$K$2:$N$7,3,FALSE),"")</f>
        <v/>
      </c>
      <c r="X77" s="187" t="str">
        <f t="shared" si="30"/>
        <v/>
      </c>
      <c r="Y77" s="45" t="e">
        <f>Réservation!#REF!</f>
        <v>#REF!</v>
      </c>
      <c r="Z77" s="45" t="str">
        <f>IFERROR(VLOOKUP(Y77,Données!$D$8:$E$10,2,FALSE),"")</f>
        <v/>
      </c>
      <c r="AA77" s="187" t="str">
        <f t="shared" si="31"/>
        <v/>
      </c>
      <c r="AB77" s="45" t="e">
        <f>Réservation!#REF!</f>
        <v>#REF!</v>
      </c>
      <c r="AC77" s="45" t="e">
        <f>Réservation!#REF!</f>
        <v>#REF!</v>
      </c>
      <c r="AD77" s="45" t="e">
        <f>VLOOKUP(AC77,Données!$D$14:$E$16,2,FALSE)</f>
        <v>#REF!</v>
      </c>
      <c r="AE77" s="187" t="str">
        <f t="shared" si="32"/>
        <v/>
      </c>
    </row>
    <row r="78" spans="1:31" hidden="1" x14ac:dyDescent="0.35">
      <c r="A78" s="150" t="e">
        <f>Réservation!#REF!</f>
        <v>#REF!</v>
      </c>
      <c r="B78" s="150" t="e">
        <f>Réservation!#REF!</f>
        <v>#REF!</v>
      </c>
      <c r="C78" s="151" t="e">
        <f>Réservation!#REF!</f>
        <v>#REF!</v>
      </c>
      <c r="D78" s="151" t="e">
        <f>Réservation!#REF!</f>
        <v>#REF!</v>
      </c>
      <c r="E78" s="44" t="e">
        <f t="shared" si="24"/>
        <v>#REF!</v>
      </c>
      <c r="F78" s="44" t="e">
        <f>Réservation!#REF!</f>
        <v>#REF!</v>
      </c>
      <c r="G78" s="44" t="e">
        <f>Réservation!#REF!</f>
        <v>#REF!</v>
      </c>
      <c r="H78" s="44" t="e">
        <f>Réservation!#REF!</f>
        <v>#REF!</v>
      </c>
      <c r="I78" s="150" t="e">
        <f>Réservation!#REF!</f>
        <v>#REF!</v>
      </c>
      <c r="J78" s="44" t="str">
        <f>IFERROR(VLOOKUP(I78,Données!$D$2:$E$5,2,FALSE),"")</f>
        <v/>
      </c>
      <c r="K78" s="44" t="str">
        <f t="shared" si="25"/>
        <v/>
      </c>
      <c r="L78" s="150" t="e">
        <f>Réservation!#REF!</f>
        <v>#REF!</v>
      </c>
      <c r="M78" s="44" t="str">
        <f>IFERROR(VLOOKUP(L78,Données!$D$2:$E$5,2,FALSE),"")</f>
        <v/>
      </c>
      <c r="N78" s="44" t="str">
        <f t="shared" si="26"/>
        <v/>
      </c>
      <c r="O78" s="150" t="e">
        <f>Réservation!#REF!</f>
        <v>#REF!</v>
      </c>
      <c r="P78" s="44" t="str">
        <f>IFERROR(VLOOKUP(O78,Données!$D$2:$E$5,2,FALSE),"")</f>
        <v/>
      </c>
      <c r="Q78" s="44" t="str">
        <f t="shared" si="27"/>
        <v/>
      </c>
      <c r="R78" s="150" t="e">
        <f>Réservation!#REF!</f>
        <v>#REF!</v>
      </c>
      <c r="S78" s="44" t="str">
        <f>IFERROR(VLOOKUP(R78,Données!$D$2:$E$5,2,FALSE),"")</f>
        <v/>
      </c>
      <c r="T78" s="44" t="str">
        <f t="shared" si="28"/>
        <v/>
      </c>
      <c r="U78" s="187">
        <f t="shared" si="29"/>
        <v>0</v>
      </c>
      <c r="V78" s="45" t="e">
        <f>Réservation!#REF!</f>
        <v>#REF!</v>
      </c>
      <c r="W78" s="45" t="str">
        <f>IFERROR(VLOOKUP(V78,Données!$K$2:$N$7,3,FALSE),"")</f>
        <v/>
      </c>
      <c r="X78" s="187" t="str">
        <f t="shared" si="30"/>
        <v/>
      </c>
      <c r="Y78" s="45" t="e">
        <f>Réservation!#REF!</f>
        <v>#REF!</v>
      </c>
      <c r="Z78" s="45" t="str">
        <f>IFERROR(VLOOKUP(Y78,Données!$D$8:$E$10,2,FALSE),"")</f>
        <v/>
      </c>
      <c r="AA78" s="187" t="str">
        <f t="shared" si="31"/>
        <v/>
      </c>
      <c r="AB78" s="45" t="e">
        <f>Réservation!#REF!</f>
        <v>#REF!</v>
      </c>
      <c r="AC78" s="45" t="e">
        <f>Réservation!#REF!</f>
        <v>#REF!</v>
      </c>
      <c r="AD78" s="45" t="e">
        <f>VLOOKUP(AC78,Données!$D$14:$E$16,2,FALSE)</f>
        <v>#REF!</v>
      </c>
      <c r="AE78" s="187" t="str">
        <f t="shared" si="32"/>
        <v/>
      </c>
    </row>
    <row r="79" spans="1:31" hidden="1" x14ac:dyDescent="0.35">
      <c r="A79" s="150" t="e">
        <f>Réservation!#REF!</f>
        <v>#REF!</v>
      </c>
      <c r="B79" s="150" t="e">
        <f>Réservation!#REF!</f>
        <v>#REF!</v>
      </c>
      <c r="C79" s="151" t="e">
        <f>Réservation!#REF!</f>
        <v>#REF!</v>
      </c>
      <c r="D79" s="151" t="e">
        <f>Réservation!#REF!</f>
        <v>#REF!</v>
      </c>
      <c r="E79" s="44" t="e">
        <f t="shared" si="24"/>
        <v>#REF!</v>
      </c>
      <c r="F79" s="44" t="e">
        <f>Réservation!#REF!</f>
        <v>#REF!</v>
      </c>
      <c r="G79" s="44" t="e">
        <f>Réservation!#REF!</f>
        <v>#REF!</v>
      </c>
      <c r="H79" s="44" t="e">
        <f>Réservation!#REF!</f>
        <v>#REF!</v>
      </c>
      <c r="I79" s="150" t="e">
        <f>Réservation!#REF!</f>
        <v>#REF!</v>
      </c>
      <c r="J79" s="44" t="str">
        <f>IFERROR(VLOOKUP(I79,Données!$D$2:$E$5,2,FALSE),"")</f>
        <v/>
      </c>
      <c r="K79" s="44" t="str">
        <f t="shared" si="25"/>
        <v/>
      </c>
      <c r="L79" s="150" t="e">
        <f>Réservation!#REF!</f>
        <v>#REF!</v>
      </c>
      <c r="M79" s="44" t="str">
        <f>IFERROR(VLOOKUP(L79,Données!$D$2:$E$5,2,FALSE),"")</f>
        <v/>
      </c>
      <c r="N79" s="44" t="str">
        <f t="shared" si="26"/>
        <v/>
      </c>
      <c r="O79" s="150" t="e">
        <f>Réservation!#REF!</f>
        <v>#REF!</v>
      </c>
      <c r="P79" s="44" t="str">
        <f>IFERROR(VLOOKUP(O79,Données!$D$2:$E$5,2,FALSE),"")</f>
        <v/>
      </c>
      <c r="Q79" s="44" t="str">
        <f t="shared" si="27"/>
        <v/>
      </c>
      <c r="R79" s="150" t="e">
        <f>Réservation!#REF!</f>
        <v>#REF!</v>
      </c>
      <c r="S79" s="44" t="str">
        <f>IFERROR(VLOOKUP(R79,Données!$D$2:$E$5,2,FALSE),"")</f>
        <v/>
      </c>
      <c r="T79" s="44" t="str">
        <f t="shared" si="28"/>
        <v/>
      </c>
      <c r="U79" s="187">
        <f t="shared" si="29"/>
        <v>0</v>
      </c>
      <c r="V79" s="45" t="e">
        <f>Réservation!#REF!</f>
        <v>#REF!</v>
      </c>
      <c r="W79" s="45" t="str">
        <f>IFERROR(VLOOKUP(V79,Données!$K$2:$N$7,3,FALSE),"")</f>
        <v/>
      </c>
      <c r="X79" s="187" t="str">
        <f t="shared" si="30"/>
        <v/>
      </c>
      <c r="Y79" s="45" t="e">
        <f>Réservation!#REF!</f>
        <v>#REF!</v>
      </c>
      <c r="Z79" s="45" t="str">
        <f>IFERROR(VLOOKUP(Y79,Données!$D$8:$E$10,2,FALSE),"")</f>
        <v/>
      </c>
      <c r="AA79" s="187" t="str">
        <f t="shared" si="31"/>
        <v/>
      </c>
      <c r="AB79" s="45" t="e">
        <f>Réservation!#REF!</f>
        <v>#REF!</v>
      </c>
      <c r="AC79" s="45" t="e">
        <f>Réservation!#REF!</f>
        <v>#REF!</v>
      </c>
      <c r="AD79" s="45" t="e">
        <f>VLOOKUP(AC79,Données!$D$14:$E$16,2,FALSE)</f>
        <v>#REF!</v>
      </c>
      <c r="AE79" s="187" t="str">
        <f t="shared" si="32"/>
        <v/>
      </c>
    </row>
    <row r="80" spans="1:31" hidden="1" x14ac:dyDescent="0.35">
      <c r="A80" s="150" t="e">
        <f>Réservation!#REF!</f>
        <v>#REF!</v>
      </c>
      <c r="B80" s="150" t="e">
        <f>Réservation!#REF!</f>
        <v>#REF!</v>
      </c>
      <c r="C80" s="151" t="e">
        <f>Réservation!#REF!</f>
        <v>#REF!</v>
      </c>
      <c r="D80" s="151" t="e">
        <f>Réservation!#REF!</f>
        <v>#REF!</v>
      </c>
      <c r="E80" s="44" t="e">
        <f t="shared" si="24"/>
        <v>#REF!</v>
      </c>
      <c r="F80" s="44" t="e">
        <f>Réservation!#REF!</f>
        <v>#REF!</v>
      </c>
      <c r="G80" s="44" t="e">
        <f>Réservation!#REF!</f>
        <v>#REF!</v>
      </c>
      <c r="H80" s="44" t="e">
        <f>Réservation!#REF!</f>
        <v>#REF!</v>
      </c>
      <c r="I80" s="150" t="e">
        <f>Réservation!#REF!</f>
        <v>#REF!</v>
      </c>
      <c r="J80" s="44" t="str">
        <f>IFERROR(VLOOKUP(I80,Données!$D$2:$E$5,2,FALSE),"")</f>
        <v/>
      </c>
      <c r="K80" s="44" t="str">
        <f t="shared" si="25"/>
        <v/>
      </c>
      <c r="L80" s="150" t="e">
        <f>Réservation!#REF!</f>
        <v>#REF!</v>
      </c>
      <c r="M80" s="44" t="str">
        <f>IFERROR(VLOOKUP(L80,Données!$D$2:$E$5,2,FALSE),"")</f>
        <v/>
      </c>
      <c r="N80" s="44" t="str">
        <f t="shared" si="26"/>
        <v/>
      </c>
      <c r="O80" s="150" t="e">
        <f>Réservation!#REF!</f>
        <v>#REF!</v>
      </c>
      <c r="P80" s="44" t="str">
        <f>IFERROR(VLOOKUP(O80,Données!$D$2:$E$5,2,FALSE),"")</f>
        <v/>
      </c>
      <c r="Q80" s="44" t="str">
        <f t="shared" si="27"/>
        <v/>
      </c>
      <c r="R80" s="150" t="e">
        <f>Réservation!#REF!</f>
        <v>#REF!</v>
      </c>
      <c r="S80" s="44" t="str">
        <f>IFERROR(VLOOKUP(R80,Données!$D$2:$E$5,2,FALSE),"")</f>
        <v/>
      </c>
      <c r="T80" s="44" t="str">
        <f t="shared" si="28"/>
        <v/>
      </c>
      <c r="U80" s="187">
        <f t="shared" si="29"/>
        <v>0</v>
      </c>
      <c r="V80" s="45" t="e">
        <f>Réservation!#REF!</f>
        <v>#REF!</v>
      </c>
      <c r="W80" s="45" t="str">
        <f>IFERROR(VLOOKUP(V80,Données!$K$2:$N$7,3,FALSE),"")</f>
        <v/>
      </c>
      <c r="X80" s="187" t="str">
        <f t="shared" si="30"/>
        <v/>
      </c>
      <c r="Y80" s="45" t="e">
        <f>Réservation!#REF!</f>
        <v>#REF!</v>
      </c>
      <c r="Z80" s="45" t="str">
        <f>IFERROR(VLOOKUP(Y80,Données!$D$8:$E$10,2,FALSE),"")</f>
        <v/>
      </c>
      <c r="AA80" s="187" t="str">
        <f t="shared" si="31"/>
        <v/>
      </c>
      <c r="AB80" s="45" t="e">
        <f>Réservation!#REF!</f>
        <v>#REF!</v>
      </c>
      <c r="AC80" s="45" t="e">
        <f>Réservation!#REF!</f>
        <v>#REF!</v>
      </c>
      <c r="AD80" s="45" t="e">
        <f>VLOOKUP(AC80,Données!$D$14:$E$16,2,FALSE)</f>
        <v>#REF!</v>
      </c>
      <c r="AE80" s="187" t="str">
        <f t="shared" si="32"/>
        <v/>
      </c>
    </row>
    <row r="81" spans="1:31" hidden="1" x14ac:dyDescent="0.35">
      <c r="A81" s="150" t="e">
        <f>Réservation!#REF!</f>
        <v>#REF!</v>
      </c>
      <c r="B81" s="150" t="e">
        <f>Réservation!#REF!</f>
        <v>#REF!</v>
      </c>
      <c r="C81" s="151" t="e">
        <f>Réservation!#REF!</f>
        <v>#REF!</v>
      </c>
      <c r="D81" s="151" t="e">
        <f>Réservation!#REF!</f>
        <v>#REF!</v>
      </c>
      <c r="E81" s="44" t="e">
        <f t="shared" si="24"/>
        <v>#REF!</v>
      </c>
      <c r="F81" s="44" t="e">
        <f>Réservation!#REF!</f>
        <v>#REF!</v>
      </c>
      <c r="G81" s="44" t="e">
        <f>Réservation!#REF!</f>
        <v>#REF!</v>
      </c>
      <c r="H81" s="44" t="e">
        <f>Réservation!#REF!</f>
        <v>#REF!</v>
      </c>
      <c r="I81" s="150" t="e">
        <f>Réservation!#REF!</f>
        <v>#REF!</v>
      </c>
      <c r="J81" s="44" t="str">
        <f>IFERROR(VLOOKUP(I81,Données!$D$2:$E$5,2,FALSE),"")</f>
        <v/>
      </c>
      <c r="K81" s="44" t="str">
        <f t="shared" si="25"/>
        <v/>
      </c>
      <c r="L81" s="150" t="e">
        <f>Réservation!#REF!</f>
        <v>#REF!</v>
      </c>
      <c r="M81" s="44" t="str">
        <f>IFERROR(VLOOKUP(L81,Données!$D$2:$E$5,2,FALSE),"")</f>
        <v/>
      </c>
      <c r="N81" s="44" t="str">
        <f t="shared" si="26"/>
        <v/>
      </c>
      <c r="O81" s="150" t="e">
        <f>Réservation!#REF!</f>
        <v>#REF!</v>
      </c>
      <c r="P81" s="44" t="str">
        <f>IFERROR(VLOOKUP(O81,Données!$D$2:$E$5,2,FALSE),"")</f>
        <v/>
      </c>
      <c r="Q81" s="44" t="str">
        <f t="shared" si="27"/>
        <v/>
      </c>
      <c r="R81" s="150" t="e">
        <f>Réservation!#REF!</f>
        <v>#REF!</v>
      </c>
      <c r="S81" s="44" t="str">
        <f>IFERROR(VLOOKUP(R81,Données!$D$2:$E$5,2,FALSE),"")</f>
        <v/>
      </c>
      <c r="T81" s="44" t="str">
        <f t="shared" si="28"/>
        <v/>
      </c>
      <c r="U81" s="187">
        <f t="shared" si="29"/>
        <v>0</v>
      </c>
      <c r="V81" s="45" t="e">
        <f>Réservation!#REF!</f>
        <v>#REF!</v>
      </c>
      <c r="W81" s="45" t="str">
        <f>IFERROR(VLOOKUP(V81,Données!$K$2:$N$7,3,FALSE),"")</f>
        <v/>
      </c>
      <c r="X81" s="187" t="str">
        <f t="shared" si="30"/>
        <v/>
      </c>
      <c r="Y81" s="45" t="e">
        <f>Réservation!#REF!</f>
        <v>#REF!</v>
      </c>
      <c r="Z81" s="45" t="str">
        <f>IFERROR(VLOOKUP(Y81,Données!$D$8:$E$10,2,FALSE),"")</f>
        <v/>
      </c>
      <c r="AA81" s="187" t="str">
        <f t="shared" si="31"/>
        <v/>
      </c>
      <c r="AB81" s="45" t="e">
        <f>Réservation!#REF!</f>
        <v>#REF!</v>
      </c>
      <c r="AC81" s="45" t="e">
        <f>Réservation!#REF!</f>
        <v>#REF!</v>
      </c>
      <c r="AD81" s="45" t="e">
        <f>VLOOKUP(AC81,Données!$D$14:$E$16,2,FALSE)</f>
        <v>#REF!</v>
      </c>
      <c r="AE81" s="187" t="str">
        <f t="shared" si="32"/>
        <v/>
      </c>
    </row>
    <row r="82" spans="1:31" hidden="1" x14ac:dyDescent="0.35">
      <c r="A82" s="150" t="e">
        <f>Réservation!#REF!</f>
        <v>#REF!</v>
      </c>
      <c r="B82" s="150" t="e">
        <f>Réservation!#REF!</f>
        <v>#REF!</v>
      </c>
      <c r="C82" s="151" t="e">
        <f>Réservation!#REF!</f>
        <v>#REF!</v>
      </c>
      <c r="D82" s="151" t="e">
        <f>Réservation!#REF!</f>
        <v>#REF!</v>
      </c>
      <c r="E82" s="44" t="e">
        <f t="shared" si="24"/>
        <v>#REF!</v>
      </c>
      <c r="F82" s="44" t="e">
        <f>Réservation!#REF!</f>
        <v>#REF!</v>
      </c>
      <c r="G82" s="44" t="e">
        <f>Réservation!#REF!</f>
        <v>#REF!</v>
      </c>
      <c r="H82" s="44" t="e">
        <f>Réservation!#REF!</f>
        <v>#REF!</v>
      </c>
      <c r="I82" s="150" t="e">
        <f>Réservation!#REF!</f>
        <v>#REF!</v>
      </c>
      <c r="J82" s="44" t="str">
        <f>IFERROR(VLOOKUP(I82,Données!$D$2:$E$5,2,FALSE),"")</f>
        <v/>
      </c>
      <c r="K82" s="44" t="str">
        <f t="shared" si="25"/>
        <v/>
      </c>
      <c r="L82" s="150" t="e">
        <f>Réservation!#REF!</f>
        <v>#REF!</v>
      </c>
      <c r="M82" s="44" t="str">
        <f>IFERROR(VLOOKUP(L82,Données!$D$2:$E$5,2,FALSE),"")</f>
        <v/>
      </c>
      <c r="N82" s="44" t="str">
        <f t="shared" si="26"/>
        <v/>
      </c>
      <c r="O82" s="150" t="e">
        <f>Réservation!#REF!</f>
        <v>#REF!</v>
      </c>
      <c r="P82" s="44" t="str">
        <f>IFERROR(VLOOKUP(O82,Données!$D$2:$E$5,2,FALSE),"")</f>
        <v/>
      </c>
      <c r="Q82" s="44" t="str">
        <f t="shared" si="27"/>
        <v/>
      </c>
      <c r="R82" s="150" t="e">
        <f>Réservation!#REF!</f>
        <v>#REF!</v>
      </c>
      <c r="S82" s="44" t="str">
        <f>IFERROR(VLOOKUP(R82,Données!$D$2:$E$5,2,FALSE),"")</f>
        <v/>
      </c>
      <c r="T82" s="44" t="str">
        <f t="shared" si="28"/>
        <v/>
      </c>
      <c r="U82" s="187">
        <f t="shared" si="29"/>
        <v>0</v>
      </c>
      <c r="V82" s="45" t="e">
        <f>Réservation!#REF!</f>
        <v>#REF!</v>
      </c>
      <c r="W82" s="45" t="str">
        <f>IFERROR(VLOOKUP(V82,Données!$K$2:$N$7,3,FALSE),"")</f>
        <v/>
      </c>
      <c r="X82" s="187" t="str">
        <f t="shared" si="30"/>
        <v/>
      </c>
      <c r="Y82" s="45" t="e">
        <f>Réservation!#REF!</f>
        <v>#REF!</v>
      </c>
      <c r="Z82" s="45" t="str">
        <f>IFERROR(VLOOKUP(Y82,Données!$D$8:$E$10,2,FALSE),"")</f>
        <v/>
      </c>
      <c r="AA82" s="187" t="str">
        <f t="shared" si="31"/>
        <v/>
      </c>
      <c r="AB82" s="45" t="e">
        <f>Réservation!#REF!</f>
        <v>#REF!</v>
      </c>
      <c r="AC82" s="45" t="e">
        <f>Réservation!#REF!</f>
        <v>#REF!</v>
      </c>
      <c r="AD82" s="45" t="e">
        <f>VLOOKUP(AC82,Données!$D$14:$E$16,2,FALSE)</f>
        <v>#REF!</v>
      </c>
      <c r="AE82" s="187" t="str">
        <f t="shared" si="32"/>
        <v/>
      </c>
    </row>
    <row r="83" spans="1:31" hidden="1" x14ac:dyDescent="0.35">
      <c r="A83" s="150" t="e">
        <f>Réservation!#REF!</f>
        <v>#REF!</v>
      </c>
      <c r="B83" s="150" t="e">
        <f>Réservation!#REF!</f>
        <v>#REF!</v>
      </c>
      <c r="C83" s="151" t="e">
        <f>Réservation!#REF!</f>
        <v>#REF!</v>
      </c>
      <c r="D83" s="151" t="e">
        <f>Réservation!#REF!</f>
        <v>#REF!</v>
      </c>
      <c r="E83" s="44" t="e">
        <f t="shared" si="24"/>
        <v>#REF!</v>
      </c>
      <c r="F83" s="44" t="e">
        <f>Réservation!#REF!</f>
        <v>#REF!</v>
      </c>
      <c r="G83" s="44" t="e">
        <f>Réservation!#REF!</f>
        <v>#REF!</v>
      </c>
      <c r="H83" s="44" t="e">
        <f>Réservation!#REF!</f>
        <v>#REF!</v>
      </c>
      <c r="I83" s="150" t="e">
        <f>Réservation!#REF!</f>
        <v>#REF!</v>
      </c>
      <c r="J83" s="44" t="str">
        <f>IFERROR(VLOOKUP(I83,Données!$D$2:$E$5,2,FALSE),"")</f>
        <v/>
      </c>
      <c r="K83" s="44" t="str">
        <f t="shared" si="25"/>
        <v/>
      </c>
      <c r="L83" s="150" t="e">
        <f>Réservation!#REF!</f>
        <v>#REF!</v>
      </c>
      <c r="M83" s="44" t="str">
        <f>IFERROR(VLOOKUP(L83,Données!$D$2:$E$5,2,FALSE),"")</f>
        <v/>
      </c>
      <c r="N83" s="44" t="str">
        <f t="shared" si="26"/>
        <v/>
      </c>
      <c r="O83" s="150" t="e">
        <f>Réservation!#REF!</f>
        <v>#REF!</v>
      </c>
      <c r="P83" s="44" t="str">
        <f>IFERROR(VLOOKUP(O83,Données!$D$2:$E$5,2,FALSE),"")</f>
        <v/>
      </c>
      <c r="Q83" s="44" t="str">
        <f t="shared" si="27"/>
        <v/>
      </c>
      <c r="R83" s="150" t="e">
        <f>Réservation!#REF!</f>
        <v>#REF!</v>
      </c>
      <c r="S83" s="44" t="str">
        <f>IFERROR(VLOOKUP(R83,Données!$D$2:$E$5,2,FALSE),"")</f>
        <v/>
      </c>
      <c r="T83" s="44" t="str">
        <f t="shared" si="28"/>
        <v/>
      </c>
      <c r="U83" s="187">
        <f t="shared" si="29"/>
        <v>0</v>
      </c>
      <c r="V83" s="45" t="e">
        <f>Réservation!#REF!</f>
        <v>#REF!</v>
      </c>
      <c r="W83" s="45" t="str">
        <f>IFERROR(VLOOKUP(V83,Données!$K$2:$N$7,3,FALSE),"")</f>
        <v/>
      </c>
      <c r="X83" s="187" t="str">
        <f t="shared" si="30"/>
        <v/>
      </c>
      <c r="Y83" s="45" t="e">
        <f>Réservation!#REF!</f>
        <v>#REF!</v>
      </c>
      <c r="Z83" s="45" t="str">
        <f>IFERROR(VLOOKUP(Y83,Données!$D$8:$E$10,2,FALSE),"")</f>
        <v/>
      </c>
      <c r="AA83" s="187" t="str">
        <f t="shared" si="31"/>
        <v/>
      </c>
      <c r="AB83" s="45" t="e">
        <f>Réservation!#REF!</f>
        <v>#REF!</v>
      </c>
      <c r="AC83" s="45" t="e">
        <f>Réservation!#REF!</f>
        <v>#REF!</v>
      </c>
      <c r="AD83" s="45" t="e">
        <f>VLOOKUP(AC83,Données!$D$14:$E$16,2,FALSE)</f>
        <v>#REF!</v>
      </c>
      <c r="AE83" s="187" t="str">
        <f t="shared" si="32"/>
        <v/>
      </c>
    </row>
    <row r="84" spans="1:31" hidden="1" x14ac:dyDescent="0.35">
      <c r="A84" s="150" t="e">
        <f>Réservation!#REF!</f>
        <v>#REF!</v>
      </c>
      <c r="B84" s="150" t="e">
        <f>Réservation!#REF!</f>
        <v>#REF!</v>
      </c>
      <c r="C84" s="151" t="e">
        <f>Réservation!#REF!</f>
        <v>#REF!</v>
      </c>
      <c r="D84" s="151" t="e">
        <f>Réservation!#REF!</f>
        <v>#REF!</v>
      </c>
      <c r="E84" s="44" t="e">
        <f t="shared" si="24"/>
        <v>#REF!</v>
      </c>
      <c r="F84" s="44" t="e">
        <f>Réservation!#REF!</f>
        <v>#REF!</v>
      </c>
      <c r="G84" s="44" t="e">
        <f>Réservation!#REF!</f>
        <v>#REF!</v>
      </c>
      <c r="H84" s="44" t="e">
        <f>Réservation!#REF!</f>
        <v>#REF!</v>
      </c>
      <c r="I84" s="150" t="e">
        <f>Réservation!#REF!</f>
        <v>#REF!</v>
      </c>
      <c r="J84" s="44" t="str">
        <f>IFERROR(VLOOKUP(I84,Données!$D$2:$E$5,2,FALSE),"")</f>
        <v/>
      </c>
      <c r="K84" s="44" t="str">
        <f t="shared" si="25"/>
        <v/>
      </c>
      <c r="L84" s="150" t="e">
        <f>Réservation!#REF!</f>
        <v>#REF!</v>
      </c>
      <c r="M84" s="44" t="str">
        <f>IFERROR(VLOOKUP(L84,Données!$D$2:$E$5,2,FALSE),"")</f>
        <v/>
      </c>
      <c r="N84" s="44" t="str">
        <f t="shared" si="26"/>
        <v/>
      </c>
      <c r="O84" s="150" t="e">
        <f>Réservation!#REF!</f>
        <v>#REF!</v>
      </c>
      <c r="P84" s="44" t="str">
        <f>IFERROR(VLOOKUP(O84,Données!$D$2:$E$5,2,FALSE),"")</f>
        <v/>
      </c>
      <c r="Q84" s="44" t="str">
        <f t="shared" si="27"/>
        <v/>
      </c>
      <c r="R84" s="150" t="e">
        <f>Réservation!#REF!</f>
        <v>#REF!</v>
      </c>
      <c r="S84" s="44" t="str">
        <f>IFERROR(VLOOKUP(R84,Données!$D$2:$E$5,2,FALSE),"")</f>
        <v/>
      </c>
      <c r="T84" s="44" t="str">
        <f t="shared" si="28"/>
        <v/>
      </c>
      <c r="U84" s="187">
        <f t="shared" si="29"/>
        <v>0</v>
      </c>
      <c r="V84" s="45" t="e">
        <f>Réservation!#REF!</f>
        <v>#REF!</v>
      </c>
      <c r="W84" s="45" t="str">
        <f>IFERROR(VLOOKUP(V84,Données!$K$2:$N$7,3,FALSE),"")</f>
        <v/>
      </c>
      <c r="X84" s="187" t="str">
        <f t="shared" si="30"/>
        <v/>
      </c>
      <c r="Y84" s="45" t="e">
        <f>Réservation!#REF!</f>
        <v>#REF!</v>
      </c>
      <c r="Z84" s="45" t="str">
        <f>IFERROR(VLOOKUP(Y84,Données!$D$8:$E$10,2,FALSE),"")</f>
        <v/>
      </c>
      <c r="AA84" s="187" t="str">
        <f t="shared" si="31"/>
        <v/>
      </c>
      <c r="AB84" s="45" t="e">
        <f>Réservation!#REF!</f>
        <v>#REF!</v>
      </c>
      <c r="AC84" s="45" t="e">
        <f>Réservation!#REF!</f>
        <v>#REF!</v>
      </c>
      <c r="AD84" s="45" t="e">
        <f>VLOOKUP(AC84,Données!$D$14:$E$16,2,FALSE)</f>
        <v>#REF!</v>
      </c>
      <c r="AE84" s="187" t="str">
        <f t="shared" si="32"/>
        <v/>
      </c>
    </row>
    <row r="85" spans="1:31" hidden="1" x14ac:dyDescent="0.35">
      <c r="A85" s="150" t="e">
        <f>Réservation!#REF!</f>
        <v>#REF!</v>
      </c>
      <c r="B85" s="150" t="e">
        <f>Réservation!#REF!</f>
        <v>#REF!</v>
      </c>
      <c r="C85" s="151" t="e">
        <f>Réservation!#REF!</f>
        <v>#REF!</v>
      </c>
      <c r="D85" s="151" t="e">
        <f>Réservation!#REF!</f>
        <v>#REF!</v>
      </c>
      <c r="E85" s="44" t="e">
        <f t="shared" si="24"/>
        <v>#REF!</v>
      </c>
      <c r="F85" s="44" t="e">
        <f>Réservation!#REF!</f>
        <v>#REF!</v>
      </c>
      <c r="G85" s="44" t="e">
        <f>Réservation!#REF!</f>
        <v>#REF!</v>
      </c>
      <c r="H85" s="44" t="e">
        <f>Réservation!#REF!</f>
        <v>#REF!</v>
      </c>
      <c r="I85" s="150" t="e">
        <f>Réservation!#REF!</f>
        <v>#REF!</v>
      </c>
      <c r="J85" s="44" t="str">
        <f>IFERROR(VLOOKUP(I85,Données!$D$2:$E$5,2,FALSE),"")</f>
        <v/>
      </c>
      <c r="K85" s="44" t="str">
        <f t="shared" si="25"/>
        <v/>
      </c>
      <c r="L85" s="150" t="e">
        <f>Réservation!#REF!</f>
        <v>#REF!</v>
      </c>
      <c r="M85" s="44" t="str">
        <f>IFERROR(VLOOKUP(L85,Données!$D$2:$E$5,2,FALSE),"")</f>
        <v/>
      </c>
      <c r="N85" s="44" t="str">
        <f t="shared" si="26"/>
        <v/>
      </c>
      <c r="O85" s="150" t="e">
        <f>Réservation!#REF!</f>
        <v>#REF!</v>
      </c>
      <c r="P85" s="44" t="str">
        <f>IFERROR(VLOOKUP(O85,Données!$D$2:$E$5,2,FALSE),"")</f>
        <v/>
      </c>
      <c r="Q85" s="44" t="str">
        <f t="shared" si="27"/>
        <v/>
      </c>
      <c r="R85" s="150" t="e">
        <f>Réservation!#REF!</f>
        <v>#REF!</v>
      </c>
      <c r="S85" s="44" t="str">
        <f>IFERROR(VLOOKUP(R85,Données!$D$2:$E$5,2,FALSE),"")</f>
        <v/>
      </c>
      <c r="T85" s="44" t="str">
        <f t="shared" si="28"/>
        <v/>
      </c>
      <c r="U85" s="187">
        <f t="shared" si="29"/>
        <v>0</v>
      </c>
      <c r="V85" s="45" t="e">
        <f>Réservation!#REF!</f>
        <v>#REF!</v>
      </c>
      <c r="W85" s="45" t="str">
        <f>IFERROR(VLOOKUP(V85,Données!$K$2:$N$7,3,FALSE),"")</f>
        <v/>
      </c>
      <c r="X85" s="187" t="str">
        <f t="shared" si="30"/>
        <v/>
      </c>
      <c r="Y85" s="45" t="e">
        <f>Réservation!#REF!</f>
        <v>#REF!</v>
      </c>
      <c r="Z85" s="45" t="str">
        <f>IFERROR(VLOOKUP(Y85,Données!$D$8:$E$10,2,FALSE),"")</f>
        <v/>
      </c>
      <c r="AA85" s="187" t="str">
        <f t="shared" si="31"/>
        <v/>
      </c>
      <c r="AB85" s="45" t="e">
        <f>Réservation!#REF!</f>
        <v>#REF!</v>
      </c>
      <c r="AC85" s="45" t="e">
        <f>Réservation!#REF!</f>
        <v>#REF!</v>
      </c>
      <c r="AD85" s="45" t="e">
        <f>VLOOKUP(AC85,Données!$D$14:$E$16,2,FALSE)</f>
        <v>#REF!</v>
      </c>
      <c r="AE85" s="187" t="str">
        <f t="shared" si="32"/>
        <v/>
      </c>
    </row>
    <row r="86" spans="1:31" hidden="1" x14ac:dyDescent="0.35">
      <c r="A86" s="150" t="e">
        <f>Réservation!#REF!</f>
        <v>#REF!</v>
      </c>
      <c r="B86" s="150" t="e">
        <f>Réservation!#REF!</f>
        <v>#REF!</v>
      </c>
      <c r="C86" s="151" t="e">
        <f>Réservation!#REF!</f>
        <v>#REF!</v>
      </c>
      <c r="D86" s="151" t="e">
        <f>Réservation!#REF!</f>
        <v>#REF!</v>
      </c>
      <c r="E86" s="44" t="e">
        <f t="shared" si="24"/>
        <v>#REF!</v>
      </c>
      <c r="F86" s="44" t="e">
        <f>Réservation!#REF!</f>
        <v>#REF!</v>
      </c>
      <c r="G86" s="44" t="e">
        <f>Réservation!#REF!</f>
        <v>#REF!</v>
      </c>
      <c r="H86" s="44" t="e">
        <f>Réservation!#REF!</f>
        <v>#REF!</v>
      </c>
      <c r="I86" s="150" t="e">
        <f>Réservation!#REF!</f>
        <v>#REF!</v>
      </c>
      <c r="J86" s="44" t="str">
        <f>IFERROR(VLOOKUP(I86,Données!$D$2:$E$5,2,FALSE),"")</f>
        <v/>
      </c>
      <c r="K86" s="44" t="str">
        <f t="shared" si="25"/>
        <v/>
      </c>
      <c r="L86" s="150" t="e">
        <f>Réservation!#REF!</f>
        <v>#REF!</v>
      </c>
      <c r="M86" s="44" t="str">
        <f>IFERROR(VLOOKUP(L86,Données!$D$2:$E$5,2,FALSE),"")</f>
        <v/>
      </c>
      <c r="N86" s="44" t="str">
        <f t="shared" si="26"/>
        <v/>
      </c>
      <c r="O86" s="150" t="e">
        <f>Réservation!#REF!</f>
        <v>#REF!</v>
      </c>
      <c r="P86" s="44" t="str">
        <f>IFERROR(VLOOKUP(O86,Données!$D$2:$E$5,2,FALSE),"")</f>
        <v/>
      </c>
      <c r="Q86" s="44" t="str">
        <f t="shared" si="27"/>
        <v/>
      </c>
      <c r="R86" s="150" t="e">
        <f>Réservation!#REF!</f>
        <v>#REF!</v>
      </c>
      <c r="S86" s="44" t="str">
        <f>IFERROR(VLOOKUP(R86,Données!$D$2:$E$5,2,FALSE),"")</f>
        <v/>
      </c>
      <c r="T86" s="44" t="str">
        <f t="shared" si="28"/>
        <v/>
      </c>
      <c r="U86" s="187">
        <f t="shared" si="29"/>
        <v>0</v>
      </c>
      <c r="V86" s="45" t="e">
        <f>Réservation!#REF!</f>
        <v>#REF!</v>
      </c>
      <c r="W86" s="45" t="str">
        <f>IFERROR(VLOOKUP(V86,Données!$K$2:$N$7,3,FALSE),"")</f>
        <v/>
      </c>
      <c r="X86" s="187" t="str">
        <f t="shared" si="30"/>
        <v/>
      </c>
      <c r="Y86" s="45" t="e">
        <f>Réservation!#REF!</f>
        <v>#REF!</v>
      </c>
      <c r="Z86" s="45" t="str">
        <f>IFERROR(VLOOKUP(Y86,Données!$D$8:$E$10,2,FALSE),"")</f>
        <v/>
      </c>
      <c r="AA86" s="187" t="str">
        <f t="shared" si="31"/>
        <v/>
      </c>
      <c r="AB86" s="45" t="e">
        <f>Réservation!#REF!</f>
        <v>#REF!</v>
      </c>
      <c r="AC86" s="45" t="e">
        <f>Réservation!#REF!</f>
        <v>#REF!</v>
      </c>
      <c r="AD86" s="45" t="e">
        <f>VLOOKUP(AC86,Données!$D$14:$E$16,2,FALSE)</f>
        <v>#REF!</v>
      </c>
      <c r="AE86" s="187" t="str">
        <f t="shared" si="32"/>
        <v/>
      </c>
    </row>
    <row r="87" spans="1:31" hidden="1" x14ac:dyDescent="0.35">
      <c r="A87" s="150" t="e">
        <f>Réservation!#REF!</f>
        <v>#REF!</v>
      </c>
      <c r="B87" s="150" t="e">
        <f>Réservation!#REF!</f>
        <v>#REF!</v>
      </c>
      <c r="C87" s="151" t="e">
        <f>Réservation!#REF!</f>
        <v>#REF!</v>
      </c>
      <c r="D87" s="151" t="e">
        <f>Réservation!#REF!</f>
        <v>#REF!</v>
      </c>
      <c r="E87" s="44" t="e">
        <f t="shared" si="24"/>
        <v>#REF!</v>
      </c>
      <c r="F87" s="44" t="e">
        <f>Réservation!#REF!</f>
        <v>#REF!</v>
      </c>
      <c r="G87" s="44" t="e">
        <f>Réservation!#REF!</f>
        <v>#REF!</v>
      </c>
      <c r="H87" s="44" t="e">
        <f>Réservation!#REF!</f>
        <v>#REF!</v>
      </c>
      <c r="I87" s="150" t="e">
        <f>Réservation!#REF!</f>
        <v>#REF!</v>
      </c>
      <c r="J87" s="44" t="str">
        <f>IFERROR(VLOOKUP(I87,Données!$D$2:$E$5,2,FALSE),"")</f>
        <v/>
      </c>
      <c r="K87" s="44" t="str">
        <f t="shared" si="25"/>
        <v/>
      </c>
      <c r="L87" s="150" t="e">
        <f>Réservation!#REF!</f>
        <v>#REF!</v>
      </c>
      <c r="M87" s="44" t="str">
        <f>IFERROR(VLOOKUP(L87,Données!$D$2:$E$5,2,FALSE),"")</f>
        <v/>
      </c>
      <c r="N87" s="44" t="str">
        <f t="shared" si="26"/>
        <v/>
      </c>
      <c r="O87" s="150" t="e">
        <f>Réservation!#REF!</f>
        <v>#REF!</v>
      </c>
      <c r="P87" s="44" t="str">
        <f>IFERROR(VLOOKUP(O87,Données!$D$2:$E$5,2,FALSE),"")</f>
        <v/>
      </c>
      <c r="Q87" s="44" t="str">
        <f t="shared" si="27"/>
        <v/>
      </c>
      <c r="R87" s="150" t="e">
        <f>Réservation!#REF!</f>
        <v>#REF!</v>
      </c>
      <c r="S87" s="44" t="str">
        <f>IFERROR(VLOOKUP(R87,Données!$D$2:$E$5,2,FALSE),"")</f>
        <v/>
      </c>
      <c r="T87" s="44" t="str">
        <f t="shared" si="28"/>
        <v/>
      </c>
      <c r="U87" s="187">
        <f t="shared" si="29"/>
        <v>0</v>
      </c>
      <c r="V87" s="45" t="e">
        <f>Réservation!#REF!</f>
        <v>#REF!</v>
      </c>
      <c r="W87" s="45" t="str">
        <f>IFERROR(VLOOKUP(V87,Données!$K$2:$N$7,3,FALSE),"")</f>
        <v/>
      </c>
      <c r="X87" s="187" t="str">
        <f t="shared" si="30"/>
        <v/>
      </c>
      <c r="Y87" s="45" t="e">
        <f>Réservation!#REF!</f>
        <v>#REF!</v>
      </c>
      <c r="Z87" s="45" t="str">
        <f>IFERROR(VLOOKUP(Y87,Données!$D$8:$E$10,2,FALSE),"")</f>
        <v/>
      </c>
      <c r="AA87" s="187" t="str">
        <f t="shared" si="31"/>
        <v/>
      </c>
      <c r="AB87" s="45" t="e">
        <f>Réservation!#REF!</f>
        <v>#REF!</v>
      </c>
      <c r="AC87" s="45" t="e">
        <f>Réservation!#REF!</f>
        <v>#REF!</v>
      </c>
      <c r="AD87" s="45" t="e">
        <f>VLOOKUP(AC87,Données!$D$14:$E$16,2,FALSE)</f>
        <v>#REF!</v>
      </c>
      <c r="AE87" s="187" t="str">
        <f t="shared" si="32"/>
        <v/>
      </c>
    </row>
    <row r="88" spans="1:31" hidden="1" x14ac:dyDescent="0.35">
      <c r="A88" s="150" t="e">
        <f>Réservation!#REF!</f>
        <v>#REF!</v>
      </c>
      <c r="B88" s="150" t="e">
        <f>Réservation!#REF!</f>
        <v>#REF!</v>
      </c>
      <c r="C88" s="151" t="e">
        <f>Réservation!#REF!</f>
        <v>#REF!</v>
      </c>
      <c r="D88" s="151" t="e">
        <f>Réservation!#REF!</f>
        <v>#REF!</v>
      </c>
      <c r="E88" s="44" t="e">
        <f t="shared" si="24"/>
        <v>#REF!</v>
      </c>
      <c r="F88" s="44" t="e">
        <f>Réservation!#REF!</f>
        <v>#REF!</v>
      </c>
      <c r="G88" s="44" t="e">
        <f>Réservation!#REF!</f>
        <v>#REF!</v>
      </c>
      <c r="H88" s="44" t="e">
        <f>Réservation!#REF!</f>
        <v>#REF!</v>
      </c>
      <c r="I88" s="150" t="e">
        <f>Réservation!#REF!</f>
        <v>#REF!</v>
      </c>
      <c r="J88" s="44" t="str">
        <f>IFERROR(VLOOKUP(I88,Données!$D$2:$E$5,2,FALSE),"")</f>
        <v/>
      </c>
      <c r="K88" s="44" t="str">
        <f t="shared" si="25"/>
        <v/>
      </c>
      <c r="L88" s="150" t="e">
        <f>Réservation!#REF!</f>
        <v>#REF!</v>
      </c>
      <c r="M88" s="44" t="str">
        <f>IFERROR(VLOOKUP(L88,Données!$D$2:$E$5,2,FALSE),"")</f>
        <v/>
      </c>
      <c r="N88" s="44" t="str">
        <f t="shared" si="26"/>
        <v/>
      </c>
      <c r="O88" s="150" t="e">
        <f>Réservation!#REF!</f>
        <v>#REF!</v>
      </c>
      <c r="P88" s="44" t="str">
        <f>IFERROR(VLOOKUP(O88,Données!$D$2:$E$5,2,FALSE),"")</f>
        <v/>
      </c>
      <c r="Q88" s="44" t="str">
        <f t="shared" si="27"/>
        <v/>
      </c>
      <c r="R88" s="150" t="e">
        <f>Réservation!#REF!</f>
        <v>#REF!</v>
      </c>
      <c r="S88" s="44" t="str">
        <f>IFERROR(VLOOKUP(R88,Données!$D$2:$E$5,2,FALSE),"")</f>
        <v/>
      </c>
      <c r="T88" s="44" t="str">
        <f t="shared" si="28"/>
        <v/>
      </c>
      <c r="U88" s="187">
        <f t="shared" si="29"/>
        <v>0</v>
      </c>
      <c r="V88" s="45" t="e">
        <f>Réservation!#REF!</f>
        <v>#REF!</v>
      </c>
      <c r="W88" s="45" t="str">
        <f>IFERROR(VLOOKUP(V88,Données!$K$2:$N$7,3,FALSE),"")</f>
        <v/>
      </c>
      <c r="X88" s="187" t="str">
        <f t="shared" si="30"/>
        <v/>
      </c>
      <c r="Y88" s="45" t="e">
        <f>Réservation!#REF!</f>
        <v>#REF!</v>
      </c>
      <c r="Z88" s="45" t="str">
        <f>IFERROR(VLOOKUP(Y88,Données!$D$8:$E$10,2,FALSE),"")</f>
        <v/>
      </c>
      <c r="AA88" s="187" t="str">
        <f t="shared" si="31"/>
        <v/>
      </c>
      <c r="AB88" s="45" t="e">
        <f>Réservation!#REF!</f>
        <v>#REF!</v>
      </c>
      <c r="AC88" s="45" t="e">
        <f>Réservation!#REF!</f>
        <v>#REF!</v>
      </c>
      <c r="AD88" s="45" t="e">
        <f>VLOOKUP(AC88,Données!$D$14:$E$16,2,FALSE)</f>
        <v>#REF!</v>
      </c>
      <c r="AE88" s="187" t="str">
        <f t="shared" si="32"/>
        <v/>
      </c>
    </row>
    <row r="89" spans="1:31" hidden="1" x14ac:dyDescent="0.35">
      <c r="A89" s="150" t="e">
        <f>Réservation!#REF!</f>
        <v>#REF!</v>
      </c>
      <c r="B89" s="150" t="e">
        <f>Réservation!#REF!</f>
        <v>#REF!</v>
      </c>
      <c r="C89" s="151" t="e">
        <f>Réservation!#REF!</f>
        <v>#REF!</v>
      </c>
      <c r="D89" s="151" t="e">
        <f>Réservation!#REF!</f>
        <v>#REF!</v>
      </c>
      <c r="E89" s="44" t="e">
        <f t="shared" si="24"/>
        <v>#REF!</v>
      </c>
      <c r="F89" s="44" t="e">
        <f>Réservation!#REF!</f>
        <v>#REF!</v>
      </c>
      <c r="G89" s="44" t="e">
        <f>Réservation!#REF!</f>
        <v>#REF!</v>
      </c>
      <c r="H89" s="44" t="e">
        <f>Réservation!#REF!</f>
        <v>#REF!</v>
      </c>
      <c r="I89" s="150" t="e">
        <f>Réservation!#REF!</f>
        <v>#REF!</v>
      </c>
      <c r="J89" s="44" t="str">
        <f>IFERROR(VLOOKUP(I89,Données!$D$2:$E$5,2,FALSE),"")</f>
        <v/>
      </c>
      <c r="K89" s="44" t="str">
        <f t="shared" si="25"/>
        <v/>
      </c>
      <c r="L89" s="150" t="e">
        <f>Réservation!#REF!</f>
        <v>#REF!</v>
      </c>
      <c r="M89" s="44" t="str">
        <f>IFERROR(VLOOKUP(L89,Données!$D$2:$E$5,2,FALSE),"")</f>
        <v/>
      </c>
      <c r="N89" s="44" t="str">
        <f t="shared" si="26"/>
        <v/>
      </c>
      <c r="O89" s="150" t="e">
        <f>Réservation!#REF!</f>
        <v>#REF!</v>
      </c>
      <c r="P89" s="44" t="str">
        <f>IFERROR(VLOOKUP(O89,Données!$D$2:$E$5,2,FALSE),"")</f>
        <v/>
      </c>
      <c r="Q89" s="44" t="str">
        <f t="shared" si="27"/>
        <v/>
      </c>
      <c r="R89" s="150" t="e">
        <f>Réservation!#REF!</f>
        <v>#REF!</v>
      </c>
      <c r="S89" s="44" t="str">
        <f>IFERROR(VLOOKUP(R89,Données!$D$2:$E$5,2,FALSE),"")</f>
        <v/>
      </c>
      <c r="T89" s="44" t="str">
        <f t="shared" si="28"/>
        <v/>
      </c>
      <c r="U89" s="187">
        <f t="shared" si="29"/>
        <v>0</v>
      </c>
      <c r="V89" s="45" t="e">
        <f>Réservation!#REF!</f>
        <v>#REF!</v>
      </c>
      <c r="W89" s="45" t="str">
        <f>IFERROR(VLOOKUP(V89,Données!$K$2:$N$7,3,FALSE),"")</f>
        <v/>
      </c>
      <c r="X89" s="187" t="str">
        <f t="shared" si="30"/>
        <v/>
      </c>
      <c r="Y89" s="45" t="e">
        <f>Réservation!#REF!</f>
        <v>#REF!</v>
      </c>
      <c r="Z89" s="45" t="str">
        <f>IFERROR(VLOOKUP(Y89,Données!$D$8:$E$10,2,FALSE),"")</f>
        <v/>
      </c>
      <c r="AA89" s="187" t="str">
        <f t="shared" si="31"/>
        <v/>
      </c>
      <c r="AB89" s="45" t="e">
        <f>Réservation!#REF!</f>
        <v>#REF!</v>
      </c>
      <c r="AC89" s="45" t="e">
        <f>Réservation!#REF!</f>
        <v>#REF!</v>
      </c>
      <c r="AD89" s="45" t="e">
        <f>VLOOKUP(AC89,Données!$D$14:$E$16,2,FALSE)</f>
        <v>#REF!</v>
      </c>
      <c r="AE89" s="187" t="str">
        <f t="shared" si="32"/>
        <v/>
      </c>
    </row>
    <row r="90" spans="1:31" hidden="1" x14ac:dyDescent="0.35">
      <c r="A90" s="150" t="e">
        <f>Réservation!#REF!</f>
        <v>#REF!</v>
      </c>
      <c r="B90" s="150" t="e">
        <f>Réservation!#REF!</f>
        <v>#REF!</v>
      </c>
      <c r="C90" s="151" t="e">
        <f>Réservation!#REF!</f>
        <v>#REF!</v>
      </c>
      <c r="D90" s="151" t="e">
        <f>Réservation!#REF!</f>
        <v>#REF!</v>
      </c>
      <c r="E90" s="44" t="e">
        <f t="shared" si="24"/>
        <v>#REF!</v>
      </c>
      <c r="F90" s="44" t="e">
        <f>Réservation!#REF!</f>
        <v>#REF!</v>
      </c>
      <c r="G90" s="44" t="e">
        <f>Réservation!#REF!</f>
        <v>#REF!</v>
      </c>
      <c r="H90" s="44" t="e">
        <f>Réservation!#REF!</f>
        <v>#REF!</v>
      </c>
      <c r="I90" s="150" t="e">
        <f>Réservation!#REF!</f>
        <v>#REF!</v>
      </c>
      <c r="J90" s="44" t="str">
        <f>IFERROR(VLOOKUP(I90,Données!$D$2:$E$5,2,FALSE),"")</f>
        <v/>
      </c>
      <c r="K90" s="44" t="str">
        <f t="shared" si="25"/>
        <v/>
      </c>
      <c r="L90" s="150" t="e">
        <f>Réservation!#REF!</f>
        <v>#REF!</v>
      </c>
      <c r="M90" s="44" t="str">
        <f>IFERROR(VLOOKUP(L90,Données!$D$2:$E$5,2,FALSE),"")</f>
        <v/>
      </c>
      <c r="N90" s="44" t="str">
        <f t="shared" si="26"/>
        <v/>
      </c>
      <c r="O90" s="150" t="e">
        <f>Réservation!#REF!</f>
        <v>#REF!</v>
      </c>
      <c r="P90" s="44" t="str">
        <f>IFERROR(VLOOKUP(O90,Données!$D$2:$E$5,2,FALSE),"")</f>
        <v/>
      </c>
      <c r="Q90" s="44" t="str">
        <f t="shared" si="27"/>
        <v/>
      </c>
      <c r="R90" s="150" t="e">
        <f>Réservation!#REF!</f>
        <v>#REF!</v>
      </c>
      <c r="S90" s="44" t="str">
        <f>IFERROR(VLOOKUP(R90,Données!$D$2:$E$5,2,FALSE),"")</f>
        <v/>
      </c>
      <c r="T90" s="44" t="str">
        <f t="shared" si="28"/>
        <v/>
      </c>
      <c r="U90" s="187">
        <f t="shared" si="29"/>
        <v>0</v>
      </c>
      <c r="V90" s="45" t="e">
        <f>Réservation!#REF!</f>
        <v>#REF!</v>
      </c>
      <c r="W90" s="45" t="str">
        <f>IFERROR(VLOOKUP(V90,Données!$K$2:$N$7,3,FALSE),"")</f>
        <v/>
      </c>
      <c r="X90" s="187" t="str">
        <f t="shared" si="30"/>
        <v/>
      </c>
      <c r="Y90" s="45" t="e">
        <f>Réservation!#REF!</f>
        <v>#REF!</v>
      </c>
      <c r="Z90" s="45" t="str">
        <f>IFERROR(VLOOKUP(Y90,Données!$D$8:$E$10,2,FALSE),"")</f>
        <v/>
      </c>
      <c r="AA90" s="187" t="str">
        <f t="shared" si="31"/>
        <v/>
      </c>
      <c r="AB90" s="45" t="e">
        <f>Réservation!#REF!</f>
        <v>#REF!</v>
      </c>
      <c r="AC90" s="45" t="e">
        <f>Réservation!#REF!</f>
        <v>#REF!</v>
      </c>
      <c r="AD90" s="45" t="e">
        <f>VLOOKUP(AC90,Données!$D$14:$E$16,2,FALSE)</f>
        <v>#REF!</v>
      </c>
      <c r="AE90" s="187" t="str">
        <f t="shared" si="32"/>
        <v/>
      </c>
    </row>
    <row r="91" spans="1:31" hidden="1" x14ac:dyDescent="0.35">
      <c r="A91" s="150" t="e">
        <f>Réservation!#REF!</f>
        <v>#REF!</v>
      </c>
      <c r="B91" s="150" t="e">
        <f>Réservation!#REF!</f>
        <v>#REF!</v>
      </c>
      <c r="C91" s="151" t="e">
        <f>Réservation!#REF!</f>
        <v>#REF!</v>
      </c>
      <c r="D91" s="151" t="e">
        <f>Réservation!#REF!</f>
        <v>#REF!</v>
      </c>
      <c r="E91" s="44" t="e">
        <f t="shared" si="24"/>
        <v>#REF!</v>
      </c>
      <c r="F91" s="44" t="e">
        <f>Réservation!#REF!</f>
        <v>#REF!</v>
      </c>
      <c r="G91" s="44" t="e">
        <f>Réservation!#REF!</f>
        <v>#REF!</v>
      </c>
      <c r="H91" s="44" t="e">
        <f>Réservation!#REF!</f>
        <v>#REF!</v>
      </c>
      <c r="I91" s="150" t="e">
        <f>Réservation!#REF!</f>
        <v>#REF!</v>
      </c>
      <c r="J91" s="44" t="str">
        <f>IFERROR(VLOOKUP(I91,Données!$D$2:$E$5,2,FALSE),"")</f>
        <v/>
      </c>
      <c r="K91" s="44" t="str">
        <f t="shared" si="25"/>
        <v/>
      </c>
      <c r="L91" s="150" t="e">
        <f>Réservation!#REF!</f>
        <v>#REF!</v>
      </c>
      <c r="M91" s="44" t="str">
        <f>IFERROR(VLOOKUP(L91,Données!$D$2:$E$5,2,FALSE),"")</f>
        <v/>
      </c>
      <c r="N91" s="44" t="str">
        <f t="shared" si="26"/>
        <v/>
      </c>
      <c r="O91" s="150" t="e">
        <f>Réservation!#REF!</f>
        <v>#REF!</v>
      </c>
      <c r="P91" s="44" t="str">
        <f>IFERROR(VLOOKUP(O91,Données!$D$2:$E$5,2,FALSE),"")</f>
        <v/>
      </c>
      <c r="Q91" s="44" t="str">
        <f t="shared" si="27"/>
        <v/>
      </c>
      <c r="R91" s="150" t="e">
        <f>Réservation!#REF!</f>
        <v>#REF!</v>
      </c>
      <c r="S91" s="44" t="str">
        <f>IFERROR(VLOOKUP(R91,Données!$D$2:$E$5,2,FALSE),"")</f>
        <v/>
      </c>
      <c r="T91" s="44" t="str">
        <f t="shared" si="28"/>
        <v/>
      </c>
      <c r="U91" s="187">
        <f t="shared" si="29"/>
        <v>0</v>
      </c>
      <c r="V91" s="45" t="e">
        <f>Réservation!#REF!</f>
        <v>#REF!</v>
      </c>
      <c r="W91" s="45" t="str">
        <f>IFERROR(VLOOKUP(V91,Données!$K$2:$N$7,3,FALSE),"")</f>
        <v/>
      </c>
      <c r="X91" s="187" t="str">
        <f t="shared" si="30"/>
        <v/>
      </c>
      <c r="Y91" s="45" t="e">
        <f>Réservation!#REF!</f>
        <v>#REF!</v>
      </c>
      <c r="Z91" s="45" t="str">
        <f>IFERROR(VLOOKUP(Y91,Données!$D$8:$E$10,2,FALSE),"")</f>
        <v/>
      </c>
      <c r="AA91" s="187" t="str">
        <f t="shared" si="31"/>
        <v/>
      </c>
      <c r="AB91" s="45" t="e">
        <f>Réservation!#REF!</f>
        <v>#REF!</v>
      </c>
      <c r="AC91" s="45" t="e">
        <f>Réservation!#REF!</f>
        <v>#REF!</v>
      </c>
      <c r="AD91" s="45" t="e">
        <f>VLOOKUP(AC91,Données!$D$14:$E$16,2,FALSE)</f>
        <v>#REF!</v>
      </c>
      <c r="AE91" s="187" t="str">
        <f t="shared" si="32"/>
        <v/>
      </c>
    </row>
    <row r="92" spans="1:31" hidden="1" x14ac:dyDescent="0.35">
      <c r="A92" s="150" t="e">
        <f>Réservation!#REF!</f>
        <v>#REF!</v>
      </c>
      <c r="B92" s="150" t="e">
        <f>Réservation!#REF!</f>
        <v>#REF!</v>
      </c>
      <c r="C92" s="151" t="e">
        <f>Réservation!#REF!</f>
        <v>#REF!</v>
      </c>
      <c r="D92" s="151" t="e">
        <f>Réservation!#REF!</f>
        <v>#REF!</v>
      </c>
      <c r="E92" s="44" t="e">
        <f t="shared" si="24"/>
        <v>#REF!</v>
      </c>
      <c r="F92" s="44" t="e">
        <f>Réservation!#REF!</f>
        <v>#REF!</v>
      </c>
      <c r="G92" s="44" t="e">
        <f>Réservation!#REF!</f>
        <v>#REF!</v>
      </c>
      <c r="H92" s="44" t="e">
        <f>Réservation!#REF!</f>
        <v>#REF!</v>
      </c>
      <c r="I92" s="150" t="e">
        <f>Réservation!#REF!</f>
        <v>#REF!</v>
      </c>
      <c r="J92" s="44" t="str">
        <f>IFERROR(VLOOKUP(I92,Données!$D$2:$E$5,2,FALSE),"")</f>
        <v/>
      </c>
      <c r="K92" s="44" t="str">
        <f t="shared" si="25"/>
        <v/>
      </c>
      <c r="L92" s="150" t="e">
        <f>Réservation!#REF!</f>
        <v>#REF!</v>
      </c>
      <c r="M92" s="44" t="str">
        <f>IFERROR(VLOOKUP(L92,Données!$D$2:$E$5,2,FALSE),"")</f>
        <v/>
      </c>
      <c r="N92" s="44" t="str">
        <f t="shared" si="26"/>
        <v/>
      </c>
      <c r="O92" s="150" t="e">
        <f>Réservation!#REF!</f>
        <v>#REF!</v>
      </c>
      <c r="P92" s="44" t="str">
        <f>IFERROR(VLOOKUP(O92,Données!$D$2:$E$5,2,FALSE),"")</f>
        <v/>
      </c>
      <c r="Q92" s="44" t="str">
        <f t="shared" si="27"/>
        <v/>
      </c>
      <c r="R92" s="150" t="e">
        <f>Réservation!#REF!</f>
        <v>#REF!</v>
      </c>
      <c r="S92" s="44" t="str">
        <f>IFERROR(VLOOKUP(R92,Données!$D$2:$E$5,2,FALSE),"")</f>
        <v/>
      </c>
      <c r="T92" s="44" t="str">
        <f t="shared" si="28"/>
        <v/>
      </c>
      <c r="U92" s="187">
        <f t="shared" si="29"/>
        <v>0</v>
      </c>
      <c r="V92" s="45" t="e">
        <f>Réservation!#REF!</f>
        <v>#REF!</v>
      </c>
      <c r="W92" s="45" t="str">
        <f>IFERROR(VLOOKUP(V92,Données!$K$2:$N$7,3,FALSE),"")</f>
        <v/>
      </c>
      <c r="X92" s="187" t="str">
        <f t="shared" si="30"/>
        <v/>
      </c>
      <c r="Y92" s="45" t="e">
        <f>Réservation!#REF!</f>
        <v>#REF!</v>
      </c>
      <c r="Z92" s="45" t="str">
        <f>IFERROR(VLOOKUP(Y92,Données!$D$8:$E$10,2,FALSE),"")</f>
        <v/>
      </c>
      <c r="AA92" s="187" t="str">
        <f t="shared" si="31"/>
        <v/>
      </c>
      <c r="AB92" s="45" t="e">
        <f>Réservation!#REF!</f>
        <v>#REF!</v>
      </c>
      <c r="AC92" s="45" t="e">
        <f>Réservation!#REF!</f>
        <v>#REF!</v>
      </c>
      <c r="AD92" s="45" t="e">
        <f>VLOOKUP(AC92,Données!$D$14:$E$16,2,FALSE)</f>
        <v>#REF!</v>
      </c>
      <c r="AE92" s="187" t="str">
        <f t="shared" si="32"/>
        <v/>
      </c>
    </row>
    <row r="93" spans="1:31" hidden="1" x14ac:dyDescent="0.35">
      <c r="A93" s="150" t="e">
        <f>Réservation!#REF!</f>
        <v>#REF!</v>
      </c>
      <c r="B93" s="150" t="e">
        <f>Réservation!#REF!</f>
        <v>#REF!</v>
      </c>
      <c r="C93" s="151" t="e">
        <f>Réservation!#REF!</f>
        <v>#REF!</v>
      </c>
      <c r="D93" s="151" t="e">
        <f>Réservation!#REF!</f>
        <v>#REF!</v>
      </c>
      <c r="E93" s="44" t="e">
        <f t="shared" si="24"/>
        <v>#REF!</v>
      </c>
      <c r="F93" s="44" t="e">
        <f>Réservation!#REF!</f>
        <v>#REF!</v>
      </c>
      <c r="G93" s="44" t="e">
        <f>Réservation!#REF!</f>
        <v>#REF!</v>
      </c>
      <c r="H93" s="44" t="e">
        <f>Réservation!#REF!</f>
        <v>#REF!</v>
      </c>
      <c r="I93" s="150" t="e">
        <f>Réservation!#REF!</f>
        <v>#REF!</v>
      </c>
      <c r="J93" s="44" t="str">
        <f>IFERROR(VLOOKUP(I93,Données!$D$2:$E$5,2,FALSE),"")</f>
        <v/>
      </c>
      <c r="K93" s="44" t="str">
        <f t="shared" si="25"/>
        <v/>
      </c>
      <c r="L93" s="150" t="e">
        <f>Réservation!#REF!</f>
        <v>#REF!</v>
      </c>
      <c r="M93" s="44" t="str">
        <f>IFERROR(VLOOKUP(L93,Données!$D$2:$E$5,2,FALSE),"")</f>
        <v/>
      </c>
      <c r="N93" s="44" t="str">
        <f t="shared" si="26"/>
        <v/>
      </c>
      <c r="O93" s="150" t="e">
        <f>Réservation!#REF!</f>
        <v>#REF!</v>
      </c>
      <c r="P93" s="44" t="str">
        <f>IFERROR(VLOOKUP(O93,Données!$D$2:$E$5,2,FALSE),"")</f>
        <v/>
      </c>
      <c r="Q93" s="44" t="str">
        <f t="shared" si="27"/>
        <v/>
      </c>
      <c r="R93" s="150" t="e">
        <f>Réservation!#REF!</f>
        <v>#REF!</v>
      </c>
      <c r="S93" s="44" t="str">
        <f>IFERROR(VLOOKUP(R93,Données!$D$2:$E$5,2,FALSE),"")</f>
        <v/>
      </c>
      <c r="T93" s="44" t="str">
        <f t="shared" si="28"/>
        <v/>
      </c>
      <c r="U93" s="187">
        <f t="shared" si="29"/>
        <v>0</v>
      </c>
      <c r="V93" s="45" t="e">
        <f>Réservation!#REF!</f>
        <v>#REF!</v>
      </c>
      <c r="W93" s="45" t="str">
        <f>IFERROR(VLOOKUP(V93,Données!$K$2:$N$7,3,FALSE),"")</f>
        <v/>
      </c>
      <c r="X93" s="187" t="str">
        <f t="shared" si="30"/>
        <v/>
      </c>
      <c r="Y93" s="45" t="e">
        <f>Réservation!#REF!</f>
        <v>#REF!</v>
      </c>
      <c r="Z93" s="45" t="str">
        <f>IFERROR(VLOOKUP(Y93,Données!$D$8:$E$10,2,FALSE),"")</f>
        <v/>
      </c>
      <c r="AA93" s="187" t="str">
        <f t="shared" si="31"/>
        <v/>
      </c>
      <c r="AB93" s="45" t="e">
        <f>Réservation!#REF!</f>
        <v>#REF!</v>
      </c>
      <c r="AC93" s="45" t="e">
        <f>Réservation!#REF!</f>
        <v>#REF!</v>
      </c>
      <c r="AD93" s="45" t="e">
        <f>VLOOKUP(AC93,Données!$D$14:$E$16,2,FALSE)</f>
        <v>#REF!</v>
      </c>
      <c r="AE93" s="187" t="str">
        <f t="shared" si="32"/>
        <v/>
      </c>
    </row>
    <row r="94" spans="1:31" hidden="1" x14ac:dyDescent="0.35">
      <c r="A94" s="150" t="e">
        <f>Réservation!#REF!</f>
        <v>#REF!</v>
      </c>
      <c r="B94" s="150" t="e">
        <f>Réservation!#REF!</f>
        <v>#REF!</v>
      </c>
      <c r="C94" s="151" t="e">
        <f>Réservation!#REF!</f>
        <v>#REF!</v>
      </c>
      <c r="D94" s="151" t="e">
        <f>Réservation!#REF!</f>
        <v>#REF!</v>
      </c>
      <c r="E94" s="44" t="e">
        <f t="shared" si="24"/>
        <v>#REF!</v>
      </c>
      <c r="F94" s="44" t="e">
        <f>Réservation!#REF!</f>
        <v>#REF!</v>
      </c>
      <c r="G94" s="44" t="e">
        <f>Réservation!#REF!</f>
        <v>#REF!</v>
      </c>
      <c r="H94" s="44" t="e">
        <f>Réservation!#REF!</f>
        <v>#REF!</v>
      </c>
      <c r="I94" s="150" t="e">
        <f>Réservation!#REF!</f>
        <v>#REF!</v>
      </c>
      <c r="J94" s="44" t="str">
        <f>IFERROR(VLOOKUP(I94,Données!$D$2:$E$5,2,FALSE),"")</f>
        <v/>
      </c>
      <c r="K94" s="44" t="str">
        <f t="shared" si="25"/>
        <v/>
      </c>
      <c r="L94" s="150" t="e">
        <f>Réservation!#REF!</f>
        <v>#REF!</v>
      </c>
      <c r="M94" s="44" t="str">
        <f>IFERROR(VLOOKUP(L94,Données!$D$2:$E$5,2,FALSE),"")</f>
        <v/>
      </c>
      <c r="N94" s="44" t="str">
        <f t="shared" si="26"/>
        <v/>
      </c>
      <c r="O94" s="150" t="e">
        <f>Réservation!#REF!</f>
        <v>#REF!</v>
      </c>
      <c r="P94" s="44" t="str">
        <f>IFERROR(VLOOKUP(O94,Données!$D$2:$E$5,2,FALSE),"")</f>
        <v/>
      </c>
      <c r="Q94" s="44" t="str">
        <f t="shared" si="27"/>
        <v/>
      </c>
      <c r="R94" s="150" t="e">
        <f>Réservation!#REF!</f>
        <v>#REF!</v>
      </c>
      <c r="S94" s="44" t="str">
        <f>IFERROR(VLOOKUP(R94,Données!$D$2:$E$5,2,FALSE),"")</f>
        <v/>
      </c>
      <c r="T94" s="44" t="str">
        <f t="shared" si="28"/>
        <v/>
      </c>
      <c r="U94" s="187">
        <f t="shared" si="29"/>
        <v>0</v>
      </c>
      <c r="V94" s="45" t="e">
        <f>Réservation!#REF!</f>
        <v>#REF!</v>
      </c>
      <c r="W94" s="45" t="str">
        <f>IFERROR(VLOOKUP(V94,Données!$K$2:$N$7,3,FALSE),"")</f>
        <v/>
      </c>
      <c r="X94" s="187" t="str">
        <f t="shared" si="30"/>
        <v/>
      </c>
      <c r="Y94" s="45" t="e">
        <f>Réservation!#REF!</f>
        <v>#REF!</v>
      </c>
      <c r="Z94" s="45" t="str">
        <f>IFERROR(VLOOKUP(Y94,Données!$D$8:$E$10,2,FALSE),"")</f>
        <v/>
      </c>
      <c r="AA94" s="187" t="str">
        <f t="shared" si="31"/>
        <v/>
      </c>
      <c r="AB94" s="45" t="e">
        <f>Réservation!#REF!</f>
        <v>#REF!</v>
      </c>
      <c r="AC94" s="45" t="e">
        <f>Réservation!#REF!</f>
        <v>#REF!</v>
      </c>
      <c r="AD94" s="45" t="e">
        <f>VLOOKUP(AC94,Données!$D$14:$E$16,2,FALSE)</f>
        <v>#REF!</v>
      </c>
      <c r="AE94" s="187" t="str">
        <f t="shared" si="32"/>
        <v/>
      </c>
    </row>
    <row r="95" spans="1:31" hidden="1" x14ac:dyDescent="0.35">
      <c r="A95" s="150" t="e">
        <f>Réservation!#REF!</f>
        <v>#REF!</v>
      </c>
      <c r="B95" s="150" t="e">
        <f>Réservation!#REF!</f>
        <v>#REF!</v>
      </c>
      <c r="C95" s="151" t="e">
        <f>Réservation!#REF!</f>
        <v>#REF!</v>
      </c>
      <c r="D95" s="151" t="e">
        <f>Réservation!#REF!</f>
        <v>#REF!</v>
      </c>
      <c r="E95" s="44" t="e">
        <f t="shared" si="24"/>
        <v>#REF!</v>
      </c>
      <c r="F95" s="44" t="e">
        <f>Réservation!#REF!</f>
        <v>#REF!</v>
      </c>
      <c r="G95" s="44" t="e">
        <f>Réservation!#REF!</f>
        <v>#REF!</v>
      </c>
      <c r="H95" s="44" t="e">
        <f>Réservation!#REF!</f>
        <v>#REF!</v>
      </c>
      <c r="I95" s="150" t="e">
        <f>Réservation!#REF!</f>
        <v>#REF!</v>
      </c>
      <c r="J95" s="44" t="str">
        <f>IFERROR(VLOOKUP(I95,Données!$D$2:$E$5,2,FALSE),"")</f>
        <v/>
      </c>
      <c r="K95" s="44" t="str">
        <f t="shared" si="25"/>
        <v/>
      </c>
      <c r="L95" s="150" t="e">
        <f>Réservation!#REF!</f>
        <v>#REF!</v>
      </c>
      <c r="M95" s="44" t="str">
        <f>IFERROR(VLOOKUP(L95,Données!$D$2:$E$5,2,FALSE),"")</f>
        <v/>
      </c>
      <c r="N95" s="44" t="str">
        <f t="shared" si="26"/>
        <v/>
      </c>
      <c r="O95" s="150" t="e">
        <f>Réservation!#REF!</f>
        <v>#REF!</v>
      </c>
      <c r="P95" s="44" t="str">
        <f>IFERROR(VLOOKUP(O95,Données!$D$2:$E$5,2,FALSE),"")</f>
        <v/>
      </c>
      <c r="Q95" s="44" t="str">
        <f t="shared" si="27"/>
        <v/>
      </c>
      <c r="R95" s="150" t="e">
        <f>Réservation!#REF!</f>
        <v>#REF!</v>
      </c>
      <c r="S95" s="44" t="str">
        <f>IFERROR(VLOOKUP(R95,Données!$D$2:$E$5,2,FALSE),"")</f>
        <v/>
      </c>
      <c r="T95" s="44" t="str">
        <f t="shared" si="28"/>
        <v/>
      </c>
      <c r="U95" s="187">
        <f t="shared" si="29"/>
        <v>0</v>
      </c>
      <c r="V95" s="45" t="e">
        <f>Réservation!#REF!</f>
        <v>#REF!</v>
      </c>
      <c r="W95" s="45" t="str">
        <f>IFERROR(VLOOKUP(V95,Données!$K$2:$N$7,3,FALSE),"")</f>
        <v/>
      </c>
      <c r="X95" s="187" t="str">
        <f t="shared" si="30"/>
        <v/>
      </c>
      <c r="Y95" s="45" t="e">
        <f>Réservation!#REF!</f>
        <v>#REF!</v>
      </c>
      <c r="Z95" s="45" t="str">
        <f>IFERROR(VLOOKUP(Y95,Données!$D$8:$E$10,2,FALSE),"")</f>
        <v/>
      </c>
      <c r="AA95" s="187" t="str">
        <f t="shared" si="31"/>
        <v/>
      </c>
      <c r="AB95" s="45" t="e">
        <f>Réservation!#REF!</f>
        <v>#REF!</v>
      </c>
      <c r="AC95" s="45" t="e">
        <f>Réservation!#REF!</f>
        <v>#REF!</v>
      </c>
      <c r="AD95" s="45" t="e">
        <f>VLOOKUP(AC95,Données!$D$14:$E$16,2,FALSE)</f>
        <v>#REF!</v>
      </c>
      <c r="AE95" s="187" t="str">
        <f t="shared" si="32"/>
        <v/>
      </c>
    </row>
    <row r="96" spans="1:31" hidden="1" x14ac:dyDescent="0.35">
      <c r="A96" s="150" t="e">
        <f>Réservation!#REF!</f>
        <v>#REF!</v>
      </c>
      <c r="B96" s="150" t="e">
        <f>Réservation!#REF!</f>
        <v>#REF!</v>
      </c>
      <c r="C96" s="151" t="e">
        <f>Réservation!#REF!</f>
        <v>#REF!</v>
      </c>
      <c r="D96" s="151" t="e">
        <f>Réservation!#REF!</f>
        <v>#REF!</v>
      </c>
      <c r="E96" s="44" t="e">
        <f t="shared" si="24"/>
        <v>#REF!</v>
      </c>
      <c r="F96" s="44" t="e">
        <f>Réservation!#REF!</f>
        <v>#REF!</v>
      </c>
      <c r="G96" s="44" t="e">
        <f>Réservation!#REF!</f>
        <v>#REF!</v>
      </c>
      <c r="H96" s="44" t="e">
        <f>Réservation!#REF!</f>
        <v>#REF!</v>
      </c>
      <c r="I96" s="150" t="e">
        <f>Réservation!#REF!</f>
        <v>#REF!</v>
      </c>
      <c r="J96" s="44" t="str">
        <f>IFERROR(VLOOKUP(I96,Données!$D$2:$E$5,2,FALSE),"")</f>
        <v/>
      </c>
      <c r="K96" s="44" t="str">
        <f t="shared" si="25"/>
        <v/>
      </c>
      <c r="L96" s="150" t="e">
        <f>Réservation!#REF!</f>
        <v>#REF!</v>
      </c>
      <c r="M96" s="44" t="str">
        <f>IFERROR(VLOOKUP(L96,Données!$D$2:$E$5,2,FALSE),"")</f>
        <v/>
      </c>
      <c r="N96" s="44" t="str">
        <f t="shared" si="26"/>
        <v/>
      </c>
      <c r="O96" s="150" t="e">
        <f>Réservation!#REF!</f>
        <v>#REF!</v>
      </c>
      <c r="P96" s="44" t="str">
        <f>IFERROR(VLOOKUP(O96,Données!$D$2:$E$5,2,FALSE),"")</f>
        <v/>
      </c>
      <c r="Q96" s="44" t="str">
        <f t="shared" si="27"/>
        <v/>
      </c>
      <c r="R96" s="150" t="e">
        <f>Réservation!#REF!</f>
        <v>#REF!</v>
      </c>
      <c r="S96" s="44" t="str">
        <f>IFERROR(VLOOKUP(R96,Données!$D$2:$E$5,2,FALSE),"")</f>
        <v/>
      </c>
      <c r="T96" s="44" t="str">
        <f t="shared" si="28"/>
        <v/>
      </c>
      <c r="U96" s="187">
        <f t="shared" si="29"/>
        <v>0</v>
      </c>
      <c r="V96" s="45" t="e">
        <f>Réservation!#REF!</f>
        <v>#REF!</v>
      </c>
      <c r="W96" s="45" t="str">
        <f>IFERROR(VLOOKUP(V96,Données!$K$2:$N$7,3,FALSE),"")</f>
        <v/>
      </c>
      <c r="X96" s="187" t="str">
        <f t="shared" si="30"/>
        <v/>
      </c>
      <c r="Y96" s="45" t="e">
        <f>Réservation!#REF!</f>
        <v>#REF!</v>
      </c>
      <c r="Z96" s="45" t="str">
        <f>IFERROR(VLOOKUP(Y96,Données!$D$8:$E$10,2,FALSE),"")</f>
        <v/>
      </c>
      <c r="AA96" s="187" t="str">
        <f t="shared" si="31"/>
        <v/>
      </c>
      <c r="AB96" s="45" t="e">
        <f>Réservation!#REF!</f>
        <v>#REF!</v>
      </c>
      <c r="AC96" s="45" t="e">
        <f>Réservation!#REF!</f>
        <v>#REF!</v>
      </c>
      <c r="AD96" s="45" t="e">
        <f>VLOOKUP(AC96,Données!$D$14:$E$16,2,FALSE)</f>
        <v>#REF!</v>
      </c>
      <c r="AE96" s="187" t="str">
        <f t="shared" si="32"/>
        <v/>
      </c>
    </row>
    <row r="97" spans="1:31" hidden="1" x14ac:dyDescent="0.35">
      <c r="A97" s="150" t="e">
        <f>Réservation!#REF!</f>
        <v>#REF!</v>
      </c>
      <c r="B97" s="150" t="e">
        <f>Réservation!#REF!</f>
        <v>#REF!</v>
      </c>
      <c r="C97" s="151" t="e">
        <f>Réservation!#REF!</f>
        <v>#REF!</v>
      </c>
      <c r="D97" s="151" t="e">
        <f>Réservation!#REF!</f>
        <v>#REF!</v>
      </c>
      <c r="E97" s="44" t="e">
        <f t="shared" si="24"/>
        <v>#REF!</v>
      </c>
      <c r="F97" s="44" t="e">
        <f>Réservation!#REF!</f>
        <v>#REF!</v>
      </c>
      <c r="G97" s="44" t="e">
        <f>Réservation!#REF!</f>
        <v>#REF!</v>
      </c>
      <c r="H97" s="44" t="e">
        <f>Réservation!#REF!</f>
        <v>#REF!</v>
      </c>
      <c r="I97" s="150" t="e">
        <f>Réservation!#REF!</f>
        <v>#REF!</v>
      </c>
      <c r="J97" s="44" t="str">
        <f>IFERROR(VLOOKUP(I97,Données!$D$2:$E$5,2,FALSE),"")</f>
        <v/>
      </c>
      <c r="K97" s="44" t="str">
        <f t="shared" si="25"/>
        <v/>
      </c>
      <c r="L97" s="150" t="e">
        <f>Réservation!#REF!</f>
        <v>#REF!</v>
      </c>
      <c r="M97" s="44" t="str">
        <f>IFERROR(VLOOKUP(L97,Données!$D$2:$E$5,2,FALSE),"")</f>
        <v/>
      </c>
      <c r="N97" s="44" t="str">
        <f t="shared" si="26"/>
        <v/>
      </c>
      <c r="O97" s="150" t="e">
        <f>Réservation!#REF!</f>
        <v>#REF!</v>
      </c>
      <c r="P97" s="44" t="str">
        <f>IFERROR(VLOOKUP(O97,Données!$D$2:$E$5,2,FALSE),"")</f>
        <v/>
      </c>
      <c r="Q97" s="44" t="str">
        <f t="shared" si="27"/>
        <v/>
      </c>
      <c r="R97" s="150" t="e">
        <f>Réservation!#REF!</f>
        <v>#REF!</v>
      </c>
      <c r="S97" s="44" t="str">
        <f>IFERROR(VLOOKUP(R97,Données!$D$2:$E$5,2,FALSE),"")</f>
        <v/>
      </c>
      <c r="T97" s="44" t="str">
        <f t="shared" si="28"/>
        <v/>
      </c>
      <c r="U97" s="187">
        <f t="shared" si="29"/>
        <v>0</v>
      </c>
      <c r="V97" s="45" t="e">
        <f>Réservation!#REF!</f>
        <v>#REF!</v>
      </c>
      <c r="W97" s="45" t="str">
        <f>IFERROR(VLOOKUP(V97,Données!$K$2:$N$7,3,FALSE),"")</f>
        <v/>
      </c>
      <c r="X97" s="187" t="str">
        <f t="shared" si="30"/>
        <v/>
      </c>
      <c r="Y97" s="45" t="e">
        <f>Réservation!#REF!</f>
        <v>#REF!</v>
      </c>
      <c r="Z97" s="45" t="str">
        <f>IFERROR(VLOOKUP(Y97,Données!$D$8:$E$10,2,FALSE),"")</f>
        <v/>
      </c>
      <c r="AA97" s="187" t="str">
        <f t="shared" si="31"/>
        <v/>
      </c>
      <c r="AB97" s="45" t="e">
        <f>Réservation!#REF!</f>
        <v>#REF!</v>
      </c>
      <c r="AC97" s="45" t="e">
        <f>Réservation!#REF!</f>
        <v>#REF!</v>
      </c>
      <c r="AD97" s="45" t="e">
        <f>VLOOKUP(AC97,Données!$D$14:$E$16,2,FALSE)</f>
        <v>#REF!</v>
      </c>
      <c r="AE97" s="187" t="str">
        <f t="shared" si="32"/>
        <v/>
      </c>
    </row>
    <row r="98" spans="1:31" hidden="1" x14ac:dyDescent="0.35">
      <c r="A98" s="150" t="e">
        <f>Réservation!#REF!</f>
        <v>#REF!</v>
      </c>
      <c r="B98" s="150" t="e">
        <f>Réservation!#REF!</f>
        <v>#REF!</v>
      </c>
      <c r="C98" s="151" t="e">
        <f>Réservation!#REF!</f>
        <v>#REF!</v>
      </c>
      <c r="D98" s="151" t="e">
        <f>Réservation!#REF!</f>
        <v>#REF!</v>
      </c>
      <c r="E98" s="44" t="e">
        <f t="shared" si="24"/>
        <v>#REF!</v>
      </c>
      <c r="F98" s="44" t="e">
        <f>Réservation!#REF!</f>
        <v>#REF!</v>
      </c>
      <c r="G98" s="44" t="e">
        <f>Réservation!#REF!</f>
        <v>#REF!</v>
      </c>
      <c r="H98" s="44" t="e">
        <f>Réservation!#REF!</f>
        <v>#REF!</v>
      </c>
      <c r="I98" s="150" t="e">
        <f>Réservation!#REF!</f>
        <v>#REF!</v>
      </c>
      <c r="J98" s="44" t="str">
        <f>IFERROR(VLOOKUP(I98,Données!$D$2:$E$5,2,FALSE),"")</f>
        <v/>
      </c>
      <c r="K98" s="44" t="str">
        <f t="shared" si="25"/>
        <v/>
      </c>
      <c r="L98" s="150" t="e">
        <f>Réservation!#REF!</f>
        <v>#REF!</v>
      </c>
      <c r="M98" s="44" t="str">
        <f>IFERROR(VLOOKUP(L98,Données!$D$2:$E$5,2,FALSE),"")</f>
        <v/>
      </c>
      <c r="N98" s="44" t="str">
        <f t="shared" si="26"/>
        <v/>
      </c>
      <c r="O98" s="150" t="e">
        <f>Réservation!#REF!</f>
        <v>#REF!</v>
      </c>
      <c r="P98" s="44" t="str">
        <f>IFERROR(VLOOKUP(O98,Données!$D$2:$E$5,2,FALSE),"")</f>
        <v/>
      </c>
      <c r="Q98" s="44" t="str">
        <f t="shared" si="27"/>
        <v/>
      </c>
      <c r="R98" s="150" t="e">
        <f>Réservation!#REF!</f>
        <v>#REF!</v>
      </c>
      <c r="S98" s="44" t="str">
        <f>IFERROR(VLOOKUP(R98,Données!$D$2:$E$5,2,FALSE),"")</f>
        <v/>
      </c>
      <c r="T98" s="44" t="str">
        <f t="shared" si="28"/>
        <v/>
      </c>
      <c r="U98" s="187">
        <f t="shared" si="29"/>
        <v>0</v>
      </c>
      <c r="V98" s="45" t="e">
        <f>Réservation!#REF!</f>
        <v>#REF!</v>
      </c>
      <c r="W98" s="45" t="str">
        <f>IFERROR(VLOOKUP(V98,Données!$K$2:$N$7,3,FALSE),"")</f>
        <v/>
      </c>
      <c r="X98" s="187" t="str">
        <f t="shared" si="30"/>
        <v/>
      </c>
      <c r="Y98" s="45" t="e">
        <f>Réservation!#REF!</f>
        <v>#REF!</v>
      </c>
      <c r="Z98" s="45" t="str">
        <f>IFERROR(VLOOKUP(Y98,Données!$D$8:$E$10,2,FALSE),"")</f>
        <v/>
      </c>
      <c r="AA98" s="187" t="str">
        <f t="shared" si="31"/>
        <v/>
      </c>
      <c r="AB98" s="45" t="e">
        <f>Réservation!#REF!</f>
        <v>#REF!</v>
      </c>
      <c r="AC98" s="45" t="e">
        <f>Réservation!#REF!</f>
        <v>#REF!</v>
      </c>
      <c r="AD98" s="45" t="e">
        <f>VLOOKUP(AC98,Données!$D$14:$E$16,2,FALSE)</f>
        <v>#REF!</v>
      </c>
      <c r="AE98" s="187" t="str">
        <f t="shared" si="32"/>
        <v/>
      </c>
    </row>
    <row r="99" spans="1:31" hidden="1" x14ac:dyDescent="0.35">
      <c r="A99" s="150" t="e">
        <f>Réservation!#REF!</f>
        <v>#REF!</v>
      </c>
      <c r="B99" s="150" t="e">
        <f>Réservation!#REF!</f>
        <v>#REF!</v>
      </c>
      <c r="C99" s="151" t="e">
        <f>Réservation!#REF!</f>
        <v>#REF!</v>
      </c>
      <c r="D99" s="151" t="e">
        <f>Réservation!#REF!</f>
        <v>#REF!</v>
      </c>
      <c r="E99" s="44" t="e">
        <f t="shared" si="24"/>
        <v>#REF!</v>
      </c>
      <c r="F99" s="44" t="e">
        <f>Réservation!#REF!</f>
        <v>#REF!</v>
      </c>
      <c r="G99" s="44" t="e">
        <f>Réservation!#REF!</f>
        <v>#REF!</v>
      </c>
      <c r="H99" s="44" t="e">
        <f>Réservation!#REF!</f>
        <v>#REF!</v>
      </c>
      <c r="I99" s="150" t="e">
        <f>Réservation!#REF!</f>
        <v>#REF!</v>
      </c>
      <c r="J99" s="44" t="str">
        <f>IFERROR(VLOOKUP(I99,Données!$D$2:$E$5,2,FALSE),"")</f>
        <v/>
      </c>
      <c r="K99" s="44" t="str">
        <f t="shared" si="25"/>
        <v/>
      </c>
      <c r="L99" s="150" t="e">
        <f>Réservation!#REF!</f>
        <v>#REF!</v>
      </c>
      <c r="M99" s="44" t="str">
        <f>IFERROR(VLOOKUP(L99,Données!$D$2:$E$5,2,FALSE),"")</f>
        <v/>
      </c>
      <c r="N99" s="44" t="str">
        <f t="shared" si="26"/>
        <v/>
      </c>
      <c r="O99" s="150" t="e">
        <f>Réservation!#REF!</f>
        <v>#REF!</v>
      </c>
      <c r="P99" s="44" t="str">
        <f>IFERROR(VLOOKUP(O99,Données!$D$2:$E$5,2,FALSE),"")</f>
        <v/>
      </c>
      <c r="Q99" s="44" t="str">
        <f t="shared" si="27"/>
        <v/>
      </c>
      <c r="R99" s="150" t="e">
        <f>Réservation!#REF!</f>
        <v>#REF!</v>
      </c>
      <c r="S99" s="44" t="str">
        <f>IFERROR(VLOOKUP(R99,Données!$D$2:$E$5,2,FALSE),"")</f>
        <v/>
      </c>
      <c r="T99" s="44" t="str">
        <f t="shared" si="28"/>
        <v/>
      </c>
      <c r="U99" s="187">
        <f t="shared" si="29"/>
        <v>0</v>
      </c>
      <c r="V99" s="45" t="e">
        <f>Réservation!#REF!</f>
        <v>#REF!</v>
      </c>
      <c r="W99" s="45" t="str">
        <f>IFERROR(VLOOKUP(V99,Données!$K$2:$N$7,3,FALSE),"")</f>
        <v/>
      </c>
      <c r="X99" s="187" t="str">
        <f t="shared" si="30"/>
        <v/>
      </c>
      <c r="Y99" s="45" t="e">
        <f>Réservation!#REF!</f>
        <v>#REF!</v>
      </c>
      <c r="Z99" s="45" t="str">
        <f>IFERROR(VLOOKUP(Y99,Données!$D$8:$E$10,2,FALSE),"")</f>
        <v/>
      </c>
      <c r="AA99" s="187" t="str">
        <f t="shared" si="31"/>
        <v/>
      </c>
      <c r="AB99" s="45" t="e">
        <f>Réservation!#REF!</f>
        <v>#REF!</v>
      </c>
      <c r="AC99" s="45" t="e">
        <f>Réservation!#REF!</f>
        <v>#REF!</v>
      </c>
      <c r="AD99" s="45" t="e">
        <f>VLOOKUP(AC99,Données!$D$14:$E$16,2,FALSE)</f>
        <v>#REF!</v>
      </c>
      <c r="AE99" s="187" t="str">
        <f t="shared" si="32"/>
        <v/>
      </c>
    </row>
    <row r="100" spans="1:31" hidden="1" x14ac:dyDescent="0.35">
      <c r="A100" s="150" t="e">
        <f>Réservation!#REF!</f>
        <v>#REF!</v>
      </c>
      <c r="B100" s="150" t="e">
        <f>Réservation!#REF!</f>
        <v>#REF!</v>
      </c>
      <c r="C100" s="151" t="e">
        <f>Réservation!#REF!</f>
        <v>#REF!</v>
      </c>
      <c r="D100" s="151" t="e">
        <f>Réservation!#REF!</f>
        <v>#REF!</v>
      </c>
      <c r="E100" s="44" t="e">
        <f t="shared" si="24"/>
        <v>#REF!</v>
      </c>
      <c r="F100" s="44" t="e">
        <f>Réservation!#REF!</f>
        <v>#REF!</v>
      </c>
      <c r="G100" s="44" t="e">
        <f>Réservation!#REF!</f>
        <v>#REF!</v>
      </c>
      <c r="H100" s="44" t="e">
        <f>Réservation!#REF!</f>
        <v>#REF!</v>
      </c>
      <c r="I100" s="150" t="e">
        <f>Réservation!#REF!</f>
        <v>#REF!</v>
      </c>
      <c r="J100" s="44" t="str">
        <f>IFERROR(VLOOKUP(I100,Données!$D$2:$E$5,2,FALSE),"")</f>
        <v/>
      </c>
      <c r="K100" s="44" t="str">
        <f t="shared" si="25"/>
        <v/>
      </c>
      <c r="L100" s="150" t="e">
        <f>Réservation!#REF!</f>
        <v>#REF!</v>
      </c>
      <c r="M100" s="44" t="str">
        <f>IFERROR(VLOOKUP(L100,Données!$D$2:$E$5,2,FALSE),"")</f>
        <v/>
      </c>
      <c r="N100" s="44" t="str">
        <f t="shared" si="26"/>
        <v/>
      </c>
      <c r="O100" s="150" t="e">
        <f>Réservation!#REF!</f>
        <v>#REF!</v>
      </c>
      <c r="P100" s="44" t="str">
        <f>IFERROR(VLOOKUP(O100,Données!$D$2:$E$5,2,FALSE),"")</f>
        <v/>
      </c>
      <c r="Q100" s="44" t="str">
        <f t="shared" si="27"/>
        <v/>
      </c>
      <c r="R100" s="150" t="e">
        <f>Réservation!#REF!</f>
        <v>#REF!</v>
      </c>
      <c r="S100" s="44" t="str">
        <f>IFERROR(VLOOKUP(R100,Données!$D$2:$E$5,2,FALSE),"")</f>
        <v/>
      </c>
      <c r="T100" s="44" t="str">
        <f t="shared" si="28"/>
        <v/>
      </c>
      <c r="U100" s="187">
        <f t="shared" si="29"/>
        <v>0</v>
      </c>
      <c r="V100" s="45" t="e">
        <f>Réservation!#REF!</f>
        <v>#REF!</v>
      </c>
      <c r="W100" s="45" t="str">
        <f>IFERROR(VLOOKUP(V100,Données!$K$2:$N$7,3,FALSE),"")</f>
        <v/>
      </c>
      <c r="X100" s="187" t="str">
        <f t="shared" si="30"/>
        <v/>
      </c>
      <c r="Y100" s="45" t="e">
        <f>Réservation!#REF!</f>
        <v>#REF!</v>
      </c>
      <c r="Z100" s="45" t="str">
        <f>IFERROR(VLOOKUP(Y100,Données!$D$8:$E$10,2,FALSE),"")</f>
        <v/>
      </c>
      <c r="AA100" s="187" t="str">
        <f t="shared" si="31"/>
        <v/>
      </c>
      <c r="AB100" s="45" t="e">
        <f>Réservation!#REF!</f>
        <v>#REF!</v>
      </c>
      <c r="AC100" s="45" t="e">
        <f>Réservation!#REF!</f>
        <v>#REF!</v>
      </c>
      <c r="AD100" s="45" t="e">
        <f>VLOOKUP(AC100,Données!$D$14:$E$16,2,FALSE)</f>
        <v>#REF!</v>
      </c>
      <c r="AE100" s="187" t="str">
        <f t="shared" si="32"/>
        <v/>
      </c>
    </row>
    <row r="101" spans="1:31" hidden="1" x14ac:dyDescent="0.35">
      <c r="A101" s="150" t="e">
        <f>Réservation!#REF!</f>
        <v>#REF!</v>
      </c>
      <c r="B101" s="150" t="e">
        <f>Réservation!#REF!</f>
        <v>#REF!</v>
      </c>
      <c r="C101" s="151" t="e">
        <f>Réservation!#REF!</f>
        <v>#REF!</v>
      </c>
      <c r="D101" s="151" t="e">
        <f>Réservation!#REF!</f>
        <v>#REF!</v>
      </c>
      <c r="E101" s="44" t="e">
        <f t="shared" si="24"/>
        <v>#REF!</v>
      </c>
      <c r="F101" s="44" t="e">
        <f>Réservation!#REF!</f>
        <v>#REF!</v>
      </c>
      <c r="G101" s="44" t="e">
        <f>Réservation!#REF!</f>
        <v>#REF!</v>
      </c>
      <c r="H101" s="44" t="e">
        <f>Réservation!#REF!</f>
        <v>#REF!</v>
      </c>
      <c r="I101" s="150" t="e">
        <f>Réservation!#REF!</f>
        <v>#REF!</v>
      </c>
      <c r="J101" s="44" t="str">
        <f>IFERROR(VLOOKUP(I101,Données!$D$2:$E$5,2,FALSE),"")</f>
        <v/>
      </c>
      <c r="K101" s="44" t="str">
        <f t="shared" si="25"/>
        <v/>
      </c>
      <c r="L101" s="150" t="e">
        <f>Réservation!#REF!</f>
        <v>#REF!</v>
      </c>
      <c r="M101" s="44" t="str">
        <f>IFERROR(VLOOKUP(L101,Données!$D$2:$E$5,2,FALSE),"")</f>
        <v/>
      </c>
      <c r="N101" s="44" t="str">
        <f t="shared" si="26"/>
        <v/>
      </c>
      <c r="O101" s="150" t="e">
        <f>Réservation!#REF!</f>
        <v>#REF!</v>
      </c>
      <c r="P101" s="44" t="str">
        <f>IFERROR(VLOOKUP(O101,Données!$D$2:$E$5,2,FALSE),"")</f>
        <v/>
      </c>
      <c r="Q101" s="44" t="str">
        <f t="shared" si="27"/>
        <v/>
      </c>
      <c r="R101" s="150" t="e">
        <f>Réservation!#REF!</f>
        <v>#REF!</v>
      </c>
      <c r="S101" s="44" t="str">
        <f>IFERROR(VLOOKUP(R101,Données!$D$2:$E$5,2,FALSE),"")</f>
        <v/>
      </c>
      <c r="T101" s="44" t="str">
        <f t="shared" si="28"/>
        <v/>
      </c>
      <c r="U101" s="187">
        <f t="shared" si="29"/>
        <v>0</v>
      </c>
      <c r="V101" s="45" t="e">
        <f>Réservation!#REF!</f>
        <v>#REF!</v>
      </c>
      <c r="W101" s="45" t="str">
        <f>IFERROR(VLOOKUP(V101,Données!$K$2:$N$7,3,FALSE),"")</f>
        <v/>
      </c>
      <c r="X101" s="187" t="str">
        <f t="shared" si="30"/>
        <v/>
      </c>
      <c r="Y101" s="45" t="e">
        <f>Réservation!#REF!</f>
        <v>#REF!</v>
      </c>
      <c r="Z101" s="45" t="str">
        <f>IFERROR(VLOOKUP(Y101,Données!$D$8:$E$10,2,FALSE),"")</f>
        <v/>
      </c>
      <c r="AA101" s="187" t="str">
        <f t="shared" si="31"/>
        <v/>
      </c>
      <c r="AB101" s="45" t="e">
        <f>Réservation!#REF!</f>
        <v>#REF!</v>
      </c>
      <c r="AC101" s="45" t="e">
        <f>Réservation!#REF!</f>
        <v>#REF!</v>
      </c>
      <c r="AD101" s="45" t="e">
        <f>VLOOKUP(AC101,Données!$D$14:$E$16,2,FALSE)</f>
        <v>#REF!</v>
      </c>
      <c r="AE101" s="187" t="str">
        <f t="shared" si="32"/>
        <v/>
      </c>
    </row>
    <row r="102" spans="1:31" hidden="1" x14ac:dyDescent="0.35">
      <c r="A102" s="150" t="e">
        <f>Réservation!#REF!</f>
        <v>#REF!</v>
      </c>
      <c r="B102" s="150" t="e">
        <f>Réservation!#REF!</f>
        <v>#REF!</v>
      </c>
      <c r="C102" s="151" t="e">
        <f>Réservation!#REF!</f>
        <v>#REF!</v>
      </c>
      <c r="D102" s="151" t="e">
        <f>Réservation!#REF!</f>
        <v>#REF!</v>
      </c>
      <c r="E102" s="44" t="e">
        <f t="shared" si="24"/>
        <v>#REF!</v>
      </c>
      <c r="F102" s="44" t="e">
        <f>Réservation!#REF!</f>
        <v>#REF!</v>
      </c>
      <c r="G102" s="44" t="e">
        <f>Réservation!#REF!</f>
        <v>#REF!</v>
      </c>
      <c r="H102" s="44" t="e">
        <f>Réservation!#REF!</f>
        <v>#REF!</v>
      </c>
      <c r="I102" s="150" t="e">
        <f>Réservation!#REF!</f>
        <v>#REF!</v>
      </c>
      <c r="J102" s="44" t="str">
        <f>IFERROR(VLOOKUP(I102,Données!$D$2:$E$5,2,FALSE),"")</f>
        <v/>
      </c>
      <c r="K102" s="44" t="str">
        <f t="shared" si="25"/>
        <v/>
      </c>
      <c r="L102" s="150" t="e">
        <f>Réservation!#REF!</f>
        <v>#REF!</v>
      </c>
      <c r="M102" s="44" t="str">
        <f>IFERROR(VLOOKUP(L102,Données!$D$2:$E$5,2,FALSE),"")</f>
        <v/>
      </c>
      <c r="N102" s="44" t="str">
        <f t="shared" si="26"/>
        <v/>
      </c>
      <c r="O102" s="150" t="e">
        <f>Réservation!#REF!</f>
        <v>#REF!</v>
      </c>
      <c r="P102" s="44" t="str">
        <f>IFERROR(VLOOKUP(O102,Données!$D$2:$E$5,2,FALSE),"")</f>
        <v/>
      </c>
      <c r="Q102" s="44" t="str">
        <f t="shared" si="27"/>
        <v/>
      </c>
      <c r="R102" s="150" t="e">
        <f>Réservation!#REF!</f>
        <v>#REF!</v>
      </c>
      <c r="S102" s="44" t="str">
        <f>IFERROR(VLOOKUP(R102,Données!$D$2:$E$5,2,FALSE),"")</f>
        <v/>
      </c>
      <c r="T102" s="44" t="str">
        <f t="shared" si="28"/>
        <v/>
      </c>
      <c r="U102" s="187">
        <f t="shared" si="29"/>
        <v>0</v>
      </c>
      <c r="V102" s="45" t="e">
        <f>Réservation!#REF!</f>
        <v>#REF!</v>
      </c>
      <c r="W102" s="45" t="str">
        <f>IFERROR(VLOOKUP(V102,Données!$K$2:$N$7,3,FALSE),"")</f>
        <v/>
      </c>
      <c r="X102" s="187" t="str">
        <f t="shared" si="30"/>
        <v/>
      </c>
      <c r="Y102" s="45" t="e">
        <f>Réservation!#REF!</f>
        <v>#REF!</v>
      </c>
      <c r="Z102" s="45" t="str">
        <f>IFERROR(VLOOKUP(Y102,Données!$D$8:$E$10,2,FALSE),"")</f>
        <v/>
      </c>
      <c r="AA102" s="187" t="str">
        <f t="shared" si="31"/>
        <v/>
      </c>
      <c r="AB102" s="45" t="e">
        <f>Réservation!#REF!</f>
        <v>#REF!</v>
      </c>
      <c r="AC102" s="45" t="e">
        <f>Réservation!#REF!</f>
        <v>#REF!</v>
      </c>
      <c r="AD102" s="45" t="e">
        <f>VLOOKUP(AC102,Données!$D$14:$E$16,2,FALSE)</f>
        <v>#REF!</v>
      </c>
      <c r="AE102" s="187" t="str">
        <f t="shared" si="32"/>
        <v/>
      </c>
    </row>
    <row r="103" spans="1:31" hidden="1" x14ac:dyDescent="0.35">
      <c r="A103" s="150" t="e">
        <f>Réservation!#REF!</f>
        <v>#REF!</v>
      </c>
      <c r="B103" s="150" t="e">
        <f>Réservation!#REF!</f>
        <v>#REF!</v>
      </c>
      <c r="C103" s="151" t="e">
        <f>Réservation!#REF!</f>
        <v>#REF!</v>
      </c>
      <c r="D103" s="151" t="e">
        <f>Réservation!#REF!</f>
        <v>#REF!</v>
      </c>
      <c r="E103" s="44" t="e">
        <f t="shared" si="24"/>
        <v>#REF!</v>
      </c>
      <c r="F103" s="44" t="e">
        <f>Réservation!#REF!</f>
        <v>#REF!</v>
      </c>
      <c r="G103" s="44" t="e">
        <f>Réservation!#REF!</f>
        <v>#REF!</v>
      </c>
      <c r="H103" s="44" t="e">
        <f>Réservation!#REF!</f>
        <v>#REF!</v>
      </c>
      <c r="I103" s="150" t="e">
        <f>Réservation!#REF!</f>
        <v>#REF!</v>
      </c>
      <c r="J103" s="44" t="str">
        <f>IFERROR(VLOOKUP(I103,Données!$D$2:$E$5,2,FALSE),"")</f>
        <v/>
      </c>
      <c r="K103" s="44" t="str">
        <f t="shared" si="25"/>
        <v/>
      </c>
      <c r="L103" s="150" t="e">
        <f>Réservation!#REF!</f>
        <v>#REF!</v>
      </c>
      <c r="M103" s="44" t="str">
        <f>IFERROR(VLOOKUP(L103,Données!$D$2:$E$5,2,FALSE),"")</f>
        <v/>
      </c>
      <c r="N103" s="44" t="str">
        <f t="shared" si="26"/>
        <v/>
      </c>
      <c r="O103" s="150" t="e">
        <f>Réservation!#REF!</f>
        <v>#REF!</v>
      </c>
      <c r="P103" s="44" t="str">
        <f>IFERROR(VLOOKUP(O103,Données!$D$2:$E$5,2,FALSE),"")</f>
        <v/>
      </c>
      <c r="Q103" s="44" t="str">
        <f t="shared" si="27"/>
        <v/>
      </c>
      <c r="R103" s="150" t="e">
        <f>Réservation!#REF!</f>
        <v>#REF!</v>
      </c>
      <c r="S103" s="44" t="str">
        <f>IFERROR(VLOOKUP(R103,Données!$D$2:$E$5,2,FALSE),"")</f>
        <v/>
      </c>
      <c r="T103" s="44" t="str">
        <f t="shared" si="28"/>
        <v/>
      </c>
      <c r="U103" s="187">
        <f t="shared" si="29"/>
        <v>0</v>
      </c>
      <c r="V103" s="45" t="e">
        <f>Réservation!#REF!</f>
        <v>#REF!</v>
      </c>
      <c r="W103" s="45" t="str">
        <f>IFERROR(VLOOKUP(V103,Données!$K$2:$N$7,3,FALSE),"")</f>
        <v/>
      </c>
      <c r="X103" s="187" t="str">
        <f t="shared" si="30"/>
        <v/>
      </c>
      <c r="Y103" s="45" t="e">
        <f>Réservation!#REF!</f>
        <v>#REF!</v>
      </c>
      <c r="Z103" s="45" t="str">
        <f>IFERROR(VLOOKUP(Y103,Données!$D$8:$E$10,2,FALSE),"")</f>
        <v/>
      </c>
      <c r="AA103" s="187" t="str">
        <f t="shared" si="31"/>
        <v/>
      </c>
      <c r="AB103" s="45" t="e">
        <f>Réservation!#REF!</f>
        <v>#REF!</v>
      </c>
      <c r="AC103" s="45" t="e">
        <f>Réservation!#REF!</f>
        <v>#REF!</v>
      </c>
      <c r="AD103" s="45" t="e">
        <f>VLOOKUP(AC103,Données!$D$14:$E$16,2,FALSE)</f>
        <v>#REF!</v>
      </c>
      <c r="AE103" s="187" t="str">
        <f t="shared" si="32"/>
        <v/>
      </c>
    </row>
    <row r="104" spans="1:31" hidden="1" x14ac:dyDescent="0.35">
      <c r="A104" s="150" t="e">
        <f>Réservation!#REF!</f>
        <v>#REF!</v>
      </c>
      <c r="B104" s="150" t="e">
        <f>Réservation!#REF!</f>
        <v>#REF!</v>
      </c>
      <c r="C104" s="151" t="e">
        <f>Réservation!#REF!</f>
        <v>#REF!</v>
      </c>
      <c r="D104" s="151" t="e">
        <f>Réservation!#REF!</f>
        <v>#REF!</v>
      </c>
      <c r="E104" s="44" t="e">
        <f t="shared" si="24"/>
        <v>#REF!</v>
      </c>
      <c r="F104" s="44" t="e">
        <f>Réservation!#REF!</f>
        <v>#REF!</v>
      </c>
      <c r="G104" s="44" t="e">
        <f>Réservation!#REF!</f>
        <v>#REF!</v>
      </c>
      <c r="H104" s="44" t="e">
        <f>Réservation!#REF!</f>
        <v>#REF!</v>
      </c>
      <c r="I104" s="150" t="e">
        <f>Réservation!#REF!</f>
        <v>#REF!</v>
      </c>
      <c r="J104" s="44" t="str">
        <f>IFERROR(VLOOKUP(I104,Données!$D$2:$E$5,2,FALSE),"")</f>
        <v/>
      </c>
      <c r="K104" s="44" t="str">
        <f t="shared" si="25"/>
        <v/>
      </c>
      <c r="L104" s="150" t="e">
        <f>Réservation!#REF!</f>
        <v>#REF!</v>
      </c>
      <c r="M104" s="44" t="str">
        <f>IFERROR(VLOOKUP(L104,Données!$D$2:$E$5,2,FALSE),"")</f>
        <v/>
      </c>
      <c r="N104" s="44" t="str">
        <f t="shared" si="26"/>
        <v/>
      </c>
      <c r="O104" s="150" t="e">
        <f>Réservation!#REF!</f>
        <v>#REF!</v>
      </c>
      <c r="P104" s="44" t="str">
        <f>IFERROR(VLOOKUP(O104,Données!$D$2:$E$5,2,FALSE),"")</f>
        <v/>
      </c>
      <c r="Q104" s="44" t="str">
        <f t="shared" si="27"/>
        <v/>
      </c>
      <c r="R104" s="150" t="e">
        <f>Réservation!#REF!</f>
        <v>#REF!</v>
      </c>
      <c r="S104" s="44" t="str">
        <f>IFERROR(VLOOKUP(R104,Données!$D$2:$E$5,2,FALSE),"")</f>
        <v/>
      </c>
      <c r="T104" s="44" t="str">
        <f t="shared" si="28"/>
        <v/>
      </c>
      <c r="U104" s="187">
        <f t="shared" si="29"/>
        <v>0</v>
      </c>
      <c r="V104" s="45" t="e">
        <f>Réservation!#REF!</f>
        <v>#REF!</v>
      </c>
      <c r="W104" s="45" t="str">
        <f>IFERROR(VLOOKUP(V104,Données!$K$2:$N$7,3,FALSE),"")</f>
        <v/>
      </c>
      <c r="X104" s="187" t="str">
        <f t="shared" si="30"/>
        <v/>
      </c>
      <c r="Y104" s="45" t="e">
        <f>Réservation!#REF!</f>
        <v>#REF!</v>
      </c>
      <c r="Z104" s="45" t="str">
        <f>IFERROR(VLOOKUP(Y104,Données!$D$8:$E$10,2,FALSE),"")</f>
        <v/>
      </c>
      <c r="AA104" s="187" t="str">
        <f t="shared" si="31"/>
        <v/>
      </c>
      <c r="AB104" s="45" t="e">
        <f>Réservation!#REF!</f>
        <v>#REF!</v>
      </c>
      <c r="AC104" s="45" t="e">
        <f>Réservation!#REF!</f>
        <v>#REF!</v>
      </c>
      <c r="AD104" s="45" t="e">
        <f>VLOOKUP(AC104,Données!$D$14:$E$16,2,FALSE)</f>
        <v>#REF!</v>
      </c>
      <c r="AE104" s="187" t="str">
        <f t="shared" si="32"/>
        <v/>
      </c>
    </row>
    <row r="105" spans="1:31" hidden="1" x14ac:dyDescent="0.35">
      <c r="A105" s="150" t="e">
        <f>Réservation!#REF!</f>
        <v>#REF!</v>
      </c>
      <c r="B105" s="150" t="e">
        <f>Réservation!#REF!</f>
        <v>#REF!</v>
      </c>
      <c r="C105" s="151" t="e">
        <f>Réservation!#REF!</f>
        <v>#REF!</v>
      </c>
      <c r="D105" s="151" t="e">
        <f>Réservation!#REF!</f>
        <v>#REF!</v>
      </c>
      <c r="E105" s="44" t="e">
        <f t="shared" si="24"/>
        <v>#REF!</v>
      </c>
      <c r="F105" s="44" t="e">
        <f>Réservation!#REF!</f>
        <v>#REF!</v>
      </c>
      <c r="G105" s="44" t="e">
        <f>Réservation!#REF!</f>
        <v>#REF!</v>
      </c>
      <c r="H105" s="44" t="e">
        <f>Réservation!#REF!</f>
        <v>#REF!</v>
      </c>
      <c r="I105" s="150" t="e">
        <f>Réservation!#REF!</f>
        <v>#REF!</v>
      </c>
      <c r="J105" s="44" t="str">
        <f>IFERROR(VLOOKUP(I105,Données!$D$2:$E$5,2,FALSE),"")</f>
        <v/>
      </c>
      <c r="K105" s="44" t="str">
        <f t="shared" si="25"/>
        <v/>
      </c>
      <c r="L105" s="150" t="e">
        <f>Réservation!#REF!</f>
        <v>#REF!</v>
      </c>
      <c r="M105" s="44" t="str">
        <f>IFERROR(VLOOKUP(L105,Données!$D$2:$E$5,2,FALSE),"")</f>
        <v/>
      </c>
      <c r="N105" s="44" t="str">
        <f t="shared" si="26"/>
        <v/>
      </c>
      <c r="O105" s="150" t="e">
        <f>Réservation!#REF!</f>
        <v>#REF!</v>
      </c>
      <c r="P105" s="44" t="str">
        <f>IFERROR(VLOOKUP(O105,Données!$D$2:$E$5,2,FALSE),"")</f>
        <v/>
      </c>
      <c r="Q105" s="44" t="str">
        <f t="shared" si="27"/>
        <v/>
      </c>
      <c r="R105" s="150" t="e">
        <f>Réservation!#REF!</f>
        <v>#REF!</v>
      </c>
      <c r="S105" s="44" t="str">
        <f>IFERROR(VLOOKUP(R105,Données!$D$2:$E$5,2,FALSE),"")</f>
        <v/>
      </c>
      <c r="T105" s="44" t="str">
        <f t="shared" si="28"/>
        <v/>
      </c>
      <c r="U105" s="187">
        <f t="shared" si="29"/>
        <v>0</v>
      </c>
      <c r="V105" s="45" t="e">
        <f>Réservation!#REF!</f>
        <v>#REF!</v>
      </c>
      <c r="W105" s="45" t="str">
        <f>IFERROR(VLOOKUP(V105,Données!$K$2:$N$7,3,FALSE),"")</f>
        <v/>
      </c>
      <c r="X105" s="187" t="str">
        <f t="shared" si="30"/>
        <v/>
      </c>
      <c r="Y105" s="45" t="e">
        <f>Réservation!#REF!</f>
        <v>#REF!</v>
      </c>
      <c r="Z105" s="45" t="str">
        <f>IFERROR(VLOOKUP(Y105,Données!$D$8:$E$10,2,FALSE),"")</f>
        <v/>
      </c>
      <c r="AA105" s="187" t="str">
        <f t="shared" si="31"/>
        <v/>
      </c>
      <c r="AB105" s="45" t="e">
        <f>Réservation!#REF!</f>
        <v>#REF!</v>
      </c>
      <c r="AC105" s="45" t="e">
        <f>Réservation!#REF!</f>
        <v>#REF!</v>
      </c>
      <c r="AD105" s="45" t="e">
        <f>VLOOKUP(AC105,Données!$D$14:$E$16,2,FALSE)</f>
        <v>#REF!</v>
      </c>
      <c r="AE105" s="187" t="str">
        <f t="shared" si="32"/>
        <v/>
      </c>
    </row>
    <row r="106" spans="1:31" hidden="1" x14ac:dyDescent="0.35">
      <c r="A106" s="150" t="e">
        <f>Réservation!#REF!</f>
        <v>#REF!</v>
      </c>
      <c r="B106" s="150" t="e">
        <f>Réservation!#REF!</f>
        <v>#REF!</v>
      </c>
      <c r="C106" s="151" t="e">
        <f>Réservation!#REF!</f>
        <v>#REF!</v>
      </c>
      <c r="D106" s="151" t="e">
        <f>Réservation!#REF!</f>
        <v>#REF!</v>
      </c>
      <c r="E106" s="44" t="e">
        <f t="shared" si="24"/>
        <v>#REF!</v>
      </c>
      <c r="F106" s="44" t="e">
        <f>Réservation!#REF!</f>
        <v>#REF!</v>
      </c>
      <c r="G106" s="44" t="e">
        <f>Réservation!#REF!</f>
        <v>#REF!</v>
      </c>
      <c r="H106" s="44" t="e">
        <f>Réservation!#REF!</f>
        <v>#REF!</v>
      </c>
      <c r="I106" s="150" t="e">
        <f>Réservation!#REF!</f>
        <v>#REF!</v>
      </c>
      <c r="J106" s="44" t="str">
        <f>IFERROR(VLOOKUP(I106,Données!$D$2:$E$5,2,FALSE),"")</f>
        <v/>
      </c>
      <c r="K106" s="44" t="str">
        <f t="shared" si="25"/>
        <v/>
      </c>
      <c r="L106" s="150" t="e">
        <f>Réservation!#REF!</f>
        <v>#REF!</v>
      </c>
      <c r="M106" s="44" t="str">
        <f>IFERROR(VLOOKUP(L106,Données!$D$2:$E$5,2,FALSE),"")</f>
        <v/>
      </c>
      <c r="N106" s="44" t="str">
        <f t="shared" si="26"/>
        <v/>
      </c>
      <c r="O106" s="150" t="e">
        <f>Réservation!#REF!</f>
        <v>#REF!</v>
      </c>
      <c r="P106" s="44" t="str">
        <f>IFERROR(VLOOKUP(O106,Données!$D$2:$E$5,2,FALSE),"")</f>
        <v/>
      </c>
      <c r="Q106" s="44" t="str">
        <f t="shared" si="27"/>
        <v/>
      </c>
      <c r="R106" s="150" t="e">
        <f>Réservation!#REF!</f>
        <v>#REF!</v>
      </c>
      <c r="S106" s="44" t="str">
        <f>IFERROR(VLOOKUP(R106,Données!$D$2:$E$5,2,FALSE),"")</f>
        <v/>
      </c>
      <c r="T106" s="44" t="str">
        <f t="shared" si="28"/>
        <v/>
      </c>
      <c r="U106" s="187">
        <f t="shared" si="29"/>
        <v>0</v>
      </c>
      <c r="V106" s="45" t="e">
        <f>Réservation!#REF!</f>
        <v>#REF!</v>
      </c>
      <c r="W106" s="45" t="str">
        <f>IFERROR(VLOOKUP(V106,Données!$K$2:$N$7,3,FALSE),"")</f>
        <v/>
      </c>
      <c r="X106" s="187" t="str">
        <f t="shared" si="30"/>
        <v/>
      </c>
      <c r="Y106" s="45" t="e">
        <f>Réservation!#REF!</f>
        <v>#REF!</v>
      </c>
      <c r="Z106" s="45" t="str">
        <f>IFERROR(VLOOKUP(Y106,Données!$D$8:$E$10,2,FALSE),"")</f>
        <v/>
      </c>
      <c r="AA106" s="187" t="str">
        <f t="shared" si="31"/>
        <v/>
      </c>
      <c r="AB106" s="45" t="e">
        <f>Réservation!#REF!</f>
        <v>#REF!</v>
      </c>
      <c r="AC106" s="45" t="e">
        <f>Réservation!#REF!</f>
        <v>#REF!</v>
      </c>
      <c r="AD106" s="45" t="e">
        <f>VLOOKUP(AC106,Données!$D$14:$E$16,2,FALSE)</f>
        <v>#REF!</v>
      </c>
      <c r="AE106" s="187" t="str">
        <f t="shared" si="32"/>
        <v/>
      </c>
    </row>
    <row r="107" spans="1:31" hidden="1" x14ac:dyDescent="0.35">
      <c r="A107" s="150" t="e">
        <f>Réservation!#REF!</f>
        <v>#REF!</v>
      </c>
      <c r="B107" s="150" t="e">
        <f>Réservation!#REF!</f>
        <v>#REF!</v>
      </c>
      <c r="C107" s="151" t="e">
        <f>Réservation!#REF!</f>
        <v>#REF!</v>
      </c>
      <c r="D107" s="151" t="e">
        <f>Réservation!#REF!</f>
        <v>#REF!</v>
      </c>
      <c r="E107" s="44" t="e">
        <f t="shared" si="24"/>
        <v>#REF!</v>
      </c>
      <c r="F107" s="44" t="e">
        <f>Réservation!#REF!</f>
        <v>#REF!</v>
      </c>
      <c r="G107" s="44" t="e">
        <f>Réservation!#REF!</f>
        <v>#REF!</v>
      </c>
      <c r="H107" s="44" t="e">
        <f>Réservation!#REF!</f>
        <v>#REF!</v>
      </c>
      <c r="I107" s="150" t="e">
        <f>Réservation!#REF!</f>
        <v>#REF!</v>
      </c>
      <c r="J107" s="44" t="str">
        <f>IFERROR(VLOOKUP(I107,Données!$D$2:$E$5,2,FALSE),"")</f>
        <v/>
      </c>
      <c r="K107" s="44" t="str">
        <f t="shared" si="25"/>
        <v/>
      </c>
      <c r="L107" s="150" t="e">
        <f>Réservation!#REF!</f>
        <v>#REF!</v>
      </c>
      <c r="M107" s="44" t="str">
        <f>IFERROR(VLOOKUP(L107,Données!$D$2:$E$5,2,FALSE),"")</f>
        <v/>
      </c>
      <c r="N107" s="44" t="str">
        <f t="shared" si="26"/>
        <v/>
      </c>
      <c r="O107" s="150" t="e">
        <f>Réservation!#REF!</f>
        <v>#REF!</v>
      </c>
      <c r="P107" s="44" t="str">
        <f>IFERROR(VLOOKUP(O107,Données!$D$2:$E$5,2,FALSE),"")</f>
        <v/>
      </c>
      <c r="Q107" s="44" t="str">
        <f t="shared" si="27"/>
        <v/>
      </c>
      <c r="R107" s="150" t="e">
        <f>Réservation!#REF!</f>
        <v>#REF!</v>
      </c>
      <c r="S107" s="44" t="str">
        <f>IFERROR(VLOOKUP(R107,Données!$D$2:$E$5,2,FALSE),"")</f>
        <v/>
      </c>
      <c r="T107" s="44" t="str">
        <f t="shared" si="28"/>
        <v/>
      </c>
      <c r="U107" s="187">
        <f t="shared" si="29"/>
        <v>0</v>
      </c>
      <c r="V107" s="45" t="e">
        <f>Réservation!#REF!</f>
        <v>#REF!</v>
      </c>
      <c r="W107" s="45" t="str">
        <f>IFERROR(VLOOKUP(V107,Données!$K$2:$N$7,3,FALSE),"")</f>
        <v/>
      </c>
      <c r="X107" s="187" t="str">
        <f t="shared" si="30"/>
        <v/>
      </c>
      <c r="Y107" s="45" t="e">
        <f>Réservation!#REF!</f>
        <v>#REF!</v>
      </c>
      <c r="Z107" s="45" t="str">
        <f>IFERROR(VLOOKUP(Y107,Données!$D$8:$E$10,2,FALSE),"")</f>
        <v/>
      </c>
      <c r="AA107" s="187" t="str">
        <f t="shared" si="31"/>
        <v/>
      </c>
      <c r="AB107" s="45" t="e">
        <f>Réservation!#REF!</f>
        <v>#REF!</v>
      </c>
      <c r="AC107" s="45" t="e">
        <f>Réservation!#REF!</f>
        <v>#REF!</v>
      </c>
      <c r="AD107" s="45" t="e">
        <f>VLOOKUP(AC107,Données!$D$14:$E$16,2,FALSE)</f>
        <v>#REF!</v>
      </c>
      <c r="AE107" s="187" t="str">
        <f t="shared" si="32"/>
        <v/>
      </c>
    </row>
    <row r="108" spans="1:31" hidden="1" x14ac:dyDescent="0.35">
      <c r="A108" s="150" t="e">
        <f>Réservation!#REF!</f>
        <v>#REF!</v>
      </c>
      <c r="B108" s="150" t="e">
        <f>Réservation!#REF!</f>
        <v>#REF!</v>
      </c>
      <c r="C108" s="151" t="e">
        <f>Réservation!#REF!</f>
        <v>#REF!</v>
      </c>
      <c r="D108" s="151" t="e">
        <f>Réservation!#REF!</f>
        <v>#REF!</v>
      </c>
      <c r="E108" s="44" t="e">
        <f t="shared" si="24"/>
        <v>#REF!</v>
      </c>
      <c r="F108" s="44" t="e">
        <f>Réservation!#REF!</f>
        <v>#REF!</v>
      </c>
      <c r="G108" s="44" t="e">
        <f>Réservation!#REF!</f>
        <v>#REF!</v>
      </c>
      <c r="H108" s="44" t="e">
        <f>Réservation!#REF!</f>
        <v>#REF!</v>
      </c>
      <c r="I108" s="150" t="e">
        <f>Réservation!#REF!</f>
        <v>#REF!</v>
      </c>
      <c r="J108" s="44" t="str">
        <f>IFERROR(VLOOKUP(I108,Données!$D$2:$E$5,2,FALSE),"")</f>
        <v/>
      </c>
      <c r="K108" s="44" t="str">
        <f t="shared" si="25"/>
        <v/>
      </c>
      <c r="L108" s="150" t="e">
        <f>Réservation!#REF!</f>
        <v>#REF!</v>
      </c>
      <c r="M108" s="44" t="str">
        <f>IFERROR(VLOOKUP(L108,Données!$D$2:$E$5,2,FALSE),"")</f>
        <v/>
      </c>
      <c r="N108" s="44" t="str">
        <f t="shared" si="26"/>
        <v/>
      </c>
      <c r="O108" s="150" t="e">
        <f>Réservation!#REF!</f>
        <v>#REF!</v>
      </c>
      <c r="P108" s="44" t="str">
        <f>IFERROR(VLOOKUP(O108,Données!$D$2:$E$5,2,FALSE),"")</f>
        <v/>
      </c>
      <c r="Q108" s="44" t="str">
        <f t="shared" si="27"/>
        <v/>
      </c>
      <c r="R108" s="150" t="e">
        <f>Réservation!#REF!</f>
        <v>#REF!</v>
      </c>
      <c r="S108" s="44" t="str">
        <f>IFERROR(VLOOKUP(R108,Données!$D$2:$E$5,2,FALSE),"")</f>
        <v/>
      </c>
      <c r="T108" s="44" t="str">
        <f t="shared" si="28"/>
        <v/>
      </c>
      <c r="U108" s="187">
        <f t="shared" si="29"/>
        <v>0</v>
      </c>
      <c r="V108" s="45" t="e">
        <f>Réservation!#REF!</f>
        <v>#REF!</v>
      </c>
      <c r="W108" s="45" t="str">
        <f>IFERROR(VLOOKUP(V108,Données!$K$2:$N$7,3,FALSE),"")</f>
        <v/>
      </c>
      <c r="X108" s="187" t="str">
        <f t="shared" si="30"/>
        <v/>
      </c>
      <c r="Y108" s="45" t="e">
        <f>Réservation!#REF!</f>
        <v>#REF!</v>
      </c>
      <c r="Z108" s="45" t="str">
        <f>IFERROR(VLOOKUP(Y108,Données!$D$8:$E$10,2,FALSE),"")</f>
        <v/>
      </c>
      <c r="AA108" s="187" t="str">
        <f t="shared" si="31"/>
        <v/>
      </c>
      <c r="AB108" s="45" t="e">
        <f>Réservation!#REF!</f>
        <v>#REF!</v>
      </c>
      <c r="AC108" s="45" t="e">
        <f>Réservation!#REF!</f>
        <v>#REF!</v>
      </c>
      <c r="AD108" s="45" t="e">
        <f>VLOOKUP(AC108,Données!$D$14:$E$16,2,FALSE)</f>
        <v>#REF!</v>
      </c>
      <c r="AE108" s="187" t="str">
        <f t="shared" si="32"/>
        <v/>
      </c>
    </row>
    <row r="109" spans="1:31" hidden="1" x14ac:dyDescent="0.35">
      <c r="A109" s="150" t="e">
        <f>Réservation!#REF!</f>
        <v>#REF!</v>
      </c>
      <c r="B109" s="150" t="e">
        <f>Réservation!#REF!</f>
        <v>#REF!</v>
      </c>
      <c r="C109" s="151" t="e">
        <f>Réservation!#REF!</f>
        <v>#REF!</v>
      </c>
      <c r="D109" s="151" t="e">
        <f>Réservation!#REF!</f>
        <v>#REF!</v>
      </c>
      <c r="E109" s="44" t="e">
        <f t="shared" si="24"/>
        <v>#REF!</v>
      </c>
      <c r="F109" s="44" t="e">
        <f>Réservation!#REF!</f>
        <v>#REF!</v>
      </c>
      <c r="G109" s="44" t="e">
        <f>Réservation!#REF!</f>
        <v>#REF!</v>
      </c>
      <c r="H109" s="44" t="e">
        <f>Réservation!#REF!</f>
        <v>#REF!</v>
      </c>
      <c r="I109" s="150" t="e">
        <f>Réservation!#REF!</f>
        <v>#REF!</v>
      </c>
      <c r="J109" s="44" t="str">
        <f>IFERROR(VLOOKUP(I109,Données!$D$2:$E$5,2,FALSE),"")</f>
        <v/>
      </c>
      <c r="K109" s="44" t="str">
        <f t="shared" si="25"/>
        <v/>
      </c>
      <c r="L109" s="150" t="e">
        <f>Réservation!#REF!</f>
        <v>#REF!</v>
      </c>
      <c r="M109" s="44" t="str">
        <f>IFERROR(VLOOKUP(L109,Données!$D$2:$E$5,2,FALSE),"")</f>
        <v/>
      </c>
      <c r="N109" s="44" t="str">
        <f t="shared" si="26"/>
        <v/>
      </c>
      <c r="O109" s="150" t="e">
        <f>Réservation!#REF!</f>
        <v>#REF!</v>
      </c>
      <c r="P109" s="44" t="str">
        <f>IFERROR(VLOOKUP(O109,Données!$D$2:$E$5,2,FALSE),"")</f>
        <v/>
      </c>
      <c r="Q109" s="44" t="str">
        <f t="shared" si="27"/>
        <v/>
      </c>
      <c r="R109" s="150" t="e">
        <f>Réservation!#REF!</f>
        <v>#REF!</v>
      </c>
      <c r="S109" s="44" t="str">
        <f>IFERROR(VLOOKUP(R109,Données!$D$2:$E$5,2,FALSE),"")</f>
        <v/>
      </c>
      <c r="T109" s="44" t="str">
        <f t="shared" si="28"/>
        <v/>
      </c>
      <c r="U109" s="187">
        <f t="shared" si="29"/>
        <v>0</v>
      </c>
      <c r="V109" s="45" t="e">
        <f>Réservation!#REF!</f>
        <v>#REF!</v>
      </c>
      <c r="W109" s="45" t="str">
        <f>IFERROR(VLOOKUP(V109,Données!$K$2:$N$7,3,FALSE),"")</f>
        <v/>
      </c>
      <c r="X109" s="187" t="str">
        <f t="shared" si="30"/>
        <v/>
      </c>
      <c r="Y109" s="45" t="e">
        <f>Réservation!#REF!</f>
        <v>#REF!</v>
      </c>
      <c r="Z109" s="45" t="str">
        <f>IFERROR(VLOOKUP(Y109,Données!$D$8:$E$10,2,FALSE),"")</f>
        <v/>
      </c>
      <c r="AA109" s="187" t="str">
        <f t="shared" si="31"/>
        <v/>
      </c>
      <c r="AB109" s="45" t="e">
        <f>Réservation!#REF!</f>
        <v>#REF!</v>
      </c>
      <c r="AC109" s="45" t="e">
        <f>Réservation!#REF!</f>
        <v>#REF!</v>
      </c>
      <c r="AD109" s="45" t="e">
        <f>VLOOKUP(AC109,Données!$D$14:$E$16,2,FALSE)</f>
        <v>#REF!</v>
      </c>
      <c r="AE109" s="187" t="str">
        <f t="shared" si="32"/>
        <v/>
      </c>
    </row>
    <row r="110" spans="1:31" hidden="1" x14ac:dyDescent="0.35">
      <c r="A110" s="150" t="e">
        <f>Réservation!#REF!</f>
        <v>#REF!</v>
      </c>
      <c r="B110" s="150" t="e">
        <f>Réservation!#REF!</f>
        <v>#REF!</v>
      </c>
      <c r="C110" s="151" t="e">
        <f>Réservation!#REF!</f>
        <v>#REF!</v>
      </c>
      <c r="D110" s="151" t="e">
        <f>Réservation!#REF!</f>
        <v>#REF!</v>
      </c>
      <c r="E110" s="44" t="e">
        <f t="shared" si="24"/>
        <v>#REF!</v>
      </c>
      <c r="F110" s="44" t="e">
        <f>Réservation!#REF!</f>
        <v>#REF!</v>
      </c>
      <c r="G110" s="44" t="e">
        <f>Réservation!#REF!</f>
        <v>#REF!</v>
      </c>
      <c r="H110" s="44" t="e">
        <f>Réservation!#REF!</f>
        <v>#REF!</v>
      </c>
      <c r="I110" s="150" t="e">
        <f>Réservation!#REF!</f>
        <v>#REF!</v>
      </c>
      <c r="J110" s="44" t="str">
        <f>IFERROR(VLOOKUP(I110,Données!$D$2:$E$5,2,FALSE),"")</f>
        <v/>
      </c>
      <c r="K110" s="44" t="str">
        <f t="shared" si="25"/>
        <v/>
      </c>
      <c r="L110" s="150" t="e">
        <f>Réservation!#REF!</f>
        <v>#REF!</v>
      </c>
      <c r="M110" s="44" t="str">
        <f>IFERROR(VLOOKUP(L110,Données!$D$2:$E$5,2,FALSE),"")</f>
        <v/>
      </c>
      <c r="N110" s="44" t="str">
        <f t="shared" si="26"/>
        <v/>
      </c>
      <c r="O110" s="150" t="e">
        <f>Réservation!#REF!</f>
        <v>#REF!</v>
      </c>
      <c r="P110" s="44" t="str">
        <f>IFERROR(VLOOKUP(O110,Données!$D$2:$E$5,2,FALSE),"")</f>
        <v/>
      </c>
      <c r="Q110" s="44" t="str">
        <f t="shared" si="27"/>
        <v/>
      </c>
      <c r="R110" s="150" t="e">
        <f>Réservation!#REF!</f>
        <v>#REF!</v>
      </c>
      <c r="S110" s="44" t="str">
        <f>IFERROR(VLOOKUP(R110,Données!$D$2:$E$5,2,FALSE),"")</f>
        <v/>
      </c>
      <c r="T110" s="44" t="str">
        <f t="shared" si="28"/>
        <v/>
      </c>
      <c r="U110" s="187">
        <f t="shared" si="29"/>
        <v>0</v>
      </c>
      <c r="V110" s="45" t="e">
        <f>Réservation!#REF!</f>
        <v>#REF!</v>
      </c>
      <c r="W110" s="45" t="str">
        <f>IFERROR(VLOOKUP(V110,Données!$K$2:$N$7,3,FALSE),"")</f>
        <v/>
      </c>
      <c r="X110" s="187" t="str">
        <f t="shared" si="30"/>
        <v/>
      </c>
      <c r="Y110" s="45" t="e">
        <f>Réservation!#REF!</f>
        <v>#REF!</v>
      </c>
      <c r="Z110" s="45" t="str">
        <f>IFERROR(VLOOKUP(Y110,Données!$D$8:$E$10,2,FALSE),"")</f>
        <v/>
      </c>
      <c r="AA110" s="187" t="str">
        <f t="shared" si="31"/>
        <v/>
      </c>
      <c r="AB110" s="45" t="e">
        <f>Réservation!#REF!</f>
        <v>#REF!</v>
      </c>
      <c r="AC110" s="45" t="e">
        <f>Réservation!#REF!</f>
        <v>#REF!</v>
      </c>
      <c r="AD110" s="45" t="e">
        <f>VLOOKUP(AC110,Données!$D$14:$E$16,2,FALSE)</f>
        <v>#REF!</v>
      </c>
      <c r="AE110" s="187" t="str">
        <f t="shared" si="32"/>
        <v/>
      </c>
    </row>
    <row r="111" spans="1:31" hidden="1" x14ac:dyDescent="0.35">
      <c r="A111" s="150" t="e">
        <f>Réservation!#REF!</f>
        <v>#REF!</v>
      </c>
      <c r="B111" s="150" t="e">
        <f>Réservation!#REF!</f>
        <v>#REF!</v>
      </c>
      <c r="C111" s="151" t="e">
        <f>Réservation!#REF!</f>
        <v>#REF!</v>
      </c>
      <c r="D111" s="151" t="e">
        <f>Réservation!#REF!</f>
        <v>#REF!</v>
      </c>
      <c r="E111" s="44" t="e">
        <f t="shared" si="24"/>
        <v>#REF!</v>
      </c>
      <c r="F111" s="44" t="e">
        <f>Réservation!#REF!</f>
        <v>#REF!</v>
      </c>
      <c r="G111" s="44" t="e">
        <f>Réservation!#REF!</f>
        <v>#REF!</v>
      </c>
      <c r="H111" s="44" t="e">
        <f>Réservation!#REF!</f>
        <v>#REF!</v>
      </c>
      <c r="I111" s="150" t="e">
        <f>Réservation!#REF!</f>
        <v>#REF!</v>
      </c>
      <c r="J111" s="44" t="str">
        <f>IFERROR(VLOOKUP(I111,Données!$D$2:$E$5,2,FALSE),"")</f>
        <v/>
      </c>
      <c r="K111" s="44" t="str">
        <f t="shared" si="25"/>
        <v/>
      </c>
      <c r="L111" s="150" t="e">
        <f>Réservation!#REF!</f>
        <v>#REF!</v>
      </c>
      <c r="M111" s="44" t="str">
        <f>IFERROR(VLOOKUP(L111,Données!$D$2:$E$5,2,FALSE),"")</f>
        <v/>
      </c>
      <c r="N111" s="44" t="str">
        <f t="shared" si="26"/>
        <v/>
      </c>
      <c r="O111" s="150" t="e">
        <f>Réservation!#REF!</f>
        <v>#REF!</v>
      </c>
      <c r="P111" s="44" t="str">
        <f>IFERROR(VLOOKUP(O111,Données!$D$2:$E$5,2,FALSE),"")</f>
        <v/>
      </c>
      <c r="Q111" s="44" t="str">
        <f t="shared" si="27"/>
        <v/>
      </c>
      <c r="R111" s="150" t="e">
        <f>Réservation!#REF!</f>
        <v>#REF!</v>
      </c>
      <c r="S111" s="44" t="str">
        <f>IFERROR(VLOOKUP(R111,Données!$D$2:$E$5,2,FALSE),"")</f>
        <v/>
      </c>
      <c r="T111" s="44" t="str">
        <f t="shared" si="28"/>
        <v/>
      </c>
      <c r="U111" s="187">
        <f t="shared" si="29"/>
        <v>0</v>
      </c>
      <c r="V111" s="45" t="e">
        <f>Réservation!#REF!</f>
        <v>#REF!</v>
      </c>
      <c r="W111" s="45" t="str">
        <f>IFERROR(VLOOKUP(V111,Données!$K$2:$N$7,3,FALSE),"")</f>
        <v/>
      </c>
      <c r="X111" s="187" t="str">
        <f t="shared" si="30"/>
        <v/>
      </c>
      <c r="Y111" s="45" t="e">
        <f>Réservation!#REF!</f>
        <v>#REF!</v>
      </c>
      <c r="Z111" s="45" t="str">
        <f>IFERROR(VLOOKUP(Y111,Données!$D$8:$E$10,2,FALSE),"")</f>
        <v/>
      </c>
      <c r="AA111" s="187" t="str">
        <f t="shared" si="31"/>
        <v/>
      </c>
      <c r="AB111" s="45" t="e">
        <f>Réservation!#REF!</f>
        <v>#REF!</v>
      </c>
      <c r="AC111" s="45" t="e">
        <f>Réservation!#REF!</f>
        <v>#REF!</v>
      </c>
      <c r="AD111" s="45" t="e">
        <f>VLOOKUP(AC111,Données!$D$14:$E$16,2,FALSE)</f>
        <v>#REF!</v>
      </c>
      <c r="AE111" s="187" t="str">
        <f t="shared" si="32"/>
        <v/>
      </c>
    </row>
    <row r="112" spans="1:31" hidden="1" x14ac:dyDescent="0.35">
      <c r="A112" s="150" t="e">
        <f>Réservation!#REF!</f>
        <v>#REF!</v>
      </c>
      <c r="B112" s="150" t="e">
        <f>Réservation!#REF!</f>
        <v>#REF!</v>
      </c>
      <c r="C112" s="151" t="e">
        <f>Réservation!#REF!</f>
        <v>#REF!</v>
      </c>
      <c r="D112" s="151" t="e">
        <f>Réservation!#REF!</f>
        <v>#REF!</v>
      </c>
      <c r="E112" s="44" t="e">
        <f t="shared" si="24"/>
        <v>#REF!</v>
      </c>
      <c r="F112" s="44" t="e">
        <f>Réservation!#REF!</f>
        <v>#REF!</v>
      </c>
      <c r="G112" s="44" t="e">
        <f>Réservation!#REF!</f>
        <v>#REF!</v>
      </c>
      <c r="H112" s="44" t="e">
        <f>Réservation!#REF!</f>
        <v>#REF!</v>
      </c>
      <c r="I112" s="150" t="e">
        <f>Réservation!#REF!</f>
        <v>#REF!</v>
      </c>
      <c r="J112" s="44" t="str">
        <f>IFERROR(VLOOKUP(I112,Données!$D$2:$E$5,2,FALSE),"")</f>
        <v/>
      </c>
      <c r="K112" s="44" t="str">
        <f t="shared" si="25"/>
        <v/>
      </c>
      <c r="L112" s="150" t="e">
        <f>Réservation!#REF!</f>
        <v>#REF!</v>
      </c>
      <c r="M112" s="44" t="str">
        <f>IFERROR(VLOOKUP(L112,Données!$D$2:$E$5,2,FALSE),"")</f>
        <v/>
      </c>
      <c r="N112" s="44" t="str">
        <f t="shared" si="26"/>
        <v/>
      </c>
      <c r="O112" s="150" t="e">
        <f>Réservation!#REF!</f>
        <v>#REF!</v>
      </c>
      <c r="P112" s="44" t="str">
        <f>IFERROR(VLOOKUP(O112,Données!$D$2:$E$5,2,FALSE),"")</f>
        <v/>
      </c>
      <c r="Q112" s="44" t="str">
        <f t="shared" si="27"/>
        <v/>
      </c>
      <c r="R112" s="150" t="e">
        <f>Réservation!#REF!</f>
        <v>#REF!</v>
      </c>
      <c r="S112" s="44" t="str">
        <f>IFERROR(VLOOKUP(R112,Données!$D$2:$E$5,2,FALSE),"")</f>
        <v/>
      </c>
      <c r="T112" s="44" t="str">
        <f t="shared" si="28"/>
        <v/>
      </c>
      <c r="U112" s="187">
        <f t="shared" si="29"/>
        <v>0</v>
      </c>
      <c r="V112" s="45" t="e">
        <f>Réservation!#REF!</f>
        <v>#REF!</v>
      </c>
      <c r="W112" s="45" t="str">
        <f>IFERROR(VLOOKUP(V112,Données!$K$2:$N$7,3,FALSE),"")</f>
        <v/>
      </c>
      <c r="X112" s="187" t="str">
        <f t="shared" si="30"/>
        <v/>
      </c>
      <c r="Y112" s="45" t="e">
        <f>Réservation!#REF!</f>
        <v>#REF!</v>
      </c>
      <c r="Z112" s="45" t="str">
        <f>IFERROR(VLOOKUP(Y112,Données!$D$8:$E$10,2,FALSE),"")</f>
        <v/>
      </c>
      <c r="AA112" s="187" t="str">
        <f t="shared" si="31"/>
        <v/>
      </c>
      <c r="AB112" s="45" t="e">
        <f>Réservation!#REF!</f>
        <v>#REF!</v>
      </c>
      <c r="AC112" s="45" t="e">
        <f>Réservation!#REF!</f>
        <v>#REF!</v>
      </c>
      <c r="AD112" s="45" t="e">
        <f>VLOOKUP(AC112,Données!$D$14:$E$16,2,FALSE)</f>
        <v>#REF!</v>
      </c>
      <c r="AE112" s="187" t="str">
        <f t="shared" si="32"/>
        <v/>
      </c>
    </row>
    <row r="113" spans="1:31" hidden="1" x14ac:dyDescent="0.35">
      <c r="A113" s="150" t="e">
        <f>Réservation!#REF!</f>
        <v>#REF!</v>
      </c>
      <c r="B113" s="150" t="e">
        <f>Réservation!#REF!</f>
        <v>#REF!</v>
      </c>
      <c r="C113" s="151" t="e">
        <f>Réservation!#REF!</f>
        <v>#REF!</v>
      </c>
      <c r="D113" s="151" t="e">
        <f>Réservation!#REF!</f>
        <v>#REF!</v>
      </c>
      <c r="E113" s="44" t="e">
        <f t="shared" si="24"/>
        <v>#REF!</v>
      </c>
      <c r="F113" s="44" t="e">
        <f>Réservation!#REF!</f>
        <v>#REF!</v>
      </c>
      <c r="G113" s="44" t="e">
        <f>Réservation!#REF!</f>
        <v>#REF!</v>
      </c>
      <c r="H113" s="44" t="e">
        <f>Réservation!#REF!</f>
        <v>#REF!</v>
      </c>
      <c r="I113" s="150" t="e">
        <f>Réservation!#REF!</f>
        <v>#REF!</v>
      </c>
      <c r="J113" s="44" t="str">
        <f>IFERROR(VLOOKUP(I113,Données!$D$2:$E$5,2,FALSE),"")</f>
        <v/>
      </c>
      <c r="K113" s="44" t="str">
        <f t="shared" si="25"/>
        <v/>
      </c>
      <c r="L113" s="150" t="e">
        <f>Réservation!#REF!</f>
        <v>#REF!</v>
      </c>
      <c r="M113" s="44" t="str">
        <f>IFERROR(VLOOKUP(L113,Données!$D$2:$E$5,2,FALSE),"")</f>
        <v/>
      </c>
      <c r="N113" s="44" t="str">
        <f t="shared" si="26"/>
        <v/>
      </c>
      <c r="O113" s="150" t="e">
        <f>Réservation!#REF!</f>
        <v>#REF!</v>
      </c>
      <c r="P113" s="44" t="str">
        <f>IFERROR(VLOOKUP(O113,Données!$D$2:$E$5,2,FALSE),"")</f>
        <v/>
      </c>
      <c r="Q113" s="44" t="str">
        <f t="shared" si="27"/>
        <v/>
      </c>
      <c r="R113" s="150" t="e">
        <f>Réservation!#REF!</f>
        <v>#REF!</v>
      </c>
      <c r="S113" s="44" t="str">
        <f>IFERROR(VLOOKUP(R113,Données!$D$2:$E$5,2,FALSE),"")</f>
        <v/>
      </c>
      <c r="T113" s="44" t="str">
        <f t="shared" si="28"/>
        <v/>
      </c>
      <c r="U113" s="187">
        <f t="shared" si="29"/>
        <v>0</v>
      </c>
      <c r="V113" s="45" t="e">
        <f>Réservation!#REF!</f>
        <v>#REF!</v>
      </c>
      <c r="W113" s="45" t="str">
        <f>IFERROR(VLOOKUP(V113,Données!$K$2:$N$7,3,FALSE),"")</f>
        <v/>
      </c>
      <c r="X113" s="187" t="str">
        <f t="shared" si="30"/>
        <v/>
      </c>
      <c r="Y113" s="45" t="e">
        <f>Réservation!#REF!</f>
        <v>#REF!</v>
      </c>
      <c r="Z113" s="45" t="str">
        <f>IFERROR(VLOOKUP(Y113,Données!$D$8:$E$10,2,FALSE),"")</f>
        <v/>
      </c>
      <c r="AA113" s="187" t="str">
        <f t="shared" si="31"/>
        <v/>
      </c>
      <c r="AB113" s="45" t="e">
        <f>Réservation!#REF!</f>
        <v>#REF!</v>
      </c>
      <c r="AC113" s="45" t="e">
        <f>Réservation!#REF!</f>
        <v>#REF!</v>
      </c>
      <c r="AD113" s="45" t="e">
        <f>VLOOKUP(AC113,Données!$D$14:$E$16,2,FALSE)</f>
        <v>#REF!</v>
      </c>
      <c r="AE113" s="187" t="str">
        <f t="shared" si="32"/>
        <v/>
      </c>
    </row>
    <row r="114" spans="1:31" hidden="1" x14ac:dyDescent="0.35">
      <c r="A114" s="150" t="e">
        <f>Réservation!#REF!</f>
        <v>#REF!</v>
      </c>
      <c r="B114" s="150" t="e">
        <f>Réservation!#REF!</f>
        <v>#REF!</v>
      </c>
      <c r="C114" s="151" t="e">
        <f>Réservation!#REF!</f>
        <v>#REF!</v>
      </c>
      <c r="D114" s="151" t="e">
        <f>Réservation!#REF!</f>
        <v>#REF!</v>
      </c>
      <c r="E114" s="44" t="e">
        <f t="shared" si="24"/>
        <v>#REF!</v>
      </c>
      <c r="F114" s="44" t="e">
        <f>Réservation!#REF!</f>
        <v>#REF!</v>
      </c>
      <c r="G114" s="44" t="e">
        <f>Réservation!#REF!</f>
        <v>#REF!</v>
      </c>
      <c r="H114" s="44" t="e">
        <f>Réservation!#REF!</f>
        <v>#REF!</v>
      </c>
      <c r="I114" s="150" t="e">
        <f>Réservation!#REF!</f>
        <v>#REF!</v>
      </c>
      <c r="J114" s="44" t="str">
        <f>IFERROR(VLOOKUP(I114,Données!$D$2:$E$5,2,FALSE),"")</f>
        <v/>
      </c>
      <c r="K114" s="44" t="str">
        <f t="shared" si="25"/>
        <v/>
      </c>
      <c r="L114" s="150" t="e">
        <f>Réservation!#REF!</f>
        <v>#REF!</v>
      </c>
      <c r="M114" s="44" t="str">
        <f>IFERROR(VLOOKUP(L114,Données!$D$2:$E$5,2,FALSE),"")</f>
        <v/>
      </c>
      <c r="N114" s="44" t="str">
        <f t="shared" si="26"/>
        <v/>
      </c>
      <c r="O114" s="150" t="e">
        <f>Réservation!#REF!</f>
        <v>#REF!</v>
      </c>
      <c r="P114" s="44" t="str">
        <f>IFERROR(VLOOKUP(O114,Données!$D$2:$E$5,2,FALSE),"")</f>
        <v/>
      </c>
      <c r="Q114" s="44" t="str">
        <f t="shared" si="27"/>
        <v/>
      </c>
      <c r="R114" s="150" t="e">
        <f>Réservation!#REF!</f>
        <v>#REF!</v>
      </c>
      <c r="S114" s="44" t="str">
        <f>IFERROR(VLOOKUP(R114,Données!$D$2:$E$5,2,FALSE),"")</f>
        <v/>
      </c>
      <c r="T114" s="44" t="str">
        <f t="shared" si="28"/>
        <v/>
      </c>
      <c r="U114" s="187">
        <f t="shared" si="29"/>
        <v>0</v>
      </c>
      <c r="V114" s="45" t="e">
        <f>Réservation!#REF!</f>
        <v>#REF!</v>
      </c>
      <c r="W114" s="45" t="str">
        <f>IFERROR(VLOOKUP(V114,Données!$K$2:$N$7,3,FALSE),"")</f>
        <v/>
      </c>
      <c r="X114" s="187" t="str">
        <f t="shared" si="30"/>
        <v/>
      </c>
      <c r="Y114" s="45" t="e">
        <f>Réservation!#REF!</f>
        <v>#REF!</v>
      </c>
      <c r="Z114" s="45" t="str">
        <f>IFERROR(VLOOKUP(Y114,Données!$D$8:$E$10,2,FALSE),"")</f>
        <v/>
      </c>
      <c r="AA114" s="187" t="str">
        <f t="shared" si="31"/>
        <v/>
      </c>
      <c r="AB114" s="45" t="e">
        <f>Réservation!#REF!</f>
        <v>#REF!</v>
      </c>
      <c r="AC114" s="45" t="e">
        <f>Réservation!#REF!</f>
        <v>#REF!</v>
      </c>
      <c r="AD114" s="45" t="e">
        <f>VLOOKUP(AC114,Données!$D$14:$E$16,2,FALSE)</f>
        <v>#REF!</v>
      </c>
      <c r="AE114" s="187" t="str">
        <f t="shared" si="32"/>
        <v/>
      </c>
    </row>
    <row r="115" spans="1:31" hidden="1" x14ac:dyDescent="0.35">
      <c r="A115" s="150" t="e">
        <f>Réservation!#REF!</f>
        <v>#REF!</v>
      </c>
      <c r="B115" s="150" t="e">
        <f>Réservation!#REF!</f>
        <v>#REF!</v>
      </c>
      <c r="C115" s="151" t="e">
        <f>Réservation!#REF!</f>
        <v>#REF!</v>
      </c>
      <c r="D115" s="151" t="e">
        <f>Réservation!#REF!</f>
        <v>#REF!</v>
      </c>
      <c r="E115" s="44" t="e">
        <f t="shared" si="24"/>
        <v>#REF!</v>
      </c>
      <c r="F115" s="44" t="e">
        <f>Réservation!#REF!</f>
        <v>#REF!</v>
      </c>
      <c r="G115" s="44" t="e">
        <f>Réservation!#REF!</f>
        <v>#REF!</v>
      </c>
      <c r="H115" s="44" t="e">
        <f>Réservation!#REF!</f>
        <v>#REF!</v>
      </c>
      <c r="I115" s="150" t="e">
        <f>Réservation!#REF!</f>
        <v>#REF!</v>
      </c>
      <c r="J115" s="44" t="str">
        <f>IFERROR(VLOOKUP(I115,Données!$D$2:$E$5,2,FALSE),"")</f>
        <v/>
      </c>
      <c r="K115" s="44" t="str">
        <f t="shared" si="25"/>
        <v/>
      </c>
      <c r="L115" s="150" t="e">
        <f>Réservation!#REF!</f>
        <v>#REF!</v>
      </c>
      <c r="M115" s="44" t="str">
        <f>IFERROR(VLOOKUP(L115,Données!$D$2:$E$5,2,FALSE),"")</f>
        <v/>
      </c>
      <c r="N115" s="44" t="str">
        <f t="shared" si="26"/>
        <v/>
      </c>
      <c r="O115" s="150" t="e">
        <f>Réservation!#REF!</f>
        <v>#REF!</v>
      </c>
      <c r="P115" s="44" t="str">
        <f>IFERROR(VLOOKUP(O115,Données!$D$2:$E$5,2,FALSE),"")</f>
        <v/>
      </c>
      <c r="Q115" s="44" t="str">
        <f t="shared" si="27"/>
        <v/>
      </c>
      <c r="R115" s="150" t="e">
        <f>Réservation!#REF!</f>
        <v>#REF!</v>
      </c>
      <c r="S115" s="44" t="str">
        <f>IFERROR(VLOOKUP(R115,Données!$D$2:$E$5,2,FALSE),"")</f>
        <v/>
      </c>
      <c r="T115" s="44" t="str">
        <f t="shared" si="28"/>
        <v/>
      </c>
      <c r="U115" s="187">
        <f t="shared" si="29"/>
        <v>0</v>
      </c>
      <c r="V115" s="45" t="e">
        <f>Réservation!#REF!</f>
        <v>#REF!</v>
      </c>
      <c r="W115" s="45" t="str">
        <f>IFERROR(VLOOKUP(V115,Données!$K$2:$N$7,3,FALSE),"")</f>
        <v/>
      </c>
      <c r="X115" s="187" t="str">
        <f t="shared" si="30"/>
        <v/>
      </c>
      <c r="Y115" s="45" t="e">
        <f>Réservation!#REF!</f>
        <v>#REF!</v>
      </c>
      <c r="Z115" s="45" t="str">
        <f>IFERROR(VLOOKUP(Y115,Données!$D$8:$E$10,2,FALSE),"")</f>
        <v/>
      </c>
      <c r="AA115" s="187" t="str">
        <f t="shared" si="31"/>
        <v/>
      </c>
      <c r="AB115" s="45" t="e">
        <f>Réservation!#REF!</f>
        <v>#REF!</v>
      </c>
      <c r="AC115" s="45" t="e">
        <f>Réservation!#REF!</f>
        <v>#REF!</v>
      </c>
      <c r="AD115" s="45" t="e">
        <f>VLOOKUP(AC115,Données!$D$14:$E$16,2,FALSE)</f>
        <v>#REF!</v>
      </c>
      <c r="AE115" s="187" t="str">
        <f t="shared" si="32"/>
        <v/>
      </c>
    </row>
    <row r="116" spans="1:31" hidden="1" x14ac:dyDescent="0.35">
      <c r="A116" s="150" t="e">
        <f>Réservation!#REF!</f>
        <v>#REF!</v>
      </c>
      <c r="B116" s="150" t="e">
        <f>Réservation!#REF!</f>
        <v>#REF!</v>
      </c>
      <c r="C116" s="151" t="e">
        <f>Réservation!#REF!</f>
        <v>#REF!</v>
      </c>
      <c r="D116" s="151" t="e">
        <f>Réservation!#REF!</f>
        <v>#REF!</v>
      </c>
      <c r="E116" s="44" t="e">
        <f t="shared" si="24"/>
        <v>#REF!</v>
      </c>
      <c r="F116" s="44" t="e">
        <f>Réservation!#REF!</f>
        <v>#REF!</v>
      </c>
      <c r="G116" s="44" t="e">
        <f>Réservation!#REF!</f>
        <v>#REF!</v>
      </c>
      <c r="H116" s="44" t="e">
        <f>Réservation!#REF!</f>
        <v>#REF!</v>
      </c>
      <c r="I116" s="150" t="e">
        <f>Réservation!#REF!</f>
        <v>#REF!</v>
      </c>
      <c r="J116" s="44" t="str">
        <f>IFERROR(VLOOKUP(I116,Données!$D$2:$E$5,2,FALSE),"")</f>
        <v/>
      </c>
      <c r="K116" s="44" t="str">
        <f t="shared" si="25"/>
        <v/>
      </c>
      <c r="L116" s="150" t="e">
        <f>Réservation!#REF!</f>
        <v>#REF!</v>
      </c>
      <c r="M116" s="44" t="str">
        <f>IFERROR(VLOOKUP(L116,Données!$D$2:$E$5,2,FALSE),"")</f>
        <v/>
      </c>
      <c r="N116" s="44" t="str">
        <f t="shared" si="26"/>
        <v/>
      </c>
      <c r="O116" s="150" t="e">
        <f>Réservation!#REF!</f>
        <v>#REF!</v>
      </c>
      <c r="P116" s="44" t="str">
        <f>IFERROR(VLOOKUP(O116,Données!$D$2:$E$5,2,FALSE),"")</f>
        <v/>
      </c>
      <c r="Q116" s="44" t="str">
        <f t="shared" si="27"/>
        <v/>
      </c>
      <c r="R116" s="150" t="e">
        <f>Réservation!#REF!</f>
        <v>#REF!</v>
      </c>
      <c r="S116" s="44" t="str">
        <f>IFERROR(VLOOKUP(R116,Données!$D$2:$E$5,2,FALSE),"")</f>
        <v/>
      </c>
      <c r="T116" s="44" t="str">
        <f t="shared" si="28"/>
        <v/>
      </c>
      <c r="U116" s="187">
        <f t="shared" si="29"/>
        <v>0</v>
      </c>
      <c r="V116" s="45" t="e">
        <f>Réservation!#REF!</f>
        <v>#REF!</v>
      </c>
      <c r="W116" s="45" t="str">
        <f>IFERROR(VLOOKUP(V116,Données!$K$2:$N$7,3,FALSE),"")</f>
        <v/>
      </c>
      <c r="X116" s="187" t="str">
        <f t="shared" si="30"/>
        <v/>
      </c>
      <c r="Y116" s="45" t="e">
        <f>Réservation!#REF!</f>
        <v>#REF!</v>
      </c>
      <c r="Z116" s="45" t="str">
        <f>IFERROR(VLOOKUP(Y116,Données!$D$8:$E$10,2,FALSE),"")</f>
        <v/>
      </c>
      <c r="AA116" s="187" t="str">
        <f t="shared" si="31"/>
        <v/>
      </c>
      <c r="AB116" s="45" t="e">
        <f>Réservation!#REF!</f>
        <v>#REF!</v>
      </c>
      <c r="AC116" s="45" t="e">
        <f>Réservation!#REF!</f>
        <v>#REF!</v>
      </c>
      <c r="AD116" s="45" t="e">
        <f>VLOOKUP(AC116,Données!$D$14:$E$16,2,FALSE)</f>
        <v>#REF!</v>
      </c>
      <c r="AE116" s="187" t="str">
        <f t="shared" si="32"/>
        <v/>
      </c>
    </row>
    <row r="117" spans="1:31" hidden="1" x14ac:dyDescent="0.35">
      <c r="A117" s="150" t="e">
        <f>Réservation!#REF!</f>
        <v>#REF!</v>
      </c>
      <c r="B117" s="150" t="e">
        <f>Réservation!#REF!</f>
        <v>#REF!</v>
      </c>
      <c r="C117" s="151" t="e">
        <f>Réservation!#REF!</f>
        <v>#REF!</v>
      </c>
      <c r="D117" s="151" t="e">
        <f>Réservation!#REF!</f>
        <v>#REF!</v>
      </c>
      <c r="E117" s="44" t="e">
        <f t="shared" si="24"/>
        <v>#REF!</v>
      </c>
      <c r="F117" s="44" t="e">
        <f>Réservation!#REF!</f>
        <v>#REF!</v>
      </c>
      <c r="G117" s="44" t="e">
        <f>Réservation!#REF!</f>
        <v>#REF!</v>
      </c>
      <c r="H117" s="44" t="e">
        <f>Réservation!#REF!</f>
        <v>#REF!</v>
      </c>
      <c r="I117" s="150" t="e">
        <f>Réservation!#REF!</f>
        <v>#REF!</v>
      </c>
      <c r="J117" s="44" t="str">
        <f>IFERROR(VLOOKUP(I117,Données!$D$2:$E$5,2,FALSE),"")</f>
        <v/>
      </c>
      <c r="K117" s="44" t="str">
        <f t="shared" si="25"/>
        <v/>
      </c>
      <c r="L117" s="150" t="e">
        <f>Réservation!#REF!</f>
        <v>#REF!</v>
      </c>
      <c r="M117" s="44" t="str">
        <f>IFERROR(VLOOKUP(L117,Données!$D$2:$E$5,2,FALSE),"")</f>
        <v/>
      </c>
      <c r="N117" s="44" t="str">
        <f t="shared" si="26"/>
        <v/>
      </c>
      <c r="O117" s="150" t="e">
        <f>Réservation!#REF!</f>
        <v>#REF!</v>
      </c>
      <c r="P117" s="44" t="str">
        <f>IFERROR(VLOOKUP(O117,Données!$D$2:$E$5,2,FALSE),"")</f>
        <v/>
      </c>
      <c r="Q117" s="44" t="str">
        <f t="shared" si="27"/>
        <v/>
      </c>
      <c r="R117" s="150" t="e">
        <f>Réservation!#REF!</f>
        <v>#REF!</v>
      </c>
      <c r="S117" s="44" t="str">
        <f>IFERROR(VLOOKUP(R117,Données!$D$2:$E$5,2,FALSE),"")</f>
        <v/>
      </c>
      <c r="T117" s="44" t="str">
        <f t="shared" si="28"/>
        <v/>
      </c>
      <c r="U117" s="187">
        <f t="shared" si="29"/>
        <v>0</v>
      </c>
      <c r="V117" s="45" t="e">
        <f>Réservation!#REF!</f>
        <v>#REF!</v>
      </c>
      <c r="W117" s="45" t="str">
        <f>IFERROR(VLOOKUP(V117,Données!$K$2:$N$7,3,FALSE),"")</f>
        <v/>
      </c>
      <c r="X117" s="187" t="str">
        <f t="shared" si="30"/>
        <v/>
      </c>
      <c r="Y117" s="45" t="e">
        <f>Réservation!#REF!</f>
        <v>#REF!</v>
      </c>
      <c r="Z117" s="45" t="str">
        <f>IFERROR(VLOOKUP(Y117,Données!$D$8:$E$10,2,FALSE),"")</f>
        <v/>
      </c>
      <c r="AA117" s="187" t="str">
        <f t="shared" si="31"/>
        <v/>
      </c>
      <c r="AB117" s="45" t="e">
        <f>Réservation!#REF!</f>
        <v>#REF!</v>
      </c>
      <c r="AC117" s="45" t="e">
        <f>Réservation!#REF!</f>
        <v>#REF!</v>
      </c>
      <c r="AD117" s="45" t="e">
        <f>VLOOKUP(AC117,Données!$D$14:$E$16,2,FALSE)</f>
        <v>#REF!</v>
      </c>
      <c r="AE117" s="187" t="str">
        <f t="shared" si="32"/>
        <v/>
      </c>
    </row>
    <row r="118" spans="1:31" hidden="1" x14ac:dyDescent="0.35">
      <c r="A118" s="150" t="e">
        <f>Réservation!#REF!</f>
        <v>#REF!</v>
      </c>
      <c r="B118" s="150" t="e">
        <f>Réservation!#REF!</f>
        <v>#REF!</v>
      </c>
      <c r="C118" s="151" t="e">
        <f>Réservation!#REF!</f>
        <v>#REF!</v>
      </c>
      <c r="D118" s="151" t="e">
        <f>Réservation!#REF!</f>
        <v>#REF!</v>
      </c>
      <c r="E118" s="44" t="e">
        <f t="shared" si="24"/>
        <v>#REF!</v>
      </c>
      <c r="F118" s="44" t="e">
        <f>Réservation!#REF!</f>
        <v>#REF!</v>
      </c>
      <c r="G118" s="44" t="e">
        <f>Réservation!#REF!</f>
        <v>#REF!</v>
      </c>
      <c r="H118" s="44" t="e">
        <f>Réservation!#REF!</f>
        <v>#REF!</v>
      </c>
      <c r="I118" s="150" t="e">
        <f>Réservation!#REF!</f>
        <v>#REF!</v>
      </c>
      <c r="J118" s="44" t="str">
        <f>IFERROR(VLOOKUP(I118,Données!$D$2:$E$5,2,FALSE),"")</f>
        <v/>
      </c>
      <c r="K118" s="44" t="str">
        <f t="shared" si="25"/>
        <v/>
      </c>
      <c r="L118" s="150" t="e">
        <f>Réservation!#REF!</f>
        <v>#REF!</v>
      </c>
      <c r="M118" s="44" t="str">
        <f>IFERROR(VLOOKUP(L118,Données!$D$2:$E$5,2,FALSE),"")</f>
        <v/>
      </c>
      <c r="N118" s="44" t="str">
        <f t="shared" si="26"/>
        <v/>
      </c>
      <c r="O118" s="150" t="e">
        <f>Réservation!#REF!</f>
        <v>#REF!</v>
      </c>
      <c r="P118" s="44" t="str">
        <f>IFERROR(VLOOKUP(O118,Données!$D$2:$E$5,2,FALSE),"")</f>
        <v/>
      </c>
      <c r="Q118" s="44" t="str">
        <f t="shared" si="27"/>
        <v/>
      </c>
      <c r="R118" s="150" t="e">
        <f>Réservation!#REF!</f>
        <v>#REF!</v>
      </c>
      <c r="S118" s="44" t="str">
        <f>IFERROR(VLOOKUP(R118,Données!$D$2:$E$5,2,FALSE),"")</f>
        <v/>
      </c>
      <c r="T118" s="44" t="str">
        <f t="shared" si="28"/>
        <v/>
      </c>
      <c r="U118" s="187">
        <f t="shared" si="29"/>
        <v>0</v>
      </c>
      <c r="V118" s="45" t="e">
        <f>Réservation!#REF!</f>
        <v>#REF!</v>
      </c>
      <c r="W118" s="45" t="str">
        <f>IFERROR(VLOOKUP(V118,Données!$K$2:$N$7,3,FALSE),"")</f>
        <v/>
      </c>
      <c r="X118" s="187" t="str">
        <f t="shared" si="30"/>
        <v/>
      </c>
      <c r="Y118" s="45" t="e">
        <f>Réservation!#REF!</f>
        <v>#REF!</v>
      </c>
      <c r="Z118" s="45" t="str">
        <f>IFERROR(VLOOKUP(Y118,Données!$D$8:$E$10,2,FALSE),"")</f>
        <v/>
      </c>
      <c r="AA118" s="187" t="str">
        <f t="shared" si="31"/>
        <v/>
      </c>
      <c r="AB118" s="45" t="e">
        <f>Réservation!#REF!</f>
        <v>#REF!</v>
      </c>
      <c r="AC118" s="45" t="e">
        <f>Réservation!#REF!</f>
        <v>#REF!</v>
      </c>
      <c r="AD118" s="45" t="e">
        <f>VLOOKUP(AC118,Données!$D$14:$E$16,2,FALSE)</f>
        <v>#REF!</v>
      </c>
      <c r="AE118" s="187" t="str">
        <f t="shared" si="32"/>
        <v/>
      </c>
    </row>
    <row r="119" spans="1:31" hidden="1" x14ac:dyDescent="0.35">
      <c r="A119" s="150" t="e">
        <f>Réservation!#REF!</f>
        <v>#REF!</v>
      </c>
      <c r="B119" s="150" t="e">
        <f>Réservation!#REF!</f>
        <v>#REF!</v>
      </c>
      <c r="C119" s="151" t="e">
        <f>Réservation!#REF!</f>
        <v>#REF!</v>
      </c>
      <c r="D119" s="151" t="e">
        <f>Réservation!#REF!</f>
        <v>#REF!</v>
      </c>
      <c r="E119" s="44" t="e">
        <f t="shared" si="24"/>
        <v>#REF!</v>
      </c>
      <c r="F119" s="44" t="e">
        <f>Réservation!#REF!</f>
        <v>#REF!</v>
      </c>
      <c r="G119" s="44" t="e">
        <f>Réservation!#REF!</f>
        <v>#REF!</v>
      </c>
      <c r="H119" s="44" t="e">
        <f>Réservation!#REF!</f>
        <v>#REF!</v>
      </c>
      <c r="I119" s="150" t="e">
        <f>Réservation!#REF!</f>
        <v>#REF!</v>
      </c>
      <c r="J119" s="44" t="str">
        <f>IFERROR(VLOOKUP(I119,Données!$D$2:$E$5,2,FALSE),"")</f>
        <v/>
      </c>
      <c r="K119" s="44" t="str">
        <f t="shared" si="25"/>
        <v/>
      </c>
      <c r="L119" s="150" t="e">
        <f>Réservation!#REF!</f>
        <v>#REF!</v>
      </c>
      <c r="M119" s="44" t="str">
        <f>IFERROR(VLOOKUP(L119,Données!$D$2:$E$5,2,FALSE),"")</f>
        <v/>
      </c>
      <c r="N119" s="44" t="str">
        <f t="shared" si="26"/>
        <v/>
      </c>
      <c r="O119" s="150" t="e">
        <f>Réservation!#REF!</f>
        <v>#REF!</v>
      </c>
      <c r="P119" s="44" t="str">
        <f>IFERROR(VLOOKUP(O119,Données!$D$2:$E$5,2,FALSE),"")</f>
        <v/>
      </c>
      <c r="Q119" s="44" t="str">
        <f t="shared" si="27"/>
        <v/>
      </c>
      <c r="R119" s="150" t="e">
        <f>Réservation!#REF!</f>
        <v>#REF!</v>
      </c>
      <c r="S119" s="44" t="str">
        <f>IFERROR(VLOOKUP(R119,Données!$D$2:$E$5,2,FALSE),"")</f>
        <v/>
      </c>
      <c r="T119" s="44" t="str">
        <f t="shared" si="28"/>
        <v/>
      </c>
      <c r="U119" s="187">
        <f t="shared" si="29"/>
        <v>0</v>
      </c>
      <c r="V119" s="45" t="e">
        <f>Réservation!#REF!</f>
        <v>#REF!</v>
      </c>
      <c r="W119" s="45" t="str">
        <f>IFERROR(VLOOKUP(V119,Données!$K$2:$N$7,3,FALSE),"")</f>
        <v/>
      </c>
      <c r="X119" s="187" t="str">
        <f t="shared" si="30"/>
        <v/>
      </c>
      <c r="Y119" s="45" t="e">
        <f>Réservation!#REF!</f>
        <v>#REF!</v>
      </c>
      <c r="Z119" s="45" t="str">
        <f>IFERROR(VLOOKUP(Y119,Données!$D$8:$E$10,2,FALSE),"")</f>
        <v/>
      </c>
      <c r="AA119" s="187" t="str">
        <f t="shared" si="31"/>
        <v/>
      </c>
      <c r="AB119" s="45" t="e">
        <f>Réservation!#REF!</f>
        <v>#REF!</v>
      </c>
      <c r="AC119" s="45" t="e">
        <f>Réservation!#REF!</f>
        <v>#REF!</v>
      </c>
      <c r="AD119" s="45" t="e">
        <f>VLOOKUP(AC119,Données!$D$14:$E$16,2,FALSE)</f>
        <v>#REF!</v>
      </c>
      <c r="AE119" s="187" t="str">
        <f t="shared" si="32"/>
        <v/>
      </c>
    </row>
    <row r="120" spans="1:31" hidden="1" x14ac:dyDescent="0.35">
      <c r="A120" s="150" t="e">
        <f>Réservation!#REF!</f>
        <v>#REF!</v>
      </c>
      <c r="B120" s="150" t="e">
        <f>Réservation!#REF!</f>
        <v>#REF!</v>
      </c>
      <c r="C120" s="151" t="e">
        <f>Réservation!#REF!</f>
        <v>#REF!</v>
      </c>
      <c r="D120" s="151" t="e">
        <f>Réservation!#REF!</f>
        <v>#REF!</v>
      </c>
      <c r="E120" s="44" t="e">
        <f t="shared" si="24"/>
        <v>#REF!</v>
      </c>
      <c r="F120" s="44" t="e">
        <f>Réservation!#REF!</f>
        <v>#REF!</v>
      </c>
      <c r="G120" s="44" t="e">
        <f>Réservation!#REF!</f>
        <v>#REF!</v>
      </c>
      <c r="H120" s="44" t="e">
        <f>Réservation!#REF!</f>
        <v>#REF!</v>
      </c>
      <c r="I120" s="150" t="e">
        <f>Réservation!#REF!</f>
        <v>#REF!</v>
      </c>
      <c r="J120" s="44" t="str">
        <f>IFERROR(VLOOKUP(I120,Données!$D$2:$E$5,2,FALSE),"")</f>
        <v/>
      </c>
      <c r="K120" s="44" t="str">
        <f t="shared" si="25"/>
        <v/>
      </c>
      <c r="L120" s="150" t="e">
        <f>Réservation!#REF!</f>
        <v>#REF!</v>
      </c>
      <c r="M120" s="44" t="str">
        <f>IFERROR(VLOOKUP(L120,Données!$D$2:$E$5,2,FALSE),"")</f>
        <v/>
      </c>
      <c r="N120" s="44" t="str">
        <f t="shared" si="26"/>
        <v/>
      </c>
      <c r="O120" s="150" t="e">
        <f>Réservation!#REF!</f>
        <v>#REF!</v>
      </c>
      <c r="P120" s="44" t="str">
        <f>IFERROR(VLOOKUP(O120,Données!$D$2:$E$5,2,FALSE),"")</f>
        <v/>
      </c>
      <c r="Q120" s="44" t="str">
        <f t="shared" si="27"/>
        <v/>
      </c>
      <c r="R120" s="150" t="e">
        <f>Réservation!#REF!</f>
        <v>#REF!</v>
      </c>
      <c r="S120" s="44" t="str">
        <f>IFERROR(VLOOKUP(R120,Données!$D$2:$E$5,2,FALSE),"")</f>
        <v/>
      </c>
      <c r="T120" s="44" t="str">
        <f t="shared" si="28"/>
        <v/>
      </c>
      <c r="U120" s="187">
        <f t="shared" si="29"/>
        <v>0</v>
      </c>
      <c r="V120" s="45" t="e">
        <f>Réservation!#REF!</f>
        <v>#REF!</v>
      </c>
      <c r="W120" s="45" t="str">
        <f>IFERROR(VLOOKUP(V120,Données!$K$2:$N$7,3,FALSE),"")</f>
        <v/>
      </c>
      <c r="X120" s="187" t="str">
        <f t="shared" si="30"/>
        <v/>
      </c>
      <c r="Y120" s="45" t="e">
        <f>Réservation!#REF!</f>
        <v>#REF!</v>
      </c>
      <c r="Z120" s="45" t="str">
        <f>IFERROR(VLOOKUP(Y120,Données!$D$8:$E$10,2,FALSE),"")</f>
        <v/>
      </c>
      <c r="AA120" s="187" t="str">
        <f t="shared" si="31"/>
        <v/>
      </c>
      <c r="AB120" s="45" t="e">
        <f>Réservation!#REF!</f>
        <v>#REF!</v>
      </c>
      <c r="AC120" s="45" t="e">
        <f>Réservation!#REF!</f>
        <v>#REF!</v>
      </c>
      <c r="AD120" s="45" t="e">
        <f>VLOOKUP(AC120,Données!$D$14:$E$16,2,FALSE)</f>
        <v>#REF!</v>
      </c>
      <c r="AE120" s="187" t="str">
        <f t="shared" si="32"/>
        <v/>
      </c>
    </row>
    <row r="121" spans="1:31" hidden="1" x14ac:dyDescent="0.35">
      <c r="A121" s="150" t="e">
        <f>Réservation!#REF!</f>
        <v>#REF!</v>
      </c>
      <c r="B121" s="150" t="e">
        <f>Réservation!#REF!</f>
        <v>#REF!</v>
      </c>
      <c r="C121" s="151" t="e">
        <f>Réservation!#REF!</f>
        <v>#REF!</v>
      </c>
      <c r="D121" s="151" t="e">
        <f>Réservation!#REF!</f>
        <v>#REF!</v>
      </c>
      <c r="E121" s="44" t="e">
        <f t="shared" si="24"/>
        <v>#REF!</v>
      </c>
      <c r="F121" s="44" t="e">
        <f>Réservation!#REF!</f>
        <v>#REF!</v>
      </c>
      <c r="G121" s="44" t="e">
        <f>Réservation!#REF!</f>
        <v>#REF!</v>
      </c>
      <c r="H121" s="44" t="e">
        <f>Réservation!#REF!</f>
        <v>#REF!</v>
      </c>
      <c r="I121" s="150" t="e">
        <f>Réservation!#REF!</f>
        <v>#REF!</v>
      </c>
      <c r="J121" s="44" t="str">
        <f>IFERROR(VLOOKUP(I121,Données!$D$2:$E$5,2,FALSE),"")</f>
        <v/>
      </c>
      <c r="K121" s="44" t="str">
        <f t="shared" si="25"/>
        <v/>
      </c>
      <c r="L121" s="150" t="e">
        <f>Réservation!#REF!</f>
        <v>#REF!</v>
      </c>
      <c r="M121" s="44" t="str">
        <f>IFERROR(VLOOKUP(L121,Données!$D$2:$E$5,2,FALSE),"")</f>
        <v/>
      </c>
      <c r="N121" s="44" t="str">
        <f t="shared" si="26"/>
        <v/>
      </c>
      <c r="O121" s="150" t="e">
        <f>Réservation!#REF!</f>
        <v>#REF!</v>
      </c>
      <c r="P121" s="44" t="str">
        <f>IFERROR(VLOOKUP(O121,Données!$D$2:$E$5,2,FALSE),"")</f>
        <v/>
      </c>
      <c r="Q121" s="44" t="str">
        <f t="shared" si="27"/>
        <v/>
      </c>
      <c r="R121" s="150" t="e">
        <f>Réservation!#REF!</f>
        <v>#REF!</v>
      </c>
      <c r="S121" s="44" t="str">
        <f>IFERROR(VLOOKUP(R121,Données!$D$2:$E$5,2,FALSE),"")</f>
        <v/>
      </c>
      <c r="T121" s="44" t="str">
        <f t="shared" si="28"/>
        <v/>
      </c>
      <c r="U121" s="187">
        <f t="shared" si="29"/>
        <v>0</v>
      </c>
      <c r="V121" s="45" t="e">
        <f>Réservation!#REF!</f>
        <v>#REF!</v>
      </c>
      <c r="W121" s="45" t="str">
        <f>IFERROR(VLOOKUP(V121,Données!$K$2:$N$7,3,FALSE),"")</f>
        <v/>
      </c>
      <c r="X121" s="187" t="str">
        <f t="shared" si="30"/>
        <v/>
      </c>
      <c r="Y121" s="45" t="e">
        <f>Réservation!#REF!</f>
        <v>#REF!</v>
      </c>
      <c r="Z121" s="45" t="str">
        <f>IFERROR(VLOOKUP(Y121,Données!$D$8:$E$10,2,FALSE),"")</f>
        <v/>
      </c>
      <c r="AA121" s="187" t="str">
        <f t="shared" si="31"/>
        <v/>
      </c>
      <c r="AB121" s="45" t="e">
        <f>Réservation!#REF!</f>
        <v>#REF!</v>
      </c>
      <c r="AC121" s="45" t="e">
        <f>Réservation!#REF!</f>
        <v>#REF!</v>
      </c>
      <c r="AD121" s="45" t="e">
        <f>VLOOKUP(AC121,Données!$D$14:$E$16,2,FALSE)</f>
        <v>#REF!</v>
      </c>
      <c r="AE121" s="187" t="str">
        <f t="shared" si="32"/>
        <v/>
      </c>
    </row>
    <row r="122" spans="1:31" hidden="1" x14ac:dyDescent="0.35">
      <c r="A122" s="150" t="e">
        <f>Réservation!#REF!</f>
        <v>#REF!</v>
      </c>
      <c r="B122" s="150" t="e">
        <f>Réservation!#REF!</f>
        <v>#REF!</v>
      </c>
      <c r="C122" s="151" t="e">
        <f>Réservation!#REF!</f>
        <v>#REF!</v>
      </c>
      <c r="D122" s="151" t="e">
        <f>Réservation!#REF!</f>
        <v>#REF!</v>
      </c>
      <c r="E122" s="44" t="e">
        <f t="shared" si="24"/>
        <v>#REF!</v>
      </c>
      <c r="F122" s="44" t="e">
        <f>Réservation!#REF!</f>
        <v>#REF!</v>
      </c>
      <c r="G122" s="44" t="e">
        <f>Réservation!#REF!</f>
        <v>#REF!</v>
      </c>
      <c r="H122" s="44" t="e">
        <f>Réservation!#REF!</f>
        <v>#REF!</v>
      </c>
      <c r="I122" s="150" t="e">
        <f>Réservation!#REF!</f>
        <v>#REF!</v>
      </c>
      <c r="J122" s="44" t="str">
        <f>IFERROR(VLOOKUP(I122,Données!$D$2:$E$5,2,FALSE),"")</f>
        <v/>
      </c>
      <c r="K122" s="44" t="str">
        <f t="shared" si="25"/>
        <v/>
      </c>
      <c r="L122" s="150" t="e">
        <f>Réservation!#REF!</f>
        <v>#REF!</v>
      </c>
      <c r="M122" s="44" t="str">
        <f>IFERROR(VLOOKUP(L122,Données!$D$2:$E$5,2,FALSE),"")</f>
        <v/>
      </c>
      <c r="N122" s="44" t="str">
        <f t="shared" si="26"/>
        <v/>
      </c>
      <c r="O122" s="150" t="e">
        <f>Réservation!#REF!</f>
        <v>#REF!</v>
      </c>
      <c r="P122" s="44" t="str">
        <f>IFERROR(VLOOKUP(O122,Données!$D$2:$E$5,2,FALSE),"")</f>
        <v/>
      </c>
      <c r="Q122" s="44" t="str">
        <f t="shared" si="27"/>
        <v/>
      </c>
      <c r="R122" s="150" t="e">
        <f>Réservation!#REF!</f>
        <v>#REF!</v>
      </c>
      <c r="S122" s="44" t="str">
        <f>IFERROR(VLOOKUP(R122,Données!$D$2:$E$5,2,FALSE),"")</f>
        <v/>
      </c>
      <c r="T122" s="44" t="str">
        <f t="shared" si="28"/>
        <v/>
      </c>
      <c r="U122" s="187">
        <f t="shared" si="29"/>
        <v>0</v>
      </c>
      <c r="V122" s="45" t="e">
        <f>Réservation!#REF!</f>
        <v>#REF!</v>
      </c>
      <c r="W122" s="45" t="str">
        <f>IFERROR(VLOOKUP(V122,Données!$K$2:$N$7,3,FALSE),"")</f>
        <v/>
      </c>
      <c r="X122" s="187" t="str">
        <f t="shared" si="30"/>
        <v/>
      </c>
      <c r="Y122" s="45" t="e">
        <f>Réservation!#REF!</f>
        <v>#REF!</v>
      </c>
      <c r="Z122" s="45" t="str">
        <f>IFERROR(VLOOKUP(Y122,Données!$D$8:$E$10,2,FALSE),"")</f>
        <v/>
      </c>
      <c r="AA122" s="187" t="str">
        <f t="shared" si="31"/>
        <v/>
      </c>
      <c r="AB122" s="45" t="e">
        <f>Réservation!#REF!</f>
        <v>#REF!</v>
      </c>
      <c r="AC122" s="45" t="e">
        <f>Réservation!#REF!</f>
        <v>#REF!</v>
      </c>
      <c r="AD122" s="45" t="e">
        <f>VLOOKUP(AC122,Données!$D$14:$E$16,2,FALSE)</f>
        <v>#REF!</v>
      </c>
      <c r="AE122" s="187" t="str">
        <f t="shared" si="32"/>
        <v/>
      </c>
    </row>
    <row r="123" spans="1:31" hidden="1" x14ac:dyDescent="0.35">
      <c r="A123" s="150" t="e">
        <f>Réservation!#REF!</f>
        <v>#REF!</v>
      </c>
      <c r="B123" s="150" t="e">
        <f>Réservation!#REF!</f>
        <v>#REF!</v>
      </c>
      <c r="C123" s="151" t="e">
        <f>Réservation!#REF!</f>
        <v>#REF!</v>
      </c>
      <c r="D123" s="151" t="e">
        <f>Réservation!#REF!</f>
        <v>#REF!</v>
      </c>
      <c r="E123" s="44" t="e">
        <f t="shared" si="24"/>
        <v>#REF!</v>
      </c>
      <c r="F123" s="44" t="e">
        <f>Réservation!#REF!</f>
        <v>#REF!</v>
      </c>
      <c r="G123" s="44" t="e">
        <f>Réservation!#REF!</f>
        <v>#REF!</v>
      </c>
      <c r="H123" s="44" t="e">
        <f>Réservation!#REF!</f>
        <v>#REF!</v>
      </c>
      <c r="I123" s="150" t="e">
        <f>Réservation!#REF!</f>
        <v>#REF!</v>
      </c>
      <c r="J123" s="44" t="str">
        <f>IFERROR(VLOOKUP(I123,Données!$D$2:$E$5,2,FALSE),"")</f>
        <v/>
      </c>
      <c r="K123" s="44" t="str">
        <f t="shared" si="25"/>
        <v/>
      </c>
      <c r="L123" s="150" t="e">
        <f>Réservation!#REF!</f>
        <v>#REF!</v>
      </c>
      <c r="M123" s="44" t="str">
        <f>IFERROR(VLOOKUP(L123,Données!$D$2:$E$5,2,FALSE),"")</f>
        <v/>
      </c>
      <c r="N123" s="44" t="str">
        <f t="shared" si="26"/>
        <v/>
      </c>
      <c r="O123" s="150" t="e">
        <f>Réservation!#REF!</f>
        <v>#REF!</v>
      </c>
      <c r="P123" s="44" t="str">
        <f>IFERROR(VLOOKUP(O123,Données!$D$2:$E$5,2,FALSE),"")</f>
        <v/>
      </c>
      <c r="Q123" s="44" t="str">
        <f t="shared" si="27"/>
        <v/>
      </c>
      <c r="R123" s="150" t="e">
        <f>Réservation!#REF!</f>
        <v>#REF!</v>
      </c>
      <c r="S123" s="44" t="str">
        <f>IFERROR(VLOOKUP(R123,Données!$D$2:$E$5,2,FALSE),"")</f>
        <v/>
      </c>
      <c r="T123" s="44" t="str">
        <f t="shared" si="28"/>
        <v/>
      </c>
      <c r="U123" s="187">
        <f t="shared" si="29"/>
        <v>0</v>
      </c>
      <c r="V123" s="45" t="e">
        <f>Réservation!#REF!</f>
        <v>#REF!</v>
      </c>
      <c r="W123" s="45" t="str">
        <f>IFERROR(VLOOKUP(V123,Données!$K$2:$N$7,3,FALSE),"")</f>
        <v/>
      </c>
      <c r="X123" s="187" t="str">
        <f t="shared" si="30"/>
        <v/>
      </c>
      <c r="Y123" s="45" t="e">
        <f>Réservation!#REF!</f>
        <v>#REF!</v>
      </c>
      <c r="Z123" s="45" t="str">
        <f>IFERROR(VLOOKUP(Y123,Données!$D$8:$E$10,2,FALSE),"")</f>
        <v/>
      </c>
      <c r="AA123" s="187" t="str">
        <f t="shared" si="31"/>
        <v/>
      </c>
      <c r="AB123" s="45" t="e">
        <f>Réservation!#REF!</f>
        <v>#REF!</v>
      </c>
      <c r="AC123" s="45" t="e">
        <f>Réservation!#REF!</f>
        <v>#REF!</v>
      </c>
      <c r="AD123" s="45" t="e">
        <f>VLOOKUP(AC123,Données!$D$14:$E$16,2,FALSE)</f>
        <v>#REF!</v>
      </c>
      <c r="AE123" s="187" t="str">
        <f t="shared" si="32"/>
        <v/>
      </c>
    </row>
    <row r="124" spans="1:31" hidden="1" x14ac:dyDescent="0.35">
      <c r="A124" s="150" t="e">
        <f>Réservation!#REF!</f>
        <v>#REF!</v>
      </c>
      <c r="B124" s="150" t="e">
        <f>Réservation!#REF!</f>
        <v>#REF!</v>
      </c>
      <c r="C124" s="151" t="e">
        <f>Réservation!#REF!</f>
        <v>#REF!</v>
      </c>
      <c r="D124" s="151" t="e">
        <f>Réservation!#REF!</f>
        <v>#REF!</v>
      </c>
      <c r="E124" s="44" t="e">
        <f t="shared" si="24"/>
        <v>#REF!</v>
      </c>
      <c r="F124" s="44" t="e">
        <f>Réservation!#REF!</f>
        <v>#REF!</v>
      </c>
      <c r="G124" s="44" t="e">
        <f>Réservation!#REF!</f>
        <v>#REF!</v>
      </c>
      <c r="H124" s="44" t="e">
        <f>Réservation!#REF!</f>
        <v>#REF!</v>
      </c>
      <c r="I124" s="150" t="e">
        <f>Réservation!#REF!</f>
        <v>#REF!</v>
      </c>
      <c r="J124" s="44" t="str">
        <f>IFERROR(VLOOKUP(I124,Données!$D$2:$E$5,2,FALSE),"")</f>
        <v/>
      </c>
      <c r="K124" s="44" t="str">
        <f t="shared" si="25"/>
        <v/>
      </c>
      <c r="L124" s="150" t="e">
        <f>Réservation!#REF!</f>
        <v>#REF!</v>
      </c>
      <c r="M124" s="44" t="str">
        <f>IFERROR(VLOOKUP(L124,Données!$D$2:$E$5,2,FALSE),"")</f>
        <v/>
      </c>
      <c r="N124" s="44" t="str">
        <f t="shared" si="26"/>
        <v/>
      </c>
      <c r="O124" s="150" t="e">
        <f>Réservation!#REF!</f>
        <v>#REF!</v>
      </c>
      <c r="P124" s="44" t="str">
        <f>IFERROR(VLOOKUP(O124,Données!$D$2:$E$5,2,FALSE),"")</f>
        <v/>
      </c>
      <c r="Q124" s="44" t="str">
        <f t="shared" si="27"/>
        <v/>
      </c>
      <c r="R124" s="150" t="e">
        <f>Réservation!#REF!</f>
        <v>#REF!</v>
      </c>
      <c r="S124" s="44" t="str">
        <f>IFERROR(VLOOKUP(R124,Données!$D$2:$E$5,2,FALSE),"")</f>
        <v/>
      </c>
      <c r="T124" s="44" t="str">
        <f t="shared" si="28"/>
        <v/>
      </c>
      <c r="U124" s="187">
        <f t="shared" si="29"/>
        <v>0</v>
      </c>
      <c r="V124" s="45" t="e">
        <f>Réservation!#REF!</f>
        <v>#REF!</v>
      </c>
      <c r="W124" s="45" t="str">
        <f>IFERROR(VLOOKUP(V124,Données!$K$2:$N$7,3,FALSE),"")</f>
        <v/>
      </c>
      <c r="X124" s="187" t="str">
        <f t="shared" si="30"/>
        <v/>
      </c>
      <c r="Y124" s="45" t="e">
        <f>Réservation!#REF!</f>
        <v>#REF!</v>
      </c>
      <c r="Z124" s="45" t="str">
        <f>IFERROR(VLOOKUP(Y124,Données!$D$8:$E$10,2,FALSE),"")</f>
        <v/>
      </c>
      <c r="AA124" s="187" t="str">
        <f t="shared" si="31"/>
        <v/>
      </c>
      <c r="AB124" s="45" t="e">
        <f>Réservation!#REF!</f>
        <v>#REF!</v>
      </c>
      <c r="AC124" s="45" t="e">
        <f>Réservation!#REF!</f>
        <v>#REF!</v>
      </c>
      <c r="AD124" s="45" t="e">
        <f>VLOOKUP(AC124,Données!$D$14:$E$16,2,FALSE)</f>
        <v>#REF!</v>
      </c>
      <c r="AE124" s="187" t="str">
        <f t="shared" si="32"/>
        <v/>
      </c>
    </row>
    <row r="125" spans="1:31" hidden="1" x14ac:dyDescent="0.35">
      <c r="A125" s="150" t="e">
        <f>Réservation!#REF!</f>
        <v>#REF!</v>
      </c>
      <c r="B125" s="150" t="e">
        <f>Réservation!#REF!</f>
        <v>#REF!</v>
      </c>
      <c r="C125" s="151" t="e">
        <f>Réservation!#REF!</f>
        <v>#REF!</v>
      </c>
      <c r="D125" s="151" t="e">
        <f>Réservation!#REF!</f>
        <v>#REF!</v>
      </c>
      <c r="E125" s="44" t="e">
        <f t="shared" si="24"/>
        <v>#REF!</v>
      </c>
      <c r="F125" s="44" t="e">
        <f>Réservation!#REF!</f>
        <v>#REF!</v>
      </c>
      <c r="G125" s="44" t="e">
        <f>Réservation!#REF!</f>
        <v>#REF!</v>
      </c>
      <c r="H125" s="44" t="e">
        <f>Réservation!#REF!</f>
        <v>#REF!</v>
      </c>
      <c r="I125" s="150" t="e">
        <f>Réservation!#REF!</f>
        <v>#REF!</v>
      </c>
      <c r="J125" s="44" t="str">
        <f>IFERROR(VLOOKUP(I125,Données!$D$2:$E$5,2,FALSE),"")</f>
        <v/>
      </c>
      <c r="K125" s="44" t="str">
        <f t="shared" si="25"/>
        <v/>
      </c>
      <c r="L125" s="150" t="e">
        <f>Réservation!#REF!</f>
        <v>#REF!</v>
      </c>
      <c r="M125" s="44" t="str">
        <f>IFERROR(VLOOKUP(L125,Données!$D$2:$E$5,2,FALSE),"")</f>
        <v/>
      </c>
      <c r="N125" s="44" t="str">
        <f t="shared" si="26"/>
        <v/>
      </c>
      <c r="O125" s="150" t="e">
        <f>Réservation!#REF!</f>
        <v>#REF!</v>
      </c>
      <c r="P125" s="44" t="str">
        <f>IFERROR(VLOOKUP(O125,Données!$D$2:$E$5,2,FALSE),"")</f>
        <v/>
      </c>
      <c r="Q125" s="44" t="str">
        <f t="shared" si="27"/>
        <v/>
      </c>
      <c r="R125" s="150" t="e">
        <f>Réservation!#REF!</f>
        <v>#REF!</v>
      </c>
      <c r="S125" s="44" t="str">
        <f>IFERROR(VLOOKUP(R125,Données!$D$2:$E$5,2,FALSE),"")</f>
        <v/>
      </c>
      <c r="T125" s="44" t="str">
        <f t="shared" si="28"/>
        <v/>
      </c>
      <c r="U125" s="187">
        <f t="shared" si="29"/>
        <v>0</v>
      </c>
      <c r="V125" s="45" t="e">
        <f>Réservation!#REF!</f>
        <v>#REF!</v>
      </c>
      <c r="W125" s="45" t="str">
        <f>IFERROR(VLOOKUP(V125,Données!$K$2:$N$7,3,FALSE),"")</f>
        <v/>
      </c>
      <c r="X125" s="187" t="str">
        <f t="shared" si="30"/>
        <v/>
      </c>
      <c r="Y125" s="45" t="e">
        <f>Réservation!#REF!</f>
        <v>#REF!</v>
      </c>
      <c r="Z125" s="45" t="str">
        <f>IFERROR(VLOOKUP(Y125,Données!$D$8:$E$10,2,FALSE),"")</f>
        <v/>
      </c>
      <c r="AA125" s="187" t="str">
        <f t="shared" si="31"/>
        <v/>
      </c>
      <c r="AB125" s="45" t="e">
        <f>Réservation!#REF!</f>
        <v>#REF!</v>
      </c>
      <c r="AC125" s="45" t="e">
        <f>Réservation!#REF!</f>
        <v>#REF!</v>
      </c>
      <c r="AD125" s="45" t="e">
        <f>VLOOKUP(AC125,Données!$D$14:$E$16,2,FALSE)</f>
        <v>#REF!</v>
      </c>
      <c r="AE125" s="187" t="str">
        <f t="shared" si="32"/>
        <v/>
      </c>
    </row>
    <row r="126" spans="1:31" hidden="1" x14ac:dyDescent="0.35">
      <c r="A126" s="150" t="e">
        <f>Réservation!#REF!</f>
        <v>#REF!</v>
      </c>
      <c r="B126" s="150" t="e">
        <f>Réservation!#REF!</f>
        <v>#REF!</v>
      </c>
      <c r="C126" s="151" t="e">
        <f>Réservation!#REF!</f>
        <v>#REF!</v>
      </c>
      <c r="D126" s="151" t="e">
        <f>Réservation!#REF!</f>
        <v>#REF!</v>
      </c>
      <c r="E126" s="44" t="e">
        <f t="shared" si="24"/>
        <v>#REF!</v>
      </c>
      <c r="F126" s="44" t="e">
        <f>Réservation!#REF!</f>
        <v>#REF!</v>
      </c>
      <c r="G126" s="44" t="e">
        <f>Réservation!#REF!</f>
        <v>#REF!</v>
      </c>
      <c r="H126" s="44" t="e">
        <f>Réservation!#REF!</f>
        <v>#REF!</v>
      </c>
      <c r="I126" s="150" t="e">
        <f>Réservation!#REF!</f>
        <v>#REF!</v>
      </c>
      <c r="J126" s="44" t="str">
        <f>IFERROR(VLOOKUP(I126,Données!$D$2:$E$5,2,FALSE),"")</f>
        <v/>
      </c>
      <c r="K126" s="44" t="str">
        <f t="shared" si="25"/>
        <v/>
      </c>
      <c r="L126" s="150" t="e">
        <f>Réservation!#REF!</f>
        <v>#REF!</v>
      </c>
      <c r="M126" s="44" t="str">
        <f>IFERROR(VLOOKUP(L126,Données!$D$2:$E$5,2,FALSE),"")</f>
        <v/>
      </c>
      <c r="N126" s="44" t="str">
        <f t="shared" si="26"/>
        <v/>
      </c>
      <c r="O126" s="150" t="e">
        <f>Réservation!#REF!</f>
        <v>#REF!</v>
      </c>
      <c r="P126" s="44" t="str">
        <f>IFERROR(VLOOKUP(O126,Données!$D$2:$E$5,2,FALSE),"")</f>
        <v/>
      </c>
      <c r="Q126" s="44" t="str">
        <f t="shared" si="27"/>
        <v/>
      </c>
      <c r="R126" s="150" t="e">
        <f>Réservation!#REF!</f>
        <v>#REF!</v>
      </c>
      <c r="S126" s="44" t="str">
        <f>IFERROR(VLOOKUP(R126,Données!$D$2:$E$5,2,FALSE),"")</f>
        <v/>
      </c>
      <c r="T126" s="44" t="str">
        <f t="shared" si="28"/>
        <v/>
      </c>
      <c r="U126" s="187">
        <f t="shared" si="29"/>
        <v>0</v>
      </c>
      <c r="V126" s="45" t="e">
        <f>Réservation!#REF!</f>
        <v>#REF!</v>
      </c>
      <c r="W126" s="45" t="str">
        <f>IFERROR(VLOOKUP(V126,Données!$K$2:$N$7,3,FALSE),"")</f>
        <v/>
      </c>
      <c r="X126" s="187" t="str">
        <f t="shared" si="30"/>
        <v/>
      </c>
      <c r="Y126" s="45" t="e">
        <f>Réservation!#REF!</f>
        <v>#REF!</v>
      </c>
      <c r="Z126" s="45" t="str">
        <f>IFERROR(VLOOKUP(Y126,Données!$D$8:$E$10,2,FALSE),"")</f>
        <v/>
      </c>
      <c r="AA126" s="187" t="str">
        <f t="shared" si="31"/>
        <v/>
      </c>
      <c r="AB126" s="45" t="e">
        <f>Réservation!#REF!</f>
        <v>#REF!</v>
      </c>
      <c r="AC126" s="45" t="e">
        <f>Réservation!#REF!</f>
        <v>#REF!</v>
      </c>
      <c r="AD126" s="45" t="e">
        <f>VLOOKUP(AC126,Données!$D$14:$E$16,2,FALSE)</f>
        <v>#REF!</v>
      </c>
      <c r="AE126" s="187" t="str">
        <f t="shared" si="32"/>
        <v/>
      </c>
    </row>
    <row r="127" spans="1:31" hidden="1" x14ac:dyDescent="0.35">
      <c r="A127" s="150" t="e">
        <f>Réservation!#REF!</f>
        <v>#REF!</v>
      </c>
      <c r="B127" s="150" t="e">
        <f>Réservation!#REF!</f>
        <v>#REF!</v>
      </c>
      <c r="C127" s="151" t="e">
        <f>Réservation!#REF!</f>
        <v>#REF!</v>
      </c>
      <c r="D127" s="151" t="e">
        <f>Réservation!#REF!</f>
        <v>#REF!</v>
      </c>
      <c r="E127" s="44" t="e">
        <f t="shared" si="24"/>
        <v>#REF!</v>
      </c>
      <c r="F127" s="44" t="e">
        <f>Réservation!#REF!</f>
        <v>#REF!</v>
      </c>
      <c r="G127" s="44" t="e">
        <f>Réservation!#REF!</f>
        <v>#REF!</v>
      </c>
      <c r="H127" s="44" t="e">
        <f>Réservation!#REF!</f>
        <v>#REF!</v>
      </c>
      <c r="I127" s="150" t="e">
        <f>Réservation!#REF!</f>
        <v>#REF!</v>
      </c>
      <c r="J127" s="44" t="str">
        <f>IFERROR(VLOOKUP(I127,Données!$D$2:$E$5,2,FALSE),"")</f>
        <v/>
      </c>
      <c r="K127" s="44" t="str">
        <f t="shared" si="25"/>
        <v/>
      </c>
      <c r="L127" s="150" t="e">
        <f>Réservation!#REF!</f>
        <v>#REF!</v>
      </c>
      <c r="M127" s="44" t="str">
        <f>IFERROR(VLOOKUP(L127,Données!$D$2:$E$5,2,FALSE),"")</f>
        <v/>
      </c>
      <c r="N127" s="44" t="str">
        <f t="shared" si="26"/>
        <v/>
      </c>
      <c r="O127" s="150" t="e">
        <f>Réservation!#REF!</f>
        <v>#REF!</v>
      </c>
      <c r="P127" s="44" t="str">
        <f>IFERROR(VLOOKUP(O127,Données!$D$2:$E$5,2,FALSE),"")</f>
        <v/>
      </c>
      <c r="Q127" s="44" t="str">
        <f t="shared" si="27"/>
        <v/>
      </c>
      <c r="R127" s="150" t="e">
        <f>Réservation!#REF!</f>
        <v>#REF!</v>
      </c>
      <c r="S127" s="44" t="str">
        <f>IFERROR(VLOOKUP(R127,Données!$D$2:$E$5,2,FALSE),"")</f>
        <v/>
      </c>
      <c r="T127" s="44" t="str">
        <f t="shared" si="28"/>
        <v/>
      </c>
      <c r="U127" s="187">
        <f t="shared" si="29"/>
        <v>0</v>
      </c>
      <c r="V127" s="45" t="e">
        <f>Réservation!#REF!</f>
        <v>#REF!</v>
      </c>
      <c r="W127" s="45" t="str">
        <f>IFERROR(VLOOKUP(V127,Données!$K$2:$N$7,3,FALSE),"")</f>
        <v/>
      </c>
      <c r="X127" s="187" t="str">
        <f t="shared" si="30"/>
        <v/>
      </c>
      <c r="Y127" s="45" t="e">
        <f>Réservation!#REF!</f>
        <v>#REF!</v>
      </c>
      <c r="Z127" s="45" t="str">
        <f>IFERROR(VLOOKUP(Y127,Données!$D$8:$E$10,2,FALSE),"")</f>
        <v/>
      </c>
      <c r="AA127" s="187" t="str">
        <f t="shared" si="31"/>
        <v/>
      </c>
      <c r="AB127" s="45" t="e">
        <f>Réservation!#REF!</f>
        <v>#REF!</v>
      </c>
      <c r="AC127" s="45" t="e">
        <f>Réservation!#REF!</f>
        <v>#REF!</v>
      </c>
      <c r="AD127" s="45" t="e">
        <f>VLOOKUP(AC127,Données!$D$14:$E$16,2,FALSE)</f>
        <v>#REF!</v>
      </c>
      <c r="AE127" s="187" t="str">
        <f t="shared" si="32"/>
        <v/>
      </c>
    </row>
    <row r="128" spans="1:31" hidden="1" x14ac:dyDescent="0.35">
      <c r="A128" s="150" t="e">
        <f>Réservation!#REF!</f>
        <v>#REF!</v>
      </c>
      <c r="B128" s="150" t="e">
        <f>Réservation!#REF!</f>
        <v>#REF!</v>
      </c>
      <c r="C128" s="151" t="e">
        <f>Réservation!#REF!</f>
        <v>#REF!</v>
      </c>
      <c r="D128" s="151" t="e">
        <f>Réservation!#REF!</f>
        <v>#REF!</v>
      </c>
      <c r="E128" s="44" t="e">
        <f t="shared" si="24"/>
        <v>#REF!</v>
      </c>
      <c r="F128" s="44" t="e">
        <f>Réservation!#REF!</f>
        <v>#REF!</v>
      </c>
      <c r="G128" s="44" t="e">
        <f>Réservation!#REF!</f>
        <v>#REF!</v>
      </c>
      <c r="H128" s="44" t="e">
        <f>Réservation!#REF!</f>
        <v>#REF!</v>
      </c>
      <c r="I128" s="150" t="e">
        <f>Réservation!#REF!</f>
        <v>#REF!</v>
      </c>
      <c r="J128" s="44" t="str">
        <f>IFERROR(VLOOKUP(I128,Données!$D$2:$E$5,2,FALSE),"")</f>
        <v/>
      </c>
      <c r="K128" s="44" t="str">
        <f t="shared" si="25"/>
        <v/>
      </c>
      <c r="L128" s="150" t="e">
        <f>Réservation!#REF!</f>
        <v>#REF!</v>
      </c>
      <c r="M128" s="44" t="str">
        <f>IFERROR(VLOOKUP(L128,Données!$D$2:$E$5,2,FALSE),"")</f>
        <v/>
      </c>
      <c r="N128" s="44" t="str">
        <f t="shared" si="26"/>
        <v/>
      </c>
      <c r="O128" s="150" t="e">
        <f>Réservation!#REF!</f>
        <v>#REF!</v>
      </c>
      <c r="P128" s="44" t="str">
        <f>IFERROR(VLOOKUP(O128,Données!$D$2:$E$5,2,FALSE),"")</f>
        <v/>
      </c>
      <c r="Q128" s="44" t="str">
        <f t="shared" si="27"/>
        <v/>
      </c>
      <c r="R128" s="150" t="e">
        <f>Réservation!#REF!</f>
        <v>#REF!</v>
      </c>
      <c r="S128" s="44" t="str">
        <f>IFERROR(VLOOKUP(R128,Données!$D$2:$E$5,2,FALSE),"")</f>
        <v/>
      </c>
      <c r="T128" s="44" t="str">
        <f t="shared" si="28"/>
        <v/>
      </c>
      <c r="U128" s="187">
        <f t="shared" si="29"/>
        <v>0</v>
      </c>
      <c r="V128" s="45" t="e">
        <f>Réservation!#REF!</f>
        <v>#REF!</v>
      </c>
      <c r="W128" s="45" t="str">
        <f>IFERROR(VLOOKUP(V128,Données!$K$2:$N$7,3,FALSE),"")</f>
        <v/>
      </c>
      <c r="X128" s="187" t="str">
        <f t="shared" si="30"/>
        <v/>
      </c>
      <c r="Y128" s="45" t="e">
        <f>Réservation!#REF!</f>
        <v>#REF!</v>
      </c>
      <c r="Z128" s="45" t="str">
        <f>IFERROR(VLOOKUP(Y128,Données!$D$8:$E$10,2,FALSE),"")</f>
        <v/>
      </c>
      <c r="AA128" s="187" t="str">
        <f t="shared" si="31"/>
        <v/>
      </c>
      <c r="AB128" s="45" t="e">
        <f>Réservation!#REF!</f>
        <v>#REF!</v>
      </c>
      <c r="AC128" s="45" t="e">
        <f>Réservation!#REF!</f>
        <v>#REF!</v>
      </c>
      <c r="AD128" s="45" t="e">
        <f>VLOOKUP(AC128,Données!$D$14:$E$16,2,FALSE)</f>
        <v>#REF!</v>
      </c>
      <c r="AE128" s="187" t="str">
        <f t="shared" si="32"/>
        <v/>
      </c>
    </row>
    <row r="129" spans="1:31" hidden="1" x14ac:dyDescent="0.35">
      <c r="A129" s="150" t="e">
        <f>Réservation!#REF!</f>
        <v>#REF!</v>
      </c>
      <c r="B129" s="150" t="e">
        <f>Réservation!#REF!</f>
        <v>#REF!</v>
      </c>
      <c r="C129" s="151" t="e">
        <f>Réservation!#REF!</f>
        <v>#REF!</v>
      </c>
      <c r="D129" s="151" t="e">
        <f>Réservation!#REF!</f>
        <v>#REF!</v>
      </c>
      <c r="E129" s="44" t="e">
        <f t="shared" si="24"/>
        <v>#REF!</v>
      </c>
      <c r="F129" s="44" t="e">
        <f>Réservation!#REF!</f>
        <v>#REF!</v>
      </c>
      <c r="G129" s="44" t="e">
        <f>Réservation!#REF!</f>
        <v>#REF!</v>
      </c>
      <c r="H129" s="44" t="e">
        <f>Réservation!#REF!</f>
        <v>#REF!</v>
      </c>
      <c r="I129" s="150" t="e">
        <f>Réservation!#REF!</f>
        <v>#REF!</v>
      </c>
      <c r="J129" s="44" t="str">
        <f>IFERROR(VLOOKUP(I129,Données!$D$2:$E$5,2,FALSE),"")</f>
        <v/>
      </c>
      <c r="K129" s="44" t="str">
        <f t="shared" si="25"/>
        <v/>
      </c>
      <c r="L129" s="150" t="e">
        <f>Réservation!#REF!</f>
        <v>#REF!</v>
      </c>
      <c r="M129" s="44" t="str">
        <f>IFERROR(VLOOKUP(L129,Données!$D$2:$E$5,2,FALSE),"")</f>
        <v/>
      </c>
      <c r="N129" s="44" t="str">
        <f t="shared" si="26"/>
        <v/>
      </c>
      <c r="O129" s="150" t="e">
        <f>Réservation!#REF!</f>
        <v>#REF!</v>
      </c>
      <c r="P129" s="44" t="str">
        <f>IFERROR(VLOOKUP(O129,Données!$D$2:$E$5,2,FALSE),"")</f>
        <v/>
      </c>
      <c r="Q129" s="44" t="str">
        <f t="shared" si="27"/>
        <v/>
      </c>
      <c r="R129" s="150" t="e">
        <f>Réservation!#REF!</f>
        <v>#REF!</v>
      </c>
      <c r="S129" s="44" t="str">
        <f>IFERROR(VLOOKUP(R129,Données!$D$2:$E$5,2,FALSE),"")</f>
        <v/>
      </c>
      <c r="T129" s="44" t="str">
        <f t="shared" si="28"/>
        <v/>
      </c>
      <c r="U129" s="187">
        <f t="shared" si="29"/>
        <v>0</v>
      </c>
      <c r="V129" s="45" t="e">
        <f>Réservation!#REF!</f>
        <v>#REF!</v>
      </c>
      <c r="W129" s="45" t="str">
        <f>IFERROR(VLOOKUP(V129,Données!$K$2:$N$7,3,FALSE),"")</f>
        <v/>
      </c>
      <c r="X129" s="187" t="str">
        <f t="shared" si="30"/>
        <v/>
      </c>
      <c r="Y129" s="45" t="e">
        <f>Réservation!#REF!</f>
        <v>#REF!</v>
      </c>
      <c r="Z129" s="45" t="str">
        <f>IFERROR(VLOOKUP(Y129,Données!$D$8:$E$10,2,FALSE),"")</f>
        <v/>
      </c>
      <c r="AA129" s="187" t="str">
        <f t="shared" si="31"/>
        <v/>
      </c>
      <c r="AB129" s="45" t="e">
        <f>Réservation!#REF!</f>
        <v>#REF!</v>
      </c>
      <c r="AC129" s="45" t="e">
        <f>Réservation!#REF!</f>
        <v>#REF!</v>
      </c>
      <c r="AD129" s="45" t="e">
        <f>VLOOKUP(AC129,Données!$D$14:$E$16,2,FALSE)</f>
        <v>#REF!</v>
      </c>
      <c r="AE129" s="187" t="str">
        <f t="shared" si="32"/>
        <v/>
      </c>
    </row>
    <row r="130" spans="1:31" hidden="1" x14ac:dyDescent="0.35">
      <c r="A130" s="150" t="e">
        <f>Réservation!#REF!</f>
        <v>#REF!</v>
      </c>
      <c r="B130" s="150" t="e">
        <f>Réservation!#REF!</f>
        <v>#REF!</v>
      </c>
      <c r="C130" s="151" t="e">
        <f>Réservation!#REF!</f>
        <v>#REF!</v>
      </c>
      <c r="D130" s="151" t="e">
        <f>Réservation!#REF!</f>
        <v>#REF!</v>
      </c>
      <c r="E130" s="44" t="e">
        <f t="shared" si="24"/>
        <v>#REF!</v>
      </c>
      <c r="F130" s="44" t="e">
        <f>Réservation!#REF!</f>
        <v>#REF!</v>
      </c>
      <c r="G130" s="44" t="e">
        <f>Réservation!#REF!</f>
        <v>#REF!</v>
      </c>
      <c r="H130" s="44" t="e">
        <f>Réservation!#REF!</f>
        <v>#REF!</v>
      </c>
      <c r="I130" s="150" t="e">
        <f>Réservation!#REF!</f>
        <v>#REF!</v>
      </c>
      <c r="J130" s="44" t="str">
        <f>IFERROR(VLOOKUP(I130,Données!$D$2:$E$5,2,FALSE),"")</f>
        <v/>
      </c>
      <c r="K130" s="44" t="str">
        <f t="shared" si="25"/>
        <v/>
      </c>
      <c r="L130" s="150" t="e">
        <f>Réservation!#REF!</f>
        <v>#REF!</v>
      </c>
      <c r="M130" s="44" t="str">
        <f>IFERROR(VLOOKUP(L130,Données!$D$2:$E$5,2,FALSE),"")</f>
        <v/>
      </c>
      <c r="N130" s="44" t="str">
        <f t="shared" si="26"/>
        <v/>
      </c>
      <c r="O130" s="150" t="e">
        <f>Réservation!#REF!</f>
        <v>#REF!</v>
      </c>
      <c r="P130" s="44" t="str">
        <f>IFERROR(VLOOKUP(O130,Données!$D$2:$E$5,2,FALSE),"")</f>
        <v/>
      </c>
      <c r="Q130" s="44" t="str">
        <f t="shared" si="27"/>
        <v/>
      </c>
      <c r="R130" s="150" t="e">
        <f>Réservation!#REF!</f>
        <v>#REF!</v>
      </c>
      <c r="S130" s="44" t="str">
        <f>IFERROR(VLOOKUP(R130,Données!$D$2:$E$5,2,FALSE),"")</f>
        <v/>
      </c>
      <c r="T130" s="44" t="str">
        <f t="shared" si="28"/>
        <v/>
      </c>
      <c r="U130" s="187">
        <f t="shared" si="29"/>
        <v>0</v>
      </c>
      <c r="V130" s="45" t="e">
        <f>Réservation!#REF!</f>
        <v>#REF!</v>
      </c>
      <c r="W130" s="45" t="str">
        <f>IFERROR(VLOOKUP(V130,Données!$K$2:$N$7,3,FALSE),"")</f>
        <v/>
      </c>
      <c r="X130" s="187" t="str">
        <f t="shared" si="30"/>
        <v/>
      </c>
      <c r="Y130" s="45" t="e">
        <f>Réservation!#REF!</f>
        <v>#REF!</v>
      </c>
      <c r="Z130" s="45" t="str">
        <f>IFERROR(VLOOKUP(Y130,Données!$D$8:$E$10,2,FALSE),"")</f>
        <v/>
      </c>
      <c r="AA130" s="187" t="str">
        <f t="shared" si="31"/>
        <v/>
      </c>
      <c r="AB130" s="45" t="e">
        <f>Réservation!#REF!</f>
        <v>#REF!</v>
      </c>
      <c r="AC130" s="45" t="e">
        <f>Réservation!#REF!</f>
        <v>#REF!</v>
      </c>
      <c r="AD130" s="45" t="e">
        <f>VLOOKUP(AC130,Données!$D$14:$E$16,2,FALSE)</f>
        <v>#REF!</v>
      </c>
      <c r="AE130" s="187" t="str">
        <f t="shared" si="32"/>
        <v/>
      </c>
    </row>
    <row r="131" spans="1:31" hidden="1" x14ac:dyDescent="0.35">
      <c r="A131" s="150" t="e">
        <f>Réservation!#REF!</f>
        <v>#REF!</v>
      </c>
      <c r="B131" s="150" t="e">
        <f>Réservation!#REF!</f>
        <v>#REF!</v>
      </c>
      <c r="C131" s="151" t="e">
        <f>Réservation!#REF!</f>
        <v>#REF!</v>
      </c>
      <c r="D131" s="151" t="e">
        <f>Réservation!#REF!</f>
        <v>#REF!</v>
      </c>
      <c r="E131" s="44" t="e">
        <f t="shared" si="24"/>
        <v>#REF!</v>
      </c>
      <c r="F131" s="44" t="e">
        <f>Réservation!#REF!</f>
        <v>#REF!</v>
      </c>
      <c r="G131" s="44" t="e">
        <f>Réservation!#REF!</f>
        <v>#REF!</v>
      </c>
      <c r="H131" s="44" t="e">
        <f>Réservation!#REF!</f>
        <v>#REF!</v>
      </c>
      <c r="I131" s="150" t="e">
        <f>Réservation!#REF!</f>
        <v>#REF!</v>
      </c>
      <c r="J131" s="44" t="str">
        <f>IFERROR(VLOOKUP(I131,Données!$D$2:$E$5,2,FALSE),"")</f>
        <v/>
      </c>
      <c r="K131" s="44" t="str">
        <f t="shared" si="25"/>
        <v/>
      </c>
      <c r="L131" s="150" t="e">
        <f>Réservation!#REF!</f>
        <v>#REF!</v>
      </c>
      <c r="M131" s="44" t="str">
        <f>IFERROR(VLOOKUP(L131,Données!$D$2:$E$5,2,FALSE),"")</f>
        <v/>
      </c>
      <c r="N131" s="44" t="str">
        <f t="shared" si="26"/>
        <v/>
      </c>
      <c r="O131" s="150" t="e">
        <f>Réservation!#REF!</f>
        <v>#REF!</v>
      </c>
      <c r="P131" s="44" t="str">
        <f>IFERROR(VLOOKUP(O131,Données!$D$2:$E$5,2,FALSE),"")</f>
        <v/>
      </c>
      <c r="Q131" s="44" t="str">
        <f t="shared" si="27"/>
        <v/>
      </c>
      <c r="R131" s="150" t="e">
        <f>Réservation!#REF!</f>
        <v>#REF!</v>
      </c>
      <c r="S131" s="44" t="str">
        <f>IFERROR(VLOOKUP(R131,Données!$D$2:$E$5,2,FALSE),"")</f>
        <v/>
      </c>
      <c r="T131" s="44" t="str">
        <f t="shared" si="28"/>
        <v/>
      </c>
      <c r="U131" s="187">
        <f t="shared" si="29"/>
        <v>0</v>
      </c>
      <c r="V131" s="45" t="e">
        <f>Réservation!#REF!</f>
        <v>#REF!</v>
      </c>
      <c r="W131" s="45" t="str">
        <f>IFERROR(VLOOKUP(V131,Données!$K$2:$N$7,3,FALSE),"")</f>
        <v/>
      </c>
      <c r="X131" s="187" t="str">
        <f t="shared" si="30"/>
        <v/>
      </c>
      <c r="Y131" s="45" t="e">
        <f>Réservation!#REF!</f>
        <v>#REF!</v>
      </c>
      <c r="Z131" s="45" t="str">
        <f>IFERROR(VLOOKUP(Y131,Données!$D$8:$E$10,2,FALSE),"")</f>
        <v/>
      </c>
      <c r="AA131" s="187" t="str">
        <f t="shared" si="31"/>
        <v/>
      </c>
      <c r="AB131" s="45" t="e">
        <f>Réservation!#REF!</f>
        <v>#REF!</v>
      </c>
      <c r="AC131" s="45" t="e">
        <f>Réservation!#REF!</f>
        <v>#REF!</v>
      </c>
      <c r="AD131" s="45" t="e">
        <f>VLOOKUP(AC131,Données!$D$14:$E$16,2,FALSE)</f>
        <v>#REF!</v>
      </c>
      <c r="AE131" s="187" t="str">
        <f t="shared" si="32"/>
        <v/>
      </c>
    </row>
    <row r="132" spans="1:31" hidden="1" x14ac:dyDescent="0.35">
      <c r="A132" s="150" t="e">
        <f>Réservation!#REF!</f>
        <v>#REF!</v>
      </c>
      <c r="B132" s="150" t="e">
        <f>Réservation!#REF!</f>
        <v>#REF!</v>
      </c>
      <c r="C132" s="151" t="e">
        <f>Réservation!#REF!</f>
        <v>#REF!</v>
      </c>
      <c r="D132" s="151" t="e">
        <f>Réservation!#REF!</f>
        <v>#REF!</v>
      </c>
      <c r="E132" s="44" t="e">
        <f t="shared" si="24"/>
        <v>#REF!</v>
      </c>
      <c r="F132" s="44" t="e">
        <f>Réservation!#REF!</f>
        <v>#REF!</v>
      </c>
      <c r="G132" s="44" t="e">
        <f>Réservation!#REF!</f>
        <v>#REF!</v>
      </c>
      <c r="H132" s="44" t="e">
        <f>Réservation!#REF!</f>
        <v>#REF!</v>
      </c>
      <c r="I132" s="150" t="e">
        <f>Réservation!#REF!</f>
        <v>#REF!</v>
      </c>
      <c r="J132" s="44" t="str">
        <f>IFERROR(VLOOKUP(I132,Données!$D$2:$E$5,2,FALSE),"")</f>
        <v/>
      </c>
      <c r="K132" s="44" t="str">
        <f t="shared" si="25"/>
        <v/>
      </c>
      <c r="L132" s="150" t="e">
        <f>Réservation!#REF!</f>
        <v>#REF!</v>
      </c>
      <c r="M132" s="44" t="str">
        <f>IFERROR(VLOOKUP(L132,Données!$D$2:$E$5,2,FALSE),"")</f>
        <v/>
      </c>
      <c r="N132" s="44" t="str">
        <f t="shared" si="26"/>
        <v/>
      </c>
      <c r="O132" s="150" t="e">
        <f>Réservation!#REF!</f>
        <v>#REF!</v>
      </c>
      <c r="P132" s="44" t="str">
        <f>IFERROR(VLOOKUP(O132,Données!$D$2:$E$5,2,FALSE),"")</f>
        <v/>
      </c>
      <c r="Q132" s="44" t="str">
        <f t="shared" si="27"/>
        <v/>
      </c>
      <c r="R132" s="150" t="e">
        <f>Réservation!#REF!</f>
        <v>#REF!</v>
      </c>
      <c r="S132" s="44" t="str">
        <f>IFERROR(VLOOKUP(R132,Données!$D$2:$E$5,2,FALSE),"")</f>
        <v/>
      </c>
      <c r="T132" s="44" t="str">
        <f t="shared" si="28"/>
        <v/>
      </c>
      <c r="U132" s="187">
        <f t="shared" si="29"/>
        <v>0</v>
      </c>
      <c r="V132" s="45" t="e">
        <f>Réservation!#REF!</f>
        <v>#REF!</v>
      </c>
      <c r="W132" s="45" t="str">
        <f>IFERROR(VLOOKUP(V132,Données!$K$2:$N$7,3,FALSE),"")</f>
        <v/>
      </c>
      <c r="X132" s="187" t="str">
        <f t="shared" si="30"/>
        <v/>
      </c>
      <c r="Y132" s="45" t="e">
        <f>Réservation!#REF!</f>
        <v>#REF!</v>
      </c>
      <c r="Z132" s="45" t="str">
        <f>IFERROR(VLOOKUP(Y132,Données!$D$8:$E$10,2,FALSE),"")</f>
        <v/>
      </c>
      <c r="AA132" s="187" t="str">
        <f t="shared" si="31"/>
        <v/>
      </c>
      <c r="AB132" s="45" t="e">
        <f>Réservation!#REF!</f>
        <v>#REF!</v>
      </c>
      <c r="AC132" s="45" t="e">
        <f>Réservation!#REF!</f>
        <v>#REF!</v>
      </c>
      <c r="AD132" s="45" t="e">
        <f>VLOOKUP(AC132,Données!$D$14:$E$16,2,FALSE)</f>
        <v>#REF!</v>
      </c>
      <c r="AE132" s="187" t="str">
        <f t="shared" si="32"/>
        <v/>
      </c>
    </row>
    <row r="133" spans="1:31" hidden="1" x14ac:dyDescent="0.35">
      <c r="A133" s="150" t="e">
        <f>Réservation!#REF!</f>
        <v>#REF!</v>
      </c>
      <c r="B133" s="150" t="e">
        <f>Réservation!#REF!</f>
        <v>#REF!</v>
      </c>
      <c r="C133" s="151" t="e">
        <f>Réservation!#REF!</f>
        <v>#REF!</v>
      </c>
      <c r="D133" s="151" t="e">
        <f>Réservation!#REF!</f>
        <v>#REF!</v>
      </c>
      <c r="E133" s="44" t="e">
        <f t="shared" si="24"/>
        <v>#REF!</v>
      </c>
      <c r="F133" s="44" t="e">
        <f>Réservation!#REF!</f>
        <v>#REF!</v>
      </c>
      <c r="G133" s="44" t="e">
        <f>Réservation!#REF!</f>
        <v>#REF!</v>
      </c>
      <c r="H133" s="44" t="e">
        <f>Réservation!#REF!</f>
        <v>#REF!</v>
      </c>
      <c r="I133" s="150" t="e">
        <f>Réservation!#REF!</f>
        <v>#REF!</v>
      </c>
      <c r="J133" s="44" t="str">
        <f>IFERROR(VLOOKUP(I133,Données!$D$2:$E$5,2,FALSE),"")</f>
        <v/>
      </c>
      <c r="K133" s="44" t="str">
        <f t="shared" si="25"/>
        <v/>
      </c>
      <c r="L133" s="150" t="e">
        <f>Réservation!#REF!</f>
        <v>#REF!</v>
      </c>
      <c r="M133" s="44" t="str">
        <f>IFERROR(VLOOKUP(L133,Données!$D$2:$E$5,2,FALSE),"")</f>
        <v/>
      </c>
      <c r="N133" s="44" t="str">
        <f t="shared" si="26"/>
        <v/>
      </c>
      <c r="O133" s="150" t="e">
        <f>Réservation!#REF!</f>
        <v>#REF!</v>
      </c>
      <c r="P133" s="44" t="str">
        <f>IFERROR(VLOOKUP(O133,Données!$D$2:$E$5,2,FALSE),"")</f>
        <v/>
      </c>
      <c r="Q133" s="44" t="str">
        <f t="shared" si="27"/>
        <v/>
      </c>
      <c r="R133" s="150" t="e">
        <f>Réservation!#REF!</f>
        <v>#REF!</v>
      </c>
      <c r="S133" s="44" t="str">
        <f>IFERROR(VLOOKUP(R133,Données!$D$2:$E$5,2,FALSE),"")</f>
        <v/>
      </c>
      <c r="T133" s="44" t="str">
        <f t="shared" si="28"/>
        <v/>
      </c>
      <c r="U133" s="187">
        <f t="shared" si="29"/>
        <v>0</v>
      </c>
      <c r="V133" s="45" t="e">
        <f>Réservation!#REF!</f>
        <v>#REF!</v>
      </c>
      <c r="W133" s="45" t="str">
        <f>IFERROR(VLOOKUP(V133,Données!$K$2:$N$7,3,FALSE),"")</f>
        <v/>
      </c>
      <c r="X133" s="187" t="str">
        <f t="shared" si="30"/>
        <v/>
      </c>
      <c r="Y133" s="45" t="e">
        <f>Réservation!#REF!</f>
        <v>#REF!</v>
      </c>
      <c r="Z133" s="45" t="str">
        <f>IFERROR(VLOOKUP(Y133,Données!$D$8:$E$10,2,FALSE),"")</f>
        <v/>
      </c>
      <c r="AA133" s="187" t="str">
        <f t="shared" si="31"/>
        <v/>
      </c>
      <c r="AB133" s="45" t="e">
        <f>Réservation!#REF!</f>
        <v>#REF!</v>
      </c>
      <c r="AC133" s="45" t="e">
        <f>Réservation!#REF!</f>
        <v>#REF!</v>
      </c>
      <c r="AD133" s="45" t="e">
        <f>VLOOKUP(AC133,Données!$D$14:$E$16,2,FALSE)</f>
        <v>#REF!</v>
      </c>
      <c r="AE133" s="187" t="str">
        <f t="shared" si="32"/>
        <v/>
      </c>
    </row>
    <row r="134" spans="1:31" hidden="1" x14ac:dyDescent="0.35">
      <c r="A134" s="150" t="e">
        <f>Réservation!#REF!</f>
        <v>#REF!</v>
      </c>
      <c r="B134" s="150" t="e">
        <f>Réservation!#REF!</f>
        <v>#REF!</v>
      </c>
      <c r="C134" s="151" t="e">
        <f>Réservation!#REF!</f>
        <v>#REF!</v>
      </c>
      <c r="D134" s="151" t="e">
        <f>Réservation!#REF!</f>
        <v>#REF!</v>
      </c>
      <c r="E134" s="44" t="e">
        <f t="shared" si="24"/>
        <v>#REF!</v>
      </c>
      <c r="F134" s="44" t="e">
        <f>Réservation!#REF!</f>
        <v>#REF!</v>
      </c>
      <c r="G134" s="44" t="e">
        <f>Réservation!#REF!</f>
        <v>#REF!</v>
      </c>
      <c r="H134" s="44" t="e">
        <f>Réservation!#REF!</f>
        <v>#REF!</v>
      </c>
      <c r="I134" s="150" t="e">
        <f>Réservation!#REF!</f>
        <v>#REF!</v>
      </c>
      <c r="J134" s="44" t="str">
        <f>IFERROR(VLOOKUP(I134,Données!$D$2:$E$5,2,FALSE),"")</f>
        <v/>
      </c>
      <c r="K134" s="44" t="str">
        <f t="shared" si="25"/>
        <v/>
      </c>
      <c r="L134" s="150" t="e">
        <f>Réservation!#REF!</f>
        <v>#REF!</v>
      </c>
      <c r="M134" s="44" t="str">
        <f>IFERROR(VLOOKUP(L134,Données!$D$2:$E$5,2,FALSE),"")</f>
        <v/>
      </c>
      <c r="N134" s="44" t="str">
        <f t="shared" si="26"/>
        <v/>
      </c>
      <c r="O134" s="150" t="e">
        <f>Réservation!#REF!</f>
        <v>#REF!</v>
      </c>
      <c r="P134" s="44" t="str">
        <f>IFERROR(VLOOKUP(O134,Données!$D$2:$E$5,2,FALSE),"")</f>
        <v/>
      </c>
      <c r="Q134" s="44" t="str">
        <f t="shared" si="27"/>
        <v/>
      </c>
      <c r="R134" s="150" t="e">
        <f>Réservation!#REF!</f>
        <v>#REF!</v>
      </c>
      <c r="S134" s="44" t="str">
        <f>IFERROR(VLOOKUP(R134,Données!$D$2:$E$5,2,FALSE),"")</f>
        <v/>
      </c>
      <c r="T134" s="44" t="str">
        <f t="shared" si="28"/>
        <v/>
      </c>
      <c r="U134" s="187">
        <f t="shared" si="29"/>
        <v>0</v>
      </c>
      <c r="V134" s="45" t="e">
        <f>Réservation!#REF!</f>
        <v>#REF!</v>
      </c>
      <c r="W134" s="45" t="str">
        <f>IFERROR(VLOOKUP(V134,Données!$K$2:$N$7,3,FALSE),"")</f>
        <v/>
      </c>
      <c r="X134" s="187" t="str">
        <f t="shared" si="30"/>
        <v/>
      </c>
      <c r="Y134" s="45" t="e">
        <f>Réservation!#REF!</f>
        <v>#REF!</v>
      </c>
      <c r="Z134" s="45" t="str">
        <f>IFERROR(VLOOKUP(Y134,Données!$D$8:$E$10,2,FALSE),"")</f>
        <v/>
      </c>
      <c r="AA134" s="187" t="str">
        <f t="shared" si="31"/>
        <v/>
      </c>
      <c r="AB134" s="45" t="e">
        <f>Réservation!#REF!</f>
        <v>#REF!</v>
      </c>
      <c r="AC134" s="45" t="e">
        <f>Réservation!#REF!</f>
        <v>#REF!</v>
      </c>
      <c r="AD134" s="45" t="e">
        <f>VLOOKUP(AC134,Données!$D$14:$E$16,2,FALSE)</f>
        <v>#REF!</v>
      </c>
      <c r="AE134" s="187" t="str">
        <f t="shared" si="32"/>
        <v/>
      </c>
    </row>
    <row r="135" spans="1:31" hidden="1" x14ac:dyDescent="0.35">
      <c r="A135" s="150" t="e">
        <f>Réservation!#REF!</f>
        <v>#REF!</v>
      </c>
      <c r="B135" s="150" t="e">
        <f>Réservation!#REF!</f>
        <v>#REF!</v>
      </c>
      <c r="C135" s="151" t="e">
        <f>Réservation!#REF!</f>
        <v>#REF!</v>
      </c>
      <c r="D135" s="151" t="e">
        <f>Réservation!#REF!</f>
        <v>#REF!</v>
      </c>
      <c r="E135" s="44" t="e">
        <f t="shared" si="24"/>
        <v>#REF!</v>
      </c>
      <c r="F135" s="44" t="e">
        <f>Réservation!#REF!</f>
        <v>#REF!</v>
      </c>
      <c r="G135" s="44" t="e">
        <f>Réservation!#REF!</f>
        <v>#REF!</v>
      </c>
      <c r="H135" s="44" t="e">
        <f>Réservation!#REF!</f>
        <v>#REF!</v>
      </c>
      <c r="I135" s="150" t="e">
        <f>Réservation!#REF!</f>
        <v>#REF!</v>
      </c>
      <c r="J135" s="44" t="str">
        <f>IFERROR(VLOOKUP(I135,Données!$D$2:$E$5,2,FALSE),"")</f>
        <v/>
      </c>
      <c r="K135" s="44" t="str">
        <f t="shared" si="25"/>
        <v/>
      </c>
      <c r="L135" s="150" t="e">
        <f>Réservation!#REF!</f>
        <v>#REF!</v>
      </c>
      <c r="M135" s="44" t="str">
        <f>IFERROR(VLOOKUP(L135,Données!$D$2:$E$5,2,FALSE),"")</f>
        <v/>
      </c>
      <c r="N135" s="44" t="str">
        <f t="shared" si="26"/>
        <v/>
      </c>
      <c r="O135" s="150" t="e">
        <f>Réservation!#REF!</f>
        <v>#REF!</v>
      </c>
      <c r="P135" s="44" t="str">
        <f>IFERROR(VLOOKUP(O135,Données!$D$2:$E$5,2,FALSE),"")</f>
        <v/>
      </c>
      <c r="Q135" s="44" t="str">
        <f t="shared" si="27"/>
        <v/>
      </c>
      <c r="R135" s="150" t="e">
        <f>Réservation!#REF!</f>
        <v>#REF!</v>
      </c>
      <c r="S135" s="44" t="str">
        <f>IFERROR(VLOOKUP(R135,Données!$D$2:$E$5,2,FALSE),"")</f>
        <v/>
      </c>
      <c r="T135" s="44" t="str">
        <f t="shared" si="28"/>
        <v/>
      </c>
      <c r="U135" s="187">
        <f t="shared" si="29"/>
        <v>0</v>
      </c>
      <c r="V135" s="45" t="e">
        <f>Réservation!#REF!</f>
        <v>#REF!</v>
      </c>
      <c r="W135" s="45" t="str">
        <f>IFERROR(VLOOKUP(V135,Données!$K$2:$N$7,3,FALSE),"")</f>
        <v/>
      </c>
      <c r="X135" s="187" t="str">
        <f t="shared" si="30"/>
        <v/>
      </c>
      <c r="Y135" s="45" t="e">
        <f>Réservation!#REF!</f>
        <v>#REF!</v>
      </c>
      <c r="Z135" s="45" t="str">
        <f>IFERROR(VLOOKUP(Y135,Données!$D$8:$E$10,2,FALSE),"")</f>
        <v/>
      </c>
      <c r="AA135" s="187" t="str">
        <f t="shared" si="31"/>
        <v/>
      </c>
      <c r="AB135" s="45" t="e">
        <f>Réservation!#REF!</f>
        <v>#REF!</v>
      </c>
      <c r="AC135" s="45" t="e">
        <f>Réservation!#REF!</f>
        <v>#REF!</v>
      </c>
      <c r="AD135" s="45" t="e">
        <f>VLOOKUP(AC135,Données!$D$14:$E$16,2,FALSE)</f>
        <v>#REF!</v>
      </c>
      <c r="AE135" s="187" t="str">
        <f t="shared" si="32"/>
        <v/>
      </c>
    </row>
    <row r="136" spans="1:31" hidden="1" x14ac:dyDescent="0.35">
      <c r="A136" s="150" t="e">
        <f>Réservation!#REF!</f>
        <v>#REF!</v>
      </c>
      <c r="B136" s="150" t="e">
        <f>Réservation!#REF!</f>
        <v>#REF!</v>
      </c>
      <c r="C136" s="151" t="e">
        <f>Réservation!#REF!</f>
        <v>#REF!</v>
      </c>
      <c r="D136" s="151" t="e">
        <f>Réservation!#REF!</f>
        <v>#REF!</v>
      </c>
      <c r="E136" s="44" t="e">
        <f t="shared" si="24"/>
        <v>#REF!</v>
      </c>
      <c r="F136" s="44" t="e">
        <f>Réservation!#REF!</f>
        <v>#REF!</v>
      </c>
      <c r="G136" s="44" t="e">
        <f>Réservation!#REF!</f>
        <v>#REF!</v>
      </c>
      <c r="H136" s="44" t="e">
        <f>Réservation!#REF!</f>
        <v>#REF!</v>
      </c>
      <c r="I136" s="150" t="e">
        <f>Réservation!#REF!</f>
        <v>#REF!</v>
      </c>
      <c r="J136" s="44" t="str">
        <f>IFERROR(VLOOKUP(I136,Données!$D$2:$E$5,2,FALSE),"")</f>
        <v/>
      </c>
      <c r="K136" s="44" t="str">
        <f t="shared" si="25"/>
        <v/>
      </c>
      <c r="L136" s="150" t="e">
        <f>Réservation!#REF!</f>
        <v>#REF!</v>
      </c>
      <c r="M136" s="44" t="str">
        <f>IFERROR(VLOOKUP(L136,Données!$D$2:$E$5,2,FALSE),"")</f>
        <v/>
      </c>
      <c r="N136" s="44" t="str">
        <f t="shared" si="26"/>
        <v/>
      </c>
      <c r="O136" s="150" t="e">
        <f>Réservation!#REF!</f>
        <v>#REF!</v>
      </c>
      <c r="P136" s="44" t="str">
        <f>IFERROR(VLOOKUP(O136,Données!$D$2:$E$5,2,FALSE),"")</f>
        <v/>
      </c>
      <c r="Q136" s="44" t="str">
        <f t="shared" si="27"/>
        <v/>
      </c>
      <c r="R136" s="150" t="e">
        <f>Réservation!#REF!</f>
        <v>#REF!</v>
      </c>
      <c r="S136" s="44" t="str">
        <f>IFERROR(VLOOKUP(R136,Données!$D$2:$E$5,2,FALSE),"")</f>
        <v/>
      </c>
      <c r="T136" s="44" t="str">
        <f t="shared" si="28"/>
        <v/>
      </c>
      <c r="U136" s="187">
        <f t="shared" si="29"/>
        <v>0</v>
      </c>
      <c r="V136" s="45" t="e">
        <f>Réservation!#REF!</f>
        <v>#REF!</v>
      </c>
      <c r="W136" s="45" t="str">
        <f>IFERROR(VLOOKUP(V136,Données!$K$2:$N$7,3,FALSE),"")</f>
        <v/>
      </c>
      <c r="X136" s="187" t="str">
        <f t="shared" si="30"/>
        <v/>
      </c>
      <c r="Y136" s="45" t="e">
        <f>Réservation!#REF!</f>
        <v>#REF!</v>
      </c>
      <c r="Z136" s="45" t="str">
        <f>IFERROR(VLOOKUP(Y136,Données!$D$8:$E$10,2,FALSE),"")</f>
        <v/>
      </c>
      <c r="AA136" s="187" t="str">
        <f t="shared" si="31"/>
        <v/>
      </c>
      <c r="AB136" s="45" t="e">
        <f>Réservation!#REF!</f>
        <v>#REF!</v>
      </c>
      <c r="AC136" s="45" t="e">
        <f>Réservation!#REF!</f>
        <v>#REF!</v>
      </c>
      <c r="AD136" s="45" t="e">
        <f>VLOOKUP(AC136,Données!$D$14:$E$16,2,FALSE)</f>
        <v>#REF!</v>
      </c>
      <c r="AE136" s="187" t="str">
        <f t="shared" si="32"/>
        <v/>
      </c>
    </row>
    <row r="137" spans="1:31" hidden="1" x14ac:dyDescent="0.35">
      <c r="A137" s="150" t="e">
        <f>Réservation!#REF!</f>
        <v>#REF!</v>
      </c>
      <c r="B137" s="150" t="e">
        <f>Réservation!#REF!</f>
        <v>#REF!</v>
      </c>
      <c r="C137" s="151" t="e">
        <f>Réservation!#REF!</f>
        <v>#REF!</v>
      </c>
      <c r="D137" s="151" t="e">
        <f>Réservation!#REF!</f>
        <v>#REF!</v>
      </c>
      <c r="E137" s="44" t="e">
        <f t="shared" si="24"/>
        <v>#REF!</v>
      </c>
      <c r="F137" s="44" t="e">
        <f>Réservation!#REF!</f>
        <v>#REF!</v>
      </c>
      <c r="G137" s="44" t="e">
        <f>Réservation!#REF!</f>
        <v>#REF!</v>
      </c>
      <c r="H137" s="44" t="e">
        <f>Réservation!#REF!</f>
        <v>#REF!</v>
      </c>
      <c r="I137" s="150" t="e">
        <f>Réservation!#REF!</f>
        <v>#REF!</v>
      </c>
      <c r="J137" s="44" t="str">
        <f>IFERROR(VLOOKUP(I137,Données!$D$2:$E$5,2,FALSE),"")</f>
        <v/>
      </c>
      <c r="K137" s="44" t="str">
        <f t="shared" si="25"/>
        <v/>
      </c>
      <c r="L137" s="150" t="e">
        <f>Réservation!#REF!</f>
        <v>#REF!</v>
      </c>
      <c r="M137" s="44" t="str">
        <f>IFERROR(VLOOKUP(L137,Données!$D$2:$E$5,2,FALSE),"")</f>
        <v/>
      </c>
      <c r="N137" s="44" t="str">
        <f t="shared" si="26"/>
        <v/>
      </c>
      <c r="O137" s="150" t="e">
        <f>Réservation!#REF!</f>
        <v>#REF!</v>
      </c>
      <c r="P137" s="44" t="str">
        <f>IFERROR(VLOOKUP(O137,Données!$D$2:$E$5,2,FALSE),"")</f>
        <v/>
      </c>
      <c r="Q137" s="44" t="str">
        <f t="shared" si="27"/>
        <v/>
      </c>
      <c r="R137" s="150" t="e">
        <f>Réservation!#REF!</f>
        <v>#REF!</v>
      </c>
      <c r="S137" s="44" t="str">
        <f>IFERROR(VLOOKUP(R137,Données!$D$2:$E$5,2,FALSE),"")</f>
        <v/>
      </c>
      <c r="T137" s="44" t="str">
        <f t="shared" si="28"/>
        <v/>
      </c>
      <c r="U137" s="187">
        <f t="shared" si="29"/>
        <v>0</v>
      </c>
      <c r="V137" s="45" t="e">
        <f>Réservation!#REF!</f>
        <v>#REF!</v>
      </c>
      <c r="W137" s="45" t="str">
        <f>IFERROR(VLOOKUP(V137,Données!$K$2:$N$7,3,FALSE),"")</f>
        <v/>
      </c>
      <c r="X137" s="187" t="str">
        <f t="shared" si="30"/>
        <v/>
      </c>
      <c r="Y137" s="45" t="e">
        <f>Réservation!#REF!</f>
        <v>#REF!</v>
      </c>
      <c r="Z137" s="45" t="str">
        <f>IFERROR(VLOOKUP(Y137,Données!$D$8:$E$10,2,FALSE),"")</f>
        <v/>
      </c>
      <c r="AA137" s="187" t="str">
        <f t="shared" si="31"/>
        <v/>
      </c>
      <c r="AB137" s="45" t="e">
        <f>Réservation!#REF!</f>
        <v>#REF!</v>
      </c>
      <c r="AC137" s="45" t="e">
        <f>Réservation!#REF!</f>
        <v>#REF!</v>
      </c>
      <c r="AD137" s="45" t="e">
        <f>VLOOKUP(AC137,Données!$D$14:$E$16,2,FALSE)</f>
        <v>#REF!</v>
      </c>
      <c r="AE137" s="187" t="str">
        <f t="shared" si="32"/>
        <v/>
      </c>
    </row>
    <row r="138" spans="1:31" hidden="1" x14ac:dyDescent="0.35">
      <c r="A138" s="150" t="e">
        <f>Réservation!#REF!</f>
        <v>#REF!</v>
      </c>
      <c r="B138" s="150" t="e">
        <f>Réservation!#REF!</f>
        <v>#REF!</v>
      </c>
      <c r="C138" s="151" t="e">
        <f>Réservation!#REF!</f>
        <v>#REF!</v>
      </c>
      <c r="D138" s="151" t="e">
        <f>Réservation!#REF!</f>
        <v>#REF!</v>
      </c>
      <c r="E138" s="44" t="e">
        <f t="shared" ref="E138:E201" si="33">SUM(D138-C138)</f>
        <v>#REF!</v>
      </c>
      <c r="F138" s="44" t="e">
        <f>Réservation!#REF!</f>
        <v>#REF!</v>
      </c>
      <c r="G138" s="44" t="e">
        <f>Réservation!#REF!</f>
        <v>#REF!</v>
      </c>
      <c r="H138" s="44" t="e">
        <f>Réservation!#REF!</f>
        <v>#REF!</v>
      </c>
      <c r="I138" s="150" t="e">
        <f>Réservation!#REF!</f>
        <v>#REF!</v>
      </c>
      <c r="J138" s="44" t="str">
        <f>IFERROR(VLOOKUP(I138,Données!$D$2:$E$5,2,FALSE),"")</f>
        <v/>
      </c>
      <c r="K138" s="44" t="str">
        <f t="shared" ref="K138:K201" si="34">IFERROR(SUM(J138*E138),"")</f>
        <v/>
      </c>
      <c r="L138" s="150" t="e">
        <f>Réservation!#REF!</f>
        <v>#REF!</v>
      </c>
      <c r="M138" s="44" t="str">
        <f>IFERROR(VLOOKUP(L138,Données!$D$2:$E$5,2,FALSE),"")</f>
        <v/>
      </c>
      <c r="N138" s="44" t="str">
        <f t="shared" ref="N138:N201" si="35">IFERROR(SUM(M138*E138),"")</f>
        <v/>
      </c>
      <c r="O138" s="150" t="e">
        <f>Réservation!#REF!</f>
        <v>#REF!</v>
      </c>
      <c r="P138" s="44" t="str">
        <f>IFERROR(VLOOKUP(O138,Données!$D$2:$E$5,2,FALSE),"")</f>
        <v/>
      </c>
      <c r="Q138" s="44" t="str">
        <f t="shared" ref="Q138:Q201" si="36">IFERROR(SUM(P138*E138),"")</f>
        <v/>
      </c>
      <c r="R138" s="150" t="e">
        <f>Réservation!#REF!</f>
        <v>#REF!</v>
      </c>
      <c r="S138" s="44" t="str">
        <f>IFERROR(VLOOKUP(R138,Données!$D$2:$E$5,2,FALSE),"")</f>
        <v/>
      </c>
      <c r="T138" s="44" t="str">
        <f t="shared" ref="T138:T201" si="37">IFERROR(SUM(S138*E138),"")</f>
        <v/>
      </c>
      <c r="U138" s="187">
        <f t="shared" ref="U138:U201" si="38">SUM(K138,N138,Q138,T138)</f>
        <v>0</v>
      </c>
      <c r="V138" s="45" t="e">
        <f>Réservation!#REF!</f>
        <v>#REF!</v>
      </c>
      <c r="W138" s="45" t="str">
        <f>IFERROR(VLOOKUP(V138,Données!$K$2:$N$7,3,FALSE),"")</f>
        <v/>
      </c>
      <c r="X138" s="187" t="str">
        <f t="shared" ref="X138:X201" si="39">IFERROR(SUM(W138*E138),"")</f>
        <v/>
      </c>
      <c r="Y138" s="45" t="e">
        <f>Réservation!#REF!</f>
        <v>#REF!</v>
      </c>
      <c r="Z138" s="45" t="str">
        <f>IFERROR(VLOOKUP(Y138,Données!$D$8:$E$10,2,FALSE),"")</f>
        <v/>
      </c>
      <c r="AA138" s="187" t="str">
        <f t="shared" ref="AA138:AA201" si="40">IFERROR(SUM(Z138*F138)*E138,"")</f>
        <v/>
      </c>
      <c r="AB138" s="45" t="e">
        <f>Réservation!#REF!</f>
        <v>#REF!</v>
      </c>
      <c r="AC138" s="45" t="e">
        <f>Réservation!#REF!</f>
        <v>#REF!</v>
      </c>
      <c r="AD138" s="45" t="e">
        <f>VLOOKUP(AC138,Données!$D$14:$E$16,2,FALSE)</f>
        <v>#REF!</v>
      </c>
      <c r="AE138" s="187" t="str">
        <f t="shared" ref="AE138:AE201" si="41">IFERROR(SUM(AD138*H138)*E138,"")</f>
        <v/>
      </c>
    </row>
    <row r="139" spans="1:31" hidden="1" x14ac:dyDescent="0.35">
      <c r="A139" s="150" t="e">
        <f>Réservation!#REF!</f>
        <v>#REF!</v>
      </c>
      <c r="B139" s="150" t="e">
        <f>Réservation!#REF!</f>
        <v>#REF!</v>
      </c>
      <c r="C139" s="151" t="e">
        <f>Réservation!#REF!</f>
        <v>#REF!</v>
      </c>
      <c r="D139" s="151" t="e">
        <f>Réservation!#REF!</f>
        <v>#REF!</v>
      </c>
      <c r="E139" s="44" t="e">
        <f t="shared" si="33"/>
        <v>#REF!</v>
      </c>
      <c r="F139" s="44" t="e">
        <f>Réservation!#REF!</f>
        <v>#REF!</v>
      </c>
      <c r="G139" s="44" t="e">
        <f>Réservation!#REF!</f>
        <v>#REF!</v>
      </c>
      <c r="H139" s="44" t="e">
        <f>Réservation!#REF!</f>
        <v>#REF!</v>
      </c>
      <c r="I139" s="150" t="e">
        <f>Réservation!#REF!</f>
        <v>#REF!</v>
      </c>
      <c r="J139" s="44" t="str">
        <f>IFERROR(VLOOKUP(I139,Données!$D$2:$E$5,2,FALSE),"")</f>
        <v/>
      </c>
      <c r="K139" s="44" t="str">
        <f t="shared" si="34"/>
        <v/>
      </c>
      <c r="L139" s="150" t="e">
        <f>Réservation!#REF!</f>
        <v>#REF!</v>
      </c>
      <c r="M139" s="44" t="str">
        <f>IFERROR(VLOOKUP(L139,Données!$D$2:$E$5,2,FALSE),"")</f>
        <v/>
      </c>
      <c r="N139" s="44" t="str">
        <f t="shared" si="35"/>
        <v/>
      </c>
      <c r="O139" s="150" t="e">
        <f>Réservation!#REF!</f>
        <v>#REF!</v>
      </c>
      <c r="P139" s="44" t="str">
        <f>IFERROR(VLOOKUP(O139,Données!$D$2:$E$5,2,FALSE),"")</f>
        <v/>
      </c>
      <c r="Q139" s="44" t="str">
        <f t="shared" si="36"/>
        <v/>
      </c>
      <c r="R139" s="150" t="e">
        <f>Réservation!#REF!</f>
        <v>#REF!</v>
      </c>
      <c r="S139" s="44" t="str">
        <f>IFERROR(VLOOKUP(R139,Données!$D$2:$E$5,2,FALSE),"")</f>
        <v/>
      </c>
      <c r="T139" s="44" t="str">
        <f t="shared" si="37"/>
        <v/>
      </c>
      <c r="U139" s="187">
        <f t="shared" si="38"/>
        <v>0</v>
      </c>
      <c r="V139" s="45" t="e">
        <f>Réservation!#REF!</f>
        <v>#REF!</v>
      </c>
      <c r="W139" s="45" t="str">
        <f>IFERROR(VLOOKUP(V139,Données!$K$2:$N$7,3,FALSE),"")</f>
        <v/>
      </c>
      <c r="X139" s="187" t="str">
        <f t="shared" si="39"/>
        <v/>
      </c>
      <c r="Y139" s="45" t="e">
        <f>Réservation!#REF!</f>
        <v>#REF!</v>
      </c>
      <c r="Z139" s="45" t="str">
        <f>IFERROR(VLOOKUP(Y139,Données!$D$8:$E$10,2,FALSE),"")</f>
        <v/>
      </c>
      <c r="AA139" s="187" t="str">
        <f t="shared" si="40"/>
        <v/>
      </c>
      <c r="AB139" s="45" t="e">
        <f>Réservation!#REF!</f>
        <v>#REF!</v>
      </c>
      <c r="AC139" s="45" t="e">
        <f>Réservation!#REF!</f>
        <v>#REF!</v>
      </c>
      <c r="AD139" s="45" t="e">
        <f>VLOOKUP(AC139,Données!$D$14:$E$16,2,FALSE)</f>
        <v>#REF!</v>
      </c>
      <c r="AE139" s="187" t="str">
        <f t="shared" si="41"/>
        <v/>
      </c>
    </row>
    <row r="140" spans="1:31" hidden="1" x14ac:dyDescent="0.35">
      <c r="A140" s="150" t="e">
        <f>Réservation!#REF!</f>
        <v>#REF!</v>
      </c>
      <c r="B140" s="150" t="e">
        <f>Réservation!#REF!</f>
        <v>#REF!</v>
      </c>
      <c r="C140" s="151" t="e">
        <f>Réservation!#REF!</f>
        <v>#REF!</v>
      </c>
      <c r="D140" s="151" t="e">
        <f>Réservation!#REF!</f>
        <v>#REF!</v>
      </c>
      <c r="E140" s="44" t="e">
        <f t="shared" si="33"/>
        <v>#REF!</v>
      </c>
      <c r="F140" s="44" t="e">
        <f>Réservation!#REF!</f>
        <v>#REF!</v>
      </c>
      <c r="G140" s="44" t="e">
        <f>Réservation!#REF!</f>
        <v>#REF!</v>
      </c>
      <c r="H140" s="44" t="e">
        <f>Réservation!#REF!</f>
        <v>#REF!</v>
      </c>
      <c r="I140" s="150" t="e">
        <f>Réservation!#REF!</f>
        <v>#REF!</v>
      </c>
      <c r="J140" s="44" t="str">
        <f>IFERROR(VLOOKUP(I140,Données!$D$2:$E$5,2,FALSE),"")</f>
        <v/>
      </c>
      <c r="K140" s="44" t="str">
        <f t="shared" si="34"/>
        <v/>
      </c>
      <c r="L140" s="150" t="e">
        <f>Réservation!#REF!</f>
        <v>#REF!</v>
      </c>
      <c r="M140" s="44" t="str">
        <f>IFERROR(VLOOKUP(L140,Données!$D$2:$E$5,2,FALSE),"")</f>
        <v/>
      </c>
      <c r="N140" s="44" t="str">
        <f t="shared" si="35"/>
        <v/>
      </c>
      <c r="O140" s="150" t="e">
        <f>Réservation!#REF!</f>
        <v>#REF!</v>
      </c>
      <c r="P140" s="44" t="str">
        <f>IFERROR(VLOOKUP(O140,Données!$D$2:$E$5,2,FALSE),"")</f>
        <v/>
      </c>
      <c r="Q140" s="44" t="str">
        <f t="shared" si="36"/>
        <v/>
      </c>
      <c r="R140" s="150" t="e">
        <f>Réservation!#REF!</f>
        <v>#REF!</v>
      </c>
      <c r="S140" s="44" t="str">
        <f>IFERROR(VLOOKUP(R140,Données!$D$2:$E$5,2,FALSE),"")</f>
        <v/>
      </c>
      <c r="T140" s="44" t="str">
        <f t="shared" si="37"/>
        <v/>
      </c>
      <c r="U140" s="187">
        <f t="shared" si="38"/>
        <v>0</v>
      </c>
      <c r="V140" s="45" t="e">
        <f>Réservation!#REF!</f>
        <v>#REF!</v>
      </c>
      <c r="W140" s="45" t="str">
        <f>IFERROR(VLOOKUP(V140,Données!$K$2:$N$7,3,FALSE),"")</f>
        <v/>
      </c>
      <c r="X140" s="187" t="str">
        <f t="shared" si="39"/>
        <v/>
      </c>
      <c r="Y140" s="45" t="e">
        <f>Réservation!#REF!</f>
        <v>#REF!</v>
      </c>
      <c r="Z140" s="45" t="str">
        <f>IFERROR(VLOOKUP(Y140,Données!$D$8:$E$10,2,FALSE),"")</f>
        <v/>
      </c>
      <c r="AA140" s="187" t="str">
        <f t="shared" si="40"/>
        <v/>
      </c>
      <c r="AB140" s="45" t="e">
        <f>Réservation!#REF!</f>
        <v>#REF!</v>
      </c>
      <c r="AC140" s="45" t="e">
        <f>Réservation!#REF!</f>
        <v>#REF!</v>
      </c>
      <c r="AD140" s="45" t="e">
        <f>VLOOKUP(AC140,Données!$D$14:$E$16,2,FALSE)</f>
        <v>#REF!</v>
      </c>
      <c r="AE140" s="187" t="str">
        <f t="shared" si="41"/>
        <v/>
      </c>
    </row>
    <row r="141" spans="1:31" hidden="1" x14ac:dyDescent="0.35">
      <c r="A141" s="150" t="e">
        <f>Réservation!#REF!</f>
        <v>#REF!</v>
      </c>
      <c r="B141" s="150" t="e">
        <f>Réservation!#REF!</f>
        <v>#REF!</v>
      </c>
      <c r="C141" s="151" t="e">
        <f>Réservation!#REF!</f>
        <v>#REF!</v>
      </c>
      <c r="D141" s="151" t="e">
        <f>Réservation!#REF!</f>
        <v>#REF!</v>
      </c>
      <c r="E141" s="44" t="e">
        <f t="shared" si="33"/>
        <v>#REF!</v>
      </c>
      <c r="F141" s="44" t="e">
        <f>Réservation!#REF!</f>
        <v>#REF!</v>
      </c>
      <c r="G141" s="44" t="e">
        <f>Réservation!#REF!</f>
        <v>#REF!</v>
      </c>
      <c r="H141" s="44" t="e">
        <f>Réservation!#REF!</f>
        <v>#REF!</v>
      </c>
      <c r="I141" s="150" t="e">
        <f>Réservation!#REF!</f>
        <v>#REF!</v>
      </c>
      <c r="J141" s="44" t="str">
        <f>IFERROR(VLOOKUP(I141,Données!$D$2:$E$5,2,FALSE),"")</f>
        <v/>
      </c>
      <c r="K141" s="44" t="str">
        <f t="shared" si="34"/>
        <v/>
      </c>
      <c r="L141" s="150" t="e">
        <f>Réservation!#REF!</f>
        <v>#REF!</v>
      </c>
      <c r="M141" s="44" t="str">
        <f>IFERROR(VLOOKUP(L141,Données!$D$2:$E$5,2,FALSE),"")</f>
        <v/>
      </c>
      <c r="N141" s="44" t="str">
        <f t="shared" si="35"/>
        <v/>
      </c>
      <c r="O141" s="150" t="e">
        <f>Réservation!#REF!</f>
        <v>#REF!</v>
      </c>
      <c r="P141" s="44" t="str">
        <f>IFERROR(VLOOKUP(O141,Données!$D$2:$E$5,2,FALSE),"")</f>
        <v/>
      </c>
      <c r="Q141" s="44" t="str">
        <f t="shared" si="36"/>
        <v/>
      </c>
      <c r="R141" s="150" t="e">
        <f>Réservation!#REF!</f>
        <v>#REF!</v>
      </c>
      <c r="S141" s="44" t="str">
        <f>IFERROR(VLOOKUP(R141,Données!$D$2:$E$5,2,FALSE),"")</f>
        <v/>
      </c>
      <c r="T141" s="44" t="str">
        <f t="shared" si="37"/>
        <v/>
      </c>
      <c r="U141" s="187">
        <f t="shared" si="38"/>
        <v>0</v>
      </c>
      <c r="V141" s="45" t="e">
        <f>Réservation!#REF!</f>
        <v>#REF!</v>
      </c>
      <c r="W141" s="45" t="str">
        <f>IFERROR(VLOOKUP(V141,Données!$K$2:$N$7,3,FALSE),"")</f>
        <v/>
      </c>
      <c r="X141" s="187" t="str">
        <f t="shared" si="39"/>
        <v/>
      </c>
      <c r="Y141" s="45" t="e">
        <f>Réservation!#REF!</f>
        <v>#REF!</v>
      </c>
      <c r="Z141" s="45" t="str">
        <f>IFERROR(VLOOKUP(Y141,Données!$D$8:$E$10,2,FALSE),"")</f>
        <v/>
      </c>
      <c r="AA141" s="187" t="str">
        <f t="shared" si="40"/>
        <v/>
      </c>
      <c r="AB141" s="45" t="e">
        <f>Réservation!#REF!</f>
        <v>#REF!</v>
      </c>
      <c r="AC141" s="45" t="e">
        <f>Réservation!#REF!</f>
        <v>#REF!</v>
      </c>
      <c r="AD141" s="45" t="e">
        <f>VLOOKUP(AC141,Données!$D$14:$E$16,2,FALSE)</f>
        <v>#REF!</v>
      </c>
      <c r="AE141" s="187" t="str">
        <f t="shared" si="41"/>
        <v/>
      </c>
    </row>
    <row r="142" spans="1:31" hidden="1" x14ac:dyDescent="0.35">
      <c r="A142" s="150" t="e">
        <f>Réservation!#REF!</f>
        <v>#REF!</v>
      </c>
      <c r="B142" s="150" t="e">
        <f>Réservation!#REF!</f>
        <v>#REF!</v>
      </c>
      <c r="C142" s="151" t="e">
        <f>Réservation!#REF!</f>
        <v>#REF!</v>
      </c>
      <c r="D142" s="151" t="e">
        <f>Réservation!#REF!</f>
        <v>#REF!</v>
      </c>
      <c r="E142" s="44" t="e">
        <f t="shared" si="33"/>
        <v>#REF!</v>
      </c>
      <c r="F142" s="44" t="e">
        <f>Réservation!#REF!</f>
        <v>#REF!</v>
      </c>
      <c r="G142" s="44" t="e">
        <f>Réservation!#REF!</f>
        <v>#REF!</v>
      </c>
      <c r="H142" s="44" t="e">
        <f>Réservation!#REF!</f>
        <v>#REF!</v>
      </c>
      <c r="I142" s="150" t="e">
        <f>Réservation!#REF!</f>
        <v>#REF!</v>
      </c>
      <c r="J142" s="44" t="str">
        <f>IFERROR(VLOOKUP(I142,Données!$D$2:$E$5,2,FALSE),"")</f>
        <v/>
      </c>
      <c r="K142" s="44" t="str">
        <f t="shared" si="34"/>
        <v/>
      </c>
      <c r="L142" s="150" t="e">
        <f>Réservation!#REF!</f>
        <v>#REF!</v>
      </c>
      <c r="M142" s="44" t="str">
        <f>IFERROR(VLOOKUP(L142,Données!$D$2:$E$5,2,FALSE),"")</f>
        <v/>
      </c>
      <c r="N142" s="44" t="str">
        <f t="shared" si="35"/>
        <v/>
      </c>
      <c r="O142" s="150" t="e">
        <f>Réservation!#REF!</f>
        <v>#REF!</v>
      </c>
      <c r="P142" s="44" t="str">
        <f>IFERROR(VLOOKUP(O142,Données!$D$2:$E$5,2,FALSE),"")</f>
        <v/>
      </c>
      <c r="Q142" s="44" t="str">
        <f t="shared" si="36"/>
        <v/>
      </c>
      <c r="R142" s="150" t="e">
        <f>Réservation!#REF!</f>
        <v>#REF!</v>
      </c>
      <c r="S142" s="44" t="str">
        <f>IFERROR(VLOOKUP(R142,Données!$D$2:$E$5,2,FALSE),"")</f>
        <v/>
      </c>
      <c r="T142" s="44" t="str">
        <f t="shared" si="37"/>
        <v/>
      </c>
      <c r="U142" s="187">
        <f t="shared" si="38"/>
        <v>0</v>
      </c>
      <c r="V142" s="45" t="e">
        <f>Réservation!#REF!</f>
        <v>#REF!</v>
      </c>
      <c r="W142" s="45" t="str">
        <f>IFERROR(VLOOKUP(V142,Données!$K$2:$N$7,3,FALSE),"")</f>
        <v/>
      </c>
      <c r="X142" s="187" t="str">
        <f t="shared" si="39"/>
        <v/>
      </c>
      <c r="Y142" s="45" t="e">
        <f>Réservation!#REF!</f>
        <v>#REF!</v>
      </c>
      <c r="Z142" s="45" t="str">
        <f>IFERROR(VLOOKUP(Y142,Données!$D$8:$E$10,2,FALSE),"")</f>
        <v/>
      </c>
      <c r="AA142" s="187" t="str">
        <f t="shared" si="40"/>
        <v/>
      </c>
      <c r="AB142" s="45" t="e">
        <f>Réservation!#REF!</f>
        <v>#REF!</v>
      </c>
      <c r="AC142" s="45" t="e">
        <f>Réservation!#REF!</f>
        <v>#REF!</v>
      </c>
      <c r="AD142" s="45" t="e">
        <f>VLOOKUP(AC142,Données!$D$14:$E$16,2,FALSE)</f>
        <v>#REF!</v>
      </c>
      <c r="AE142" s="187" t="str">
        <f t="shared" si="41"/>
        <v/>
      </c>
    </row>
    <row r="143" spans="1:31" hidden="1" x14ac:dyDescent="0.35">
      <c r="A143" s="150" t="e">
        <f>Réservation!#REF!</f>
        <v>#REF!</v>
      </c>
      <c r="B143" s="150" t="e">
        <f>Réservation!#REF!</f>
        <v>#REF!</v>
      </c>
      <c r="C143" s="151" t="e">
        <f>Réservation!#REF!</f>
        <v>#REF!</v>
      </c>
      <c r="D143" s="151" t="e">
        <f>Réservation!#REF!</f>
        <v>#REF!</v>
      </c>
      <c r="E143" s="44" t="e">
        <f t="shared" si="33"/>
        <v>#REF!</v>
      </c>
      <c r="F143" s="44" t="e">
        <f>Réservation!#REF!</f>
        <v>#REF!</v>
      </c>
      <c r="G143" s="44" t="e">
        <f>Réservation!#REF!</f>
        <v>#REF!</v>
      </c>
      <c r="H143" s="44" t="e">
        <f>Réservation!#REF!</f>
        <v>#REF!</v>
      </c>
      <c r="I143" s="150" t="e">
        <f>Réservation!#REF!</f>
        <v>#REF!</v>
      </c>
      <c r="J143" s="44" t="str">
        <f>IFERROR(VLOOKUP(I143,Données!$D$2:$E$5,2,FALSE),"")</f>
        <v/>
      </c>
      <c r="K143" s="44" t="str">
        <f t="shared" si="34"/>
        <v/>
      </c>
      <c r="L143" s="150" t="e">
        <f>Réservation!#REF!</f>
        <v>#REF!</v>
      </c>
      <c r="M143" s="44" t="str">
        <f>IFERROR(VLOOKUP(L143,Données!$D$2:$E$5,2,FALSE),"")</f>
        <v/>
      </c>
      <c r="N143" s="44" t="str">
        <f t="shared" si="35"/>
        <v/>
      </c>
      <c r="O143" s="150" t="e">
        <f>Réservation!#REF!</f>
        <v>#REF!</v>
      </c>
      <c r="P143" s="44" t="str">
        <f>IFERROR(VLOOKUP(O143,Données!$D$2:$E$5,2,FALSE),"")</f>
        <v/>
      </c>
      <c r="Q143" s="44" t="str">
        <f t="shared" si="36"/>
        <v/>
      </c>
      <c r="R143" s="150" t="e">
        <f>Réservation!#REF!</f>
        <v>#REF!</v>
      </c>
      <c r="S143" s="44" t="str">
        <f>IFERROR(VLOOKUP(R143,Données!$D$2:$E$5,2,FALSE),"")</f>
        <v/>
      </c>
      <c r="T143" s="44" t="str">
        <f t="shared" si="37"/>
        <v/>
      </c>
      <c r="U143" s="187">
        <f t="shared" si="38"/>
        <v>0</v>
      </c>
      <c r="V143" s="45" t="e">
        <f>Réservation!#REF!</f>
        <v>#REF!</v>
      </c>
      <c r="W143" s="45" t="str">
        <f>IFERROR(VLOOKUP(V143,Données!$K$2:$N$7,3,FALSE),"")</f>
        <v/>
      </c>
      <c r="X143" s="187" t="str">
        <f t="shared" si="39"/>
        <v/>
      </c>
      <c r="Y143" s="45" t="e">
        <f>Réservation!#REF!</f>
        <v>#REF!</v>
      </c>
      <c r="Z143" s="45" t="str">
        <f>IFERROR(VLOOKUP(Y143,Données!$D$8:$E$10,2,FALSE),"")</f>
        <v/>
      </c>
      <c r="AA143" s="187" t="str">
        <f t="shared" si="40"/>
        <v/>
      </c>
      <c r="AB143" s="45" t="e">
        <f>Réservation!#REF!</f>
        <v>#REF!</v>
      </c>
      <c r="AC143" s="45" t="e">
        <f>Réservation!#REF!</f>
        <v>#REF!</v>
      </c>
      <c r="AD143" s="45" t="e">
        <f>VLOOKUP(AC143,Données!$D$14:$E$16,2,FALSE)</f>
        <v>#REF!</v>
      </c>
      <c r="AE143" s="187" t="str">
        <f t="shared" si="41"/>
        <v/>
      </c>
    </row>
    <row r="144" spans="1:31" hidden="1" x14ac:dyDescent="0.35">
      <c r="A144" s="150" t="e">
        <f>Réservation!#REF!</f>
        <v>#REF!</v>
      </c>
      <c r="B144" s="150" t="e">
        <f>Réservation!#REF!</f>
        <v>#REF!</v>
      </c>
      <c r="C144" s="151" t="e">
        <f>Réservation!#REF!</f>
        <v>#REF!</v>
      </c>
      <c r="D144" s="151" t="e">
        <f>Réservation!#REF!</f>
        <v>#REF!</v>
      </c>
      <c r="E144" s="44" t="e">
        <f t="shared" si="33"/>
        <v>#REF!</v>
      </c>
      <c r="F144" s="44" t="e">
        <f>Réservation!#REF!</f>
        <v>#REF!</v>
      </c>
      <c r="G144" s="44" t="e">
        <f>Réservation!#REF!</f>
        <v>#REF!</v>
      </c>
      <c r="H144" s="44" t="e">
        <f>Réservation!#REF!</f>
        <v>#REF!</v>
      </c>
      <c r="I144" s="150" t="e">
        <f>Réservation!#REF!</f>
        <v>#REF!</v>
      </c>
      <c r="J144" s="44" t="str">
        <f>IFERROR(VLOOKUP(I144,Données!$D$2:$E$5,2,FALSE),"")</f>
        <v/>
      </c>
      <c r="K144" s="44" t="str">
        <f t="shared" si="34"/>
        <v/>
      </c>
      <c r="L144" s="150" t="e">
        <f>Réservation!#REF!</f>
        <v>#REF!</v>
      </c>
      <c r="M144" s="44" t="str">
        <f>IFERROR(VLOOKUP(L144,Données!$D$2:$E$5,2,FALSE),"")</f>
        <v/>
      </c>
      <c r="N144" s="44" t="str">
        <f t="shared" si="35"/>
        <v/>
      </c>
      <c r="O144" s="150" t="e">
        <f>Réservation!#REF!</f>
        <v>#REF!</v>
      </c>
      <c r="P144" s="44" t="str">
        <f>IFERROR(VLOOKUP(O144,Données!$D$2:$E$5,2,FALSE),"")</f>
        <v/>
      </c>
      <c r="Q144" s="44" t="str">
        <f t="shared" si="36"/>
        <v/>
      </c>
      <c r="R144" s="150" t="e">
        <f>Réservation!#REF!</f>
        <v>#REF!</v>
      </c>
      <c r="S144" s="44" t="str">
        <f>IFERROR(VLOOKUP(R144,Données!$D$2:$E$5,2,FALSE),"")</f>
        <v/>
      </c>
      <c r="T144" s="44" t="str">
        <f t="shared" si="37"/>
        <v/>
      </c>
      <c r="U144" s="187">
        <f t="shared" si="38"/>
        <v>0</v>
      </c>
      <c r="V144" s="45" t="e">
        <f>Réservation!#REF!</f>
        <v>#REF!</v>
      </c>
      <c r="W144" s="45" t="str">
        <f>IFERROR(VLOOKUP(V144,Données!$K$2:$N$7,3,FALSE),"")</f>
        <v/>
      </c>
      <c r="X144" s="187" t="str">
        <f t="shared" si="39"/>
        <v/>
      </c>
      <c r="Y144" s="45" t="e">
        <f>Réservation!#REF!</f>
        <v>#REF!</v>
      </c>
      <c r="Z144" s="45" t="str">
        <f>IFERROR(VLOOKUP(Y144,Données!$D$8:$E$10,2,FALSE),"")</f>
        <v/>
      </c>
      <c r="AA144" s="187" t="str">
        <f t="shared" si="40"/>
        <v/>
      </c>
      <c r="AB144" s="45" t="e">
        <f>Réservation!#REF!</f>
        <v>#REF!</v>
      </c>
      <c r="AC144" s="45" t="e">
        <f>Réservation!#REF!</f>
        <v>#REF!</v>
      </c>
      <c r="AD144" s="45" t="e">
        <f>VLOOKUP(AC144,Données!$D$14:$E$16,2,FALSE)</f>
        <v>#REF!</v>
      </c>
      <c r="AE144" s="187" t="str">
        <f t="shared" si="41"/>
        <v/>
      </c>
    </row>
    <row r="145" spans="1:31" hidden="1" x14ac:dyDescent="0.35">
      <c r="A145" s="150" t="e">
        <f>Réservation!#REF!</f>
        <v>#REF!</v>
      </c>
      <c r="B145" s="150" t="e">
        <f>Réservation!#REF!</f>
        <v>#REF!</v>
      </c>
      <c r="C145" s="151" t="e">
        <f>Réservation!#REF!</f>
        <v>#REF!</v>
      </c>
      <c r="D145" s="151" t="e">
        <f>Réservation!#REF!</f>
        <v>#REF!</v>
      </c>
      <c r="E145" s="44" t="e">
        <f t="shared" si="33"/>
        <v>#REF!</v>
      </c>
      <c r="F145" s="44" t="e">
        <f>Réservation!#REF!</f>
        <v>#REF!</v>
      </c>
      <c r="G145" s="44" t="e">
        <f>Réservation!#REF!</f>
        <v>#REF!</v>
      </c>
      <c r="H145" s="44" t="e">
        <f>Réservation!#REF!</f>
        <v>#REF!</v>
      </c>
      <c r="I145" s="150" t="e">
        <f>Réservation!#REF!</f>
        <v>#REF!</v>
      </c>
      <c r="J145" s="44" t="str">
        <f>IFERROR(VLOOKUP(I145,Données!$D$2:$E$5,2,FALSE),"")</f>
        <v/>
      </c>
      <c r="K145" s="44" t="str">
        <f t="shared" si="34"/>
        <v/>
      </c>
      <c r="L145" s="150" t="e">
        <f>Réservation!#REF!</f>
        <v>#REF!</v>
      </c>
      <c r="M145" s="44" t="str">
        <f>IFERROR(VLOOKUP(L145,Données!$D$2:$E$5,2,FALSE),"")</f>
        <v/>
      </c>
      <c r="N145" s="44" t="str">
        <f t="shared" si="35"/>
        <v/>
      </c>
      <c r="O145" s="150" t="e">
        <f>Réservation!#REF!</f>
        <v>#REF!</v>
      </c>
      <c r="P145" s="44" t="str">
        <f>IFERROR(VLOOKUP(O145,Données!$D$2:$E$5,2,FALSE),"")</f>
        <v/>
      </c>
      <c r="Q145" s="44" t="str">
        <f t="shared" si="36"/>
        <v/>
      </c>
      <c r="R145" s="150" t="e">
        <f>Réservation!#REF!</f>
        <v>#REF!</v>
      </c>
      <c r="S145" s="44" t="str">
        <f>IFERROR(VLOOKUP(R145,Données!$D$2:$E$5,2,FALSE),"")</f>
        <v/>
      </c>
      <c r="T145" s="44" t="str">
        <f t="shared" si="37"/>
        <v/>
      </c>
      <c r="U145" s="187">
        <f t="shared" si="38"/>
        <v>0</v>
      </c>
      <c r="V145" s="45" t="e">
        <f>Réservation!#REF!</f>
        <v>#REF!</v>
      </c>
      <c r="W145" s="45" t="str">
        <f>IFERROR(VLOOKUP(V145,Données!$K$2:$N$7,3,FALSE),"")</f>
        <v/>
      </c>
      <c r="X145" s="187" t="str">
        <f t="shared" si="39"/>
        <v/>
      </c>
      <c r="Y145" s="45" t="e">
        <f>Réservation!#REF!</f>
        <v>#REF!</v>
      </c>
      <c r="Z145" s="45" t="str">
        <f>IFERROR(VLOOKUP(Y145,Données!$D$8:$E$10,2,FALSE),"")</f>
        <v/>
      </c>
      <c r="AA145" s="187" t="str">
        <f t="shared" si="40"/>
        <v/>
      </c>
      <c r="AB145" s="45" t="e">
        <f>Réservation!#REF!</f>
        <v>#REF!</v>
      </c>
      <c r="AC145" s="45" t="e">
        <f>Réservation!#REF!</f>
        <v>#REF!</v>
      </c>
      <c r="AD145" s="45" t="e">
        <f>VLOOKUP(AC145,Données!$D$14:$E$16,2,FALSE)</f>
        <v>#REF!</v>
      </c>
      <c r="AE145" s="187" t="str">
        <f t="shared" si="41"/>
        <v/>
      </c>
    </row>
    <row r="146" spans="1:31" hidden="1" x14ac:dyDescent="0.35">
      <c r="A146" s="150" t="e">
        <f>Réservation!#REF!</f>
        <v>#REF!</v>
      </c>
      <c r="B146" s="150" t="e">
        <f>Réservation!#REF!</f>
        <v>#REF!</v>
      </c>
      <c r="C146" s="151" t="e">
        <f>Réservation!#REF!</f>
        <v>#REF!</v>
      </c>
      <c r="D146" s="151" t="e">
        <f>Réservation!#REF!</f>
        <v>#REF!</v>
      </c>
      <c r="E146" s="44" t="e">
        <f t="shared" si="33"/>
        <v>#REF!</v>
      </c>
      <c r="F146" s="44" t="e">
        <f>Réservation!#REF!</f>
        <v>#REF!</v>
      </c>
      <c r="G146" s="44" t="e">
        <f>Réservation!#REF!</f>
        <v>#REF!</v>
      </c>
      <c r="H146" s="44" t="e">
        <f>Réservation!#REF!</f>
        <v>#REF!</v>
      </c>
      <c r="I146" s="150" t="e">
        <f>Réservation!#REF!</f>
        <v>#REF!</v>
      </c>
      <c r="J146" s="44" t="str">
        <f>IFERROR(VLOOKUP(I146,Données!$D$2:$E$5,2,FALSE),"")</f>
        <v/>
      </c>
      <c r="K146" s="44" t="str">
        <f t="shared" si="34"/>
        <v/>
      </c>
      <c r="L146" s="150" t="e">
        <f>Réservation!#REF!</f>
        <v>#REF!</v>
      </c>
      <c r="M146" s="44" t="str">
        <f>IFERROR(VLOOKUP(L146,Données!$D$2:$E$5,2,FALSE),"")</f>
        <v/>
      </c>
      <c r="N146" s="44" t="str">
        <f t="shared" si="35"/>
        <v/>
      </c>
      <c r="O146" s="150" t="e">
        <f>Réservation!#REF!</f>
        <v>#REF!</v>
      </c>
      <c r="P146" s="44" t="str">
        <f>IFERROR(VLOOKUP(O146,Données!$D$2:$E$5,2,FALSE),"")</f>
        <v/>
      </c>
      <c r="Q146" s="44" t="str">
        <f t="shared" si="36"/>
        <v/>
      </c>
      <c r="R146" s="150" t="e">
        <f>Réservation!#REF!</f>
        <v>#REF!</v>
      </c>
      <c r="S146" s="44" t="str">
        <f>IFERROR(VLOOKUP(R146,Données!$D$2:$E$5,2,FALSE),"")</f>
        <v/>
      </c>
      <c r="T146" s="44" t="str">
        <f t="shared" si="37"/>
        <v/>
      </c>
      <c r="U146" s="187">
        <f t="shared" si="38"/>
        <v>0</v>
      </c>
      <c r="V146" s="45" t="e">
        <f>Réservation!#REF!</f>
        <v>#REF!</v>
      </c>
      <c r="W146" s="45" t="str">
        <f>IFERROR(VLOOKUP(V146,Données!$K$2:$N$7,3,FALSE),"")</f>
        <v/>
      </c>
      <c r="X146" s="187" t="str">
        <f t="shared" si="39"/>
        <v/>
      </c>
      <c r="Y146" s="45" t="e">
        <f>Réservation!#REF!</f>
        <v>#REF!</v>
      </c>
      <c r="Z146" s="45" t="str">
        <f>IFERROR(VLOOKUP(Y146,Données!$D$8:$E$10,2,FALSE),"")</f>
        <v/>
      </c>
      <c r="AA146" s="187" t="str">
        <f t="shared" si="40"/>
        <v/>
      </c>
      <c r="AB146" s="45" t="e">
        <f>Réservation!#REF!</f>
        <v>#REF!</v>
      </c>
      <c r="AC146" s="45" t="e">
        <f>Réservation!#REF!</f>
        <v>#REF!</v>
      </c>
      <c r="AD146" s="45" t="e">
        <f>VLOOKUP(AC146,Données!$D$14:$E$16,2,FALSE)</f>
        <v>#REF!</v>
      </c>
      <c r="AE146" s="187" t="str">
        <f t="shared" si="41"/>
        <v/>
      </c>
    </row>
    <row r="147" spans="1:31" hidden="1" x14ac:dyDescent="0.35">
      <c r="A147" s="150" t="e">
        <f>Réservation!#REF!</f>
        <v>#REF!</v>
      </c>
      <c r="B147" s="150" t="e">
        <f>Réservation!#REF!</f>
        <v>#REF!</v>
      </c>
      <c r="C147" s="151" t="e">
        <f>Réservation!#REF!</f>
        <v>#REF!</v>
      </c>
      <c r="D147" s="151" t="e">
        <f>Réservation!#REF!</f>
        <v>#REF!</v>
      </c>
      <c r="E147" s="44" t="e">
        <f t="shared" si="33"/>
        <v>#REF!</v>
      </c>
      <c r="F147" s="44" t="e">
        <f>Réservation!#REF!</f>
        <v>#REF!</v>
      </c>
      <c r="G147" s="44" t="e">
        <f>Réservation!#REF!</f>
        <v>#REF!</v>
      </c>
      <c r="H147" s="44" t="e">
        <f>Réservation!#REF!</f>
        <v>#REF!</v>
      </c>
      <c r="I147" s="150" t="e">
        <f>Réservation!#REF!</f>
        <v>#REF!</v>
      </c>
      <c r="J147" s="44" t="str">
        <f>IFERROR(VLOOKUP(I147,Données!$D$2:$E$5,2,FALSE),"")</f>
        <v/>
      </c>
      <c r="K147" s="44" t="str">
        <f t="shared" si="34"/>
        <v/>
      </c>
      <c r="L147" s="150" t="e">
        <f>Réservation!#REF!</f>
        <v>#REF!</v>
      </c>
      <c r="M147" s="44" t="str">
        <f>IFERROR(VLOOKUP(L147,Données!$D$2:$E$5,2,FALSE),"")</f>
        <v/>
      </c>
      <c r="N147" s="44" t="str">
        <f t="shared" si="35"/>
        <v/>
      </c>
      <c r="O147" s="150" t="e">
        <f>Réservation!#REF!</f>
        <v>#REF!</v>
      </c>
      <c r="P147" s="44" t="str">
        <f>IFERROR(VLOOKUP(O147,Données!$D$2:$E$5,2,FALSE),"")</f>
        <v/>
      </c>
      <c r="Q147" s="44" t="str">
        <f t="shared" si="36"/>
        <v/>
      </c>
      <c r="R147" s="150" t="e">
        <f>Réservation!#REF!</f>
        <v>#REF!</v>
      </c>
      <c r="S147" s="44" t="str">
        <f>IFERROR(VLOOKUP(R147,Données!$D$2:$E$5,2,FALSE),"")</f>
        <v/>
      </c>
      <c r="T147" s="44" t="str">
        <f t="shared" si="37"/>
        <v/>
      </c>
      <c r="U147" s="187">
        <f t="shared" si="38"/>
        <v>0</v>
      </c>
      <c r="V147" s="45" t="e">
        <f>Réservation!#REF!</f>
        <v>#REF!</v>
      </c>
      <c r="W147" s="45" t="str">
        <f>IFERROR(VLOOKUP(V147,Données!$K$2:$N$7,3,FALSE),"")</f>
        <v/>
      </c>
      <c r="X147" s="187" t="str">
        <f t="shared" si="39"/>
        <v/>
      </c>
      <c r="Y147" s="45" t="e">
        <f>Réservation!#REF!</f>
        <v>#REF!</v>
      </c>
      <c r="Z147" s="45" t="str">
        <f>IFERROR(VLOOKUP(Y147,Données!$D$8:$E$10,2,FALSE),"")</f>
        <v/>
      </c>
      <c r="AA147" s="187" t="str">
        <f t="shared" si="40"/>
        <v/>
      </c>
      <c r="AB147" s="45" t="e">
        <f>Réservation!#REF!</f>
        <v>#REF!</v>
      </c>
      <c r="AC147" s="45" t="e">
        <f>Réservation!#REF!</f>
        <v>#REF!</v>
      </c>
      <c r="AD147" s="45" t="e">
        <f>VLOOKUP(AC147,Données!$D$14:$E$16,2,FALSE)</f>
        <v>#REF!</v>
      </c>
      <c r="AE147" s="187" t="str">
        <f t="shared" si="41"/>
        <v/>
      </c>
    </row>
    <row r="148" spans="1:31" hidden="1" x14ac:dyDescent="0.35">
      <c r="A148" s="150" t="e">
        <f>Réservation!#REF!</f>
        <v>#REF!</v>
      </c>
      <c r="B148" s="150" t="e">
        <f>Réservation!#REF!</f>
        <v>#REF!</v>
      </c>
      <c r="C148" s="151" t="e">
        <f>Réservation!#REF!</f>
        <v>#REF!</v>
      </c>
      <c r="D148" s="151" t="e">
        <f>Réservation!#REF!</f>
        <v>#REF!</v>
      </c>
      <c r="E148" s="44" t="e">
        <f t="shared" si="33"/>
        <v>#REF!</v>
      </c>
      <c r="F148" s="44" t="e">
        <f>Réservation!#REF!</f>
        <v>#REF!</v>
      </c>
      <c r="G148" s="44" t="e">
        <f>Réservation!#REF!</f>
        <v>#REF!</v>
      </c>
      <c r="H148" s="44" t="e">
        <f>Réservation!#REF!</f>
        <v>#REF!</v>
      </c>
      <c r="I148" s="150" t="e">
        <f>Réservation!#REF!</f>
        <v>#REF!</v>
      </c>
      <c r="J148" s="44" t="str">
        <f>IFERROR(VLOOKUP(I148,Données!$D$2:$E$5,2,FALSE),"")</f>
        <v/>
      </c>
      <c r="K148" s="44" t="str">
        <f t="shared" si="34"/>
        <v/>
      </c>
      <c r="L148" s="150" t="e">
        <f>Réservation!#REF!</f>
        <v>#REF!</v>
      </c>
      <c r="M148" s="44" t="str">
        <f>IFERROR(VLOOKUP(L148,Données!$D$2:$E$5,2,FALSE),"")</f>
        <v/>
      </c>
      <c r="N148" s="44" t="str">
        <f t="shared" si="35"/>
        <v/>
      </c>
      <c r="O148" s="150" t="e">
        <f>Réservation!#REF!</f>
        <v>#REF!</v>
      </c>
      <c r="P148" s="44" t="str">
        <f>IFERROR(VLOOKUP(O148,Données!$D$2:$E$5,2,FALSE),"")</f>
        <v/>
      </c>
      <c r="Q148" s="44" t="str">
        <f t="shared" si="36"/>
        <v/>
      </c>
      <c r="R148" s="150" t="e">
        <f>Réservation!#REF!</f>
        <v>#REF!</v>
      </c>
      <c r="S148" s="44" t="str">
        <f>IFERROR(VLOOKUP(R148,Données!$D$2:$E$5,2,FALSE),"")</f>
        <v/>
      </c>
      <c r="T148" s="44" t="str">
        <f t="shared" si="37"/>
        <v/>
      </c>
      <c r="U148" s="187">
        <f t="shared" si="38"/>
        <v>0</v>
      </c>
      <c r="V148" s="45" t="e">
        <f>Réservation!#REF!</f>
        <v>#REF!</v>
      </c>
      <c r="W148" s="45" t="str">
        <f>IFERROR(VLOOKUP(V148,Données!$K$2:$N$7,3,FALSE),"")</f>
        <v/>
      </c>
      <c r="X148" s="187" t="str">
        <f t="shared" si="39"/>
        <v/>
      </c>
      <c r="Y148" s="45" t="e">
        <f>Réservation!#REF!</f>
        <v>#REF!</v>
      </c>
      <c r="Z148" s="45" t="str">
        <f>IFERROR(VLOOKUP(Y148,Données!$D$8:$E$10,2,FALSE),"")</f>
        <v/>
      </c>
      <c r="AA148" s="187" t="str">
        <f t="shared" si="40"/>
        <v/>
      </c>
      <c r="AB148" s="45" t="e">
        <f>Réservation!#REF!</f>
        <v>#REF!</v>
      </c>
      <c r="AC148" s="45" t="e">
        <f>Réservation!#REF!</f>
        <v>#REF!</v>
      </c>
      <c r="AD148" s="45" t="e">
        <f>VLOOKUP(AC148,Données!$D$14:$E$16,2,FALSE)</f>
        <v>#REF!</v>
      </c>
      <c r="AE148" s="187" t="str">
        <f t="shared" si="41"/>
        <v/>
      </c>
    </row>
    <row r="149" spans="1:31" hidden="1" x14ac:dyDescent="0.35">
      <c r="A149" s="150" t="e">
        <f>Réservation!#REF!</f>
        <v>#REF!</v>
      </c>
      <c r="B149" s="150" t="e">
        <f>Réservation!#REF!</f>
        <v>#REF!</v>
      </c>
      <c r="C149" s="151" t="e">
        <f>Réservation!#REF!</f>
        <v>#REF!</v>
      </c>
      <c r="D149" s="151" t="e">
        <f>Réservation!#REF!</f>
        <v>#REF!</v>
      </c>
      <c r="E149" s="44" t="e">
        <f t="shared" si="33"/>
        <v>#REF!</v>
      </c>
      <c r="F149" s="44" t="e">
        <f>Réservation!#REF!</f>
        <v>#REF!</v>
      </c>
      <c r="G149" s="44" t="e">
        <f>Réservation!#REF!</f>
        <v>#REF!</v>
      </c>
      <c r="H149" s="44" t="e">
        <f>Réservation!#REF!</f>
        <v>#REF!</v>
      </c>
      <c r="I149" s="150" t="e">
        <f>Réservation!#REF!</f>
        <v>#REF!</v>
      </c>
      <c r="J149" s="44" t="str">
        <f>IFERROR(VLOOKUP(I149,Données!$D$2:$E$5,2,FALSE),"")</f>
        <v/>
      </c>
      <c r="K149" s="44" t="str">
        <f t="shared" si="34"/>
        <v/>
      </c>
      <c r="L149" s="150" t="e">
        <f>Réservation!#REF!</f>
        <v>#REF!</v>
      </c>
      <c r="M149" s="44" t="str">
        <f>IFERROR(VLOOKUP(L149,Données!$D$2:$E$5,2,FALSE),"")</f>
        <v/>
      </c>
      <c r="N149" s="44" t="str">
        <f t="shared" si="35"/>
        <v/>
      </c>
      <c r="O149" s="150" t="e">
        <f>Réservation!#REF!</f>
        <v>#REF!</v>
      </c>
      <c r="P149" s="44" t="str">
        <f>IFERROR(VLOOKUP(O149,Données!$D$2:$E$5,2,FALSE),"")</f>
        <v/>
      </c>
      <c r="Q149" s="44" t="str">
        <f t="shared" si="36"/>
        <v/>
      </c>
      <c r="R149" s="150" t="e">
        <f>Réservation!#REF!</f>
        <v>#REF!</v>
      </c>
      <c r="S149" s="44" t="str">
        <f>IFERROR(VLOOKUP(R149,Données!$D$2:$E$5,2,FALSE),"")</f>
        <v/>
      </c>
      <c r="T149" s="44" t="str">
        <f t="shared" si="37"/>
        <v/>
      </c>
      <c r="U149" s="187">
        <f t="shared" si="38"/>
        <v>0</v>
      </c>
      <c r="V149" s="45" t="e">
        <f>Réservation!#REF!</f>
        <v>#REF!</v>
      </c>
      <c r="W149" s="45" t="str">
        <f>IFERROR(VLOOKUP(V149,Données!$K$2:$N$7,3,FALSE),"")</f>
        <v/>
      </c>
      <c r="X149" s="187" t="str">
        <f t="shared" si="39"/>
        <v/>
      </c>
      <c r="Y149" s="45" t="e">
        <f>Réservation!#REF!</f>
        <v>#REF!</v>
      </c>
      <c r="Z149" s="45" t="str">
        <f>IFERROR(VLOOKUP(Y149,Données!$D$8:$E$10,2,FALSE),"")</f>
        <v/>
      </c>
      <c r="AA149" s="187" t="str">
        <f t="shared" si="40"/>
        <v/>
      </c>
      <c r="AB149" s="45" t="e">
        <f>Réservation!#REF!</f>
        <v>#REF!</v>
      </c>
      <c r="AC149" s="45" t="e">
        <f>Réservation!#REF!</f>
        <v>#REF!</v>
      </c>
      <c r="AD149" s="45" t="e">
        <f>VLOOKUP(AC149,Données!$D$14:$E$16,2,FALSE)</f>
        <v>#REF!</v>
      </c>
      <c r="AE149" s="187" t="str">
        <f t="shared" si="41"/>
        <v/>
      </c>
    </row>
    <row r="150" spans="1:31" hidden="1" x14ac:dyDescent="0.35">
      <c r="A150" s="150" t="e">
        <f>Réservation!#REF!</f>
        <v>#REF!</v>
      </c>
      <c r="B150" s="150" t="e">
        <f>Réservation!#REF!</f>
        <v>#REF!</v>
      </c>
      <c r="C150" s="151" t="e">
        <f>Réservation!#REF!</f>
        <v>#REF!</v>
      </c>
      <c r="D150" s="151" t="e">
        <f>Réservation!#REF!</f>
        <v>#REF!</v>
      </c>
      <c r="E150" s="44" t="e">
        <f t="shared" si="33"/>
        <v>#REF!</v>
      </c>
      <c r="F150" s="44" t="e">
        <f>Réservation!#REF!</f>
        <v>#REF!</v>
      </c>
      <c r="G150" s="44" t="e">
        <f>Réservation!#REF!</f>
        <v>#REF!</v>
      </c>
      <c r="H150" s="44" t="e">
        <f>Réservation!#REF!</f>
        <v>#REF!</v>
      </c>
      <c r="I150" s="150" t="e">
        <f>Réservation!#REF!</f>
        <v>#REF!</v>
      </c>
      <c r="J150" s="44" t="str">
        <f>IFERROR(VLOOKUP(I150,Données!$D$2:$E$5,2,FALSE),"")</f>
        <v/>
      </c>
      <c r="K150" s="44" t="str">
        <f t="shared" si="34"/>
        <v/>
      </c>
      <c r="L150" s="150" t="e">
        <f>Réservation!#REF!</f>
        <v>#REF!</v>
      </c>
      <c r="M150" s="44" t="str">
        <f>IFERROR(VLOOKUP(L150,Données!$D$2:$E$5,2,FALSE),"")</f>
        <v/>
      </c>
      <c r="N150" s="44" t="str">
        <f t="shared" si="35"/>
        <v/>
      </c>
      <c r="O150" s="150" t="e">
        <f>Réservation!#REF!</f>
        <v>#REF!</v>
      </c>
      <c r="P150" s="44" t="str">
        <f>IFERROR(VLOOKUP(O150,Données!$D$2:$E$5,2,FALSE),"")</f>
        <v/>
      </c>
      <c r="Q150" s="44" t="str">
        <f t="shared" si="36"/>
        <v/>
      </c>
      <c r="R150" s="150" t="e">
        <f>Réservation!#REF!</f>
        <v>#REF!</v>
      </c>
      <c r="S150" s="44" t="str">
        <f>IFERROR(VLOOKUP(R150,Données!$D$2:$E$5,2,FALSE),"")</f>
        <v/>
      </c>
      <c r="T150" s="44" t="str">
        <f t="shared" si="37"/>
        <v/>
      </c>
      <c r="U150" s="187">
        <f t="shared" si="38"/>
        <v>0</v>
      </c>
      <c r="V150" s="45" t="e">
        <f>Réservation!#REF!</f>
        <v>#REF!</v>
      </c>
      <c r="W150" s="45" t="str">
        <f>IFERROR(VLOOKUP(V150,Données!$K$2:$N$7,3,FALSE),"")</f>
        <v/>
      </c>
      <c r="X150" s="187" t="str">
        <f t="shared" si="39"/>
        <v/>
      </c>
      <c r="Y150" s="45" t="e">
        <f>Réservation!#REF!</f>
        <v>#REF!</v>
      </c>
      <c r="Z150" s="45" t="str">
        <f>IFERROR(VLOOKUP(Y150,Données!$D$8:$E$10,2,FALSE),"")</f>
        <v/>
      </c>
      <c r="AA150" s="187" t="str">
        <f t="shared" si="40"/>
        <v/>
      </c>
      <c r="AB150" s="45" t="e">
        <f>Réservation!#REF!</f>
        <v>#REF!</v>
      </c>
      <c r="AC150" s="45" t="e">
        <f>Réservation!#REF!</f>
        <v>#REF!</v>
      </c>
      <c r="AD150" s="45" t="e">
        <f>VLOOKUP(AC150,Données!$D$14:$E$16,2,FALSE)</f>
        <v>#REF!</v>
      </c>
      <c r="AE150" s="187" t="str">
        <f t="shared" si="41"/>
        <v/>
      </c>
    </row>
    <row r="151" spans="1:31" hidden="1" x14ac:dyDescent="0.35">
      <c r="A151" s="150" t="e">
        <f>Réservation!#REF!</f>
        <v>#REF!</v>
      </c>
      <c r="B151" s="150" t="e">
        <f>Réservation!#REF!</f>
        <v>#REF!</v>
      </c>
      <c r="C151" s="151" t="e">
        <f>Réservation!#REF!</f>
        <v>#REF!</v>
      </c>
      <c r="D151" s="151" t="e">
        <f>Réservation!#REF!</f>
        <v>#REF!</v>
      </c>
      <c r="E151" s="44" t="e">
        <f t="shared" si="33"/>
        <v>#REF!</v>
      </c>
      <c r="F151" s="44" t="e">
        <f>Réservation!#REF!</f>
        <v>#REF!</v>
      </c>
      <c r="G151" s="44" t="e">
        <f>Réservation!#REF!</f>
        <v>#REF!</v>
      </c>
      <c r="H151" s="44" t="e">
        <f>Réservation!#REF!</f>
        <v>#REF!</v>
      </c>
      <c r="I151" s="150" t="e">
        <f>Réservation!#REF!</f>
        <v>#REF!</v>
      </c>
      <c r="J151" s="44" t="str">
        <f>IFERROR(VLOOKUP(I151,Données!$D$2:$E$5,2,FALSE),"")</f>
        <v/>
      </c>
      <c r="K151" s="44" t="str">
        <f t="shared" si="34"/>
        <v/>
      </c>
      <c r="L151" s="150" t="e">
        <f>Réservation!#REF!</f>
        <v>#REF!</v>
      </c>
      <c r="M151" s="44" t="str">
        <f>IFERROR(VLOOKUP(L151,Données!$D$2:$E$5,2,FALSE),"")</f>
        <v/>
      </c>
      <c r="N151" s="44" t="str">
        <f t="shared" si="35"/>
        <v/>
      </c>
      <c r="O151" s="150" t="e">
        <f>Réservation!#REF!</f>
        <v>#REF!</v>
      </c>
      <c r="P151" s="44" t="str">
        <f>IFERROR(VLOOKUP(O151,Données!$D$2:$E$5,2,FALSE),"")</f>
        <v/>
      </c>
      <c r="Q151" s="44" t="str">
        <f t="shared" si="36"/>
        <v/>
      </c>
      <c r="R151" s="150" t="e">
        <f>Réservation!#REF!</f>
        <v>#REF!</v>
      </c>
      <c r="S151" s="44" t="str">
        <f>IFERROR(VLOOKUP(R151,Données!$D$2:$E$5,2,FALSE),"")</f>
        <v/>
      </c>
      <c r="T151" s="44" t="str">
        <f t="shared" si="37"/>
        <v/>
      </c>
      <c r="U151" s="187">
        <f t="shared" si="38"/>
        <v>0</v>
      </c>
      <c r="V151" s="45" t="e">
        <f>Réservation!#REF!</f>
        <v>#REF!</v>
      </c>
      <c r="W151" s="45" t="str">
        <f>IFERROR(VLOOKUP(V151,Données!$K$2:$N$7,3,FALSE),"")</f>
        <v/>
      </c>
      <c r="X151" s="187" t="str">
        <f t="shared" si="39"/>
        <v/>
      </c>
      <c r="Y151" s="45" t="e">
        <f>Réservation!#REF!</f>
        <v>#REF!</v>
      </c>
      <c r="Z151" s="45" t="str">
        <f>IFERROR(VLOOKUP(Y151,Données!$D$8:$E$10,2,FALSE),"")</f>
        <v/>
      </c>
      <c r="AA151" s="187" t="str">
        <f t="shared" si="40"/>
        <v/>
      </c>
      <c r="AB151" s="45" t="e">
        <f>Réservation!#REF!</f>
        <v>#REF!</v>
      </c>
      <c r="AC151" s="45" t="e">
        <f>Réservation!#REF!</f>
        <v>#REF!</v>
      </c>
      <c r="AD151" s="45" t="e">
        <f>VLOOKUP(AC151,Données!$D$14:$E$16,2,FALSE)</f>
        <v>#REF!</v>
      </c>
      <c r="AE151" s="187" t="str">
        <f t="shared" si="41"/>
        <v/>
      </c>
    </row>
    <row r="152" spans="1:31" hidden="1" x14ac:dyDescent="0.35">
      <c r="A152" s="150" t="e">
        <f>Réservation!#REF!</f>
        <v>#REF!</v>
      </c>
      <c r="B152" s="150" t="e">
        <f>Réservation!#REF!</f>
        <v>#REF!</v>
      </c>
      <c r="C152" s="151" t="e">
        <f>Réservation!#REF!</f>
        <v>#REF!</v>
      </c>
      <c r="D152" s="151" t="e">
        <f>Réservation!#REF!</f>
        <v>#REF!</v>
      </c>
      <c r="E152" s="44" t="e">
        <f t="shared" si="33"/>
        <v>#REF!</v>
      </c>
      <c r="F152" s="44" t="e">
        <f>Réservation!#REF!</f>
        <v>#REF!</v>
      </c>
      <c r="G152" s="44" t="e">
        <f>Réservation!#REF!</f>
        <v>#REF!</v>
      </c>
      <c r="H152" s="44" t="e">
        <f>Réservation!#REF!</f>
        <v>#REF!</v>
      </c>
      <c r="I152" s="150" t="e">
        <f>Réservation!#REF!</f>
        <v>#REF!</v>
      </c>
      <c r="J152" s="44" t="str">
        <f>IFERROR(VLOOKUP(I152,Données!$D$2:$E$5,2,FALSE),"")</f>
        <v/>
      </c>
      <c r="K152" s="44" t="str">
        <f t="shared" si="34"/>
        <v/>
      </c>
      <c r="L152" s="150" t="e">
        <f>Réservation!#REF!</f>
        <v>#REF!</v>
      </c>
      <c r="M152" s="44" t="str">
        <f>IFERROR(VLOOKUP(L152,Données!$D$2:$E$5,2,FALSE),"")</f>
        <v/>
      </c>
      <c r="N152" s="44" t="str">
        <f t="shared" si="35"/>
        <v/>
      </c>
      <c r="O152" s="150" t="e">
        <f>Réservation!#REF!</f>
        <v>#REF!</v>
      </c>
      <c r="P152" s="44" t="str">
        <f>IFERROR(VLOOKUP(O152,Données!$D$2:$E$5,2,FALSE),"")</f>
        <v/>
      </c>
      <c r="Q152" s="44" t="str">
        <f t="shared" si="36"/>
        <v/>
      </c>
      <c r="R152" s="150" t="e">
        <f>Réservation!#REF!</f>
        <v>#REF!</v>
      </c>
      <c r="S152" s="44" t="str">
        <f>IFERROR(VLOOKUP(R152,Données!$D$2:$E$5,2,FALSE),"")</f>
        <v/>
      </c>
      <c r="T152" s="44" t="str">
        <f t="shared" si="37"/>
        <v/>
      </c>
      <c r="U152" s="187">
        <f t="shared" si="38"/>
        <v>0</v>
      </c>
      <c r="V152" s="45" t="e">
        <f>Réservation!#REF!</f>
        <v>#REF!</v>
      </c>
      <c r="W152" s="45" t="str">
        <f>IFERROR(VLOOKUP(V152,Données!$K$2:$N$7,3,FALSE),"")</f>
        <v/>
      </c>
      <c r="X152" s="187" t="str">
        <f t="shared" si="39"/>
        <v/>
      </c>
      <c r="Y152" s="45" t="e">
        <f>Réservation!#REF!</f>
        <v>#REF!</v>
      </c>
      <c r="Z152" s="45" t="str">
        <f>IFERROR(VLOOKUP(Y152,Données!$D$8:$E$10,2,FALSE),"")</f>
        <v/>
      </c>
      <c r="AA152" s="187" t="str">
        <f t="shared" si="40"/>
        <v/>
      </c>
      <c r="AB152" s="45" t="e">
        <f>Réservation!#REF!</f>
        <v>#REF!</v>
      </c>
      <c r="AC152" s="45" t="e">
        <f>Réservation!#REF!</f>
        <v>#REF!</v>
      </c>
      <c r="AD152" s="45" t="e">
        <f>VLOOKUP(AC152,Données!$D$14:$E$16,2,FALSE)</f>
        <v>#REF!</v>
      </c>
      <c r="AE152" s="187" t="str">
        <f t="shared" si="41"/>
        <v/>
      </c>
    </row>
    <row r="153" spans="1:31" hidden="1" x14ac:dyDescent="0.35">
      <c r="A153" s="150" t="e">
        <f>Réservation!#REF!</f>
        <v>#REF!</v>
      </c>
      <c r="B153" s="150" t="e">
        <f>Réservation!#REF!</f>
        <v>#REF!</v>
      </c>
      <c r="C153" s="151" t="e">
        <f>Réservation!#REF!</f>
        <v>#REF!</v>
      </c>
      <c r="D153" s="151" t="e">
        <f>Réservation!#REF!</f>
        <v>#REF!</v>
      </c>
      <c r="E153" s="44" t="e">
        <f t="shared" si="33"/>
        <v>#REF!</v>
      </c>
      <c r="F153" s="44" t="e">
        <f>Réservation!#REF!</f>
        <v>#REF!</v>
      </c>
      <c r="G153" s="44" t="e">
        <f>Réservation!#REF!</f>
        <v>#REF!</v>
      </c>
      <c r="H153" s="44" t="e">
        <f>Réservation!#REF!</f>
        <v>#REF!</v>
      </c>
      <c r="I153" s="150" t="e">
        <f>Réservation!#REF!</f>
        <v>#REF!</v>
      </c>
      <c r="J153" s="44" t="str">
        <f>IFERROR(VLOOKUP(I153,Données!$D$2:$E$5,2,FALSE),"")</f>
        <v/>
      </c>
      <c r="K153" s="44" t="str">
        <f t="shared" si="34"/>
        <v/>
      </c>
      <c r="L153" s="150" t="e">
        <f>Réservation!#REF!</f>
        <v>#REF!</v>
      </c>
      <c r="M153" s="44" t="str">
        <f>IFERROR(VLOOKUP(L153,Données!$D$2:$E$5,2,FALSE),"")</f>
        <v/>
      </c>
      <c r="N153" s="44" t="str">
        <f t="shared" si="35"/>
        <v/>
      </c>
      <c r="O153" s="150" t="e">
        <f>Réservation!#REF!</f>
        <v>#REF!</v>
      </c>
      <c r="P153" s="44" t="str">
        <f>IFERROR(VLOOKUP(O153,Données!$D$2:$E$5,2,FALSE),"")</f>
        <v/>
      </c>
      <c r="Q153" s="44" t="str">
        <f t="shared" si="36"/>
        <v/>
      </c>
      <c r="R153" s="150" t="e">
        <f>Réservation!#REF!</f>
        <v>#REF!</v>
      </c>
      <c r="S153" s="44" t="str">
        <f>IFERROR(VLOOKUP(R153,Données!$D$2:$E$5,2,FALSE),"")</f>
        <v/>
      </c>
      <c r="T153" s="44" t="str">
        <f t="shared" si="37"/>
        <v/>
      </c>
      <c r="U153" s="187">
        <f t="shared" si="38"/>
        <v>0</v>
      </c>
      <c r="V153" s="45" t="e">
        <f>Réservation!#REF!</f>
        <v>#REF!</v>
      </c>
      <c r="W153" s="45" t="str">
        <f>IFERROR(VLOOKUP(V153,Données!$K$2:$N$7,3,FALSE),"")</f>
        <v/>
      </c>
      <c r="X153" s="187" t="str">
        <f t="shared" si="39"/>
        <v/>
      </c>
      <c r="Y153" s="45" t="e">
        <f>Réservation!#REF!</f>
        <v>#REF!</v>
      </c>
      <c r="Z153" s="45" t="str">
        <f>IFERROR(VLOOKUP(Y153,Données!$D$8:$E$10,2,FALSE),"")</f>
        <v/>
      </c>
      <c r="AA153" s="187" t="str">
        <f t="shared" si="40"/>
        <v/>
      </c>
      <c r="AB153" s="45" t="e">
        <f>Réservation!#REF!</f>
        <v>#REF!</v>
      </c>
      <c r="AC153" s="45" t="e">
        <f>Réservation!#REF!</f>
        <v>#REF!</v>
      </c>
      <c r="AD153" s="45" t="e">
        <f>VLOOKUP(AC153,Données!$D$14:$E$16,2,FALSE)</f>
        <v>#REF!</v>
      </c>
      <c r="AE153" s="187" t="str">
        <f t="shared" si="41"/>
        <v/>
      </c>
    </row>
    <row r="154" spans="1:31" hidden="1" x14ac:dyDescent="0.35">
      <c r="A154" s="150" t="e">
        <f>Réservation!#REF!</f>
        <v>#REF!</v>
      </c>
      <c r="B154" s="150" t="e">
        <f>Réservation!#REF!</f>
        <v>#REF!</v>
      </c>
      <c r="C154" s="151" t="e">
        <f>Réservation!#REF!</f>
        <v>#REF!</v>
      </c>
      <c r="D154" s="151" t="e">
        <f>Réservation!#REF!</f>
        <v>#REF!</v>
      </c>
      <c r="E154" s="44" t="e">
        <f t="shared" si="33"/>
        <v>#REF!</v>
      </c>
      <c r="F154" s="44" t="e">
        <f>Réservation!#REF!</f>
        <v>#REF!</v>
      </c>
      <c r="G154" s="44" t="e">
        <f>Réservation!#REF!</f>
        <v>#REF!</v>
      </c>
      <c r="H154" s="44" t="e">
        <f>Réservation!#REF!</f>
        <v>#REF!</v>
      </c>
      <c r="I154" s="150" t="e">
        <f>Réservation!#REF!</f>
        <v>#REF!</v>
      </c>
      <c r="J154" s="44" t="str">
        <f>IFERROR(VLOOKUP(I154,Données!$D$2:$E$5,2,FALSE),"")</f>
        <v/>
      </c>
      <c r="K154" s="44" t="str">
        <f t="shared" si="34"/>
        <v/>
      </c>
      <c r="L154" s="150" t="e">
        <f>Réservation!#REF!</f>
        <v>#REF!</v>
      </c>
      <c r="M154" s="44" t="str">
        <f>IFERROR(VLOOKUP(L154,Données!$D$2:$E$5,2,FALSE),"")</f>
        <v/>
      </c>
      <c r="N154" s="44" t="str">
        <f t="shared" si="35"/>
        <v/>
      </c>
      <c r="O154" s="150" t="e">
        <f>Réservation!#REF!</f>
        <v>#REF!</v>
      </c>
      <c r="P154" s="44" t="str">
        <f>IFERROR(VLOOKUP(O154,Données!$D$2:$E$5,2,FALSE),"")</f>
        <v/>
      </c>
      <c r="Q154" s="44" t="str">
        <f t="shared" si="36"/>
        <v/>
      </c>
      <c r="R154" s="150" t="e">
        <f>Réservation!#REF!</f>
        <v>#REF!</v>
      </c>
      <c r="S154" s="44" t="str">
        <f>IFERROR(VLOOKUP(R154,Données!$D$2:$E$5,2,FALSE),"")</f>
        <v/>
      </c>
      <c r="T154" s="44" t="str">
        <f t="shared" si="37"/>
        <v/>
      </c>
      <c r="U154" s="187">
        <f t="shared" si="38"/>
        <v>0</v>
      </c>
      <c r="V154" s="45" t="e">
        <f>Réservation!#REF!</f>
        <v>#REF!</v>
      </c>
      <c r="W154" s="45" t="str">
        <f>IFERROR(VLOOKUP(V154,Données!$K$2:$N$7,3,FALSE),"")</f>
        <v/>
      </c>
      <c r="X154" s="187" t="str">
        <f t="shared" si="39"/>
        <v/>
      </c>
      <c r="Y154" s="45" t="e">
        <f>Réservation!#REF!</f>
        <v>#REF!</v>
      </c>
      <c r="Z154" s="45" t="str">
        <f>IFERROR(VLOOKUP(Y154,Données!$D$8:$E$10,2,FALSE),"")</f>
        <v/>
      </c>
      <c r="AA154" s="187" t="str">
        <f t="shared" si="40"/>
        <v/>
      </c>
      <c r="AB154" s="45" t="e">
        <f>Réservation!#REF!</f>
        <v>#REF!</v>
      </c>
      <c r="AC154" s="45" t="e">
        <f>Réservation!#REF!</f>
        <v>#REF!</v>
      </c>
      <c r="AD154" s="45" t="e">
        <f>VLOOKUP(AC154,Données!$D$14:$E$16,2,FALSE)</f>
        <v>#REF!</v>
      </c>
      <c r="AE154" s="187" t="str">
        <f t="shared" si="41"/>
        <v/>
      </c>
    </row>
    <row r="155" spans="1:31" hidden="1" x14ac:dyDescent="0.35">
      <c r="A155" s="150" t="e">
        <f>Réservation!#REF!</f>
        <v>#REF!</v>
      </c>
      <c r="B155" s="150" t="e">
        <f>Réservation!#REF!</f>
        <v>#REF!</v>
      </c>
      <c r="C155" s="151" t="e">
        <f>Réservation!#REF!</f>
        <v>#REF!</v>
      </c>
      <c r="D155" s="151" t="e">
        <f>Réservation!#REF!</f>
        <v>#REF!</v>
      </c>
      <c r="E155" s="44" t="e">
        <f t="shared" si="33"/>
        <v>#REF!</v>
      </c>
      <c r="F155" s="44" t="e">
        <f>Réservation!#REF!</f>
        <v>#REF!</v>
      </c>
      <c r="G155" s="44" t="e">
        <f>Réservation!#REF!</f>
        <v>#REF!</v>
      </c>
      <c r="H155" s="44" t="e">
        <f>Réservation!#REF!</f>
        <v>#REF!</v>
      </c>
      <c r="I155" s="150" t="e">
        <f>Réservation!#REF!</f>
        <v>#REF!</v>
      </c>
      <c r="J155" s="44" t="str">
        <f>IFERROR(VLOOKUP(I155,Données!$D$2:$E$5,2,FALSE),"")</f>
        <v/>
      </c>
      <c r="K155" s="44" t="str">
        <f t="shared" si="34"/>
        <v/>
      </c>
      <c r="L155" s="150" t="e">
        <f>Réservation!#REF!</f>
        <v>#REF!</v>
      </c>
      <c r="M155" s="44" t="str">
        <f>IFERROR(VLOOKUP(L155,Données!$D$2:$E$5,2,FALSE),"")</f>
        <v/>
      </c>
      <c r="N155" s="44" t="str">
        <f t="shared" si="35"/>
        <v/>
      </c>
      <c r="O155" s="150" t="e">
        <f>Réservation!#REF!</f>
        <v>#REF!</v>
      </c>
      <c r="P155" s="44" t="str">
        <f>IFERROR(VLOOKUP(O155,Données!$D$2:$E$5,2,FALSE),"")</f>
        <v/>
      </c>
      <c r="Q155" s="44" t="str">
        <f t="shared" si="36"/>
        <v/>
      </c>
      <c r="R155" s="150" t="e">
        <f>Réservation!#REF!</f>
        <v>#REF!</v>
      </c>
      <c r="S155" s="44" t="str">
        <f>IFERROR(VLOOKUP(R155,Données!$D$2:$E$5,2,FALSE),"")</f>
        <v/>
      </c>
      <c r="T155" s="44" t="str">
        <f t="shared" si="37"/>
        <v/>
      </c>
      <c r="U155" s="187">
        <f t="shared" si="38"/>
        <v>0</v>
      </c>
      <c r="V155" s="45" t="e">
        <f>Réservation!#REF!</f>
        <v>#REF!</v>
      </c>
      <c r="W155" s="45" t="str">
        <f>IFERROR(VLOOKUP(V155,Données!$K$2:$N$7,3,FALSE),"")</f>
        <v/>
      </c>
      <c r="X155" s="187" t="str">
        <f t="shared" si="39"/>
        <v/>
      </c>
      <c r="Y155" s="45" t="e">
        <f>Réservation!#REF!</f>
        <v>#REF!</v>
      </c>
      <c r="Z155" s="45" t="str">
        <f>IFERROR(VLOOKUP(Y155,Données!$D$8:$E$10,2,FALSE),"")</f>
        <v/>
      </c>
      <c r="AA155" s="187" t="str">
        <f t="shared" si="40"/>
        <v/>
      </c>
      <c r="AB155" s="45" t="e">
        <f>Réservation!#REF!</f>
        <v>#REF!</v>
      </c>
      <c r="AC155" s="45" t="e">
        <f>Réservation!#REF!</f>
        <v>#REF!</v>
      </c>
      <c r="AD155" s="45" t="e">
        <f>VLOOKUP(AC155,Données!$D$14:$E$16,2,FALSE)</f>
        <v>#REF!</v>
      </c>
      <c r="AE155" s="187" t="str">
        <f t="shared" si="41"/>
        <v/>
      </c>
    </row>
    <row r="156" spans="1:31" hidden="1" x14ac:dyDescent="0.35">
      <c r="A156" s="150" t="e">
        <f>Réservation!#REF!</f>
        <v>#REF!</v>
      </c>
      <c r="B156" s="150" t="e">
        <f>Réservation!#REF!</f>
        <v>#REF!</v>
      </c>
      <c r="C156" s="151" t="e">
        <f>Réservation!#REF!</f>
        <v>#REF!</v>
      </c>
      <c r="D156" s="151" t="e">
        <f>Réservation!#REF!</f>
        <v>#REF!</v>
      </c>
      <c r="E156" s="44" t="e">
        <f t="shared" si="33"/>
        <v>#REF!</v>
      </c>
      <c r="F156" s="44" t="e">
        <f>Réservation!#REF!</f>
        <v>#REF!</v>
      </c>
      <c r="G156" s="44" t="e">
        <f>Réservation!#REF!</f>
        <v>#REF!</v>
      </c>
      <c r="H156" s="44" t="e">
        <f>Réservation!#REF!</f>
        <v>#REF!</v>
      </c>
      <c r="I156" s="150" t="e">
        <f>Réservation!#REF!</f>
        <v>#REF!</v>
      </c>
      <c r="J156" s="44" t="str">
        <f>IFERROR(VLOOKUP(I156,Données!$D$2:$E$5,2,FALSE),"")</f>
        <v/>
      </c>
      <c r="K156" s="44" t="str">
        <f t="shared" si="34"/>
        <v/>
      </c>
      <c r="L156" s="150" t="e">
        <f>Réservation!#REF!</f>
        <v>#REF!</v>
      </c>
      <c r="M156" s="44" t="str">
        <f>IFERROR(VLOOKUP(L156,Données!$D$2:$E$5,2,FALSE),"")</f>
        <v/>
      </c>
      <c r="N156" s="44" t="str">
        <f t="shared" si="35"/>
        <v/>
      </c>
      <c r="O156" s="150" t="e">
        <f>Réservation!#REF!</f>
        <v>#REF!</v>
      </c>
      <c r="P156" s="44" t="str">
        <f>IFERROR(VLOOKUP(O156,Données!$D$2:$E$5,2,FALSE),"")</f>
        <v/>
      </c>
      <c r="Q156" s="44" t="str">
        <f t="shared" si="36"/>
        <v/>
      </c>
      <c r="R156" s="150" t="e">
        <f>Réservation!#REF!</f>
        <v>#REF!</v>
      </c>
      <c r="S156" s="44" t="str">
        <f>IFERROR(VLOOKUP(R156,Données!$D$2:$E$5,2,FALSE),"")</f>
        <v/>
      </c>
      <c r="T156" s="44" t="str">
        <f t="shared" si="37"/>
        <v/>
      </c>
      <c r="U156" s="187">
        <f t="shared" si="38"/>
        <v>0</v>
      </c>
      <c r="V156" s="45" t="e">
        <f>Réservation!#REF!</f>
        <v>#REF!</v>
      </c>
      <c r="W156" s="45" t="str">
        <f>IFERROR(VLOOKUP(V156,Données!$K$2:$N$7,3,FALSE),"")</f>
        <v/>
      </c>
      <c r="X156" s="187" t="str">
        <f t="shared" si="39"/>
        <v/>
      </c>
      <c r="Y156" s="45" t="e">
        <f>Réservation!#REF!</f>
        <v>#REF!</v>
      </c>
      <c r="Z156" s="45" t="str">
        <f>IFERROR(VLOOKUP(Y156,Données!$D$8:$E$10,2,FALSE),"")</f>
        <v/>
      </c>
      <c r="AA156" s="187" t="str">
        <f t="shared" si="40"/>
        <v/>
      </c>
      <c r="AB156" s="45" t="e">
        <f>Réservation!#REF!</f>
        <v>#REF!</v>
      </c>
      <c r="AC156" s="45" t="e">
        <f>Réservation!#REF!</f>
        <v>#REF!</v>
      </c>
      <c r="AD156" s="45" t="e">
        <f>VLOOKUP(AC156,Données!$D$14:$E$16,2,FALSE)</f>
        <v>#REF!</v>
      </c>
      <c r="AE156" s="187" t="str">
        <f t="shared" si="41"/>
        <v/>
      </c>
    </row>
    <row r="157" spans="1:31" hidden="1" x14ac:dyDescent="0.35">
      <c r="A157" s="150" t="e">
        <f>Réservation!#REF!</f>
        <v>#REF!</v>
      </c>
      <c r="B157" s="150" t="e">
        <f>Réservation!#REF!</f>
        <v>#REF!</v>
      </c>
      <c r="C157" s="151" t="e">
        <f>Réservation!#REF!</f>
        <v>#REF!</v>
      </c>
      <c r="D157" s="151" t="e">
        <f>Réservation!#REF!</f>
        <v>#REF!</v>
      </c>
      <c r="E157" s="44" t="e">
        <f t="shared" si="33"/>
        <v>#REF!</v>
      </c>
      <c r="F157" s="44" t="e">
        <f>Réservation!#REF!</f>
        <v>#REF!</v>
      </c>
      <c r="G157" s="44" t="e">
        <f>Réservation!#REF!</f>
        <v>#REF!</v>
      </c>
      <c r="H157" s="44" t="e">
        <f>Réservation!#REF!</f>
        <v>#REF!</v>
      </c>
      <c r="I157" s="150" t="e">
        <f>Réservation!#REF!</f>
        <v>#REF!</v>
      </c>
      <c r="J157" s="44" t="str">
        <f>IFERROR(VLOOKUP(I157,Données!$D$2:$E$5,2,FALSE),"")</f>
        <v/>
      </c>
      <c r="K157" s="44" t="str">
        <f t="shared" si="34"/>
        <v/>
      </c>
      <c r="L157" s="150" t="e">
        <f>Réservation!#REF!</f>
        <v>#REF!</v>
      </c>
      <c r="M157" s="44" t="str">
        <f>IFERROR(VLOOKUP(L157,Données!$D$2:$E$5,2,FALSE),"")</f>
        <v/>
      </c>
      <c r="N157" s="44" t="str">
        <f t="shared" si="35"/>
        <v/>
      </c>
      <c r="O157" s="150" t="e">
        <f>Réservation!#REF!</f>
        <v>#REF!</v>
      </c>
      <c r="P157" s="44" t="str">
        <f>IFERROR(VLOOKUP(O157,Données!$D$2:$E$5,2,FALSE),"")</f>
        <v/>
      </c>
      <c r="Q157" s="44" t="str">
        <f t="shared" si="36"/>
        <v/>
      </c>
      <c r="R157" s="150" t="e">
        <f>Réservation!#REF!</f>
        <v>#REF!</v>
      </c>
      <c r="S157" s="44" t="str">
        <f>IFERROR(VLOOKUP(R157,Données!$D$2:$E$5,2,FALSE),"")</f>
        <v/>
      </c>
      <c r="T157" s="44" t="str">
        <f t="shared" si="37"/>
        <v/>
      </c>
      <c r="U157" s="187">
        <f t="shared" si="38"/>
        <v>0</v>
      </c>
      <c r="V157" s="45" t="e">
        <f>Réservation!#REF!</f>
        <v>#REF!</v>
      </c>
      <c r="W157" s="45" t="str">
        <f>IFERROR(VLOOKUP(V157,Données!$K$2:$N$7,3,FALSE),"")</f>
        <v/>
      </c>
      <c r="X157" s="187" t="str">
        <f t="shared" si="39"/>
        <v/>
      </c>
      <c r="Y157" s="45" t="e">
        <f>Réservation!#REF!</f>
        <v>#REF!</v>
      </c>
      <c r="Z157" s="45" t="str">
        <f>IFERROR(VLOOKUP(Y157,Données!$D$8:$E$10,2,FALSE),"")</f>
        <v/>
      </c>
      <c r="AA157" s="187" t="str">
        <f t="shared" si="40"/>
        <v/>
      </c>
      <c r="AB157" s="45" t="e">
        <f>Réservation!#REF!</f>
        <v>#REF!</v>
      </c>
      <c r="AC157" s="45" t="e">
        <f>Réservation!#REF!</f>
        <v>#REF!</v>
      </c>
      <c r="AD157" s="45" t="e">
        <f>VLOOKUP(AC157,Données!$D$14:$E$16,2,FALSE)</f>
        <v>#REF!</v>
      </c>
      <c r="AE157" s="187" t="str">
        <f t="shared" si="41"/>
        <v/>
      </c>
    </row>
    <row r="158" spans="1:31" hidden="1" x14ac:dyDescent="0.35">
      <c r="A158" s="150" t="e">
        <f>Réservation!#REF!</f>
        <v>#REF!</v>
      </c>
      <c r="B158" s="150" t="e">
        <f>Réservation!#REF!</f>
        <v>#REF!</v>
      </c>
      <c r="C158" s="151" t="e">
        <f>Réservation!#REF!</f>
        <v>#REF!</v>
      </c>
      <c r="D158" s="151" t="e">
        <f>Réservation!#REF!</f>
        <v>#REF!</v>
      </c>
      <c r="E158" s="44" t="e">
        <f t="shared" si="33"/>
        <v>#REF!</v>
      </c>
      <c r="F158" s="44" t="e">
        <f>Réservation!#REF!</f>
        <v>#REF!</v>
      </c>
      <c r="G158" s="44" t="e">
        <f>Réservation!#REF!</f>
        <v>#REF!</v>
      </c>
      <c r="H158" s="44" t="e">
        <f>Réservation!#REF!</f>
        <v>#REF!</v>
      </c>
      <c r="I158" s="150" t="e">
        <f>Réservation!#REF!</f>
        <v>#REF!</v>
      </c>
      <c r="J158" s="44" t="str">
        <f>IFERROR(VLOOKUP(I158,Données!$D$2:$E$5,2,FALSE),"")</f>
        <v/>
      </c>
      <c r="K158" s="44" t="str">
        <f t="shared" si="34"/>
        <v/>
      </c>
      <c r="L158" s="150" t="e">
        <f>Réservation!#REF!</f>
        <v>#REF!</v>
      </c>
      <c r="M158" s="44" t="str">
        <f>IFERROR(VLOOKUP(L158,Données!$D$2:$E$5,2,FALSE),"")</f>
        <v/>
      </c>
      <c r="N158" s="44" t="str">
        <f t="shared" si="35"/>
        <v/>
      </c>
      <c r="O158" s="150" t="e">
        <f>Réservation!#REF!</f>
        <v>#REF!</v>
      </c>
      <c r="P158" s="44" t="str">
        <f>IFERROR(VLOOKUP(O158,Données!$D$2:$E$5,2,FALSE),"")</f>
        <v/>
      </c>
      <c r="Q158" s="44" t="str">
        <f t="shared" si="36"/>
        <v/>
      </c>
      <c r="R158" s="150" t="e">
        <f>Réservation!#REF!</f>
        <v>#REF!</v>
      </c>
      <c r="S158" s="44" t="str">
        <f>IFERROR(VLOOKUP(R158,Données!$D$2:$E$5,2,FALSE),"")</f>
        <v/>
      </c>
      <c r="T158" s="44" t="str">
        <f t="shared" si="37"/>
        <v/>
      </c>
      <c r="U158" s="187">
        <f t="shared" si="38"/>
        <v>0</v>
      </c>
      <c r="V158" s="45" t="e">
        <f>Réservation!#REF!</f>
        <v>#REF!</v>
      </c>
      <c r="W158" s="45" t="str">
        <f>IFERROR(VLOOKUP(V158,Données!$K$2:$N$7,3,FALSE),"")</f>
        <v/>
      </c>
      <c r="X158" s="187" t="str">
        <f t="shared" si="39"/>
        <v/>
      </c>
      <c r="Y158" s="45" t="e">
        <f>Réservation!#REF!</f>
        <v>#REF!</v>
      </c>
      <c r="Z158" s="45" t="str">
        <f>IFERROR(VLOOKUP(Y158,Données!$D$8:$E$10,2,FALSE),"")</f>
        <v/>
      </c>
      <c r="AA158" s="187" t="str">
        <f t="shared" si="40"/>
        <v/>
      </c>
      <c r="AB158" s="45" t="e">
        <f>Réservation!#REF!</f>
        <v>#REF!</v>
      </c>
      <c r="AC158" s="45" t="e">
        <f>Réservation!#REF!</f>
        <v>#REF!</v>
      </c>
      <c r="AD158" s="45" t="e">
        <f>VLOOKUP(AC158,Données!$D$14:$E$16,2,FALSE)</f>
        <v>#REF!</v>
      </c>
      <c r="AE158" s="187" t="str">
        <f t="shared" si="41"/>
        <v/>
      </c>
    </row>
    <row r="159" spans="1:31" hidden="1" x14ac:dyDescent="0.35">
      <c r="A159" s="150" t="e">
        <f>Réservation!#REF!</f>
        <v>#REF!</v>
      </c>
      <c r="B159" s="150" t="e">
        <f>Réservation!#REF!</f>
        <v>#REF!</v>
      </c>
      <c r="C159" s="151" t="e">
        <f>Réservation!#REF!</f>
        <v>#REF!</v>
      </c>
      <c r="D159" s="151" t="e">
        <f>Réservation!#REF!</f>
        <v>#REF!</v>
      </c>
      <c r="E159" s="44" t="e">
        <f t="shared" si="33"/>
        <v>#REF!</v>
      </c>
      <c r="F159" s="44" t="e">
        <f>Réservation!#REF!</f>
        <v>#REF!</v>
      </c>
      <c r="G159" s="44" t="e">
        <f>Réservation!#REF!</f>
        <v>#REF!</v>
      </c>
      <c r="H159" s="44" t="e">
        <f>Réservation!#REF!</f>
        <v>#REF!</v>
      </c>
      <c r="I159" s="150" t="e">
        <f>Réservation!#REF!</f>
        <v>#REF!</v>
      </c>
      <c r="J159" s="44" t="str">
        <f>IFERROR(VLOOKUP(I159,Données!$D$2:$E$5,2,FALSE),"")</f>
        <v/>
      </c>
      <c r="K159" s="44" t="str">
        <f t="shared" si="34"/>
        <v/>
      </c>
      <c r="L159" s="150" t="e">
        <f>Réservation!#REF!</f>
        <v>#REF!</v>
      </c>
      <c r="M159" s="44" t="str">
        <f>IFERROR(VLOOKUP(L159,Données!$D$2:$E$5,2,FALSE),"")</f>
        <v/>
      </c>
      <c r="N159" s="44" t="str">
        <f t="shared" si="35"/>
        <v/>
      </c>
      <c r="O159" s="150" t="e">
        <f>Réservation!#REF!</f>
        <v>#REF!</v>
      </c>
      <c r="P159" s="44" t="str">
        <f>IFERROR(VLOOKUP(O159,Données!$D$2:$E$5,2,FALSE),"")</f>
        <v/>
      </c>
      <c r="Q159" s="44" t="str">
        <f t="shared" si="36"/>
        <v/>
      </c>
      <c r="R159" s="150" t="e">
        <f>Réservation!#REF!</f>
        <v>#REF!</v>
      </c>
      <c r="S159" s="44" t="str">
        <f>IFERROR(VLOOKUP(R159,Données!$D$2:$E$5,2,FALSE),"")</f>
        <v/>
      </c>
      <c r="T159" s="44" t="str">
        <f t="shared" si="37"/>
        <v/>
      </c>
      <c r="U159" s="187">
        <f t="shared" si="38"/>
        <v>0</v>
      </c>
      <c r="V159" s="45" t="e">
        <f>Réservation!#REF!</f>
        <v>#REF!</v>
      </c>
      <c r="W159" s="45" t="str">
        <f>IFERROR(VLOOKUP(V159,Données!$K$2:$N$7,3,FALSE),"")</f>
        <v/>
      </c>
      <c r="X159" s="187" t="str">
        <f t="shared" si="39"/>
        <v/>
      </c>
      <c r="Y159" s="45" t="e">
        <f>Réservation!#REF!</f>
        <v>#REF!</v>
      </c>
      <c r="Z159" s="45" t="str">
        <f>IFERROR(VLOOKUP(Y159,Données!$D$8:$E$10,2,FALSE),"")</f>
        <v/>
      </c>
      <c r="AA159" s="187" t="str">
        <f t="shared" si="40"/>
        <v/>
      </c>
      <c r="AB159" s="45" t="e">
        <f>Réservation!#REF!</f>
        <v>#REF!</v>
      </c>
      <c r="AC159" s="45" t="e">
        <f>Réservation!#REF!</f>
        <v>#REF!</v>
      </c>
      <c r="AD159" s="45" t="e">
        <f>VLOOKUP(AC159,Données!$D$14:$E$16,2,FALSE)</f>
        <v>#REF!</v>
      </c>
      <c r="AE159" s="187" t="str">
        <f t="shared" si="41"/>
        <v/>
      </c>
    </row>
    <row r="160" spans="1:31" hidden="1" x14ac:dyDescent="0.35">
      <c r="A160" s="150" t="e">
        <f>Réservation!#REF!</f>
        <v>#REF!</v>
      </c>
      <c r="B160" s="150" t="e">
        <f>Réservation!#REF!</f>
        <v>#REF!</v>
      </c>
      <c r="C160" s="151" t="e">
        <f>Réservation!#REF!</f>
        <v>#REF!</v>
      </c>
      <c r="D160" s="151" t="e">
        <f>Réservation!#REF!</f>
        <v>#REF!</v>
      </c>
      <c r="E160" s="44" t="e">
        <f t="shared" si="33"/>
        <v>#REF!</v>
      </c>
      <c r="F160" s="44" t="e">
        <f>Réservation!#REF!</f>
        <v>#REF!</v>
      </c>
      <c r="G160" s="44" t="e">
        <f>Réservation!#REF!</f>
        <v>#REF!</v>
      </c>
      <c r="H160" s="44" t="e">
        <f>Réservation!#REF!</f>
        <v>#REF!</v>
      </c>
      <c r="I160" s="150" t="e">
        <f>Réservation!#REF!</f>
        <v>#REF!</v>
      </c>
      <c r="J160" s="44" t="str">
        <f>IFERROR(VLOOKUP(I160,Données!$D$2:$E$5,2,FALSE),"")</f>
        <v/>
      </c>
      <c r="K160" s="44" t="str">
        <f t="shared" si="34"/>
        <v/>
      </c>
      <c r="L160" s="150" t="e">
        <f>Réservation!#REF!</f>
        <v>#REF!</v>
      </c>
      <c r="M160" s="44" t="str">
        <f>IFERROR(VLOOKUP(L160,Données!$D$2:$E$5,2,FALSE),"")</f>
        <v/>
      </c>
      <c r="N160" s="44" t="str">
        <f t="shared" si="35"/>
        <v/>
      </c>
      <c r="O160" s="150" t="e">
        <f>Réservation!#REF!</f>
        <v>#REF!</v>
      </c>
      <c r="P160" s="44" t="str">
        <f>IFERROR(VLOOKUP(O160,Données!$D$2:$E$5,2,FALSE),"")</f>
        <v/>
      </c>
      <c r="Q160" s="44" t="str">
        <f t="shared" si="36"/>
        <v/>
      </c>
      <c r="R160" s="150" t="e">
        <f>Réservation!#REF!</f>
        <v>#REF!</v>
      </c>
      <c r="S160" s="44" t="str">
        <f>IFERROR(VLOOKUP(R160,Données!$D$2:$E$5,2,FALSE),"")</f>
        <v/>
      </c>
      <c r="T160" s="44" t="str">
        <f t="shared" si="37"/>
        <v/>
      </c>
      <c r="U160" s="187">
        <f t="shared" si="38"/>
        <v>0</v>
      </c>
      <c r="V160" s="45" t="e">
        <f>Réservation!#REF!</f>
        <v>#REF!</v>
      </c>
      <c r="W160" s="45" t="str">
        <f>IFERROR(VLOOKUP(V160,Données!$K$2:$N$7,3,FALSE),"")</f>
        <v/>
      </c>
      <c r="X160" s="187" t="str">
        <f t="shared" si="39"/>
        <v/>
      </c>
      <c r="Y160" s="45" t="e">
        <f>Réservation!#REF!</f>
        <v>#REF!</v>
      </c>
      <c r="Z160" s="45" t="str">
        <f>IFERROR(VLOOKUP(Y160,Données!$D$8:$E$10,2,FALSE),"")</f>
        <v/>
      </c>
      <c r="AA160" s="187" t="str">
        <f t="shared" si="40"/>
        <v/>
      </c>
      <c r="AB160" s="45" t="e">
        <f>Réservation!#REF!</f>
        <v>#REF!</v>
      </c>
      <c r="AC160" s="45" t="e">
        <f>Réservation!#REF!</f>
        <v>#REF!</v>
      </c>
      <c r="AD160" s="45" t="e">
        <f>VLOOKUP(AC160,Données!$D$14:$E$16,2,FALSE)</f>
        <v>#REF!</v>
      </c>
      <c r="AE160" s="187" t="str">
        <f t="shared" si="41"/>
        <v/>
      </c>
    </row>
    <row r="161" spans="1:31" hidden="1" x14ac:dyDescent="0.35">
      <c r="A161" s="150" t="e">
        <f>Réservation!#REF!</f>
        <v>#REF!</v>
      </c>
      <c r="B161" s="150" t="e">
        <f>Réservation!#REF!</f>
        <v>#REF!</v>
      </c>
      <c r="C161" s="151" t="e">
        <f>Réservation!#REF!</f>
        <v>#REF!</v>
      </c>
      <c r="D161" s="151" t="e">
        <f>Réservation!#REF!</f>
        <v>#REF!</v>
      </c>
      <c r="E161" s="44" t="e">
        <f t="shared" si="33"/>
        <v>#REF!</v>
      </c>
      <c r="F161" s="44" t="e">
        <f>Réservation!#REF!</f>
        <v>#REF!</v>
      </c>
      <c r="G161" s="44" t="e">
        <f>Réservation!#REF!</f>
        <v>#REF!</v>
      </c>
      <c r="H161" s="44" t="e">
        <f>Réservation!#REF!</f>
        <v>#REF!</v>
      </c>
      <c r="I161" s="150" t="e">
        <f>Réservation!#REF!</f>
        <v>#REF!</v>
      </c>
      <c r="J161" s="44" t="str">
        <f>IFERROR(VLOOKUP(I161,Données!$D$2:$E$5,2,FALSE),"")</f>
        <v/>
      </c>
      <c r="K161" s="44" t="str">
        <f t="shared" si="34"/>
        <v/>
      </c>
      <c r="L161" s="150" t="e">
        <f>Réservation!#REF!</f>
        <v>#REF!</v>
      </c>
      <c r="M161" s="44" t="str">
        <f>IFERROR(VLOOKUP(L161,Données!$D$2:$E$5,2,FALSE),"")</f>
        <v/>
      </c>
      <c r="N161" s="44" t="str">
        <f t="shared" si="35"/>
        <v/>
      </c>
      <c r="O161" s="150" t="e">
        <f>Réservation!#REF!</f>
        <v>#REF!</v>
      </c>
      <c r="P161" s="44" t="str">
        <f>IFERROR(VLOOKUP(O161,Données!$D$2:$E$5,2,FALSE),"")</f>
        <v/>
      </c>
      <c r="Q161" s="44" t="str">
        <f t="shared" si="36"/>
        <v/>
      </c>
      <c r="R161" s="150" t="e">
        <f>Réservation!#REF!</f>
        <v>#REF!</v>
      </c>
      <c r="S161" s="44" t="str">
        <f>IFERROR(VLOOKUP(R161,Données!$D$2:$E$5,2,FALSE),"")</f>
        <v/>
      </c>
      <c r="T161" s="44" t="str">
        <f t="shared" si="37"/>
        <v/>
      </c>
      <c r="U161" s="187">
        <f t="shared" si="38"/>
        <v>0</v>
      </c>
      <c r="V161" s="45" t="e">
        <f>Réservation!#REF!</f>
        <v>#REF!</v>
      </c>
      <c r="W161" s="45" t="str">
        <f>IFERROR(VLOOKUP(V161,Données!$K$2:$N$7,3,FALSE),"")</f>
        <v/>
      </c>
      <c r="X161" s="187" t="str">
        <f t="shared" si="39"/>
        <v/>
      </c>
      <c r="Y161" s="45" t="e">
        <f>Réservation!#REF!</f>
        <v>#REF!</v>
      </c>
      <c r="Z161" s="45" t="str">
        <f>IFERROR(VLOOKUP(Y161,Données!$D$8:$E$10,2,FALSE),"")</f>
        <v/>
      </c>
      <c r="AA161" s="187" t="str">
        <f t="shared" si="40"/>
        <v/>
      </c>
      <c r="AB161" s="45" t="e">
        <f>Réservation!#REF!</f>
        <v>#REF!</v>
      </c>
      <c r="AC161" s="45" t="e">
        <f>Réservation!#REF!</f>
        <v>#REF!</v>
      </c>
      <c r="AD161" s="45" t="e">
        <f>VLOOKUP(AC161,Données!$D$14:$E$16,2,FALSE)</f>
        <v>#REF!</v>
      </c>
      <c r="AE161" s="187" t="str">
        <f t="shared" si="41"/>
        <v/>
      </c>
    </row>
    <row r="162" spans="1:31" hidden="1" x14ac:dyDescent="0.35">
      <c r="A162" s="150" t="e">
        <f>Réservation!#REF!</f>
        <v>#REF!</v>
      </c>
      <c r="B162" s="150" t="e">
        <f>Réservation!#REF!</f>
        <v>#REF!</v>
      </c>
      <c r="C162" s="151" t="e">
        <f>Réservation!#REF!</f>
        <v>#REF!</v>
      </c>
      <c r="D162" s="151" t="e">
        <f>Réservation!#REF!</f>
        <v>#REF!</v>
      </c>
      <c r="E162" s="44" t="e">
        <f t="shared" si="33"/>
        <v>#REF!</v>
      </c>
      <c r="F162" s="44" t="e">
        <f>Réservation!#REF!</f>
        <v>#REF!</v>
      </c>
      <c r="G162" s="44" t="e">
        <f>Réservation!#REF!</f>
        <v>#REF!</v>
      </c>
      <c r="H162" s="44" t="e">
        <f>Réservation!#REF!</f>
        <v>#REF!</v>
      </c>
      <c r="I162" s="150" t="e">
        <f>Réservation!#REF!</f>
        <v>#REF!</v>
      </c>
      <c r="J162" s="44" t="str">
        <f>IFERROR(VLOOKUP(I162,Données!$D$2:$E$5,2,FALSE),"")</f>
        <v/>
      </c>
      <c r="K162" s="44" t="str">
        <f t="shared" si="34"/>
        <v/>
      </c>
      <c r="L162" s="150" t="e">
        <f>Réservation!#REF!</f>
        <v>#REF!</v>
      </c>
      <c r="M162" s="44" t="str">
        <f>IFERROR(VLOOKUP(L162,Données!$D$2:$E$5,2,FALSE),"")</f>
        <v/>
      </c>
      <c r="N162" s="44" t="str">
        <f t="shared" si="35"/>
        <v/>
      </c>
      <c r="O162" s="150" t="e">
        <f>Réservation!#REF!</f>
        <v>#REF!</v>
      </c>
      <c r="P162" s="44" t="str">
        <f>IFERROR(VLOOKUP(O162,Données!$D$2:$E$5,2,FALSE),"")</f>
        <v/>
      </c>
      <c r="Q162" s="44" t="str">
        <f t="shared" si="36"/>
        <v/>
      </c>
      <c r="R162" s="150" t="e">
        <f>Réservation!#REF!</f>
        <v>#REF!</v>
      </c>
      <c r="S162" s="44" t="str">
        <f>IFERROR(VLOOKUP(R162,Données!$D$2:$E$5,2,FALSE),"")</f>
        <v/>
      </c>
      <c r="T162" s="44" t="str">
        <f t="shared" si="37"/>
        <v/>
      </c>
      <c r="U162" s="187">
        <f t="shared" si="38"/>
        <v>0</v>
      </c>
      <c r="V162" s="45" t="e">
        <f>Réservation!#REF!</f>
        <v>#REF!</v>
      </c>
      <c r="W162" s="45" t="str">
        <f>IFERROR(VLOOKUP(V162,Données!$K$2:$N$7,3,FALSE),"")</f>
        <v/>
      </c>
      <c r="X162" s="187" t="str">
        <f t="shared" si="39"/>
        <v/>
      </c>
      <c r="Y162" s="45" t="e">
        <f>Réservation!#REF!</f>
        <v>#REF!</v>
      </c>
      <c r="Z162" s="45" t="str">
        <f>IFERROR(VLOOKUP(Y162,Données!$D$8:$E$10,2,FALSE),"")</f>
        <v/>
      </c>
      <c r="AA162" s="187" t="str">
        <f t="shared" si="40"/>
        <v/>
      </c>
      <c r="AB162" s="45" t="e">
        <f>Réservation!#REF!</f>
        <v>#REF!</v>
      </c>
      <c r="AC162" s="45" t="e">
        <f>Réservation!#REF!</f>
        <v>#REF!</v>
      </c>
      <c r="AD162" s="45" t="e">
        <f>VLOOKUP(AC162,Données!$D$14:$E$16,2,FALSE)</f>
        <v>#REF!</v>
      </c>
      <c r="AE162" s="187" t="str">
        <f t="shared" si="41"/>
        <v/>
      </c>
    </row>
    <row r="163" spans="1:31" hidden="1" x14ac:dyDescent="0.35">
      <c r="A163" s="150" t="e">
        <f>Réservation!#REF!</f>
        <v>#REF!</v>
      </c>
      <c r="B163" s="150" t="e">
        <f>Réservation!#REF!</f>
        <v>#REF!</v>
      </c>
      <c r="C163" s="151" t="e">
        <f>Réservation!#REF!</f>
        <v>#REF!</v>
      </c>
      <c r="D163" s="151" t="e">
        <f>Réservation!#REF!</f>
        <v>#REF!</v>
      </c>
      <c r="E163" s="44" t="e">
        <f t="shared" si="33"/>
        <v>#REF!</v>
      </c>
      <c r="F163" s="44" t="e">
        <f>Réservation!#REF!</f>
        <v>#REF!</v>
      </c>
      <c r="G163" s="44" t="e">
        <f>Réservation!#REF!</f>
        <v>#REF!</v>
      </c>
      <c r="H163" s="44" t="e">
        <f>Réservation!#REF!</f>
        <v>#REF!</v>
      </c>
      <c r="I163" s="150" t="e">
        <f>Réservation!#REF!</f>
        <v>#REF!</v>
      </c>
      <c r="J163" s="44" t="str">
        <f>IFERROR(VLOOKUP(I163,Données!$D$2:$E$5,2,FALSE),"")</f>
        <v/>
      </c>
      <c r="K163" s="44" t="str">
        <f t="shared" si="34"/>
        <v/>
      </c>
      <c r="L163" s="150" t="e">
        <f>Réservation!#REF!</f>
        <v>#REF!</v>
      </c>
      <c r="M163" s="44" t="str">
        <f>IFERROR(VLOOKUP(L163,Données!$D$2:$E$5,2,FALSE),"")</f>
        <v/>
      </c>
      <c r="N163" s="44" t="str">
        <f t="shared" si="35"/>
        <v/>
      </c>
      <c r="O163" s="150" t="e">
        <f>Réservation!#REF!</f>
        <v>#REF!</v>
      </c>
      <c r="P163" s="44" t="str">
        <f>IFERROR(VLOOKUP(O163,Données!$D$2:$E$5,2,FALSE),"")</f>
        <v/>
      </c>
      <c r="Q163" s="44" t="str">
        <f t="shared" si="36"/>
        <v/>
      </c>
      <c r="R163" s="150" t="e">
        <f>Réservation!#REF!</f>
        <v>#REF!</v>
      </c>
      <c r="S163" s="44" t="str">
        <f>IFERROR(VLOOKUP(R163,Données!$D$2:$E$5,2,FALSE),"")</f>
        <v/>
      </c>
      <c r="T163" s="44" t="str">
        <f t="shared" si="37"/>
        <v/>
      </c>
      <c r="U163" s="187">
        <f t="shared" si="38"/>
        <v>0</v>
      </c>
      <c r="V163" s="45" t="e">
        <f>Réservation!#REF!</f>
        <v>#REF!</v>
      </c>
      <c r="W163" s="45" t="str">
        <f>IFERROR(VLOOKUP(V163,Données!$K$2:$N$7,3,FALSE),"")</f>
        <v/>
      </c>
      <c r="X163" s="187" t="str">
        <f t="shared" si="39"/>
        <v/>
      </c>
      <c r="Y163" s="45" t="e">
        <f>Réservation!#REF!</f>
        <v>#REF!</v>
      </c>
      <c r="Z163" s="45" t="str">
        <f>IFERROR(VLOOKUP(Y163,Données!$D$8:$E$10,2,FALSE),"")</f>
        <v/>
      </c>
      <c r="AA163" s="187" t="str">
        <f t="shared" si="40"/>
        <v/>
      </c>
      <c r="AB163" s="45" t="e">
        <f>Réservation!#REF!</f>
        <v>#REF!</v>
      </c>
      <c r="AC163" s="45" t="e">
        <f>Réservation!#REF!</f>
        <v>#REF!</v>
      </c>
      <c r="AD163" s="45" t="e">
        <f>VLOOKUP(AC163,Données!$D$14:$E$16,2,FALSE)</f>
        <v>#REF!</v>
      </c>
      <c r="AE163" s="187" t="str">
        <f t="shared" si="41"/>
        <v/>
      </c>
    </row>
    <row r="164" spans="1:31" hidden="1" x14ac:dyDescent="0.35">
      <c r="A164" s="150" t="e">
        <f>Réservation!#REF!</f>
        <v>#REF!</v>
      </c>
      <c r="B164" s="150" t="e">
        <f>Réservation!#REF!</f>
        <v>#REF!</v>
      </c>
      <c r="C164" s="151" t="e">
        <f>Réservation!#REF!</f>
        <v>#REF!</v>
      </c>
      <c r="D164" s="151" t="e">
        <f>Réservation!#REF!</f>
        <v>#REF!</v>
      </c>
      <c r="E164" s="44" t="e">
        <f t="shared" si="33"/>
        <v>#REF!</v>
      </c>
      <c r="F164" s="44" t="e">
        <f>Réservation!#REF!</f>
        <v>#REF!</v>
      </c>
      <c r="G164" s="44" t="e">
        <f>Réservation!#REF!</f>
        <v>#REF!</v>
      </c>
      <c r="H164" s="44" t="e">
        <f>Réservation!#REF!</f>
        <v>#REF!</v>
      </c>
      <c r="I164" s="150" t="e">
        <f>Réservation!#REF!</f>
        <v>#REF!</v>
      </c>
      <c r="J164" s="44" t="str">
        <f>IFERROR(VLOOKUP(I164,Données!$D$2:$E$5,2,FALSE),"")</f>
        <v/>
      </c>
      <c r="K164" s="44" t="str">
        <f t="shared" si="34"/>
        <v/>
      </c>
      <c r="L164" s="150" t="e">
        <f>Réservation!#REF!</f>
        <v>#REF!</v>
      </c>
      <c r="M164" s="44" t="str">
        <f>IFERROR(VLOOKUP(L164,Données!$D$2:$E$5,2,FALSE),"")</f>
        <v/>
      </c>
      <c r="N164" s="44" t="str">
        <f t="shared" si="35"/>
        <v/>
      </c>
      <c r="O164" s="150" t="e">
        <f>Réservation!#REF!</f>
        <v>#REF!</v>
      </c>
      <c r="P164" s="44" t="str">
        <f>IFERROR(VLOOKUP(O164,Données!$D$2:$E$5,2,FALSE),"")</f>
        <v/>
      </c>
      <c r="Q164" s="44" t="str">
        <f t="shared" si="36"/>
        <v/>
      </c>
      <c r="R164" s="150" t="e">
        <f>Réservation!#REF!</f>
        <v>#REF!</v>
      </c>
      <c r="S164" s="44" t="str">
        <f>IFERROR(VLOOKUP(R164,Données!$D$2:$E$5,2,FALSE),"")</f>
        <v/>
      </c>
      <c r="T164" s="44" t="str">
        <f t="shared" si="37"/>
        <v/>
      </c>
      <c r="U164" s="187">
        <f t="shared" si="38"/>
        <v>0</v>
      </c>
      <c r="V164" s="45" t="e">
        <f>Réservation!#REF!</f>
        <v>#REF!</v>
      </c>
      <c r="W164" s="45" t="str">
        <f>IFERROR(VLOOKUP(V164,Données!$K$2:$N$7,3,FALSE),"")</f>
        <v/>
      </c>
      <c r="X164" s="187" t="str">
        <f t="shared" si="39"/>
        <v/>
      </c>
      <c r="Y164" s="45" t="e">
        <f>Réservation!#REF!</f>
        <v>#REF!</v>
      </c>
      <c r="Z164" s="45" t="str">
        <f>IFERROR(VLOOKUP(Y164,Données!$D$8:$E$10,2,FALSE),"")</f>
        <v/>
      </c>
      <c r="AA164" s="187" t="str">
        <f t="shared" si="40"/>
        <v/>
      </c>
      <c r="AB164" s="45" t="e">
        <f>Réservation!#REF!</f>
        <v>#REF!</v>
      </c>
      <c r="AC164" s="45" t="e">
        <f>Réservation!#REF!</f>
        <v>#REF!</v>
      </c>
      <c r="AD164" s="45" t="e">
        <f>VLOOKUP(AC164,Données!$D$14:$E$16,2,FALSE)</f>
        <v>#REF!</v>
      </c>
      <c r="AE164" s="187" t="str">
        <f t="shared" si="41"/>
        <v/>
      </c>
    </row>
    <row r="165" spans="1:31" hidden="1" x14ac:dyDescent="0.35">
      <c r="A165" s="150" t="e">
        <f>Réservation!#REF!</f>
        <v>#REF!</v>
      </c>
      <c r="B165" s="150" t="e">
        <f>Réservation!#REF!</f>
        <v>#REF!</v>
      </c>
      <c r="C165" s="151" t="e">
        <f>Réservation!#REF!</f>
        <v>#REF!</v>
      </c>
      <c r="D165" s="151" t="e">
        <f>Réservation!#REF!</f>
        <v>#REF!</v>
      </c>
      <c r="E165" s="44" t="e">
        <f t="shared" si="33"/>
        <v>#REF!</v>
      </c>
      <c r="F165" s="44" t="e">
        <f>Réservation!#REF!</f>
        <v>#REF!</v>
      </c>
      <c r="G165" s="44" t="e">
        <f>Réservation!#REF!</f>
        <v>#REF!</v>
      </c>
      <c r="H165" s="44" t="e">
        <f>Réservation!#REF!</f>
        <v>#REF!</v>
      </c>
      <c r="I165" s="150" t="e">
        <f>Réservation!#REF!</f>
        <v>#REF!</v>
      </c>
      <c r="J165" s="44" t="str">
        <f>IFERROR(VLOOKUP(I165,Données!$D$2:$E$5,2,FALSE),"")</f>
        <v/>
      </c>
      <c r="K165" s="44" t="str">
        <f t="shared" si="34"/>
        <v/>
      </c>
      <c r="L165" s="150" t="e">
        <f>Réservation!#REF!</f>
        <v>#REF!</v>
      </c>
      <c r="M165" s="44" t="str">
        <f>IFERROR(VLOOKUP(L165,Données!$D$2:$E$5,2,FALSE),"")</f>
        <v/>
      </c>
      <c r="N165" s="44" t="str">
        <f t="shared" si="35"/>
        <v/>
      </c>
      <c r="O165" s="150" t="e">
        <f>Réservation!#REF!</f>
        <v>#REF!</v>
      </c>
      <c r="P165" s="44" t="str">
        <f>IFERROR(VLOOKUP(O165,Données!$D$2:$E$5,2,FALSE),"")</f>
        <v/>
      </c>
      <c r="Q165" s="44" t="str">
        <f t="shared" si="36"/>
        <v/>
      </c>
      <c r="R165" s="150" t="e">
        <f>Réservation!#REF!</f>
        <v>#REF!</v>
      </c>
      <c r="S165" s="44" t="str">
        <f>IFERROR(VLOOKUP(R165,Données!$D$2:$E$5,2,FALSE),"")</f>
        <v/>
      </c>
      <c r="T165" s="44" t="str">
        <f t="shared" si="37"/>
        <v/>
      </c>
      <c r="U165" s="187">
        <f t="shared" si="38"/>
        <v>0</v>
      </c>
      <c r="V165" s="45" t="e">
        <f>Réservation!#REF!</f>
        <v>#REF!</v>
      </c>
      <c r="W165" s="45" t="str">
        <f>IFERROR(VLOOKUP(V165,Données!$K$2:$N$7,3,FALSE),"")</f>
        <v/>
      </c>
      <c r="X165" s="187" t="str">
        <f t="shared" si="39"/>
        <v/>
      </c>
      <c r="Y165" s="45" t="e">
        <f>Réservation!#REF!</f>
        <v>#REF!</v>
      </c>
      <c r="Z165" s="45" t="str">
        <f>IFERROR(VLOOKUP(Y165,Données!$D$8:$E$10,2,FALSE),"")</f>
        <v/>
      </c>
      <c r="AA165" s="187" t="str">
        <f t="shared" si="40"/>
        <v/>
      </c>
      <c r="AB165" s="45" t="e">
        <f>Réservation!#REF!</f>
        <v>#REF!</v>
      </c>
      <c r="AC165" s="45" t="e">
        <f>Réservation!#REF!</f>
        <v>#REF!</v>
      </c>
      <c r="AD165" s="45" t="e">
        <f>VLOOKUP(AC165,Données!$D$14:$E$16,2,FALSE)</f>
        <v>#REF!</v>
      </c>
      <c r="AE165" s="187" t="str">
        <f t="shared" si="41"/>
        <v/>
      </c>
    </row>
    <row r="166" spans="1:31" hidden="1" x14ac:dyDescent="0.35">
      <c r="A166" s="150" t="e">
        <f>Réservation!#REF!</f>
        <v>#REF!</v>
      </c>
      <c r="B166" s="150" t="e">
        <f>Réservation!#REF!</f>
        <v>#REF!</v>
      </c>
      <c r="C166" s="151" t="e">
        <f>Réservation!#REF!</f>
        <v>#REF!</v>
      </c>
      <c r="D166" s="151" t="e">
        <f>Réservation!#REF!</f>
        <v>#REF!</v>
      </c>
      <c r="E166" s="44" t="e">
        <f t="shared" si="33"/>
        <v>#REF!</v>
      </c>
      <c r="F166" s="44" t="e">
        <f>Réservation!#REF!</f>
        <v>#REF!</v>
      </c>
      <c r="G166" s="44" t="e">
        <f>Réservation!#REF!</f>
        <v>#REF!</v>
      </c>
      <c r="H166" s="44" t="e">
        <f>Réservation!#REF!</f>
        <v>#REF!</v>
      </c>
      <c r="I166" s="150" t="e">
        <f>Réservation!#REF!</f>
        <v>#REF!</v>
      </c>
      <c r="J166" s="44" t="str">
        <f>IFERROR(VLOOKUP(I166,Données!$D$2:$E$5,2,FALSE),"")</f>
        <v/>
      </c>
      <c r="K166" s="44" t="str">
        <f t="shared" si="34"/>
        <v/>
      </c>
      <c r="L166" s="150" t="e">
        <f>Réservation!#REF!</f>
        <v>#REF!</v>
      </c>
      <c r="M166" s="44" t="str">
        <f>IFERROR(VLOOKUP(L166,Données!$D$2:$E$5,2,FALSE),"")</f>
        <v/>
      </c>
      <c r="N166" s="44" t="str">
        <f t="shared" si="35"/>
        <v/>
      </c>
      <c r="O166" s="150" t="e">
        <f>Réservation!#REF!</f>
        <v>#REF!</v>
      </c>
      <c r="P166" s="44" t="str">
        <f>IFERROR(VLOOKUP(O166,Données!$D$2:$E$5,2,FALSE),"")</f>
        <v/>
      </c>
      <c r="Q166" s="44" t="str">
        <f t="shared" si="36"/>
        <v/>
      </c>
      <c r="R166" s="150" t="e">
        <f>Réservation!#REF!</f>
        <v>#REF!</v>
      </c>
      <c r="S166" s="44" t="str">
        <f>IFERROR(VLOOKUP(R166,Données!$D$2:$E$5,2,FALSE),"")</f>
        <v/>
      </c>
      <c r="T166" s="44" t="str">
        <f t="shared" si="37"/>
        <v/>
      </c>
      <c r="U166" s="187">
        <f t="shared" si="38"/>
        <v>0</v>
      </c>
      <c r="V166" s="45" t="e">
        <f>Réservation!#REF!</f>
        <v>#REF!</v>
      </c>
      <c r="W166" s="45" t="str">
        <f>IFERROR(VLOOKUP(V166,Données!$K$2:$N$7,3,FALSE),"")</f>
        <v/>
      </c>
      <c r="X166" s="187" t="str">
        <f t="shared" si="39"/>
        <v/>
      </c>
      <c r="Y166" s="45" t="e">
        <f>Réservation!#REF!</f>
        <v>#REF!</v>
      </c>
      <c r="Z166" s="45" t="str">
        <f>IFERROR(VLOOKUP(Y166,Données!$D$8:$E$10,2,FALSE),"")</f>
        <v/>
      </c>
      <c r="AA166" s="187" t="str">
        <f t="shared" si="40"/>
        <v/>
      </c>
      <c r="AB166" s="45" t="e">
        <f>Réservation!#REF!</f>
        <v>#REF!</v>
      </c>
      <c r="AC166" s="45" t="e">
        <f>Réservation!#REF!</f>
        <v>#REF!</v>
      </c>
      <c r="AD166" s="45" t="e">
        <f>VLOOKUP(AC166,Données!$D$14:$E$16,2,FALSE)</f>
        <v>#REF!</v>
      </c>
      <c r="AE166" s="187" t="str">
        <f t="shared" si="41"/>
        <v/>
      </c>
    </row>
    <row r="167" spans="1:31" hidden="1" x14ac:dyDescent="0.35">
      <c r="A167" s="150" t="e">
        <f>Réservation!#REF!</f>
        <v>#REF!</v>
      </c>
      <c r="B167" s="150" t="e">
        <f>Réservation!#REF!</f>
        <v>#REF!</v>
      </c>
      <c r="C167" s="151" t="e">
        <f>Réservation!#REF!</f>
        <v>#REF!</v>
      </c>
      <c r="D167" s="151" t="e">
        <f>Réservation!#REF!</f>
        <v>#REF!</v>
      </c>
      <c r="E167" s="44" t="e">
        <f t="shared" si="33"/>
        <v>#REF!</v>
      </c>
      <c r="F167" s="44" t="e">
        <f>Réservation!#REF!</f>
        <v>#REF!</v>
      </c>
      <c r="G167" s="44" t="e">
        <f>Réservation!#REF!</f>
        <v>#REF!</v>
      </c>
      <c r="H167" s="44" t="e">
        <f>Réservation!#REF!</f>
        <v>#REF!</v>
      </c>
      <c r="I167" s="150" t="e">
        <f>Réservation!#REF!</f>
        <v>#REF!</v>
      </c>
      <c r="J167" s="44" t="str">
        <f>IFERROR(VLOOKUP(I167,Données!$D$2:$E$5,2,FALSE),"")</f>
        <v/>
      </c>
      <c r="K167" s="44" t="str">
        <f t="shared" si="34"/>
        <v/>
      </c>
      <c r="L167" s="150" t="e">
        <f>Réservation!#REF!</f>
        <v>#REF!</v>
      </c>
      <c r="M167" s="44" t="str">
        <f>IFERROR(VLOOKUP(L167,Données!$D$2:$E$5,2,FALSE),"")</f>
        <v/>
      </c>
      <c r="N167" s="44" t="str">
        <f t="shared" si="35"/>
        <v/>
      </c>
      <c r="O167" s="150" t="e">
        <f>Réservation!#REF!</f>
        <v>#REF!</v>
      </c>
      <c r="P167" s="44" t="str">
        <f>IFERROR(VLOOKUP(O167,Données!$D$2:$E$5,2,FALSE),"")</f>
        <v/>
      </c>
      <c r="Q167" s="44" t="str">
        <f t="shared" si="36"/>
        <v/>
      </c>
      <c r="R167" s="150" t="e">
        <f>Réservation!#REF!</f>
        <v>#REF!</v>
      </c>
      <c r="S167" s="44" t="str">
        <f>IFERROR(VLOOKUP(R167,Données!$D$2:$E$5,2,FALSE),"")</f>
        <v/>
      </c>
      <c r="T167" s="44" t="str">
        <f t="shared" si="37"/>
        <v/>
      </c>
      <c r="U167" s="187">
        <f t="shared" si="38"/>
        <v>0</v>
      </c>
      <c r="V167" s="45" t="e">
        <f>Réservation!#REF!</f>
        <v>#REF!</v>
      </c>
      <c r="W167" s="45" t="str">
        <f>IFERROR(VLOOKUP(V167,Données!$K$2:$N$7,3,FALSE),"")</f>
        <v/>
      </c>
      <c r="X167" s="187" t="str">
        <f t="shared" si="39"/>
        <v/>
      </c>
      <c r="Y167" s="45" t="e">
        <f>Réservation!#REF!</f>
        <v>#REF!</v>
      </c>
      <c r="Z167" s="45" t="str">
        <f>IFERROR(VLOOKUP(Y167,Données!$D$8:$E$10,2,FALSE),"")</f>
        <v/>
      </c>
      <c r="AA167" s="187" t="str">
        <f t="shared" si="40"/>
        <v/>
      </c>
      <c r="AB167" s="45" t="e">
        <f>Réservation!#REF!</f>
        <v>#REF!</v>
      </c>
      <c r="AC167" s="45" t="e">
        <f>Réservation!#REF!</f>
        <v>#REF!</v>
      </c>
      <c r="AD167" s="45" t="e">
        <f>VLOOKUP(AC167,Données!$D$14:$E$16,2,FALSE)</f>
        <v>#REF!</v>
      </c>
      <c r="AE167" s="187" t="str">
        <f t="shared" si="41"/>
        <v/>
      </c>
    </row>
    <row r="168" spans="1:31" hidden="1" x14ac:dyDescent="0.35">
      <c r="A168" s="150" t="e">
        <f>Réservation!#REF!</f>
        <v>#REF!</v>
      </c>
      <c r="B168" s="150" t="e">
        <f>Réservation!#REF!</f>
        <v>#REF!</v>
      </c>
      <c r="C168" s="151" t="e">
        <f>Réservation!#REF!</f>
        <v>#REF!</v>
      </c>
      <c r="D168" s="151" t="e">
        <f>Réservation!#REF!</f>
        <v>#REF!</v>
      </c>
      <c r="E168" s="44" t="e">
        <f t="shared" si="33"/>
        <v>#REF!</v>
      </c>
      <c r="F168" s="44" t="e">
        <f>Réservation!#REF!</f>
        <v>#REF!</v>
      </c>
      <c r="G168" s="44" t="e">
        <f>Réservation!#REF!</f>
        <v>#REF!</v>
      </c>
      <c r="H168" s="44" t="e">
        <f>Réservation!#REF!</f>
        <v>#REF!</v>
      </c>
      <c r="I168" s="150" t="e">
        <f>Réservation!#REF!</f>
        <v>#REF!</v>
      </c>
      <c r="J168" s="44" t="str">
        <f>IFERROR(VLOOKUP(I168,Données!$D$2:$E$5,2,FALSE),"")</f>
        <v/>
      </c>
      <c r="K168" s="44" t="str">
        <f t="shared" si="34"/>
        <v/>
      </c>
      <c r="L168" s="150" t="e">
        <f>Réservation!#REF!</f>
        <v>#REF!</v>
      </c>
      <c r="M168" s="44" t="str">
        <f>IFERROR(VLOOKUP(L168,Données!$D$2:$E$5,2,FALSE),"")</f>
        <v/>
      </c>
      <c r="N168" s="44" t="str">
        <f t="shared" si="35"/>
        <v/>
      </c>
      <c r="O168" s="150" t="e">
        <f>Réservation!#REF!</f>
        <v>#REF!</v>
      </c>
      <c r="P168" s="44" t="str">
        <f>IFERROR(VLOOKUP(O168,Données!$D$2:$E$5,2,FALSE),"")</f>
        <v/>
      </c>
      <c r="Q168" s="44" t="str">
        <f t="shared" si="36"/>
        <v/>
      </c>
      <c r="R168" s="150" t="e">
        <f>Réservation!#REF!</f>
        <v>#REF!</v>
      </c>
      <c r="S168" s="44" t="str">
        <f>IFERROR(VLOOKUP(R168,Données!$D$2:$E$5,2,FALSE),"")</f>
        <v/>
      </c>
      <c r="T168" s="44" t="str">
        <f t="shared" si="37"/>
        <v/>
      </c>
      <c r="U168" s="187">
        <f t="shared" si="38"/>
        <v>0</v>
      </c>
      <c r="V168" s="45" t="e">
        <f>Réservation!#REF!</f>
        <v>#REF!</v>
      </c>
      <c r="W168" s="45" t="str">
        <f>IFERROR(VLOOKUP(V168,Données!$K$2:$N$7,3,FALSE),"")</f>
        <v/>
      </c>
      <c r="X168" s="187" t="str">
        <f t="shared" si="39"/>
        <v/>
      </c>
      <c r="Y168" s="45" t="e">
        <f>Réservation!#REF!</f>
        <v>#REF!</v>
      </c>
      <c r="Z168" s="45" t="str">
        <f>IFERROR(VLOOKUP(Y168,Données!$D$8:$E$10,2,FALSE),"")</f>
        <v/>
      </c>
      <c r="AA168" s="187" t="str">
        <f t="shared" si="40"/>
        <v/>
      </c>
      <c r="AB168" s="45" t="e">
        <f>Réservation!#REF!</f>
        <v>#REF!</v>
      </c>
      <c r="AC168" s="45" t="e">
        <f>Réservation!#REF!</f>
        <v>#REF!</v>
      </c>
      <c r="AD168" s="45" t="e">
        <f>VLOOKUP(AC168,Données!$D$14:$E$16,2,FALSE)</f>
        <v>#REF!</v>
      </c>
      <c r="AE168" s="187" t="str">
        <f t="shared" si="41"/>
        <v/>
      </c>
    </row>
    <row r="169" spans="1:31" hidden="1" x14ac:dyDescent="0.35">
      <c r="A169" s="150" t="e">
        <f>Réservation!#REF!</f>
        <v>#REF!</v>
      </c>
      <c r="B169" s="150" t="e">
        <f>Réservation!#REF!</f>
        <v>#REF!</v>
      </c>
      <c r="C169" s="151" t="e">
        <f>Réservation!#REF!</f>
        <v>#REF!</v>
      </c>
      <c r="D169" s="151" t="e">
        <f>Réservation!#REF!</f>
        <v>#REF!</v>
      </c>
      <c r="E169" s="44" t="e">
        <f t="shared" si="33"/>
        <v>#REF!</v>
      </c>
      <c r="F169" s="44" t="e">
        <f>Réservation!#REF!</f>
        <v>#REF!</v>
      </c>
      <c r="G169" s="44" t="e">
        <f>Réservation!#REF!</f>
        <v>#REF!</v>
      </c>
      <c r="H169" s="44" t="e">
        <f>Réservation!#REF!</f>
        <v>#REF!</v>
      </c>
      <c r="I169" s="150" t="e">
        <f>Réservation!#REF!</f>
        <v>#REF!</v>
      </c>
      <c r="J169" s="44" t="str">
        <f>IFERROR(VLOOKUP(I169,Données!$D$2:$E$5,2,FALSE),"")</f>
        <v/>
      </c>
      <c r="K169" s="44" t="str">
        <f t="shared" si="34"/>
        <v/>
      </c>
      <c r="L169" s="150" t="e">
        <f>Réservation!#REF!</f>
        <v>#REF!</v>
      </c>
      <c r="M169" s="44" t="str">
        <f>IFERROR(VLOOKUP(L169,Données!$D$2:$E$5,2,FALSE),"")</f>
        <v/>
      </c>
      <c r="N169" s="44" t="str">
        <f t="shared" si="35"/>
        <v/>
      </c>
      <c r="O169" s="150" t="e">
        <f>Réservation!#REF!</f>
        <v>#REF!</v>
      </c>
      <c r="P169" s="44" t="str">
        <f>IFERROR(VLOOKUP(O169,Données!$D$2:$E$5,2,FALSE),"")</f>
        <v/>
      </c>
      <c r="Q169" s="44" t="str">
        <f t="shared" si="36"/>
        <v/>
      </c>
      <c r="R169" s="150" t="e">
        <f>Réservation!#REF!</f>
        <v>#REF!</v>
      </c>
      <c r="S169" s="44" t="str">
        <f>IFERROR(VLOOKUP(R169,Données!$D$2:$E$5,2,FALSE),"")</f>
        <v/>
      </c>
      <c r="T169" s="44" t="str">
        <f t="shared" si="37"/>
        <v/>
      </c>
      <c r="U169" s="187">
        <f t="shared" si="38"/>
        <v>0</v>
      </c>
      <c r="V169" s="45" t="e">
        <f>Réservation!#REF!</f>
        <v>#REF!</v>
      </c>
      <c r="W169" s="45" t="str">
        <f>IFERROR(VLOOKUP(V169,Données!$K$2:$N$7,3,FALSE),"")</f>
        <v/>
      </c>
      <c r="X169" s="187" t="str">
        <f t="shared" si="39"/>
        <v/>
      </c>
      <c r="Y169" s="45" t="e">
        <f>Réservation!#REF!</f>
        <v>#REF!</v>
      </c>
      <c r="Z169" s="45" t="str">
        <f>IFERROR(VLOOKUP(Y169,Données!$D$8:$E$10,2,FALSE),"")</f>
        <v/>
      </c>
      <c r="AA169" s="187" t="str">
        <f t="shared" si="40"/>
        <v/>
      </c>
      <c r="AB169" s="45" t="e">
        <f>Réservation!#REF!</f>
        <v>#REF!</v>
      </c>
      <c r="AC169" s="45" t="e">
        <f>Réservation!#REF!</f>
        <v>#REF!</v>
      </c>
      <c r="AD169" s="45" t="e">
        <f>VLOOKUP(AC169,Données!$D$14:$E$16,2,FALSE)</f>
        <v>#REF!</v>
      </c>
      <c r="AE169" s="187" t="str">
        <f t="shared" si="41"/>
        <v/>
      </c>
    </row>
    <row r="170" spans="1:31" hidden="1" x14ac:dyDescent="0.35">
      <c r="A170" s="150" t="e">
        <f>Réservation!#REF!</f>
        <v>#REF!</v>
      </c>
      <c r="B170" s="150" t="e">
        <f>Réservation!#REF!</f>
        <v>#REF!</v>
      </c>
      <c r="C170" s="151" t="e">
        <f>Réservation!#REF!</f>
        <v>#REF!</v>
      </c>
      <c r="D170" s="151" t="e">
        <f>Réservation!#REF!</f>
        <v>#REF!</v>
      </c>
      <c r="E170" s="44" t="e">
        <f t="shared" si="33"/>
        <v>#REF!</v>
      </c>
      <c r="F170" s="44" t="e">
        <f>Réservation!#REF!</f>
        <v>#REF!</v>
      </c>
      <c r="G170" s="44" t="e">
        <f>Réservation!#REF!</f>
        <v>#REF!</v>
      </c>
      <c r="H170" s="44" t="e">
        <f>Réservation!#REF!</f>
        <v>#REF!</v>
      </c>
      <c r="I170" s="150" t="e">
        <f>Réservation!#REF!</f>
        <v>#REF!</v>
      </c>
      <c r="J170" s="44" t="str">
        <f>IFERROR(VLOOKUP(I170,Données!$D$2:$E$5,2,FALSE),"")</f>
        <v/>
      </c>
      <c r="K170" s="44" t="str">
        <f t="shared" si="34"/>
        <v/>
      </c>
      <c r="L170" s="150" t="e">
        <f>Réservation!#REF!</f>
        <v>#REF!</v>
      </c>
      <c r="M170" s="44" t="str">
        <f>IFERROR(VLOOKUP(L170,Données!$D$2:$E$5,2,FALSE),"")</f>
        <v/>
      </c>
      <c r="N170" s="44" t="str">
        <f t="shared" si="35"/>
        <v/>
      </c>
      <c r="O170" s="150" t="e">
        <f>Réservation!#REF!</f>
        <v>#REF!</v>
      </c>
      <c r="P170" s="44" t="str">
        <f>IFERROR(VLOOKUP(O170,Données!$D$2:$E$5,2,FALSE),"")</f>
        <v/>
      </c>
      <c r="Q170" s="44" t="str">
        <f t="shared" si="36"/>
        <v/>
      </c>
      <c r="R170" s="150" t="e">
        <f>Réservation!#REF!</f>
        <v>#REF!</v>
      </c>
      <c r="S170" s="44" t="str">
        <f>IFERROR(VLOOKUP(R170,Données!$D$2:$E$5,2,FALSE),"")</f>
        <v/>
      </c>
      <c r="T170" s="44" t="str">
        <f t="shared" si="37"/>
        <v/>
      </c>
      <c r="U170" s="187">
        <f t="shared" si="38"/>
        <v>0</v>
      </c>
      <c r="V170" s="45" t="e">
        <f>Réservation!#REF!</f>
        <v>#REF!</v>
      </c>
      <c r="W170" s="45" t="str">
        <f>IFERROR(VLOOKUP(V170,Données!$K$2:$N$7,3,FALSE),"")</f>
        <v/>
      </c>
      <c r="X170" s="187" t="str">
        <f t="shared" si="39"/>
        <v/>
      </c>
      <c r="Y170" s="45" t="e">
        <f>Réservation!#REF!</f>
        <v>#REF!</v>
      </c>
      <c r="Z170" s="45" t="str">
        <f>IFERROR(VLOOKUP(Y170,Données!$D$8:$E$10,2,FALSE),"")</f>
        <v/>
      </c>
      <c r="AA170" s="187" t="str">
        <f t="shared" si="40"/>
        <v/>
      </c>
      <c r="AB170" s="45" t="e">
        <f>Réservation!#REF!</f>
        <v>#REF!</v>
      </c>
      <c r="AC170" s="45" t="e">
        <f>Réservation!#REF!</f>
        <v>#REF!</v>
      </c>
      <c r="AD170" s="45" t="e">
        <f>VLOOKUP(AC170,Données!$D$14:$E$16,2,FALSE)</f>
        <v>#REF!</v>
      </c>
      <c r="AE170" s="187" t="str">
        <f t="shared" si="41"/>
        <v/>
      </c>
    </row>
    <row r="171" spans="1:31" hidden="1" x14ac:dyDescent="0.35">
      <c r="A171" s="150" t="e">
        <f>Réservation!#REF!</f>
        <v>#REF!</v>
      </c>
      <c r="B171" s="150" t="e">
        <f>Réservation!#REF!</f>
        <v>#REF!</v>
      </c>
      <c r="C171" s="151" t="e">
        <f>Réservation!#REF!</f>
        <v>#REF!</v>
      </c>
      <c r="D171" s="151" t="e">
        <f>Réservation!#REF!</f>
        <v>#REF!</v>
      </c>
      <c r="E171" s="44" t="e">
        <f t="shared" si="33"/>
        <v>#REF!</v>
      </c>
      <c r="F171" s="44" t="e">
        <f>Réservation!#REF!</f>
        <v>#REF!</v>
      </c>
      <c r="G171" s="44" t="e">
        <f>Réservation!#REF!</f>
        <v>#REF!</v>
      </c>
      <c r="H171" s="44" t="e">
        <f>Réservation!#REF!</f>
        <v>#REF!</v>
      </c>
      <c r="I171" s="150" t="e">
        <f>Réservation!#REF!</f>
        <v>#REF!</v>
      </c>
      <c r="J171" s="44" t="str">
        <f>IFERROR(VLOOKUP(I171,Données!$D$2:$E$5,2,FALSE),"")</f>
        <v/>
      </c>
      <c r="K171" s="44" t="str">
        <f t="shared" si="34"/>
        <v/>
      </c>
      <c r="L171" s="150" t="e">
        <f>Réservation!#REF!</f>
        <v>#REF!</v>
      </c>
      <c r="M171" s="44" t="str">
        <f>IFERROR(VLOOKUP(L171,Données!$D$2:$E$5,2,FALSE),"")</f>
        <v/>
      </c>
      <c r="N171" s="44" t="str">
        <f t="shared" si="35"/>
        <v/>
      </c>
      <c r="O171" s="150" t="e">
        <f>Réservation!#REF!</f>
        <v>#REF!</v>
      </c>
      <c r="P171" s="44" t="str">
        <f>IFERROR(VLOOKUP(O171,Données!$D$2:$E$5,2,FALSE),"")</f>
        <v/>
      </c>
      <c r="Q171" s="44" t="str">
        <f t="shared" si="36"/>
        <v/>
      </c>
      <c r="R171" s="150" t="e">
        <f>Réservation!#REF!</f>
        <v>#REF!</v>
      </c>
      <c r="S171" s="44" t="str">
        <f>IFERROR(VLOOKUP(R171,Données!$D$2:$E$5,2,FALSE),"")</f>
        <v/>
      </c>
      <c r="T171" s="44" t="str">
        <f t="shared" si="37"/>
        <v/>
      </c>
      <c r="U171" s="187">
        <f t="shared" si="38"/>
        <v>0</v>
      </c>
      <c r="V171" s="45" t="e">
        <f>Réservation!#REF!</f>
        <v>#REF!</v>
      </c>
      <c r="W171" s="45" t="str">
        <f>IFERROR(VLOOKUP(V171,Données!$K$2:$N$7,3,FALSE),"")</f>
        <v/>
      </c>
      <c r="X171" s="187" t="str">
        <f t="shared" si="39"/>
        <v/>
      </c>
      <c r="Y171" s="45" t="e">
        <f>Réservation!#REF!</f>
        <v>#REF!</v>
      </c>
      <c r="Z171" s="45" t="str">
        <f>IFERROR(VLOOKUP(Y171,Données!$D$8:$E$10,2,FALSE),"")</f>
        <v/>
      </c>
      <c r="AA171" s="187" t="str">
        <f t="shared" si="40"/>
        <v/>
      </c>
      <c r="AB171" s="45" t="e">
        <f>Réservation!#REF!</f>
        <v>#REF!</v>
      </c>
      <c r="AC171" s="45" t="e">
        <f>Réservation!#REF!</f>
        <v>#REF!</v>
      </c>
      <c r="AD171" s="45" t="e">
        <f>VLOOKUP(AC171,Données!$D$14:$E$16,2,FALSE)</f>
        <v>#REF!</v>
      </c>
      <c r="AE171" s="187" t="str">
        <f t="shared" si="41"/>
        <v/>
      </c>
    </row>
    <row r="172" spans="1:31" hidden="1" x14ac:dyDescent="0.35">
      <c r="A172" s="150" t="e">
        <f>Réservation!#REF!</f>
        <v>#REF!</v>
      </c>
      <c r="B172" s="150" t="e">
        <f>Réservation!#REF!</f>
        <v>#REF!</v>
      </c>
      <c r="C172" s="151" t="e">
        <f>Réservation!#REF!</f>
        <v>#REF!</v>
      </c>
      <c r="D172" s="151" t="e">
        <f>Réservation!#REF!</f>
        <v>#REF!</v>
      </c>
      <c r="E172" s="44" t="e">
        <f t="shared" si="33"/>
        <v>#REF!</v>
      </c>
      <c r="F172" s="44" t="e">
        <f>Réservation!#REF!</f>
        <v>#REF!</v>
      </c>
      <c r="G172" s="44" t="e">
        <f>Réservation!#REF!</f>
        <v>#REF!</v>
      </c>
      <c r="H172" s="44" t="e">
        <f>Réservation!#REF!</f>
        <v>#REF!</v>
      </c>
      <c r="I172" s="150" t="e">
        <f>Réservation!#REF!</f>
        <v>#REF!</v>
      </c>
      <c r="J172" s="44" t="str">
        <f>IFERROR(VLOOKUP(I172,Données!$D$2:$E$5,2,FALSE),"")</f>
        <v/>
      </c>
      <c r="K172" s="44" t="str">
        <f t="shared" si="34"/>
        <v/>
      </c>
      <c r="L172" s="150" t="e">
        <f>Réservation!#REF!</f>
        <v>#REF!</v>
      </c>
      <c r="M172" s="44" t="str">
        <f>IFERROR(VLOOKUP(L172,Données!$D$2:$E$5,2,FALSE),"")</f>
        <v/>
      </c>
      <c r="N172" s="44" t="str">
        <f t="shared" si="35"/>
        <v/>
      </c>
      <c r="O172" s="150" t="e">
        <f>Réservation!#REF!</f>
        <v>#REF!</v>
      </c>
      <c r="P172" s="44" t="str">
        <f>IFERROR(VLOOKUP(O172,Données!$D$2:$E$5,2,FALSE),"")</f>
        <v/>
      </c>
      <c r="Q172" s="44" t="str">
        <f t="shared" si="36"/>
        <v/>
      </c>
      <c r="R172" s="150" t="e">
        <f>Réservation!#REF!</f>
        <v>#REF!</v>
      </c>
      <c r="S172" s="44" t="str">
        <f>IFERROR(VLOOKUP(R172,Données!$D$2:$E$5,2,FALSE),"")</f>
        <v/>
      </c>
      <c r="T172" s="44" t="str">
        <f t="shared" si="37"/>
        <v/>
      </c>
      <c r="U172" s="187">
        <f t="shared" si="38"/>
        <v>0</v>
      </c>
      <c r="V172" s="45" t="e">
        <f>Réservation!#REF!</f>
        <v>#REF!</v>
      </c>
      <c r="W172" s="45" t="str">
        <f>IFERROR(VLOOKUP(V172,Données!$K$2:$N$7,3,FALSE),"")</f>
        <v/>
      </c>
      <c r="X172" s="187" t="str">
        <f t="shared" si="39"/>
        <v/>
      </c>
      <c r="Y172" s="45" t="e">
        <f>Réservation!#REF!</f>
        <v>#REF!</v>
      </c>
      <c r="Z172" s="45" t="str">
        <f>IFERROR(VLOOKUP(Y172,Données!$D$8:$E$10,2,FALSE),"")</f>
        <v/>
      </c>
      <c r="AA172" s="187" t="str">
        <f t="shared" si="40"/>
        <v/>
      </c>
      <c r="AB172" s="45" t="e">
        <f>Réservation!#REF!</f>
        <v>#REF!</v>
      </c>
      <c r="AC172" s="45" t="e">
        <f>Réservation!#REF!</f>
        <v>#REF!</v>
      </c>
      <c r="AD172" s="45" t="e">
        <f>VLOOKUP(AC172,Données!$D$14:$E$16,2,FALSE)</f>
        <v>#REF!</v>
      </c>
      <c r="AE172" s="187" t="str">
        <f t="shared" si="41"/>
        <v/>
      </c>
    </row>
    <row r="173" spans="1:31" hidden="1" x14ac:dyDescent="0.35">
      <c r="A173" s="150" t="e">
        <f>Réservation!#REF!</f>
        <v>#REF!</v>
      </c>
      <c r="B173" s="150" t="e">
        <f>Réservation!#REF!</f>
        <v>#REF!</v>
      </c>
      <c r="C173" s="151" t="e">
        <f>Réservation!#REF!</f>
        <v>#REF!</v>
      </c>
      <c r="D173" s="151" t="e">
        <f>Réservation!#REF!</f>
        <v>#REF!</v>
      </c>
      <c r="E173" s="44" t="e">
        <f t="shared" si="33"/>
        <v>#REF!</v>
      </c>
      <c r="F173" s="44" t="e">
        <f>Réservation!#REF!</f>
        <v>#REF!</v>
      </c>
      <c r="G173" s="44" t="e">
        <f>Réservation!#REF!</f>
        <v>#REF!</v>
      </c>
      <c r="H173" s="44" t="e">
        <f>Réservation!#REF!</f>
        <v>#REF!</v>
      </c>
      <c r="I173" s="150" t="e">
        <f>Réservation!#REF!</f>
        <v>#REF!</v>
      </c>
      <c r="J173" s="44" t="str">
        <f>IFERROR(VLOOKUP(I173,Données!$D$2:$E$5,2,FALSE),"")</f>
        <v/>
      </c>
      <c r="K173" s="44" t="str">
        <f t="shared" si="34"/>
        <v/>
      </c>
      <c r="L173" s="150" t="e">
        <f>Réservation!#REF!</f>
        <v>#REF!</v>
      </c>
      <c r="M173" s="44" t="str">
        <f>IFERROR(VLOOKUP(L173,Données!$D$2:$E$5,2,FALSE),"")</f>
        <v/>
      </c>
      <c r="N173" s="44" t="str">
        <f t="shared" si="35"/>
        <v/>
      </c>
      <c r="O173" s="150" t="e">
        <f>Réservation!#REF!</f>
        <v>#REF!</v>
      </c>
      <c r="P173" s="44" t="str">
        <f>IFERROR(VLOOKUP(O173,Données!$D$2:$E$5,2,FALSE),"")</f>
        <v/>
      </c>
      <c r="Q173" s="44" t="str">
        <f t="shared" si="36"/>
        <v/>
      </c>
      <c r="R173" s="150" t="e">
        <f>Réservation!#REF!</f>
        <v>#REF!</v>
      </c>
      <c r="S173" s="44" t="str">
        <f>IFERROR(VLOOKUP(R173,Données!$D$2:$E$5,2,FALSE),"")</f>
        <v/>
      </c>
      <c r="T173" s="44" t="str">
        <f t="shared" si="37"/>
        <v/>
      </c>
      <c r="U173" s="187">
        <f t="shared" si="38"/>
        <v>0</v>
      </c>
      <c r="V173" s="45" t="e">
        <f>Réservation!#REF!</f>
        <v>#REF!</v>
      </c>
      <c r="W173" s="45" t="str">
        <f>IFERROR(VLOOKUP(V173,Données!$K$2:$N$7,3,FALSE),"")</f>
        <v/>
      </c>
      <c r="X173" s="187" t="str">
        <f t="shared" si="39"/>
        <v/>
      </c>
      <c r="Y173" s="45" t="e">
        <f>Réservation!#REF!</f>
        <v>#REF!</v>
      </c>
      <c r="Z173" s="45" t="str">
        <f>IFERROR(VLOOKUP(Y173,Données!$D$8:$E$10,2,FALSE),"")</f>
        <v/>
      </c>
      <c r="AA173" s="187" t="str">
        <f t="shared" si="40"/>
        <v/>
      </c>
      <c r="AB173" s="45" t="e">
        <f>Réservation!#REF!</f>
        <v>#REF!</v>
      </c>
      <c r="AC173" s="45" t="e">
        <f>Réservation!#REF!</f>
        <v>#REF!</v>
      </c>
      <c r="AD173" s="45" t="e">
        <f>VLOOKUP(AC173,Données!$D$14:$E$16,2,FALSE)</f>
        <v>#REF!</v>
      </c>
      <c r="AE173" s="187" t="str">
        <f t="shared" si="41"/>
        <v/>
      </c>
    </row>
    <row r="174" spans="1:31" hidden="1" x14ac:dyDescent="0.35">
      <c r="A174" s="150" t="e">
        <f>Réservation!#REF!</f>
        <v>#REF!</v>
      </c>
      <c r="B174" s="150" t="e">
        <f>Réservation!#REF!</f>
        <v>#REF!</v>
      </c>
      <c r="C174" s="151" t="e">
        <f>Réservation!#REF!</f>
        <v>#REF!</v>
      </c>
      <c r="D174" s="151" t="e">
        <f>Réservation!#REF!</f>
        <v>#REF!</v>
      </c>
      <c r="E174" s="44" t="e">
        <f t="shared" si="33"/>
        <v>#REF!</v>
      </c>
      <c r="F174" s="44" t="e">
        <f>Réservation!#REF!</f>
        <v>#REF!</v>
      </c>
      <c r="G174" s="44" t="e">
        <f>Réservation!#REF!</f>
        <v>#REF!</v>
      </c>
      <c r="H174" s="44" t="e">
        <f>Réservation!#REF!</f>
        <v>#REF!</v>
      </c>
      <c r="I174" s="150" t="e">
        <f>Réservation!#REF!</f>
        <v>#REF!</v>
      </c>
      <c r="J174" s="44" t="str">
        <f>IFERROR(VLOOKUP(I174,Données!$D$2:$E$5,2,FALSE),"")</f>
        <v/>
      </c>
      <c r="K174" s="44" t="str">
        <f t="shared" si="34"/>
        <v/>
      </c>
      <c r="L174" s="150" t="e">
        <f>Réservation!#REF!</f>
        <v>#REF!</v>
      </c>
      <c r="M174" s="44" t="str">
        <f>IFERROR(VLOOKUP(L174,Données!$D$2:$E$5,2,FALSE),"")</f>
        <v/>
      </c>
      <c r="N174" s="44" t="str">
        <f t="shared" si="35"/>
        <v/>
      </c>
      <c r="O174" s="150" t="e">
        <f>Réservation!#REF!</f>
        <v>#REF!</v>
      </c>
      <c r="P174" s="44" t="str">
        <f>IFERROR(VLOOKUP(O174,Données!$D$2:$E$5,2,FALSE),"")</f>
        <v/>
      </c>
      <c r="Q174" s="44" t="str">
        <f t="shared" si="36"/>
        <v/>
      </c>
      <c r="R174" s="150" t="e">
        <f>Réservation!#REF!</f>
        <v>#REF!</v>
      </c>
      <c r="S174" s="44" t="str">
        <f>IFERROR(VLOOKUP(R174,Données!$D$2:$E$5,2,FALSE),"")</f>
        <v/>
      </c>
      <c r="T174" s="44" t="str">
        <f t="shared" si="37"/>
        <v/>
      </c>
      <c r="U174" s="187">
        <f t="shared" si="38"/>
        <v>0</v>
      </c>
      <c r="V174" s="45" t="e">
        <f>Réservation!#REF!</f>
        <v>#REF!</v>
      </c>
      <c r="W174" s="45" t="str">
        <f>IFERROR(VLOOKUP(V174,Données!$K$2:$N$7,3,FALSE),"")</f>
        <v/>
      </c>
      <c r="X174" s="187" t="str">
        <f t="shared" si="39"/>
        <v/>
      </c>
      <c r="Y174" s="45" t="e">
        <f>Réservation!#REF!</f>
        <v>#REF!</v>
      </c>
      <c r="Z174" s="45" t="str">
        <f>IFERROR(VLOOKUP(Y174,Données!$D$8:$E$10,2,FALSE),"")</f>
        <v/>
      </c>
      <c r="AA174" s="187" t="str">
        <f t="shared" si="40"/>
        <v/>
      </c>
      <c r="AB174" s="45" t="e">
        <f>Réservation!#REF!</f>
        <v>#REF!</v>
      </c>
      <c r="AC174" s="45" t="e">
        <f>Réservation!#REF!</f>
        <v>#REF!</v>
      </c>
      <c r="AD174" s="45" t="e">
        <f>VLOOKUP(AC174,Données!$D$14:$E$16,2,FALSE)</f>
        <v>#REF!</v>
      </c>
      <c r="AE174" s="187" t="str">
        <f t="shared" si="41"/>
        <v/>
      </c>
    </row>
    <row r="175" spans="1:31" hidden="1" x14ac:dyDescent="0.35">
      <c r="A175" s="150" t="e">
        <f>Réservation!#REF!</f>
        <v>#REF!</v>
      </c>
      <c r="B175" s="150" t="e">
        <f>Réservation!#REF!</f>
        <v>#REF!</v>
      </c>
      <c r="C175" s="151" t="e">
        <f>Réservation!#REF!</f>
        <v>#REF!</v>
      </c>
      <c r="D175" s="151" t="e">
        <f>Réservation!#REF!</f>
        <v>#REF!</v>
      </c>
      <c r="E175" s="44" t="e">
        <f t="shared" si="33"/>
        <v>#REF!</v>
      </c>
      <c r="F175" s="44" t="e">
        <f>Réservation!#REF!</f>
        <v>#REF!</v>
      </c>
      <c r="G175" s="44" t="e">
        <f>Réservation!#REF!</f>
        <v>#REF!</v>
      </c>
      <c r="H175" s="44" t="e">
        <f>Réservation!#REF!</f>
        <v>#REF!</v>
      </c>
      <c r="I175" s="150" t="e">
        <f>Réservation!#REF!</f>
        <v>#REF!</v>
      </c>
      <c r="J175" s="44" t="str">
        <f>IFERROR(VLOOKUP(I175,Données!$D$2:$E$5,2,FALSE),"")</f>
        <v/>
      </c>
      <c r="K175" s="44" t="str">
        <f t="shared" si="34"/>
        <v/>
      </c>
      <c r="L175" s="150" t="e">
        <f>Réservation!#REF!</f>
        <v>#REF!</v>
      </c>
      <c r="M175" s="44" t="str">
        <f>IFERROR(VLOOKUP(L175,Données!$D$2:$E$5,2,FALSE),"")</f>
        <v/>
      </c>
      <c r="N175" s="44" t="str">
        <f t="shared" si="35"/>
        <v/>
      </c>
      <c r="O175" s="150" t="e">
        <f>Réservation!#REF!</f>
        <v>#REF!</v>
      </c>
      <c r="P175" s="44" t="str">
        <f>IFERROR(VLOOKUP(O175,Données!$D$2:$E$5,2,FALSE),"")</f>
        <v/>
      </c>
      <c r="Q175" s="44" t="str">
        <f t="shared" si="36"/>
        <v/>
      </c>
      <c r="R175" s="150" t="e">
        <f>Réservation!#REF!</f>
        <v>#REF!</v>
      </c>
      <c r="S175" s="44" t="str">
        <f>IFERROR(VLOOKUP(R175,Données!$D$2:$E$5,2,FALSE),"")</f>
        <v/>
      </c>
      <c r="T175" s="44" t="str">
        <f t="shared" si="37"/>
        <v/>
      </c>
      <c r="U175" s="187">
        <f t="shared" si="38"/>
        <v>0</v>
      </c>
      <c r="V175" s="45" t="e">
        <f>Réservation!#REF!</f>
        <v>#REF!</v>
      </c>
      <c r="W175" s="45" t="str">
        <f>IFERROR(VLOOKUP(V175,Données!$K$2:$N$7,3,FALSE),"")</f>
        <v/>
      </c>
      <c r="X175" s="187" t="str">
        <f t="shared" si="39"/>
        <v/>
      </c>
      <c r="Y175" s="45" t="e">
        <f>Réservation!#REF!</f>
        <v>#REF!</v>
      </c>
      <c r="Z175" s="45" t="str">
        <f>IFERROR(VLOOKUP(Y175,Données!$D$8:$E$10,2,FALSE),"")</f>
        <v/>
      </c>
      <c r="AA175" s="187" t="str">
        <f t="shared" si="40"/>
        <v/>
      </c>
      <c r="AB175" s="45" t="e">
        <f>Réservation!#REF!</f>
        <v>#REF!</v>
      </c>
      <c r="AC175" s="45" t="e">
        <f>Réservation!#REF!</f>
        <v>#REF!</v>
      </c>
      <c r="AD175" s="45" t="e">
        <f>VLOOKUP(AC175,Données!$D$14:$E$16,2,FALSE)</f>
        <v>#REF!</v>
      </c>
      <c r="AE175" s="187" t="str">
        <f t="shared" si="41"/>
        <v/>
      </c>
    </row>
    <row r="176" spans="1:31" hidden="1" x14ac:dyDescent="0.35">
      <c r="A176" s="150" t="e">
        <f>Réservation!#REF!</f>
        <v>#REF!</v>
      </c>
      <c r="B176" s="150" t="e">
        <f>Réservation!#REF!</f>
        <v>#REF!</v>
      </c>
      <c r="C176" s="151" t="e">
        <f>Réservation!#REF!</f>
        <v>#REF!</v>
      </c>
      <c r="D176" s="151" t="e">
        <f>Réservation!#REF!</f>
        <v>#REF!</v>
      </c>
      <c r="E176" s="44" t="e">
        <f t="shared" si="33"/>
        <v>#REF!</v>
      </c>
      <c r="F176" s="44" t="e">
        <f>Réservation!#REF!</f>
        <v>#REF!</v>
      </c>
      <c r="G176" s="44" t="e">
        <f>Réservation!#REF!</f>
        <v>#REF!</v>
      </c>
      <c r="H176" s="44" t="e">
        <f>Réservation!#REF!</f>
        <v>#REF!</v>
      </c>
      <c r="I176" s="150" t="e">
        <f>Réservation!#REF!</f>
        <v>#REF!</v>
      </c>
      <c r="J176" s="44" t="str">
        <f>IFERROR(VLOOKUP(I176,Données!$D$2:$E$5,2,FALSE),"")</f>
        <v/>
      </c>
      <c r="K176" s="44" t="str">
        <f t="shared" si="34"/>
        <v/>
      </c>
      <c r="L176" s="150" t="e">
        <f>Réservation!#REF!</f>
        <v>#REF!</v>
      </c>
      <c r="M176" s="44" t="str">
        <f>IFERROR(VLOOKUP(L176,Données!$D$2:$E$5,2,FALSE),"")</f>
        <v/>
      </c>
      <c r="N176" s="44" t="str">
        <f t="shared" si="35"/>
        <v/>
      </c>
      <c r="O176" s="150" t="e">
        <f>Réservation!#REF!</f>
        <v>#REF!</v>
      </c>
      <c r="P176" s="44" t="str">
        <f>IFERROR(VLOOKUP(O176,Données!$D$2:$E$5,2,FALSE),"")</f>
        <v/>
      </c>
      <c r="Q176" s="44" t="str">
        <f t="shared" si="36"/>
        <v/>
      </c>
      <c r="R176" s="150" t="e">
        <f>Réservation!#REF!</f>
        <v>#REF!</v>
      </c>
      <c r="S176" s="44" t="str">
        <f>IFERROR(VLOOKUP(R176,Données!$D$2:$E$5,2,FALSE),"")</f>
        <v/>
      </c>
      <c r="T176" s="44" t="str">
        <f t="shared" si="37"/>
        <v/>
      </c>
      <c r="U176" s="187">
        <f t="shared" si="38"/>
        <v>0</v>
      </c>
      <c r="V176" s="45" t="e">
        <f>Réservation!#REF!</f>
        <v>#REF!</v>
      </c>
      <c r="W176" s="45" t="str">
        <f>IFERROR(VLOOKUP(V176,Données!$K$2:$N$7,3,FALSE),"")</f>
        <v/>
      </c>
      <c r="X176" s="187" t="str">
        <f t="shared" si="39"/>
        <v/>
      </c>
      <c r="Y176" s="45" t="e">
        <f>Réservation!#REF!</f>
        <v>#REF!</v>
      </c>
      <c r="Z176" s="45" t="str">
        <f>IFERROR(VLOOKUP(Y176,Données!$D$8:$E$10,2,FALSE),"")</f>
        <v/>
      </c>
      <c r="AA176" s="187" t="str">
        <f t="shared" si="40"/>
        <v/>
      </c>
      <c r="AB176" s="45" t="e">
        <f>Réservation!#REF!</f>
        <v>#REF!</v>
      </c>
      <c r="AC176" s="45" t="e">
        <f>Réservation!#REF!</f>
        <v>#REF!</v>
      </c>
      <c r="AD176" s="45" t="e">
        <f>VLOOKUP(AC176,Données!$D$14:$E$16,2,FALSE)</f>
        <v>#REF!</v>
      </c>
      <c r="AE176" s="187" t="str">
        <f t="shared" si="41"/>
        <v/>
      </c>
    </row>
    <row r="177" spans="1:31" hidden="1" x14ac:dyDescent="0.35">
      <c r="A177" s="150" t="e">
        <f>Réservation!#REF!</f>
        <v>#REF!</v>
      </c>
      <c r="B177" s="150" t="e">
        <f>Réservation!#REF!</f>
        <v>#REF!</v>
      </c>
      <c r="C177" s="151" t="e">
        <f>Réservation!#REF!</f>
        <v>#REF!</v>
      </c>
      <c r="D177" s="151" t="e">
        <f>Réservation!#REF!</f>
        <v>#REF!</v>
      </c>
      <c r="E177" s="44" t="e">
        <f t="shared" si="33"/>
        <v>#REF!</v>
      </c>
      <c r="F177" s="44" t="e">
        <f>Réservation!#REF!</f>
        <v>#REF!</v>
      </c>
      <c r="G177" s="44" t="e">
        <f>Réservation!#REF!</f>
        <v>#REF!</v>
      </c>
      <c r="H177" s="44" t="e">
        <f>Réservation!#REF!</f>
        <v>#REF!</v>
      </c>
      <c r="I177" s="150" t="e">
        <f>Réservation!#REF!</f>
        <v>#REF!</v>
      </c>
      <c r="J177" s="44" t="str">
        <f>IFERROR(VLOOKUP(I177,Données!$D$2:$E$5,2,FALSE),"")</f>
        <v/>
      </c>
      <c r="K177" s="44" t="str">
        <f t="shared" si="34"/>
        <v/>
      </c>
      <c r="L177" s="150" t="e">
        <f>Réservation!#REF!</f>
        <v>#REF!</v>
      </c>
      <c r="M177" s="44" t="str">
        <f>IFERROR(VLOOKUP(L177,Données!$D$2:$E$5,2,FALSE),"")</f>
        <v/>
      </c>
      <c r="N177" s="44" t="str">
        <f t="shared" si="35"/>
        <v/>
      </c>
      <c r="O177" s="150" t="e">
        <f>Réservation!#REF!</f>
        <v>#REF!</v>
      </c>
      <c r="P177" s="44" t="str">
        <f>IFERROR(VLOOKUP(O177,Données!$D$2:$E$5,2,FALSE),"")</f>
        <v/>
      </c>
      <c r="Q177" s="44" t="str">
        <f t="shared" si="36"/>
        <v/>
      </c>
      <c r="R177" s="150" t="e">
        <f>Réservation!#REF!</f>
        <v>#REF!</v>
      </c>
      <c r="S177" s="44" t="str">
        <f>IFERROR(VLOOKUP(R177,Données!$D$2:$E$5,2,FALSE),"")</f>
        <v/>
      </c>
      <c r="T177" s="44" t="str">
        <f t="shared" si="37"/>
        <v/>
      </c>
      <c r="U177" s="187">
        <f t="shared" si="38"/>
        <v>0</v>
      </c>
      <c r="V177" s="45" t="e">
        <f>Réservation!#REF!</f>
        <v>#REF!</v>
      </c>
      <c r="W177" s="45" t="str">
        <f>IFERROR(VLOOKUP(V177,Données!$K$2:$N$7,3,FALSE),"")</f>
        <v/>
      </c>
      <c r="X177" s="187" t="str">
        <f t="shared" si="39"/>
        <v/>
      </c>
      <c r="Y177" s="45" t="e">
        <f>Réservation!#REF!</f>
        <v>#REF!</v>
      </c>
      <c r="Z177" s="45" t="str">
        <f>IFERROR(VLOOKUP(Y177,Données!$D$8:$E$10,2,FALSE),"")</f>
        <v/>
      </c>
      <c r="AA177" s="187" t="str">
        <f t="shared" si="40"/>
        <v/>
      </c>
      <c r="AB177" s="45" t="e">
        <f>Réservation!#REF!</f>
        <v>#REF!</v>
      </c>
      <c r="AC177" s="45" t="e">
        <f>Réservation!#REF!</f>
        <v>#REF!</v>
      </c>
      <c r="AD177" s="45" t="e">
        <f>VLOOKUP(AC177,Données!$D$14:$E$16,2,FALSE)</f>
        <v>#REF!</v>
      </c>
      <c r="AE177" s="187" t="str">
        <f t="shared" si="41"/>
        <v/>
      </c>
    </row>
    <row r="178" spans="1:31" hidden="1" x14ac:dyDescent="0.35">
      <c r="A178" s="150" t="e">
        <f>Réservation!#REF!</f>
        <v>#REF!</v>
      </c>
      <c r="B178" s="150" t="e">
        <f>Réservation!#REF!</f>
        <v>#REF!</v>
      </c>
      <c r="C178" s="151" t="e">
        <f>Réservation!#REF!</f>
        <v>#REF!</v>
      </c>
      <c r="D178" s="151" t="e">
        <f>Réservation!#REF!</f>
        <v>#REF!</v>
      </c>
      <c r="E178" s="44" t="e">
        <f t="shared" si="33"/>
        <v>#REF!</v>
      </c>
      <c r="F178" s="44" t="e">
        <f>Réservation!#REF!</f>
        <v>#REF!</v>
      </c>
      <c r="G178" s="44" t="e">
        <f>Réservation!#REF!</f>
        <v>#REF!</v>
      </c>
      <c r="H178" s="44" t="e">
        <f>Réservation!#REF!</f>
        <v>#REF!</v>
      </c>
      <c r="I178" s="150" t="e">
        <f>Réservation!#REF!</f>
        <v>#REF!</v>
      </c>
      <c r="J178" s="44" t="str">
        <f>IFERROR(VLOOKUP(I178,Données!$D$2:$E$5,2,FALSE),"")</f>
        <v/>
      </c>
      <c r="K178" s="44" t="str">
        <f t="shared" si="34"/>
        <v/>
      </c>
      <c r="L178" s="150" t="e">
        <f>Réservation!#REF!</f>
        <v>#REF!</v>
      </c>
      <c r="M178" s="44" t="str">
        <f>IFERROR(VLOOKUP(L178,Données!$D$2:$E$5,2,FALSE),"")</f>
        <v/>
      </c>
      <c r="N178" s="44" t="str">
        <f t="shared" si="35"/>
        <v/>
      </c>
      <c r="O178" s="150" t="e">
        <f>Réservation!#REF!</f>
        <v>#REF!</v>
      </c>
      <c r="P178" s="44" t="str">
        <f>IFERROR(VLOOKUP(O178,Données!$D$2:$E$5,2,FALSE),"")</f>
        <v/>
      </c>
      <c r="Q178" s="44" t="str">
        <f t="shared" si="36"/>
        <v/>
      </c>
      <c r="R178" s="150" t="e">
        <f>Réservation!#REF!</f>
        <v>#REF!</v>
      </c>
      <c r="S178" s="44" t="str">
        <f>IFERROR(VLOOKUP(R178,Données!$D$2:$E$5,2,FALSE),"")</f>
        <v/>
      </c>
      <c r="T178" s="44" t="str">
        <f t="shared" si="37"/>
        <v/>
      </c>
      <c r="U178" s="187">
        <f t="shared" si="38"/>
        <v>0</v>
      </c>
      <c r="V178" s="45" t="e">
        <f>Réservation!#REF!</f>
        <v>#REF!</v>
      </c>
      <c r="W178" s="45" t="str">
        <f>IFERROR(VLOOKUP(V178,Données!$K$2:$N$7,3,FALSE),"")</f>
        <v/>
      </c>
      <c r="X178" s="187" t="str">
        <f t="shared" si="39"/>
        <v/>
      </c>
      <c r="Y178" s="45" t="e">
        <f>Réservation!#REF!</f>
        <v>#REF!</v>
      </c>
      <c r="Z178" s="45" t="str">
        <f>IFERROR(VLOOKUP(Y178,Données!$D$8:$E$10,2,FALSE),"")</f>
        <v/>
      </c>
      <c r="AA178" s="187" t="str">
        <f t="shared" si="40"/>
        <v/>
      </c>
      <c r="AB178" s="45" t="e">
        <f>Réservation!#REF!</f>
        <v>#REF!</v>
      </c>
      <c r="AC178" s="45" t="e">
        <f>Réservation!#REF!</f>
        <v>#REF!</v>
      </c>
      <c r="AD178" s="45" t="e">
        <f>VLOOKUP(AC178,Données!$D$14:$E$16,2,FALSE)</f>
        <v>#REF!</v>
      </c>
      <c r="AE178" s="187" t="str">
        <f t="shared" si="41"/>
        <v/>
      </c>
    </row>
    <row r="179" spans="1:31" hidden="1" x14ac:dyDescent="0.35">
      <c r="A179" s="150" t="e">
        <f>Réservation!#REF!</f>
        <v>#REF!</v>
      </c>
      <c r="B179" s="150" t="e">
        <f>Réservation!#REF!</f>
        <v>#REF!</v>
      </c>
      <c r="C179" s="151" t="e">
        <f>Réservation!#REF!</f>
        <v>#REF!</v>
      </c>
      <c r="D179" s="151" t="e">
        <f>Réservation!#REF!</f>
        <v>#REF!</v>
      </c>
      <c r="E179" s="44" t="e">
        <f t="shared" si="33"/>
        <v>#REF!</v>
      </c>
      <c r="F179" s="44" t="e">
        <f>Réservation!#REF!</f>
        <v>#REF!</v>
      </c>
      <c r="G179" s="44" t="e">
        <f>Réservation!#REF!</f>
        <v>#REF!</v>
      </c>
      <c r="H179" s="44" t="e">
        <f>Réservation!#REF!</f>
        <v>#REF!</v>
      </c>
      <c r="I179" s="150" t="e">
        <f>Réservation!#REF!</f>
        <v>#REF!</v>
      </c>
      <c r="J179" s="44" t="str">
        <f>IFERROR(VLOOKUP(I179,Données!$D$2:$E$5,2,FALSE),"")</f>
        <v/>
      </c>
      <c r="K179" s="44" t="str">
        <f t="shared" si="34"/>
        <v/>
      </c>
      <c r="L179" s="150" t="e">
        <f>Réservation!#REF!</f>
        <v>#REF!</v>
      </c>
      <c r="M179" s="44" t="str">
        <f>IFERROR(VLOOKUP(L179,Données!$D$2:$E$5,2,FALSE),"")</f>
        <v/>
      </c>
      <c r="N179" s="44" t="str">
        <f t="shared" si="35"/>
        <v/>
      </c>
      <c r="O179" s="150" t="e">
        <f>Réservation!#REF!</f>
        <v>#REF!</v>
      </c>
      <c r="P179" s="44" t="str">
        <f>IFERROR(VLOOKUP(O179,Données!$D$2:$E$5,2,FALSE),"")</f>
        <v/>
      </c>
      <c r="Q179" s="44" t="str">
        <f t="shared" si="36"/>
        <v/>
      </c>
      <c r="R179" s="150" t="e">
        <f>Réservation!#REF!</f>
        <v>#REF!</v>
      </c>
      <c r="S179" s="44" t="str">
        <f>IFERROR(VLOOKUP(R179,Données!$D$2:$E$5,2,FALSE),"")</f>
        <v/>
      </c>
      <c r="T179" s="44" t="str">
        <f t="shared" si="37"/>
        <v/>
      </c>
      <c r="U179" s="187">
        <f t="shared" si="38"/>
        <v>0</v>
      </c>
      <c r="V179" s="45" t="e">
        <f>Réservation!#REF!</f>
        <v>#REF!</v>
      </c>
      <c r="W179" s="45" t="str">
        <f>IFERROR(VLOOKUP(V179,Données!$K$2:$N$7,3,FALSE),"")</f>
        <v/>
      </c>
      <c r="X179" s="187" t="str">
        <f t="shared" si="39"/>
        <v/>
      </c>
      <c r="Y179" s="45" t="e">
        <f>Réservation!#REF!</f>
        <v>#REF!</v>
      </c>
      <c r="Z179" s="45" t="str">
        <f>IFERROR(VLOOKUP(Y179,Données!$D$8:$E$10,2,FALSE),"")</f>
        <v/>
      </c>
      <c r="AA179" s="187" t="str">
        <f t="shared" si="40"/>
        <v/>
      </c>
      <c r="AB179" s="45" t="e">
        <f>Réservation!#REF!</f>
        <v>#REF!</v>
      </c>
      <c r="AC179" s="45" t="e">
        <f>Réservation!#REF!</f>
        <v>#REF!</v>
      </c>
      <c r="AD179" s="45" t="e">
        <f>VLOOKUP(AC179,Données!$D$14:$E$16,2,FALSE)</f>
        <v>#REF!</v>
      </c>
      <c r="AE179" s="187" t="str">
        <f t="shared" si="41"/>
        <v/>
      </c>
    </row>
    <row r="180" spans="1:31" hidden="1" x14ac:dyDescent="0.35">
      <c r="A180" s="150" t="e">
        <f>Réservation!#REF!</f>
        <v>#REF!</v>
      </c>
      <c r="B180" s="150" t="e">
        <f>Réservation!#REF!</f>
        <v>#REF!</v>
      </c>
      <c r="C180" s="151" t="e">
        <f>Réservation!#REF!</f>
        <v>#REF!</v>
      </c>
      <c r="D180" s="151" t="e">
        <f>Réservation!#REF!</f>
        <v>#REF!</v>
      </c>
      <c r="E180" s="44" t="e">
        <f t="shared" si="33"/>
        <v>#REF!</v>
      </c>
      <c r="F180" s="44" t="e">
        <f>Réservation!#REF!</f>
        <v>#REF!</v>
      </c>
      <c r="G180" s="44" t="e">
        <f>Réservation!#REF!</f>
        <v>#REF!</v>
      </c>
      <c r="H180" s="44" t="e">
        <f>Réservation!#REF!</f>
        <v>#REF!</v>
      </c>
      <c r="I180" s="150" t="e">
        <f>Réservation!#REF!</f>
        <v>#REF!</v>
      </c>
      <c r="J180" s="44" t="str">
        <f>IFERROR(VLOOKUP(I180,Données!$D$2:$E$5,2,FALSE),"")</f>
        <v/>
      </c>
      <c r="K180" s="44" t="str">
        <f t="shared" si="34"/>
        <v/>
      </c>
      <c r="L180" s="150" t="e">
        <f>Réservation!#REF!</f>
        <v>#REF!</v>
      </c>
      <c r="M180" s="44" t="str">
        <f>IFERROR(VLOOKUP(L180,Données!$D$2:$E$5,2,FALSE),"")</f>
        <v/>
      </c>
      <c r="N180" s="44" t="str">
        <f t="shared" si="35"/>
        <v/>
      </c>
      <c r="O180" s="150" t="e">
        <f>Réservation!#REF!</f>
        <v>#REF!</v>
      </c>
      <c r="P180" s="44" t="str">
        <f>IFERROR(VLOOKUP(O180,Données!$D$2:$E$5,2,FALSE),"")</f>
        <v/>
      </c>
      <c r="Q180" s="44" t="str">
        <f t="shared" si="36"/>
        <v/>
      </c>
      <c r="R180" s="150" t="e">
        <f>Réservation!#REF!</f>
        <v>#REF!</v>
      </c>
      <c r="S180" s="44" t="str">
        <f>IFERROR(VLOOKUP(R180,Données!$D$2:$E$5,2,FALSE),"")</f>
        <v/>
      </c>
      <c r="T180" s="44" t="str">
        <f t="shared" si="37"/>
        <v/>
      </c>
      <c r="U180" s="187">
        <f t="shared" si="38"/>
        <v>0</v>
      </c>
      <c r="V180" s="45" t="e">
        <f>Réservation!#REF!</f>
        <v>#REF!</v>
      </c>
      <c r="W180" s="45" t="str">
        <f>IFERROR(VLOOKUP(V180,Données!$K$2:$N$7,3,FALSE),"")</f>
        <v/>
      </c>
      <c r="X180" s="187" t="str">
        <f t="shared" si="39"/>
        <v/>
      </c>
      <c r="Y180" s="45" t="e">
        <f>Réservation!#REF!</f>
        <v>#REF!</v>
      </c>
      <c r="Z180" s="45" t="str">
        <f>IFERROR(VLOOKUP(Y180,Données!$D$8:$E$10,2,FALSE),"")</f>
        <v/>
      </c>
      <c r="AA180" s="187" t="str">
        <f t="shared" si="40"/>
        <v/>
      </c>
      <c r="AB180" s="45" t="e">
        <f>Réservation!#REF!</f>
        <v>#REF!</v>
      </c>
      <c r="AC180" s="45" t="e">
        <f>Réservation!#REF!</f>
        <v>#REF!</v>
      </c>
      <c r="AD180" s="45" t="e">
        <f>VLOOKUP(AC180,Données!$D$14:$E$16,2,FALSE)</f>
        <v>#REF!</v>
      </c>
      <c r="AE180" s="187" t="str">
        <f t="shared" si="41"/>
        <v/>
      </c>
    </row>
    <row r="181" spans="1:31" hidden="1" x14ac:dyDescent="0.35">
      <c r="A181" s="150" t="e">
        <f>Réservation!#REF!</f>
        <v>#REF!</v>
      </c>
      <c r="B181" s="150" t="e">
        <f>Réservation!#REF!</f>
        <v>#REF!</v>
      </c>
      <c r="C181" s="151" t="e">
        <f>Réservation!#REF!</f>
        <v>#REF!</v>
      </c>
      <c r="D181" s="151" t="e">
        <f>Réservation!#REF!</f>
        <v>#REF!</v>
      </c>
      <c r="E181" s="44" t="e">
        <f t="shared" si="33"/>
        <v>#REF!</v>
      </c>
      <c r="F181" s="44" t="e">
        <f>Réservation!#REF!</f>
        <v>#REF!</v>
      </c>
      <c r="G181" s="44" t="e">
        <f>Réservation!#REF!</f>
        <v>#REF!</v>
      </c>
      <c r="H181" s="44" t="e">
        <f>Réservation!#REF!</f>
        <v>#REF!</v>
      </c>
      <c r="I181" s="150" t="e">
        <f>Réservation!#REF!</f>
        <v>#REF!</v>
      </c>
      <c r="J181" s="44" t="str">
        <f>IFERROR(VLOOKUP(I181,Données!$D$2:$E$5,2,FALSE),"")</f>
        <v/>
      </c>
      <c r="K181" s="44" t="str">
        <f t="shared" si="34"/>
        <v/>
      </c>
      <c r="L181" s="150" t="e">
        <f>Réservation!#REF!</f>
        <v>#REF!</v>
      </c>
      <c r="M181" s="44" t="str">
        <f>IFERROR(VLOOKUP(L181,Données!$D$2:$E$5,2,FALSE),"")</f>
        <v/>
      </c>
      <c r="N181" s="44" t="str">
        <f t="shared" si="35"/>
        <v/>
      </c>
      <c r="O181" s="150" t="e">
        <f>Réservation!#REF!</f>
        <v>#REF!</v>
      </c>
      <c r="P181" s="44" t="str">
        <f>IFERROR(VLOOKUP(O181,Données!$D$2:$E$5,2,FALSE),"")</f>
        <v/>
      </c>
      <c r="Q181" s="44" t="str">
        <f t="shared" si="36"/>
        <v/>
      </c>
      <c r="R181" s="150" t="e">
        <f>Réservation!#REF!</f>
        <v>#REF!</v>
      </c>
      <c r="S181" s="44" t="str">
        <f>IFERROR(VLOOKUP(R181,Données!$D$2:$E$5,2,FALSE),"")</f>
        <v/>
      </c>
      <c r="T181" s="44" t="str">
        <f t="shared" si="37"/>
        <v/>
      </c>
      <c r="U181" s="187">
        <f t="shared" si="38"/>
        <v>0</v>
      </c>
      <c r="V181" s="45" t="e">
        <f>Réservation!#REF!</f>
        <v>#REF!</v>
      </c>
      <c r="W181" s="45" t="str">
        <f>IFERROR(VLOOKUP(V181,Données!$K$2:$N$7,3,FALSE),"")</f>
        <v/>
      </c>
      <c r="X181" s="187" t="str">
        <f t="shared" si="39"/>
        <v/>
      </c>
      <c r="Y181" s="45" t="e">
        <f>Réservation!#REF!</f>
        <v>#REF!</v>
      </c>
      <c r="Z181" s="45" t="str">
        <f>IFERROR(VLOOKUP(Y181,Données!$D$8:$E$10,2,FALSE),"")</f>
        <v/>
      </c>
      <c r="AA181" s="187" t="str">
        <f t="shared" si="40"/>
        <v/>
      </c>
      <c r="AB181" s="45" t="e">
        <f>Réservation!#REF!</f>
        <v>#REF!</v>
      </c>
      <c r="AC181" s="45" t="e">
        <f>Réservation!#REF!</f>
        <v>#REF!</v>
      </c>
      <c r="AD181" s="45" t="e">
        <f>VLOOKUP(AC181,Données!$D$14:$E$16,2,FALSE)</f>
        <v>#REF!</v>
      </c>
      <c r="AE181" s="187" t="str">
        <f t="shared" si="41"/>
        <v/>
      </c>
    </row>
    <row r="182" spans="1:31" hidden="1" x14ac:dyDescent="0.35">
      <c r="A182" s="150" t="e">
        <f>Réservation!#REF!</f>
        <v>#REF!</v>
      </c>
      <c r="B182" s="150" t="e">
        <f>Réservation!#REF!</f>
        <v>#REF!</v>
      </c>
      <c r="C182" s="151" t="e">
        <f>Réservation!#REF!</f>
        <v>#REF!</v>
      </c>
      <c r="D182" s="151" t="e">
        <f>Réservation!#REF!</f>
        <v>#REF!</v>
      </c>
      <c r="E182" s="44" t="e">
        <f t="shared" si="33"/>
        <v>#REF!</v>
      </c>
      <c r="F182" s="44" t="e">
        <f>Réservation!#REF!</f>
        <v>#REF!</v>
      </c>
      <c r="G182" s="44" t="e">
        <f>Réservation!#REF!</f>
        <v>#REF!</v>
      </c>
      <c r="H182" s="44" t="e">
        <f>Réservation!#REF!</f>
        <v>#REF!</v>
      </c>
      <c r="I182" s="150" t="e">
        <f>Réservation!#REF!</f>
        <v>#REF!</v>
      </c>
      <c r="J182" s="44" t="str">
        <f>IFERROR(VLOOKUP(I182,Données!$D$2:$E$5,2,FALSE),"")</f>
        <v/>
      </c>
      <c r="K182" s="44" t="str">
        <f t="shared" si="34"/>
        <v/>
      </c>
      <c r="L182" s="150" t="e">
        <f>Réservation!#REF!</f>
        <v>#REF!</v>
      </c>
      <c r="M182" s="44" t="str">
        <f>IFERROR(VLOOKUP(L182,Données!$D$2:$E$5,2,FALSE),"")</f>
        <v/>
      </c>
      <c r="N182" s="44" t="str">
        <f t="shared" si="35"/>
        <v/>
      </c>
      <c r="O182" s="150" t="e">
        <f>Réservation!#REF!</f>
        <v>#REF!</v>
      </c>
      <c r="P182" s="44" t="str">
        <f>IFERROR(VLOOKUP(O182,Données!$D$2:$E$5,2,FALSE),"")</f>
        <v/>
      </c>
      <c r="Q182" s="44" t="str">
        <f t="shared" si="36"/>
        <v/>
      </c>
      <c r="R182" s="150" t="e">
        <f>Réservation!#REF!</f>
        <v>#REF!</v>
      </c>
      <c r="S182" s="44" t="str">
        <f>IFERROR(VLOOKUP(R182,Données!$D$2:$E$5,2,FALSE),"")</f>
        <v/>
      </c>
      <c r="T182" s="44" t="str">
        <f t="shared" si="37"/>
        <v/>
      </c>
      <c r="U182" s="187">
        <f t="shared" si="38"/>
        <v>0</v>
      </c>
      <c r="V182" s="45" t="e">
        <f>Réservation!#REF!</f>
        <v>#REF!</v>
      </c>
      <c r="W182" s="45" t="str">
        <f>IFERROR(VLOOKUP(V182,Données!$K$2:$N$7,3,FALSE),"")</f>
        <v/>
      </c>
      <c r="X182" s="187" t="str">
        <f t="shared" si="39"/>
        <v/>
      </c>
      <c r="Y182" s="45" t="e">
        <f>Réservation!#REF!</f>
        <v>#REF!</v>
      </c>
      <c r="Z182" s="45" t="str">
        <f>IFERROR(VLOOKUP(Y182,Données!$D$8:$E$10,2,FALSE),"")</f>
        <v/>
      </c>
      <c r="AA182" s="187" t="str">
        <f t="shared" si="40"/>
        <v/>
      </c>
      <c r="AB182" s="45" t="e">
        <f>Réservation!#REF!</f>
        <v>#REF!</v>
      </c>
      <c r="AC182" s="45" t="e">
        <f>Réservation!#REF!</f>
        <v>#REF!</v>
      </c>
      <c r="AD182" s="45" t="e">
        <f>VLOOKUP(AC182,Données!$D$14:$E$16,2,FALSE)</f>
        <v>#REF!</v>
      </c>
      <c r="AE182" s="187" t="str">
        <f t="shared" si="41"/>
        <v/>
      </c>
    </row>
    <row r="183" spans="1:31" hidden="1" x14ac:dyDescent="0.35">
      <c r="A183" s="150" t="e">
        <f>Réservation!#REF!</f>
        <v>#REF!</v>
      </c>
      <c r="B183" s="150" t="e">
        <f>Réservation!#REF!</f>
        <v>#REF!</v>
      </c>
      <c r="C183" s="151" t="e">
        <f>Réservation!#REF!</f>
        <v>#REF!</v>
      </c>
      <c r="D183" s="151" t="e">
        <f>Réservation!#REF!</f>
        <v>#REF!</v>
      </c>
      <c r="E183" s="44" t="e">
        <f t="shared" si="33"/>
        <v>#REF!</v>
      </c>
      <c r="F183" s="44" t="e">
        <f>Réservation!#REF!</f>
        <v>#REF!</v>
      </c>
      <c r="G183" s="44" t="e">
        <f>Réservation!#REF!</f>
        <v>#REF!</v>
      </c>
      <c r="H183" s="44" t="e">
        <f>Réservation!#REF!</f>
        <v>#REF!</v>
      </c>
      <c r="I183" s="150" t="e">
        <f>Réservation!#REF!</f>
        <v>#REF!</v>
      </c>
      <c r="J183" s="44" t="str">
        <f>IFERROR(VLOOKUP(I183,Données!$D$2:$E$5,2,FALSE),"")</f>
        <v/>
      </c>
      <c r="K183" s="44" t="str">
        <f t="shared" si="34"/>
        <v/>
      </c>
      <c r="L183" s="150" t="e">
        <f>Réservation!#REF!</f>
        <v>#REF!</v>
      </c>
      <c r="M183" s="44" t="str">
        <f>IFERROR(VLOOKUP(L183,Données!$D$2:$E$5,2,FALSE),"")</f>
        <v/>
      </c>
      <c r="N183" s="44" t="str">
        <f t="shared" si="35"/>
        <v/>
      </c>
      <c r="O183" s="150" t="e">
        <f>Réservation!#REF!</f>
        <v>#REF!</v>
      </c>
      <c r="P183" s="44" t="str">
        <f>IFERROR(VLOOKUP(O183,Données!$D$2:$E$5,2,FALSE),"")</f>
        <v/>
      </c>
      <c r="Q183" s="44" t="str">
        <f t="shared" si="36"/>
        <v/>
      </c>
      <c r="R183" s="150" t="e">
        <f>Réservation!#REF!</f>
        <v>#REF!</v>
      </c>
      <c r="S183" s="44" t="str">
        <f>IFERROR(VLOOKUP(R183,Données!$D$2:$E$5,2,FALSE),"")</f>
        <v/>
      </c>
      <c r="T183" s="44" t="str">
        <f t="shared" si="37"/>
        <v/>
      </c>
      <c r="U183" s="187">
        <f t="shared" si="38"/>
        <v>0</v>
      </c>
      <c r="V183" s="45" t="e">
        <f>Réservation!#REF!</f>
        <v>#REF!</v>
      </c>
      <c r="W183" s="45" t="str">
        <f>IFERROR(VLOOKUP(V183,Données!$K$2:$N$7,3,FALSE),"")</f>
        <v/>
      </c>
      <c r="X183" s="187" t="str">
        <f t="shared" si="39"/>
        <v/>
      </c>
      <c r="Y183" s="45" t="e">
        <f>Réservation!#REF!</f>
        <v>#REF!</v>
      </c>
      <c r="Z183" s="45" t="str">
        <f>IFERROR(VLOOKUP(Y183,Données!$D$8:$E$10,2,FALSE),"")</f>
        <v/>
      </c>
      <c r="AA183" s="187" t="str">
        <f t="shared" si="40"/>
        <v/>
      </c>
      <c r="AB183" s="45" t="e">
        <f>Réservation!#REF!</f>
        <v>#REF!</v>
      </c>
      <c r="AC183" s="45" t="e">
        <f>Réservation!#REF!</f>
        <v>#REF!</v>
      </c>
      <c r="AD183" s="45" t="e">
        <f>VLOOKUP(AC183,Données!$D$14:$E$16,2,FALSE)</f>
        <v>#REF!</v>
      </c>
      <c r="AE183" s="187" t="str">
        <f t="shared" si="41"/>
        <v/>
      </c>
    </row>
    <row r="184" spans="1:31" hidden="1" x14ac:dyDescent="0.35">
      <c r="A184" s="150" t="e">
        <f>Réservation!#REF!</f>
        <v>#REF!</v>
      </c>
      <c r="B184" s="150" t="e">
        <f>Réservation!#REF!</f>
        <v>#REF!</v>
      </c>
      <c r="C184" s="151" t="e">
        <f>Réservation!#REF!</f>
        <v>#REF!</v>
      </c>
      <c r="D184" s="151" t="e">
        <f>Réservation!#REF!</f>
        <v>#REF!</v>
      </c>
      <c r="E184" s="44" t="e">
        <f t="shared" si="33"/>
        <v>#REF!</v>
      </c>
      <c r="F184" s="44" t="e">
        <f>Réservation!#REF!</f>
        <v>#REF!</v>
      </c>
      <c r="G184" s="44" t="e">
        <f>Réservation!#REF!</f>
        <v>#REF!</v>
      </c>
      <c r="H184" s="44" t="e">
        <f>Réservation!#REF!</f>
        <v>#REF!</v>
      </c>
      <c r="I184" s="150" t="e">
        <f>Réservation!#REF!</f>
        <v>#REF!</v>
      </c>
      <c r="J184" s="44" t="str">
        <f>IFERROR(VLOOKUP(I184,Données!$D$2:$E$5,2,FALSE),"")</f>
        <v/>
      </c>
      <c r="K184" s="44" t="str">
        <f t="shared" si="34"/>
        <v/>
      </c>
      <c r="L184" s="150" t="e">
        <f>Réservation!#REF!</f>
        <v>#REF!</v>
      </c>
      <c r="M184" s="44" t="str">
        <f>IFERROR(VLOOKUP(L184,Données!$D$2:$E$5,2,FALSE),"")</f>
        <v/>
      </c>
      <c r="N184" s="44" t="str">
        <f t="shared" si="35"/>
        <v/>
      </c>
      <c r="O184" s="150" t="e">
        <f>Réservation!#REF!</f>
        <v>#REF!</v>
      </c>
      <c r="P184" s="44" t="str">
        <f>IFERROR(VLOOKUP(O184,Données!$D$2:$E$5,2,FALSE),"")</f>
        <v/>
      </c>
      <c r="Q184" s="44" t="str">
        <f t="shared" si="36"/>
        <v/>
      </c>
      <c r="R184" s="150" t="e">
        <f>Réservation!#REF!</f>
        <v>#REF!</v>
      </c>
      <c r="S184" s="44" t="str">
        <f>IFERROR(VLOOKUP(R184,Données!$D$2:$E$5,2,FALSE),"")</f>
        <v/>
      </c>
      <c r="T184" s="44" t="str">
        <f t="shared" si="37"/>
        <v/>
      </c>
      <c r="U184" s="187">
        <f t="shared" si="38"/>
        <v>0</v>
      </c>
      <c r="V184" s="45" t="e">
        <f>Réservation!#REF!</f>
        <v>#REF!</v>
      </c>
      <c r="W184" s="45" t="str">
        <f>IFERROR(VLOOKUP(V184,Données!$K$2:$N$7,3,FALSE),"")</f>
        <v/>
      </c>
      <c r="X184" s="187" t="str">
        <f t="shared" si="39"/>
        <v/>
      </c>
      <c r="Y184" s="45" t="e">
        <f>Réservation!#REF!</f>
        <v>#REF!</v>
      </c>
      <c r="Z184" s="45" t="str">
        <f>IFERROR(VLOOKUP(Y184,Données!$D$8:$E$10,2,FALSE),"")</f>
        <v/>
      </c>
      <c r="AA184" s="187" t="str">
        <f t="shared" si="40"/>
        <v/>
      </c>
      <c r="AB184" s="45" t="e">
        <f>Réservation!#REF!</f>
        <v>#REF!</v>
      </c>
      <c r="AC184" s="45" t="e">
        <f>Réservation!#REF!</f>
        <v>#REF!</v>
      </c>
      <c r="AD184" s="45" t="e">
        <f>VLOOKUP(AC184,Données!$D$14:$E$16,2,FALSE)</f>
        <v>#REF!</v>
      </c>
      <c r="AE184" s="187" t="str">
        <f t="shared" si="41"/>
        <v/>
      </c>
    </row>
    <row r="185" spans="1:31" hidden="1" x14ac:dyDescent="0.35">
      <c r="A185" s="150" t="e">
        <f>Réservation!#REF!</f>
        <v>#REF!</v>
      </c>
      <c r="B185" s="150" t="e">
        <f>Réservation!#REF!</f>
        <v>#REF!</v>
      </c>
      <c r="C185" s="151" t="e">
        <f>Réservation!#REF!</f>
        <v>#REF!</v>
      </c>
      <c r="D185" s="151" t="e">
        <f>Réservation!#REF!</f>
        <v>#REF!</v>
      </c>
      <c r="E185" s="44" t="e">
        <f t="shared" si="33"/>
        <v>#REF!</v>
      </c>
      <c r="F185" s="44" t="e">
        <f>Réservation!#REF!</f>
        <v>#REF!</v>
      </c>
      <c r="G185" s="44" t="e">
        <f>Réservation!#REF!</f>
        <v>#REF!</v>
      </c>
      <c r="H185" s="44" t="e">
        <f>Réservation!#REF!</f>
        <v>#REF!</v>
      </c>
      <c r="I185" s="150" t="e">
        <f>Réservation!#REF!</f>
        <v>#REF!</v>
      </c>
      <c r="J185" s="44" t="str">
        <f>IFERROR(VLOOKUP(I185,Données!$D$2:$E$5,2,FALSE),"")</f>
        <v/>
      </c>
      <c r="K185" s="44" t="str">
        <f t="shared" si="34"/>
        <v/>
      </c>
      <c r="L185" s="150" t="e">
        <f>Réservation!#REF!</f>
        <v>#REF!</v>
      </c>
      <c r="M185" s="44" t="str">
        <f>IFERROR(VLOOKUP(L185,Données!$D$2:$E$5,2,FALSE),"")</f>
        <v/>
      </c>
      <c r="N185" s="44" t="str">
        <f t="shared" si="35"/>
        <v/>
      </c>
      <c r="O185" s="150" t="e">
        <f>Réservation!#REF!</f>
        <v>#REF!</v>
      </c>
      <c r="P185" s="44" t="str">
        <f>IFERROR(VLOOKUP(O185,Données!$D$2:$E$5,2,FALSE),"")</f>
        <v/>
      </c>
      <c r="Q185" s="44" t="str">
        <f t="shared" si="36"/>
        <v/>
      </c>
      <c r="R185" s="150" t="e">
        <f>Réservation!#REF!</f>
        <v>#REF!</v>
      </c>
      <c r="S185" s="44" t="str">
        <f>IFERROR(VLOOKUP(R185,Données!$D$2:$E$5,2,FALSE),"")</f>
        <v/>
      </c>
      <c r="T185" s="44" t="str">
        <f t="shared" si="37"/>
        <v/>
      </c>
      <c r="U185" s="187">
        <f t="shared" si="38"/>
        <v>0</v>
      </c>
      <c r="V185" s="45" t="e">
        <f>Réservation!#REF!</f>
        <v>#REF!</v>
      </c>
      <c r="W185" s="45" t="str">
        <f>IFERROR(VLOOKUP(V185,Données!$K$2:$N$7,3,FALSE),"")</f>
        <v/>
      </c>
      <c r="X185" s="187" t="str">
        <f t="shared" si="39"/>
        <v/>
      </c>
      <c r="Y185" s="45" t="e">
        <f>Réservation!#REF!</f>
        <v>#REF!</v>
      </c>
      <c r="Z185" s="45" t="str">
        <f>IFERROR(VLOOKUP(Y185,Données!$D$8:$E$10,2,FALSE),"")</f>
        <v/>
      </c>
      <c r="AA185" s="187" t="str">
        <f t="shared" si="40"/>
        <v/>
      </c>
      <c r="AB185" s="45" t="e">
        <f>Réservation!#REF!</f>
        <v>#REF!</v>
      </c>
      <c r="AC185" s="45" t="e">
        <f>Réservation!#REF!</f>
        <v>#REF!</v>
      </c>
      <c r="AD185" s="45" t="e">
        <f>VLOOKUP(AC185,Données!$D$14:$E$16,2,FALSE)</f>
        <v>#REF!</v>
      </c>
      <c r="AE185" s="187" t="str">
        <f t="shared" si="41"/>
        <v/>
      </c>
    </row>
    <row r="186" spans="1:31" hidden="1" x14ac:dyDescent="0.35">
      <c r="A186" s="150" t="e">
        <f>Réservation!#REF!</f>
        <v>#REF!</v>
      </c>
      <c r="B186" s="150" t="e">
        <f>Réservation!#REF!</f>
        <v>#REF!</v>
      </c>
      <c r="C186" s="151" t="e">
        <f>Réservation!#REF!</f>
        <v>#REF!</v>
      </c>
      <c r="D186" s="151" t="e">
        <f>Réservation!#REF!</f>
        <v>#REF!</v>
      </c>
      <c r="E186" s="44" t="e">
        <f t="shared" si="33"/>
        <v>#REF!</v>
      </c>
      <c r="F186" s="44" t="e">
        <f>Réservation!#REF!</f>
        <v>#REF!</v>
      </c>
      <c r="G186" s="44" t="e">
        <f>Réservation!#REF!</f>
        <v>#REF!</v>
      </c>
      <c r="H186" s="44" t="e">
        <f>Réservation!#REF!</f>
        <v>#REF!</v>
      </c>
      <c r="I186" s="150" t="e">
        <f>Réservation!#REF!</f>
        <v>#REF!</v>
      </c>
      <c r="J186" s="44" t="str">
        <f>IFERROR(VLOOKUP(I186,Données!$D$2:$E$5,2,FALSE),"")</f>
        <v/>
      </c>
      <c r="K186" s="44" t="str">
        <f t="shared" si="34"/>
        <v/>
      </c>
      <c r="L186" s="150" t="e">
        <f>Réservation!#REF!</f>
        <v>#REF!</v>
      </c>
      <c r="M186" s="44" t="str">
        <f>IFERROR(VLOOKUP(L186,Données!$D$2:$E$5,2,FALSE),"")</f>
        <v/>
      </c>
      <c r="N186" s="44" t="str">
        <f t="shared" si="35"/>
        <v/>
      </c>
      <c r="O186" s="150" t="e">
        <f>Réservation!#REF!</f>
        <v>#REF!</v>
      </c>
      <c r="P186" s="44" t="str">
        <f>IFERROR(VLOOKUP(O186,Données!$D$2:$E$5,2,FALSE),"")</f>
        <v/>
      </c>
      <c r="Q186" s="44" t="str">
        <f t="shared" si="36"/>
        <v/>
      </c>
      <c r="R186" s="150" t="e">
        <f>Réservation!#REF!</f>
        <v>#REF!</v>
      </c>
      <c r="S186" s="44" t="str">
        <f>IFERROR(VLOOKUP(R186,Données!$D$2:$E$5,2,FALSE),"")</f>
        <v/>
      </c>
      <c r="T186" s="44" t="str">
        <f t="shared" si="37"/>
        <v/>
      </c>
      <c r="U186" s="187">
        <f t="shared" si="38"/>
        <v>0</v>
      </c>
      <c r="V186" s="45" t="e">
        <f>Réservation!#REF!</f>
        <v>#REF!</v>
      </c>
      <c r="W186" s="45" t="str">
        <f>IFERROR(VLOOKUP(V186,Données!$K$2:$N$7,3,FALSE),"")</f>
        <v/>
      </c>
      <c r="X186" s="187" t="str">
        <f t="shared" si="39"/>
        <v/>
      </c>
      <c r="Y186" s="45" t="e">
        <f>Réservation!#REF!</f>
        <v>#REF!</v>
      </c>
      <c r="Z186" s="45" t="str">
        <f>IFERROR(VLOOKUP(Y186,Données!$D$8:$E$10,2,FALSE),"")</f>
        <v/>
      </c>
      <c r="AA186" s="187" t="str">
        <f t="shared" si="40"/>
        <v/>
      </c>
      <c r="AB186" s="45" t="e">
        <f>Réservation!#REF!</f>
        <v>#REF!</v>
      </c>
      <c r="AC186" s="45" t="e">
        <f>Réservation!#REF!</f>
        <v>#REF!</v>
      </c>
      <c r="AD186" s="45" t="e">
        <f>VLOOKUP(AC186,Données!$D$14:$E$16,2,FALSE)</f>
        <v>#REF!</v>
      </c>
      <c r="AE186" s="187" t="str">
        <f t="shared" si="41"/>
        <v/>
      </c>
    </row>
    <row r="187" spans="1:31" hidden="1" x14ac:dyDescent="0.35">
      <c r="A187" s="150" t="e">
        <f>Réservation!#REF!</f>
        <v>#REF!</v>
      </c>
      <c r="B187" s="150" t="e">
        <f>Réservation!#REF!</f>
        <v>#REF!</v>
      </c>
      <c r="C187" s="151" t="e">
        <f>Réservation!#REF!</f>
        <v>#REF!</v>
      </c>
      <c r="D187" s="151" t="e">
        <f>Réservation!#REF!</f>
        <v>#REF!</v>
      </c>
      <c r="E187" s="44" t="e">
        <f t="shared" si="33"/>
        <v>#REF!</v>
      </c>
      <c r="F187" s="44" t="e">
        <f>Réservation!#REF!</f>
        <v>#REF!</v>
      </c>
      <c r="G187" s="44" t="e">
        <f>Réservation!#REF!</f>
        <v>#REF!</v>
      </c>
      <c r="H187" s="44" t="e">
        <f>Réservation!#REF!</f>
        <v>#REF!</v>
      </c>
      <c r="I187" s="150" t="e">
        <f>Réservation!#REF!</f>
        <v>#REF!</v>
      </c>
      <c r="J187" s="44" t="str">
        <f>IFERROR(VLOOKUP(I187,Données!$D$2:$E$5,2,FALSE),"")</f>
        <v/>
      </c>
      <c r="K187" s="44" t="str">
        <f t="shared" si="34"/>
        <v/>
      </c>
      <c r="L187" s="150" t="e">
        <f>Réservation!#REF!</f>
        <v>#REF!</v>
      </c>
      <c r="M187" s="44" t="str">
        <f>IFERROR(VLOOKUP(L187,Données!$D$2:$E$5,2,FALSE),"")</f>
        <v/>
      </c>
      <c r="N187" s="44" t="str">
        <f t="shared" si="35"/>
        <v/>
      </c>
      <c r="O187" s="150" t="e">
        <f>Réservation!#REF!</f>
        <v>#REF!</v>
      </c>
      <c r="P187" s="44" t="str">
        <f>IFERROR(VLOOKUP(O187,Données!$D$2:$E$5,2,FALSE),"")</f>
        <v/>
      </c>
      <c r="Q187" s="44" t="str">
        <f t="shared" si="36"/>
        <v/>
      </c>
      <c r="R187" s="150" t="e">
        <f>Réservation!#REF!</f>
        <v>#REF!</v>
      </c>
      <c r="S187" s="44" t="str">
        <f>IFERROR(VLOOKUP(R187,Données!$D$2:$E$5,2,FALSE),"")</f>
        <v/>
      </c>
      <c r="T187" s="44" t="str">
        <f t="shared" si="37"/>
        <v/>
      </c>
      <c r="U187" s="187">
        <f t="shared" si="38"/>
        <v>0</v>
      </c>
      <c r="V187" s="45" t="e">
        <f>Réservation!#REF!</f>
        <v>#REF!</v>
      </c>
      <c r="W187" s="45" t="str">
        <f>IFERROR(VLOOKUP(V187,Données!$K$2:$N$7,3,FALSE),"")</f>
        <v/>
      </c>
      <c r="X187" s="187" t="str">
        <f t="shared" si="39"/>
        <v/>
      </c>
      <c r="Y187" s="45" t="e">
        <f>Réservation!#REF!</f>
        <v>#REF!</v>
      </c>
      <c r="Z187" s="45" t="str">
        <f>IFERROR(VLOOKUP(Y187,Données!$D$8:$E$10,2,FALSE),"")</f>
        <v/>
      </c>
      <c r="AA187" s="187" t="str">
        <f t="shared" si="40"/>
        <v/>
      </c>
      <c r="AB187" s="45" t="e">
        <f>Réservation!#REF!</f>
        <v>#REF!</v>
      </c>
      <c r="AC187" s="45" t="e">
        <f>Réservation!#REF!</f>
        <v>#REF!</v>
      </c>
      <c r="AD187" s="45" t="e">
        <f>VLOOKUP(AC187,Données!$D$14:$E$16,2,FALSE)</f>
        <v>#REF!</v>
      </c>
      <c r="AE187" s="187" t="str">
        <f t="shared" si="41"/>
        <v/>
      </c>
    </row>
    <row r="188" spans="1:31" hidden="1" x14ac:dyDescent="0.35">
      <c r="A188" s="150" t="e">
        <f>Réservation!#REF!</f>
        <v>#REF!</v>
      </c>
      <c r="B188" s="150" t="e">
        <f>Réservation!#REF!</f>
        <v>#REF!</v>
      </c>
      <c r="C188" s="151" t="e">
        <f>Réservation!#REF!</f>
        <v>#REF!</v>
      </c>
      <c r="D188" s="151" t="e">
        <f>Réservation!#REF!</f>
        <v>#REF!</v>
      </c>
      <c r="E188" s="44" t="e">
        <f t="shared" si="33"/>
        <v>#REF!</v>
      </c>
      <c r="F188" s="44" t="e">
        <f>Réservation!#REF!</f>
        <v>#REF!</v>
      </c>
      <c r="G188" s="44" t="e">
        <f>Réservation!#REF!</f>
        <v>#REF!</v>
      </c>
      <c r="H188" s="44" t="e">
        <f>Réservation!#REF!</f>
        <v>#REF!</v>
      </c>
      <c r="I188" s="150" t="e">
        <f>Réservation!#REF!</f>
        <v>#REF!</v>
      </c>
      <c r="J188" s="44" t="str">
        <f>IFERROR(VLOOKUP(I188,Données!$D$2:$E$5,2,FALSE),"")</f>
        <v/>
      </c>
      <c r="K188" s="44" t="str">
        <f t="shared" si="34"/>
        <v/>
      </c>
      <c r="L188" s="150" t="e">
        <f>Réservation!#REF!</f>
        <v>#REF!</v>
      </c>
      <c r="M188" s="44" t="str">
        <f>IFERROR(VLOOKUP(L188,Données!$D$2:$E$5,2,FALSE),"")</f>
        <v/>
      </c>
      <c r="N188" s="44" t="str">
        <f t="shared" si="35"/>
        <v/>
      </c>
      <c r="O188" s="150" t="e">
        <f>Réservation!#REF!</f>
        <v>#REF!</v>
      </c>
      <c r="P188" s="44" t="str">
        <f>IFERROR(VLOOKUP(O188,Données!$D$2:$E$5,2,FALSE),"")</f>
        <v/>
      </c>
      <c r="Q188" s="44" t="str">
        <f t="shared" si="36"/>
        <v/>
      </c>
      <c r="R188" s="150" t="e">
        <f>Réservation!#REF!</f>
        <v>#REF!</v>
      </c>
      <c r="S188" s="44" t="str">
        <f>IFERROR(VLOOKUP(R188,Données!$D$2:$E$5,2,FALSE),"")</f>
        <v/>
      </c>
      <c r="T188" s="44" t="str">
        <f t="shared" si="37"/>
        <v/>
      </c>
      <c r="U188" s="187">
        <f t="shared" si="38"/>
        <v>0</v>
      </c>
      <c r="V188" s="45" t="e">
        <f>Réservation!#REF!</f>
        <v>#REF!</v>
      </c>
      <c r="W188" s="45" t="str">
        <f>IFERROR(VLOOKUP(V188,Données!$K$2:$N$7,3,FALSE),"")</f>
        <v/>
      </c>
      <c r="X188" s="187" t="str">
        <f t="shared" si="39"/>
        <v/>
      </c>
      <c r="Y188" s="45" t="e">
        <f>Réservation!#REF!</f>
        <v>#REF!</v>
      </c>
      <c r="Z188" s="45" t="str">
        <f>IFERROR(VLOOKUP(Y188,Données!$D$8:$E$10,2,FALSE),"")</f>
        <v/>
      </c>
      <c r="AA188" s="187" t="str">
        <f t="shared" si="40"/>
        <v/>
      </c>
      <c r="AB188" s="45" t="e">
        <f>Réservation!#REF!</f>
        <v>#REF!</v>
      </c>
      <c r="AC188" s="45" t="e">
        <f>Réservation!#REF!</f>
        <v>#REF!</v>
      </c>
      <c r="AD188" s="45" t="e">
        <f>VLOOKUP(AC188,Données!$D$14:$E$16,2,FALSE)</f>
        <v>#REF!</v>
      </c>
      <c r="AE188" s="187" t="str">
        <f t="shared" si="41"/>
        <v/>
      </c>
    </row>
    <row r="189" spans="1:31" hidden="1" x14ac:dyDescent="0.35">
      <c r="A189" s="150" t="e">
        <f>Réservation!#REF!</f>
        <v>#REF!</v>
      </c>
      <c r="B189" s="150" t="e">
        <f>Réservation!#REF!</f>
        <v>#REF!</v>
      </c>
      <c r="C189" s="151" t="e">
        <f>Réservation!#REF!</f>
        <v>#REF!</v>
      </c>
      <c r="D189" s="151" t="e">
        <f>Réservation!#REF!</f>
        <v>#REF!</v>
      </c>
      <c r="E189" s="44" t="e">
        <f t="shared" si="33"/>
        <v>#REF!</v>
      </c>
      <c r="F189" s="44" t="e">
        <f>Réservation!#REF!</f>
        <v>#REF!</v>
      </c>
      <c r="G189" s="44" t="e">
        <f>Réservation!#REF!</f>
        <v>#REF!</v>
      </c>
      <c r="H189" s="44" t="e">
        <f>Réservation!#REF!</f>
        <v>#REF!</v>
      </c>
      <c r="I189" s="150" t="e">
        <f>Réservation!#REF!</f>
        <v>#REF!</v>
      </c>
      <c r="J189" s="44" t="str">
        <f>IFERROR(VLOOKUP(I189,Données!$D$2:$E$5,2,FALSE),"")</f>
        <v/>
      </c>
      <c r="K189" s="44" t="str">
        <f t="shared" si="34"/>
        <v/>
      </c>
      <c r="L189" s="150" t="e">
        <f>Réservation!#REF!</f>
        <v>#REF!</v>
      </c>
      <c r="M189" s="44" t="str">
        <f>IFERROR(VLOOKUP(L189,Données!$D$2:$E$5,2,FALSE),"")</f>
        <v/>
      </c>
      <c r="N189" s="44" t="str">
        <f t="shared" si="35"/>
        <v/>
      </c>
      <c r="O189" s="150" t="e">
        <f>Réservation!#REF!</f>
        <v>#REF!</v>
      </c>
      <c r="P189" s="44" t="str">
        <f>IFERROR(VLOOKUP(O189,Données!$D$2:$E$5,2,FALSE),"")</f>
        <v/>
      </c>
      <c r="Q189" s="44" t="str">
        <f t="shared" si="36"/>
        <v/>
      </c>
      <c r="R189" s="150" t="e">
        <f>Réservation!#REF!</f>
        <v>#REF!</v>
      </c>
      <c r="S189" s="44" t="str">
        <f>IFERROR(VLOOKUP(R189,Données!$D$2:$E$5,2,FALSE),"")</f>
        <v/>
      </c>
      <c r="T189" s="44" t="str">
        <f t="shared" si="37"/>
        <v/>
      </c>
      <c r="U189" s="187">
        <f t="shared" si="38"/>
        <v>0</v>
      </c>
      <c r="V189" s="45" t="e">
        <f>Réservation!#REF!</f>
        <v>#REF!</v>
      </c>
      <c r="W189" s="45" t="str">
        <f>IFERROR(VLOOKUP(V189,Données!$K$2:$N$7,3,FALSE),"")</f>
        <v/>
      </c>
      <c r="X189" s="187" t="str">
        <f t="shared" si="39"/>
        <v/>
      </c>
      <c r="Y189" s="45" t="e">
        <f>Réservation!#REF!</f>
        <v>#REF!</v>
      </c>
      <c r="Z189" s="45" t="str">
        <f>IFERROR(VLOOKUP(Y189,Données!$D$8:$E$10,2,FALSE),"")</f>
        <v/>
      </c>
      <c r="AA189" s="187" t="str">
        <f t="shared" si="40"/>
        <v/>
      </c>
      <c r="AB189" s="45" t="e">
        <f>Réservation!#REF!</f>
        <v>#REF!</v>
      </c>
      <c r="AC189" s="45" t="e">
        <f>Réservation!#REF!</f>
        <v>#REF!</v>
      </c>
      <c r="AD189" s="45" t="e">
        <f>VLOOKUP(AC189,Données!$D$14:$E$16,2,FALSE)</f>
        <v>#REF!</v>
      </c>
      <c r="AE189" s="187" t="str">
        <f t="shared" si="41"/>
        <v/>
      </c>
    </row>
    <row r="190" spans="1:31" hidden="1" x14ac:dyDescent="0.35">
      <c r="A190" s="150" t="e">
        <f>Réservation!#REF!</f>
        <v>#REF!</v>
      </c>
      <c r="B190" s="150" t="e">
        <f>Réservation!#REF!</f>
        <v>#REF!</v>
      </c>
      <c r="C190" s="151" t="e">
        <f>Réservation!#REF!</f>
        <v>#REF!</v>
      </c>
      <c r="D190" s="151" t="e">
        <f>Réservation!#REF!</f>
        <v>#REF!</v>
      </c>
      <c r="E190" s="44" t="e">
        <f t="shared" si="33"/>
        <v>#REF!</v>
      </c>
      <c r="F190" s="44" t="e">
        <f>Réservation!#REF!</f>
        <v>#REF!</v>
      </c>
      <c r="G190" s="44" t="e">
        <f>Réservation!#REF!</f>
        <v>#REF!</v>
      </c>
      <c r="H190" s="44" t="e">
        <f>Réservation!#REF!</f>
        <v>#REF!</v>
      </c>
      <c r="I190" s="150" t="e">
        <f>Réservation!#REF!</f>
        <v>#REF!</v>
      </c>
      <c r="J190" s="44" t="str">
        <f>IFERROR(VLOOKUP(I190,Données!$D$2:$E$5,2,FALSE),"")</f>
        <v/>
      </c>
      <c r="K190" s="44" t="str">
        <f t="shared" si="34"/>
        <v/>
      </c>
      <c r="L190" s="150" t="e">
        <f>Réservation!#REF!</f>
        <v>#REF!</v>
      </c>
      <c r="M190" s="44" t="str">
        <f>IFERROR(VLOOKUP(L190,Données!$D$2:$E$5,2,FALSE),"")</f>
        <v/>
      </c>
      <c r="N190" s="44" t="str">
        <f t="shared" si="35"/>
        <v/>
      </c>
      <c r="O190" s="150" t="e">
        <f>Réservation!#REF!</f>
        <v>#REF!</v>
      </c>
      <c r="P190" s="44" t="str">
        <f>IFERROR(VLOOKUP(O190,Données!$D$2:$E$5,2,FALSE),"")</f>
        <v/>
      </c>
      <c r="Q190" s="44" t="str">
        <f t="shared" si="36"/>
        <v/>
      </c>
      <c r="R190" s="150" t="e">
        <f>Réservation!#REF!</f>
        <v>#REF!</v>
      </c>
      <c r="S190" s="44" t="str">
        <f>IFERROR(VLOOKUP(R190,Données!$D$2:$E$5,2,FALSE),"")</f>
        <v/>
      </c>
      <c r="T190" s="44" t="str">
        <f t="shared" si="37"/>
        <v/>
      </c>
      <c r="U190" s="187">
        <f t="shared" si="38"/>
        <v>0</v>
      </c>
      <c r="V190" s="45" t="e">
        <f>Réservation!#REF!</f>
        <v>#REF!</v>
      </c>
      <c r="W190" s="45" t="str">
        <f>IFERROR(VLOOKUP(V190,Données!$K$2:$N$7,3,FALSE),"")</f>
        <v/>
      </c>
      <c r="X190" s="187" t="str">
        <f t="shared" si="39"/>
        <v/>
      </c>
      <c r="Y190" s="45" t="e">
        <f>Réservation!#REF!</f>
        <v>#REF!</v>
      </c>
      <c r="Z190" s="45" t="str">
        <f>IFERROR(VLOOKUP(Y190,Données!$D$8:$E$10,2,FALSE),"")</f>
        <v/>
      </c>
      <c r="AA190" s="187" t="str">
        <f t="shared" si="40"/>
        <v/>
      </c>
      <c r="AB190" s="45" t="e">
        <f>Réservation!#REF!</f>
        <v>#REF!</v>
      </c>
      <c r="AC190" s="45" t="e">
        <f>Réservation!#REF!</f>
        <v>#REF!</v>
      </c>
      <c r="AD190" s="45" t="e">
        <f>VLOOKUP(AC190,Données!$D$14:$E$16,2,FALSE)</f>
        <v>#REF!</v>
      </c>
      <c r="AE190" s="187" t="str">
        <f t="shared" si="41"/>
        <v/>
      </c>
    </row>
    <row r="191" spans="1:31" hidden="1" x14ac:dyDescent="0.35">
      <c r="A191" s="150" t="e">
        <f>Réservation!#REF!</f>
        <v>#REF!</v>
      </c>
      <c r="B191" s="150" t="e">
        <f>Réservation!#REF!</f>
        <v>#REF!</v>
      </c>
      <c r="C191" s="151" t="e">
        <f>Réservation!#REF!</f>
        <v>#REF!</v>
      </c>
      <c r="D191" s="151" t="e">
        <f>Réservation!#REF!</f>
        <v>#REF!</v>
      </c>
      <c r="E191" s="44" t="e">
        <f t="shared" si="33"/>
        <v>#REF!</v>
      </c>
      <c r="F191" s="44" t="e">
        <f>Réservation!#REF!</f>
        <v>#REF!</v>
      </c>
      <c r="G191" s="44" t="e">
        <f>Réservation!#REF!</f>
        <v>#REF!</v>
      </c>
      <c r="H191" s="44" t="e">
        <f>Réservation!#REF!</f>
        <v>#REF!</v>
      </c>
      <c r="I191" s="150" t="e">
        <f>Réservation!#REF!</f>
        <v>#REF!</v>
      </c>
      <c r="J191" s="44" t="str">
        <f>IFERROR(VLOOKUP(I191,Données!$D$2:$E$5,2,FALSE),"")</f>
        <v/>
      </c>
      <c r="K191" s="44" t="str">
        <f t="shared" si="34"/>
        <v/>
      </c>
      <c r="L191" s="150" t="e">
        <f>Réservation!#REF!</f>
        <v>#REF!</v>
      </c>
      <c r="M191" s="44" t="str">
        <f>IFERROR(VLOOKUP(L191,Données!$D$2:$E$5,2,FALSE),"")</f>
        <v/>
      </c>
      <c r="N191" s="44" t="str">
        <f t="shared" si="35"/>
        <v/>
      </c>
      <c r="O191" s="150" t="e">
        <f>Réservation!#REF!</f>
        <v>#REF!</v>
      </c>
      <c r="P191" s="44" t="str">
        <f>IFERROR(VLOOKUP(O191,Données!$D$2:$E$5,2,FALSE),"")</f>
        <v/>
      </c>
      <c r="Q191" s="44" t="str">
        <f t="shared" si="36"/>
        <v/>
      </c>
      <c r="R191" s="150" t="e">
        <f>Réservation!#REF!</f>
        <v>#REF!</v>
      </c>
      <c r="S191" s="44" t="str">
        <f>IFERROR(VLOOKUP(R191,Données!$D$2:$E$5,2,FALSE),"")</f>
        <v/>
      </c>
      <c r="T191" s="44" t="str">
        <f t="shared" si="37"/>
        <v/>
      </c>
      <c r="U191" s="187">
        <f t="shared" si="38"/>
        <v>0</v>
      </c>
      <c r="V191" s="45" t="e">
        <f>Réservation!#REF!</f>
        <v>#REF!</v>
      </c>
      <c r="W191" s="45" t="str">
        <f>IFERROR(VLOOKUP(V191,Données!$K$2:$N$7,3,FALSE),"")</f>
        <v/>
      </c>
      <c r="X191" s="187" t="str">
        <f t="shared" si="39"/>
        <v/>
      </c>
      <c r="Y191" s="45" t="e">
        <f>Réservation!#REF!</f>
        <v>#REF!</v>
      </c>
      <c r="Z191" s="45" t="str">
        <f>IFERROR(VLOOKUP(Y191,Données!$D$8:$E$10,2,FALSE),"")</f>
        <v/>
      </c>
      <c r="AA191" s="187" t="str">
        <f t="shared" si="40"/>
        <v/>
      </c>
      <c r="AB191" s="45" t="e">
        <f>Réservation!#REF!</f>
        <v>#REF!</v>
      </c>
      <c r="AC191" s="45" t="e">
        <f>Réservation!#REF!</f>
        <v>#REF!</v>
      </c>
      <c r="AD191" s="45" t="e">
        <f>VLOOKUP(AC191,Données!$D$14:$E$16,2,FALSE)</f>
        <v>#REF!</v>
      </c>
      <c r="AE191" s="187" t="str">
        <f t="shared" si="41"/>
        <v/>
      </c>
    </row>
    <row r="192" spans="1:31" hidden="1" x14ac:dyDescent="0.35">
      <c r="A192" s="150" t="e">
        <f>Réservation!#REF!</f>
        <v>#REF!</v>
      </c>
      <c r="B192" s="150" t="e">
        <f>Réservation!#REF!</f>
        <v>#REF!</v>
      </c>
      <c r="C192" s="151" t="e">
        <f>Réservation!#REF!</f>
        <v>#REF!</v>
      </c>
      <c r="D192" s="151" t="e">
        <f>Réservation!#REF!</f>
        <v>#REF!</v>
      </c>
      <c r="E192" s="44" t="e">
        <f t="shared" si="33"/>
        <v>#REF!</v>
      </c>
      <c r="F192" s="44" t="e">
        <f>Réservation!#REF!</f>
        <v>#REF!</v>
      </c>
      <c r="G192" s="44" t="e">
        <f>Réservation!#REF!</f>
        <v>#REF!</v>
      </c>
      <c r="H192" s="44" t="e">
        <f>Réservation!#REF!</f>
        <v>#REF!</v>
      </c>
      <c r="I192" s="150" t="e">
        <f>Réservation!#REF!</f>
        <v>#REF!</v>
      </c>
      <c r="J192" s="44" t="str">
        <f>IFERROR(VLOOKUP(I192,Données!$D$2:$E$5,2,FALSE),"")</f>
        <v/>
      </c>
      <c r="K192" s="44" t="str">
        <f t="shared" si="34"/>
        <v/>
      </c>
      <c r="L192" s="150" t="e">
        <f>Réservation!#REF!</f>
        <v>#REF!</v>
      </c>
      <c r="M192" s="44" t="str">
        <f>IFERROR(VLOOKUP(L192,Données!$D$2:$E$5,2,FALSE),"")</f>
        <v/>
      </c>
      <c r="N192" s="44" t="str">
        <f t="shared" si="35"/>
        <v/>
      </c>
      <c r="O192" s="150" t="e">
        <f>Réservation!#REF!</f>
        <v>#REF!</v>
      </c>
      <c r="P192" s="44" t="str">
        <f>IFERROR(VLOOKUP(O192,Données!$D$2:$E$5,2,FALSE),"")</f>
        <v/>
      </c>
      <c r="Q192" s="44" t="str">
        <f t="shared" si="36"/>
        <v/>
      </c>
      <c r="R192" s="150" t="e">
        <f>Réservation!#REF!</f>
        <v>#REF!</v>
      </c>
      <c r="S192" s="44" t="str">
        <f>IFERROR(VLOOKUP(R192,Données!$D$2:$E$5,2,FALSE),"")</f>
        <v/>
      </c>
      <c r="T192" s="44" t="str">
        <f t="shared" si="37"/>
        <v/>
      </c>
      <c r="U192" s="187">
        <f t="shared" si="38"/>
        <v>0</v>
      </c>
      <c r="V192" s="45" t="e">
        <f>Réservation!#REF!</f>
        <v>#REF!</v>
      </c>
      <c r="W192" s="45" t="str">
        <f>IFERROR(VLOOKUP(V192,Données!$K$2:$N$7,3,FALSE),"")</f>
        <v/>
      </c>
      <c r="X192" s="187" t="str">
        <f t="shared" si="39"/>
        <v/>
      </c>
      <c r="Y192" s="45" t="e">
        <f>Réservation!#REF!</f>
        <v>#REF!</v>
      </c>
      <c r="Z192" s="45" t="str">
        <f>IFERROR(VLOOKUP(Y192,Données!$D$8:$E$10,2,FALSE),"")</f>
        <v/>
      </c>
      <c r="AA192" s="187" t="str">
        <f t="shared" si="40"/>
        <v/>
      </c>
      <c r="AB192" s="45" t="e">
        <f>Réservation!#REF!</f>
        <v>#REF!</v>
      </c>
      <c r="AC192" s="45" t="e">
        <f>Réservation!#REF!</f>
        <v>#REF!</v>
      </c>
      <c r="AD192" s="45" t="e">
        <f>VLOOKUP(AC192,Données!$D$14:$E$16,2,FALSE)</f>
        <v>#REF!</v>
      </c>
      <c r="AE192" s="187" t="str">
        <f t="shared" si="41"/>
        <v/>
      </c>
    </row>
    <row r="193" spans="1:31" hidden="1" x14ac:dyDescent="0.35">
      <c r="A193" s="150" t="e">
        <f>Réservation!#REF!</f>
        <v>#REF!</v>
      </c>
      <c r="B193" s="150" t="e">
        <f>Réservation!#REF!</f>
        <v>#REF!</v>
      </c>
      <c r="C193" s="151" t="e">
        <f>Réservation!#REF!</f>
        <v>#REF!</v>
      </c>
      <c r="D193" s="151" t="e">
        <f>Réservation!#REF!</f>
        <v>#REF!</v>
      </c>
      <c r="E193" s="44" t="e">
        <f t="shared" si="33"/>
        <v>#REF!</v>
      </c>
      <c r="F193" s="44" t="e">
        <f>Réservation!#REF!</f>
        <v>#REF!</v>
      </c>
      <c r="G193" s="44" t="e">
        <f>Réservation!#REF!</f>
        <v>#REF!</v>
      </c>
      <c r="H193" s="44" t="e">
        <f>Réservation!#REF!</f>
        <v>#REF!</v>
      </c>
      <c r="I193" s="150" t="e">
        <f>Réservation!#REF!</f>
        <v>#REF!</v>
      </c>
      <c r="J193" s="44" t="str">
        <f>IFERROR(VLOOKUP(I193,Données!$D$2:$E$5,2,FALSE),"")</f>
        <v/>
      </c>
      <c r="K193" s="44" t="str">
        <f t="shared" si="34"/>
        <v/>
      </c>
      <c r="L193" s="150" t="e">
        <f>Réservation!#REF!</f>
        <v>#REF!</v>
      </c>
      <c r="M193" s="44" t="str">
        <f>IFERROR(VLOOKUP(L193,Données!$D$2:$E$5,2,FALSE),"")</f>
        <v/>
      </c>
      <c r="N193" s="44" t="str">
        <f t="shared" si="35"/>
        <v/>
      </c>
      <c r="O193" s="150" t="e">
        <f>Réservation!#REF!</f>
        <v>#REF!</v>
      </c>
      <c r="P193" s="44" t="str">
        <f>IFERROR(VLOOKUP(O193,Données!$D$2:$E$5,2,FALSE),"")</f>
        <v/>
      </c>
      <c r="Q193" s="44" t="str">
        <f t="shared" si="36"/>
        <v/>
      </c>
      <c r="R193" s="150" t="e">
        <f>Réservation!#REF!</f>
        <v>#REF!</v>
      </c>
      <c r="S193" s="44" t="str">
        <f>IFERROR(VLOOKUP(R193,Données!$D$2:$E$5,2,FALSE),"")</f>
        <v/>
      </c>
      <c r="T193" s="44" t="str">
        <f t="shared" si="37"/>
        <v/>
      </c>
      <c r="U193" s="187">
        <f t="shared" si="38"/>
        <v>0</v>
      </c>
      <c r="V193" s="45" t="e">
        <f>Réservation!#REF!</f>
        <v>#REF!</v>
      </c>
      <c r="W193" s="45" t="str">
        <f>IFERROR(VLOOKUP(V193,Données!$K$2:$N$7,3,FALSE),"")</f>
        <v/>
      </c>
      <c r="X193" s="187" t="str">
        <f t="shared" si="39"/>
        <v/>
      </c>
      <c r="Y193" s="45" t="e">
        <f>Réservation!#REF!</f>
        <v>#REF!</v>
      </c>
      <c r="Z193" s="45" t="str">
        <f>IFERROR(VLOOKUP(Y193,Données!$D$8:$E$10,2,FALSE),"")</f>
        <v/>
      </c>
      <c r="AA193" s="187" t="str">
        <f t="shared" si="40"/>
        <v/>
      </c>
      <c r="AB193" s="45" t="e">
        <f>Réservation!#REF!</f>
        <v>#REF!</v>
      </c>
      <c r="AC193" s="45" t="e">
        <f>Réservation!#REF!</f>
        <v>#REF!</v>
      </c>
      <c r="AD193" s="45" t="e">
        <f>VLOOKUP(AC193,Données!$D$14:$E$16,2,FALSE)</f>
        <v>#REF!</v>
      </c>
      <c r="AE193" s="187" t="str">
        <f t="shared" si="41"/>
        <v/>
      </c>
    </row>
    <row r="194" spans="1:31" hidden="1" x14ac:dyDescent="0.35">
      <c r="A194" s="150" t="e">
        <f>Réservation!#REF!</f>
        <v>#REF!</v>
      </c>
      <c r="B194" s="150" t="e">
        <f>Réservation!#REF!</f>
        <v>#REF!</v>
      </c>
      <c r="C194" s="151" t="e">
        <f>Réservation!#REF!</f>
        <v>#REF!</v>
      </c>
      <c r="D194" s="151" t="e">
        <f>Réservation!#REF!</f>
        <v>#REF!</v>
      </c>
      <c r="E194" s="44" t="e">
        <f t="shared" si="33"/>
        <v>#REF!</v>
      </c>
      <c r="F194" s="44" t="e">
        <f>Réservation!#REF!</f>
        <v>#REF!</v>
      </c>
      <c r="G194" s="44" t="e">
        <f>Réservation!#REF!</f>
        <v>#REF!</v>
      </c>
      <c r="H194" s="44" t="e">
        <f>Réservation!#REF!</f>
        <v>#REF!</v>
      </c>
      <c r="I194" s="150" t="e">
        <f>Réservation!#REF!</f>
        <v>#REF!</v>
      </c>
      <c r="J194" s="44" t="str">
        <f>IFERROR(VLOOKUP(I194,Données!$D$2:$E$5,2,FALSE),"")</f>
        <v/>
      </c>
      <c r="K194" s="44" t="str">
        <f t="shared" si="34"/>
        <v/>
      </c>
      <c r="L194" s="150" t="e">
        <f>Réservation!#REF!</f>
        <v>#REF!</v>
      </c>
      <c r="M194" s="44" t="str">
        <f>IFERROR(VLOOKUP(L194,Données!$D$2:$E$5,2,FALSE),"")</f>
        <v/>
      </c>
      <c r="N194" s="44" t="str">
        <f t="shared" si="35"/>
        <v/>
      </c>
      <c r="O194" s="150" t="e">
        <f>Réservation!#REF!</f>
        <v>#REF!</v>
      </c>
      <c r="P194" s="44" t="str">
        <f>IFERROR(VLOOKUP(O194,Données!$D$2:$E$5,2,FALSE),"")</f>
        <v/>
      </c>
      <c r="Q194" s="44" t="str">
        <f t="shared" si="36"/>
        <v/>
      </c>
      <c r="R194" s="150" t="e">
        <f>Réservation!#REF!</f>
        <v>#REF!</v>
      </c>
      <c r="S194" s="44" t="str">
        <f>IFERROR(VLOOKUP(R194,Données!$D$2:$E$5,2,FALSE),"")</f>
        <v/>
      </c>
      <c r="T194" s="44" t="str">
        <f t="shared" si="37"/>
        <v/>
      </c>
      <c r="U194" s="187">
        <f t="shared" si="38"/>
        <v>0</v>
      </c>
      <c r="V194" s="45" t="e">
        <f>Réservation!#REF!</f>
        <v>#REF!</v>
      </c>
      <c r="W194" s="45" t="str">
        <f>IFERROR(VLOOKUP(V194,Données!$K$2:$N$7,3,FALSE),"")</f>
        <v/>
      </c>
      <c r="X194" s="187" t="str">
        <f t="shared" si="39"/>
        <v/>
      </c>
      <c r="Y194" s="45" t="e">
        <f>Réservation!#REF!</f>
        <v>#REF!</v>
      </c>
      <c r="Z194" s="45" t="str">
        <f>IFERROR(VLOOKUP(Y194,Données!$D$8:$E$10,2,FALSE),"")</f>
        <v/>
      </c>
      <c r="AA194" s="187" t="str">
        <f t="shared" si="40"/>
        <v/>
      </c>
      <c r="AB194" s="45" t="e">
        <f>Réservation!#REF!</f>
        <v>#REF!</v>
      </c>
      <c r="AC194" s="45" t="e">
        <f>Réservation!#REF!</f>
        <v>#REF!</v>
      </c>
      <c r="AD194" s="45" t="e">
        <f>VLOOKUP(AC194,Données!$D$14:$E$16,2,FALSE)</f>
        <v>#REF!</v>
      </c>
      <c r="AE194" s="187" t="str">
        <f t="shared" si="41"/>
        <v/>
      </c>
    </row>
    <row r="195" spans="1:31" hidden="1" x14ac:dyDescent="0.35">
      <c r="A195" s="150" t="e">
        <f>Réservation!#REF!</f>
        <v>#REF!</v>
      </c>
      <c r="B195" s="150" t="e">
        <f>Réservation!#REF!</f>
        <v>#REF!</v>
      </c>
      <c r="C195" s="151" t="e">
        <f>Réservation!#REF!</f>
        <v>#REF!</v>
      </c>
      <c r="D195" s="151" t="e">
        <f>Réservation!#REF!</f>
        <v>#REF!</v>
      </c>
      <c r="E195" s="44" t="e">
        <f t="shared" si="33"/>
        <v>#REF!</v>
      </c>
      <c r="F195" s="44" t="e">
        <f>Réservation!#REF!</f>
        <v>#REF!</v>
      </c>
      <c r="G195" s="44" t="e">
        <f>Réservation!#REF!</f>
        <v>#REF!</v>
      </c>
      <c r="H195" s="44" t="e">
        <f>Réservation!#REF!</f>
        <v>#REF!</v>
      </c>
      <c r="I195" s="150" t="e">
        <f>Réservation!#REF!</f>
        <v>#REF!</v>
      </c>
      <c r="J195" s="44" t="str">
        <f>IFERROR(VLOOKUP(I195,Données!$D$2:$E$5,2,FALSE),"")</f>
        <v/>
      </c>
      <c r="K195" s="44" t="str">
        <f t="shared" si="34"/>
        <v/>
      </c>
      <c r="L195" s="150" t="e">
        <f>Réservation!#REF!</f>
        <v>#REF!</v>
      </c>
      <c r="M195" s="44" t="str">
        <f>IFERROR(VLOOKUP(L195,Données!$D$2:$E$5,2,FALSE),"")</f>
        <v/>
      </c>
      <c r="N195" s="44" t="str">
        <f t="shared" si="35"/>
        <v/>
      </c>
      <c r="O195" s="150" t="e">
        <f>Réservation!#REF!</f>
        <v>#REF!</v>
      </c>
      <c r="P195" s="44" t="str">
        <f>IFERROR(VLOOKUP(O195,Données!$D$2:$E$5,2,FALSE),"")</f>
        <v/>
      </c>
      <c r="Q195" s="44" t="str">
        <f t="shared" si="36"/>
        <v/>
      </c>
      <c r="R195" s="150" t="e">
        <f>Réservation!#REF!</f>
        <v>#REF!</v>
      </c>
      <c r="S195" s="44" t="str">
        <f>IFERROR(VLOOKUP(R195,Données!$D$2:$E$5,2,FALSE),"")</f>
        <v/>
      </c>
      <c r="T195" s="44" t="str">
        <f t="shared" si="37"/>
        <v/>
      </c>
      <c r="U195" s="187">
        <f t="shared" si="38"/>
        <v>0</v>
      </c>
      <c r="V195" s="45" t="e">
        <f>Réservation!#REF!</f>
        <v>#REF!</v>
      </c>
      <c r="W195" s="45" t="str">
        <f>IFERROR(VLOOKUP(V195,Données!$K$2:$N$7,3,FALSE),"")</f>
        <v/>
      </c>
      <c r="X195" s="187" t="str">
        <f t="shared" si="39"/>
        <v/>
      </c>
      <c r="Y195" s="45" t="e">
        <f>Réservation!#REF!</f>
        <v>#REF!</v>
      </c>
      <c r="Z195" s="45" t="str">
        <f>IFERROR(VLOOKUP(Y195,Données!$D$8:$E$10,2,FALSE),"")</f>
        <v/>
      </c>
      <c r="AA195" s="187" t="str">
        <f t="shared" si="40"/>
        <v/>
      </c>
      <c r="AB195" s="45" t="e">
        <f>Réservation!#REF!</f>
        <v>#REF!</v>
      </c>
      <c r="AC195" s="45" t="e">
        <f>Réservation!#REF!</f>
        <v>#REF!</v>
      </c>
      <c r="AD195" s="45" t="e">
        <f>VLOOKUP(AC195,Données!$D$14:$E$16,2,FALSE)</f>
        <v>#REF!</v>
      </c>
      <c r="AE195" s="187" t="str">
        <f t="shared" si="41"/>
        <v/>
      </c>
    </row>
    <row r="196" spans="1:31" hidden="1" x14ac:dyDescent="0.35">
      <c r="A196" s="150" t="e">
        <f>Réservation!#REF!</f>
        <v>#REF!</v>
      </c>
      <c r="B196" s="150" t="e">
        <f>Réservation!#REF!</f>
        <v>#REF!</v>
      </c>
      <c r="C196" s="151" t="e">
        <f>Réservation!#REF!</f>
        <v>#REF!</v>
      </c>
      <c r="D196" s="151" t="e">
        <f>Réservation!#REF!</f>
        <v>#REF!</v>
      </c>
      <c r="E196" s="44" t="e">
        <f t="shared" si="33"/>
        <v>#REF!</v>
      </c>
      <c r="F196" s="44" t="e">
        <f>Réservation!#REF!</f>
        <v>#REF!</v>
      </c>
      <c r="G196" s="44" t="e">
        <f>Réservation!#REF!</f>
        <v>#REF!</v>
      </c>
      <c r="H196" s="44" t="e">
        <f>Réservation!#REF!</f>
        <v>#REF!</v>
      </c>
      <c r="I196" s="150" t="e">
        <f>Réservation!#REF!</f>
        <v>#REF!</v>
      </c>
      <c r="J196" s="44" t="str">
        <f>IFERROR(VLOOKUP(I196,Données!$D$2:$E$5,2,FALSE),"")</f>
        <v/>
      </c>
      <c r="K196" s="44" t="str">
        <f t="shared" si="34"/>
        <v/>
      </c>
      <c r="L196" s="150" t="e">
        <f>Réservation!#REF!</f>
        <v>#REF!</v>
      </c>
      <c r="M196" s="44" t="str">
        <f>IFERROR(VLOOKUP(L196,Données!$D$2:$E$5,2,FALSE),"")</f>
        <v/>
      </c>
      <c r="N196" s="44" t="str">
        <f t="shared" si="35"/>
        <v/>
      </c>
      <c r="O196" s="150" t="e">
        <f>Réservation!#REF!</f>
        <v>#REF!</v>
      </c>
      <c r="P196" s="44" t="str">
        <f>IFERROR(VLOOKUP(O196,Données!$D$2:$E$5,2,FALSE),"")</f>
        <v/>
      </c>
      <c r="Q196" s="44" t="str">
        <f t="shared" si="36"/>
        <v/>
      </c>
      <c r="R196" s="150" t="e">
        <f>Réservation!#REF!</f>
        <v>#REF!</v>
      </c>
      <c r="S196" s="44" t="str">
        <f>IFERROR(VLOOKUP(R196,Données!$D$2:$E$5,2,FALSE),"")</f>
        <v/>
      </c>
      <c r="T196" s="44" t="str">
        <f t="shared" si="37"/>
        <v/>
      </c>
      <c r="U196" s="187">
        <f t="shared" si="38"/>
        <v>0</v>
      </c>
      <c r="V196" s="45" t="e">
        <f>Réservation!#REF!</f>
        <v>#REF!</v>
      </c>
      <c r="W196" s="45" t="str">
        <f>IFERROR(VLOOKUP(V196,Données!$K$2:$N$7,3,FALSE),"")</f>
        <v/>
      </c>
      <c r="X196" s="187" t="str">
        <f t="shared" si="39"/>
        <v/>
      </c>
      <c r="Y196" s="45" t="e">
        <f>Réservation!#REF!</f>
        <v>#REF!</v>
      </c>
      <c r="Z196" s="45" t="str">
        <f>IFERROR(VLOOKUP(Y196,Données!$D$8:$E$10,2,FALSE),"")</f>
        <v/>
      </c>
      <c r="AA196" s="187" t="str">
        <f t="shared" si="40"/>
        <v/>
      </c>
      <c r="AB196" s="45" t="e">
        <f>Réservation!#REF!</f>
        <v>#REF!</v>
      </c>
      <c r="AC196" s="45" t="e">
        <f>Réservation!#REF!</f>
        <v>#REF!</v>
      </c>
      <c r="AD196" s="45" t="e">
        <f>VLOOKUP(AC196,Données!$D$14:$E$16,2,FALSE)</f>
        <v>#REF!</v>
      </c>
      <c r="AE196" s="187" t="str">
        <f t="shared" si="41"/>
        <v/>
      </c>
    </row>
    <row r="197" spans="1:31" hidden="1" x14ac:dyDescent="0.35">
      <c r="A197" s="150" t="e">
        <f>Réservation!#REF!</f>
        <v>#REF!</v>
      </c>
      <c r="B197" s="150" t="e">
        <f>Réservation!#REF!</f>
        <v>#REF!</v>
      </c>
      <c r="C197" s="151" t="e">
        <f>Réservation!#REF!</f>
        <v>#REF!</v>
      </c>
      <c r="D197" s="151" t="e">
        <f>Réservation!#REF!</f>
        <v>#REF!</v>
      </c>
      <c r="E197" s="44" t="e">
        <f t="shared" si="33"/>
        <v>#REF!</v>
      </c>
      <c r="F197" s="44" t="e">
        <f>Réservation!#REF!</f>
        <v>#REF!</v>
      </c>
      <c r="G197" s="44" t="e">
        <f>Réservation!#REF!</f>
        <v>#REF!</v>
      </c>
      <c r="H197" s="44" t="e">
        <f>Réservation!#REF!</f>
        <v>#REF!</v>
      </c>
      <c r="I197" s="150" t="e">
        <f>Réservation!#REF!</f>
        <v>#REF!</v>
      </c>
      <c r="J197" s="44" t="str">
        <f>IFERROR(VLOOKUP(I197,Données!$D$2:$E$5,2,FALSE),"")</f>
        <v/>
      </c>
      <c r="K197" s="44" t="str">
        <f t="shared" si="34"/>
        <v/>
      </c>
      <c r="L197" s="150" t="e">
        <f>Réservation!#REF!</f>
        <v>#REF!</v>
      </c>
      <c r="M197" s="44" t="str">
        <f>IFERROR(VLOOKUP(L197,Données!$D$2:$E$5,2,FALSE),"")</f>
        <v/>
      </c>
      <c r="N197" s="44" t="str">
        <f t="shared" si="35"/>
        <v/>
      </c>
      <c r="O197" s="150" t="e">
        <f>Réservation!#REF!</f>
        <v>#REF!</v>
      </c>
      <c r="P197" s="44" t="str">
        <f>IFERROR(VLOOKUP(O197,Données!$D$2:$E$5,2,FALSE),"")</f>
        <v/>
      </c>
      <c r="Q197" s="44" t="str">
        <f t="shared" si="36"/>
        <v/>
      </c>
      <c r="R197" s="150" t="e">
        <f>Réservation!#REF!</f>
        <v>#REF!</v>
      </c>
      <c r="S197" s="44" t="str">
        <f>IFERROR(VLOOKUP(R197,Données!$D$2:$E$5,2,FALSE),"")</f>
        <v/>
      </c>
      <c r="T197" s="44" t="str">
        <f t="shared" si="37"/>
        <v/>
      </c>
      <c r="U197" s="187">
        <f t="shared" si="38"/>
        <v>0</v>
      </c>
      <c r="V197" s="45" t="e">
        <f>Réservation!#REF!</f>
        <v>#REF!</v>
      </c>
      <c r="W197" s="45" t="str">
        <f>IFERROR(VLOOKUP(V197,Données!$K$2:$N$7,3,FALSE),"")</f>
        <v/>
      </c>
      <c r="X197" s="187" t="str">
        <f t="shared" si="39"/>
        <v/>
      </c>
      <c r="Y197" s="45" t="e">
        <f>Réservation!#REF!</f>
        <v>#REF!</v>
      </c>
      <c r="Z197" s="45" t="str">
        <f>IFERROR(VLOOKUP(Y197,Données!$D$8:$E$10,2,FALSE),"")</f>
        <v/>
      </c>
      <c r="AA197" s="187" t="str">
        <f t="shared" si="40"/>
        <v/>
      </c>
      <c r="AB197" s="45" t="e">
        <f>Réservation!#REF!</f>
        <v>#REF!</v>
      </c>
      <c r="AC197" s="45" t="e">
        <f>Réservation!#REF!</f>
        <v>#REF!</v>
      </c>
      <c r="AD197" s="45" t="e">
        <f>VLOOKUP(AC197,Données!$D$14:$E$16,2,FALSE)</f>
        <v>#REF!</v>
      </c>
      <c r="AE197" s="187" t="str">
        <f t="shared" si="41"/>
        <v/>
      </c>
    </row>
    <row r="198" spans="1:31" hidden="1" x14ac:dyDescent="0.35">
      <c r="A198" s="150" t="e">
        <f>Réservation!#REF!</f>
        <v>#REF!</v>
      </c>
      <c r="B198" s="150" t="e">
        <f>Réservation!#REF!</f>
        <v>#REF!</v>
      </c>
      <c r="C198" s="151" t="e">
        <f>Réservation!#REF!</f>
        <v>#REF!</v>
      </c>
      <c r="D198" s="151" t="e">
        <f>Réservation!#REF!</f>
        <v>#REF!</v>
      </c>
      <c r="E198" s="44" t="e">
        <f t="shared" si="33"/>
        <v>#REF!</v>
      </c>
      <c r="F198" s="44" t="e">
        <f>Réservation!#REF!</f>
        <v>#REF!</v>
      </c>
      <c r="G198" s="44" t="e">
        <f>Réservation!#REF!</f>
        <v>#REF!</v>
      </c>
      <c r="H198" s="44" t="e">
        <f>Réservation!#REF!</f>
        <v>#REF!</v>
      </c>
      <c r="I198" s="150" t="e">
        <f>Réservation!#REF!</f>
        <v>#REF!</v>
      </c>
      <c r="J198" s="44" t="str">
        <f>IFERROR(VLOOKUP(I198,Données!$D$2:$E$5,2,FALSE),"")</f>
        <v/>
      </c>
      <c r="K198" s="44" t="str">
        <f t="shared" si="34"/>
        <v/>
      </c>
      <c r="L198" s="150" t="e">
        <f>Réservation!#REF!</f>
        <v>#REF!</v>
      </c>
      <c r="M198" s="44" t="str">
        <f>IFERROR(VLOOKUP(L198,Données!$D$2:$E$5,2,FALSE),"")</f>
        <v/>
      </c>
      <c r="N198" s="44" t="str">
        <f t="shared" si="35"/>
        <v/>
      </c>
      <c r="O198" s="150" t="e">
        <f>Réservation!#REF!</f>
        <v>#REF!</v>
      </c>
      <c r="P198" s="44" t="str">
        <f>IFERROR(VLOOKUP(O198,Données!$D$2:$E$5,2,FALSE),"")</f>
        <v/>
      </c>
      <c r="Q198" s="44" t="str">
        <f t="shared" si="36"/>
        <v/>
      </c>
      <c r="R198" s="150" t="e">
        <f>Réservation!#REF!</f>
        <v>#REF!</v>
      </c>
      <c r="S198" s="44" t="str">
        <f>IFERROR(VLOOKUP(R198,Données!$D$2:$E$5,2,FALSE),"")</f>
        <v/>
      </c>
      <c r="T198" s="44" t="str">
        <f t="shared" si="37"/>
        <v/>
      </c>
      <c r="U198" s="187">
        <f t="shared" si="38"/>
        <v>0</v>
      </c>
      <c r="V198" s="45" t="e">
        <f>Réservation!#REF!</f>
        <v>#REF!</v>
      </c>
      <c r="W198" s="45" t="str">
        <f>IFERROR(VLOOKUP(V198,Données!$K$2:$N$7,3,FALSE),"")</f>
        <v/>
      </c>
      <c r="X198" s="187" t="str">
        <f t="shared" si="39"/>
        <v/>
      </c>
      <c r="Y198" s="45" t="e">
        <f>Réservation!#REF!</f>
        <v>#REF!</v>
      </c>
      <c r="Z198" s="45" t="str">
        <f>IFERROR(VLOOKUP(Y198,Données!$D$8:$E$10,2,FALSE),"")</f>
        <v/>
      </c>
      <c r="AA198" s="187" t="str">
        <f t="shared" si="40"/>
        <v/>
      </c>
      <c r="AB198" s="45" t="e">
        <f>Réservation!#REF!</f>
        <v>#REF!</v>
      </c>
      <c r="AC198" s="45" t="e">
        <f>Réservation!#REF!</f>
        <v>#REF!</v>
      </c>
      <c r="AD198" s="45" t="e">
        <f>VLOOKUP(AC198,Données!$D$14:$E$16,2,FALSE)</f>
        <v>#REF!</v>
      </c>
      <c r="AE198" s="187" t="str">
        <f t="shared" si="41"/>
        <v/>
      </c>
    </row>
    <row r="199" spans="1:31" hidden="1" x14ac:dyDescent="0.35">
      <c r="A199" s="150" t="e">
        <f>Réservation!#REF!</f>
        <v>#REF!</v>
      </c>
      <c r="B199" s="150" t="e">
        <f>Réservation!#REF!</f>
        <v>#REF!</v>
      </c>
      <c r="C199" s="151" t="e">
        <f>Réservation!#REF!</f>
        <v>#REF!</v>
      </c>
      <c r="D199" s="151" t="e">
        <f>Réservation!#REF!</f>
        <v>#REF!</v>
      </c>
      <c r="E199" s="44" t="e">
        <f t="shared" si="33"/>
        <v>#REF!</v>
      </c>
      <c r="F199" s="44" t="e">
        <f>Réservation!#REF!</f>
        <v>#REF!</v>
      </c>
      <c r="G199" s="44" t="e">
        <f>Réservation!#REF!</f>
        <v>#REF!</v>
      </c>
      <c r="H199" s="44" t="e">
        <f>Réservation!#REF!</f>
        <v>#REF!</v>
      </c>
      <c r="I199" s="150" t="e">
        <f>Réservation!#REF!</f>
        <v>#REF!</v>
      </c>
      <c r="J199" s="44" t="str">
        <f>IFERROR(VLOOKUP(I199,Données!$D$2:$E$5,2,FALSE),"")</f>
        <v/>
      </c>
      <c r="K199" s="44" t="str">
        <f t="shared" si="34"/>
        <v/>
      </c>
      <c r="L199" s="150" t="e">
        <f>Réservation!#REF!</f>
        <v>#REF!</v>
      </c>
      <c r="M199" s="44" t="str">
        <f>IFERROR(VLOOKUP(L199,Données!$D$2:$E$5,2,FALSE),"")</f>
        <v/>
      </c>
      <c r="N199" s="44" t="str">
        <f t="shared" si="35"/>
        <v/>
      </c>
      <c r="O199" s="150" t="e">
        <f>Réservation!#REF!</f>
        <v>#REF!</v>
      </c>
      <c r="P199" s="44" t="str">
        <f>IFERROR(VLOOKUP(O199,Données!$D$2:$E$5,2,FALSE),"")</f>
        <v/>
      </c>
      <c r="Q199" s="44" t="str">
        <f t="shared" si="36"/>
        <v/>
      </c>
      <c r="R199" s="150" t="e">
        <f>Réservation!#REF!</f>
        <v>#REF!</v>
      </c>
      <c r="S199" s="44" t="str">
        <f>IFERROR(VLOOKUP(R199,Données!$D$2:$E$5,2,FALSE),"")</f>
        <v/>
      </c>
      <c r="T199" s="44" t="str">
        <f t="shared" si="37"/>
        <v/>
      </c>
      <c r="U199" s="187">
        <f t="shared" si="38"/>
        <v>0</v>
      </c>
      <c r="V199" s="45" t="e">
        <f>Réservation!#REF!</f>
        <v>#REF!</v>
      </c>
      <c r="W199" s="45" t="str">
        <f>IFERROR(VLOOKUP(V199,Données!$K$2:$N$7,3,FALSE),"")</f>
        <v/>
      </c>
      <c r="X199" s="187" t="str">
        <f t="shared" si="39"/>
        <v/>
      </c>
      <c r="Y199" s="45" t="e">
        <f>Réservation!#REF!</f>
        <v>#REF!</v>
      </c>
      <c r="Z199" s="45" t="str">
        <f>IFERROR(VLOOKUP(Y199,Données!$D$8:$E$10,2,FALSE),"")</f>
        <v/>
      </c>
      <c r="AA199" s="187" t="str">
        <f t="shared" si="40"/>
        <v/>
      </c>
      <c r="AB199" s="45" t="e">
        <f>Réservation!#REF!</f>
        <v>#REF!</v>
      </c>
      <c r="AC199" s="45" t="e">
        <f>Réservation!#REF!</f>
        <v>#REF!</v>
      </c>
      <c r="AD199" s="45" t="e">
        <f>VLOOKUP(AC199,Données!$D$14:$E$16,2,FALSE)</f>
        <v>#REF!</v>
      </c>
      <c r="AE199" s="187" t="str">
        <f t="shared" si="41"/>
        <v/>
      </c>
    </row>
    <row r="200" spans="1:31" hidden="1" x14ac:dyDescent="0.35">
      <c r="A200" s="150" t="e">
        <f>Réservation!#REF!</f>
        <v>#REF!</v>
      </c>
      <c r="B200" s="150" t="e">
        <f>Réservation!#REF!</f>
        <v>#REF!</v>
      </c>
      <c r="C200" s="151" t="e">
        <f>Réservation!#REF!</f>
        <v>#REF!</v>
      </c>
      <c r="D200" s="151" t="e">
        <f>Réservation!#REF!</f>
        <v>#REF!</v>
      </c>
      <c r="E200" s="44" t="e">
        <f t="shared" si="33"/>
        <v>#REF!</v>
      </c>
      <c r="F200" s="44" t="e">
        <f>Réservation!#REF!</f>
        <v>#REF!</v>
      </c>
      <c r="G200" s="44" t="e">
        <f>Réservation!#REF!</f>
        <v>#REF!</v>
      </c>
      <c r="H200" s="44" t="e">
        <f>Réservation!#REF!</f>
        <v>#REF!</v>
      </c>
      <c r="I200" s="150" t="e">
        <f>Réservation!#REF!</f>
        <v>#REF!</v>
      </c>
      <c r="J200" s="44" t="str">
        <f>IFERROR(VLOOKUP(I200,Données!$D$2:$E$5,2,FALSE),"")</f>
        <v/>
      </c>
      <c r="K200" s="44" t="str">
        <f t="shared" si="34"/>
        <v/>
      </c>
      <c r="L200" s="150" t="e">
        <f>Réservation!#REF!</f>
        <v>#REF!</v>
      </c>
      <c r="M200" s="44" t="str">
        <f>IFERROR(VLOOKUP(L200,Données!$D$2:$E$5,2,FALSE),"")</f>
        <v/>
      </c>
      <c r="N200" s="44" t="str">
        <f t="shared" si="35"/>
        <v/>
      </c>
      <c r="O200" s="150" t="e">
        <f>Réservation!#REF!</f>
        <v>#REF!</v>
      </c>
      <c r="P200" s="44" t="str">
        <f>IFERROR(VLOOKUP(O200,Données!$D$2:$E$5,2,FALSE),"")</f>
        <v/>
      </c>
      <c r="Q200" s="44" t="str">
        <f t="shared" si="36"/>
        <v/>
      </c>
      <c r="R200" s="150" t="e">
        <f>Réservation!#REF!</f>
        <v>#REF!</v>
      </c>
      <c r="S200" s="44" t="str">
        <f>IFERROR(VLOOKUP(R200,Données!$D$2:$E$5,2,FALSE),"")</f>
        <v/>
      </c>
      <c r="T200" s="44" t="str">
        <f t="shared" si="37"/>
        <v/>
      </c>
      <c r="U200" s="187">
        <f t="shared" si="38"/>
        <v>0</v>
      </c>
      <c r="V200" s="45" t="e">
        <f>Réservation!#REF!</f>
        <v>#REF!</v>
      </c>
      <c r="W200" s="45" t="str">
        <f>IFERROR(VLOOKUP(V200,Données!$K$2:$N$7,3,FALSE),"")</f>
        <v/>
      </c>
      <c r="X200" s="187" t="str">
        <f t="shared" si="39"/>
        <v/>
      </c>
      <c r="Y200" s="45" t="e">
        <f>Réservation!#REF!</f>
        <v>#REF!</v>
      </c>
      <c r="Z200" s="45" t="str">
        <f>IFERROR(VLOOKUP(Y200,Données!$D$8:$E$10,2,FALSE),"")</f>
        <v/>
      </c>
      <c r="AA200" s="187" t="str">
        <f t="shared" si="40"/>
        <v/>
      </c>
      <c r="AB200" s="45" t="e">
        <f>Réservation!#REF!</f>
        <v>#REF!</v>
      </c>
      <c r="AC200" s="45" t="e">
        <f>Réservation!#REF!</f>
        <v>#REF!</v>
      </c>
      <c r="AD200" s="45" t="e">
        <f>VLOOKUP(AC200,Données!$D$14:$E$16,2,FALSE)</f>
        <v>#REF!</v>
      </c>
      <c r="AE200" s="187" t="str">
        <f t="shared" si="41"/>
        <v/>
      </c>
    </row>
    <row r="201" spans="1:31" hidden="1" x14ac:dyDescent="0.35">
      <c r="A201" s="150" t="e">
        <f>Réservation!#REF!</f>
        <v>#REF!</v>
      </c>
      <c r="B201" s="150" t="e">
        <f>Réservation!#REF!</f>
        <v>#REF!</v>
      </c>
      <c r="C201" s="151" t="e">
        <f>Réservation!#REF!</f>
        <v>#REF!</v>
      </c>
      <c r="D201" s="151" t="e">
        <f>Réservation!#REF!</f>
        <v>#REF!</v>
      </c>
      <c r="E201" s="44" t="e">
        <f t="shared" si="33"/>
        <v>#REF!</v>
      </c>
      <c r="F201" s="44" t="e">
        <f>Réservation!#REF!</f>
        <v>#REF!</v>
      </c>
      <c r="G201" s="44" t="e">
        <f>Réservation!#REF!</f>
        <v>#REF!</v>
      </c>
      <c r="H201" s="44" t="e">
        <f>Réservation!#REF!</f>
        <v>#REF!</v>
      </c>
      <c r="I201" s="150" t="e">
        <f>Réservation!#REF!</f>
        <v>#REF!</v>
      </c>
      <c r="J201" s="44" t="str">
        <f>IFERROR(VLOOKUP(I201,Données!$D$2:$E$5,2,FALSE),"")</f>
        <v/>
      </c>
      <c r="K201" s="44" t="str">
        <f t="shared" si="34"/>
        <v/>
      </c>
      <c r="L201" s="150" t="e">
        <f>Réservation!#REF!</f>
        <v>#REF!</v>
      </c>
      <c r="M201" s="44" t="str">
        <f>IFERROR(VLOOKUP(L201,Données!$D$2:$E$5,2,FALSE),"")</f>
        <v/>
      </c>
      <c r="N201" s="44" t="str">
        <f t="shared" si="35"/>
        <v/>
      </c>
      <c r="O201" s="150" t="e">
        <f>Réservation!#REF!</f>
        <v>#REF!</v>
      </c>
      <c r="P201" s="44" t="str">
        <f>IFERROR(VLOOKUP(O201,Données!$D$2:$E$5,2,FALSE),"")</f>
        <v/>
      </c>
      <c r="Q201" s="44" t="str">
        <f t="shared" si="36"/>
        <v/>
      </c>
      <c r="R201" s="150" t="e">
        <f>Réservation!#REF!</f>
        <v>#REF!</v>
      </c>
      <c r="S201" s="44" t="str">
        <f>IFERROR(VLOOKUP(R201,Données!$D$2:$E$5,2,FALSE),"")</f>
        <v/>
      </c>
      <c r="T201" s="44" t="str">
        <f t="shared" si="37"/>
        <v/>
      </c>
      <c r="U201" s="187">
        <f t="shared" si="38"/>
        <v>0</v>
      </c>
      <c r="V201" s="45" t="e">
        <f>Réservation!#REF!</f>
        <v>#REF!</v>
      </c>
      <c r="W201" s="45" t="str">
        <f>IFERROR(VLOOKUP(V201,Données!$K$2:$N$7,3,FALSE),"")</f>
        <v/>
      </c>
      <c r="X201" s="187" t="str">
        <f t="shared" si="39"/>
        <v/>
      </c>
      <c r="Y201" s="45" t="e">
        <f>Réservation!#REF!</f>
        <v>#REF!</v>
      </c>
      <c r="Z201" s="45" t="str">
        <f>IFERROR(VLOOKUP(Y201,Données!$D$8:$E$10,2,FALSE),"")</f>
        <v/>
      </c>
      <c r="AA201" s="187" t="str">
        <f t="shared" si="40"/>
        <v/>
      </c>
      <c r="AB201" s="45" t="e">
        <f>Réservation!#REF!</f>
        <v>#REF!</v>
      </c>
      <c r="AC201" s="45" t="e">
        <f>Réservation!#REF!</f>
        <v>#REF!</v>
      </c>
      <c r="AD201" s="45" t="e">
        <f>VLOOKUP(AC201,Données!$D$14:$E$16,2,FALSE)</f>
        <v>#REF!</v>
      </c>
      <c r="AE201" s="187" t="str">
        <f t="shared" si="41"/>
        <v/>
      </c>
    </row>
    <row r="202" spans="1:31" hidden="1" x14ac:dyDescent="0.35">
      <c r="A202" s="150" t="e">
        <f>Réservation!#REF!</f>
        <v>#REF!</v>
      </c>
      <c r="B202" s="150" t="e">
        <f>Réservation!#REF!</f>
        <v>#REF!</v>
      </c>
      <c r="C202" s="151" t="e">
        <f>Réservation!#REF!</f>
        <v>#REF!</v>
      </c>
      <c r="D202" s="151" t="e">
        <f>Réservation!#REF!</f>
        <v>#REF!</v>
      </c>
      <c r="E202" s="44" t="e">
        <f t="shared" ref="E202:E265" si="42">SUM(D202-C202)</f>
        <v>#REF!</v>
      </c>
      <c r="F202" s="44" t="e">
        <f>Réservation!#REF!</f>
        <v>#REF!</v>
      </c>
      <c r="G202" s="44" t="e">
        <f>Réservation!#REF!</f>
        <v>#REF!</v>
      </c>
      <c r="H202" s="44" t="e">
        <f>Réservation!#REF!</f>
        <v>#REF!</v>
      </c>
      <c r="I202" s="150" t="e">
        <f>Réservation!#REF!</f>
        <v>#REF!</v>
      </c>
      <c r="J202" s="44" t="str">
        <f>IFERROR(VLOOKUP(I202,Données!$D$2:$E$5,2,FALSE),"")</f>
        <v/>
      </c>
      <c r="K202" s="44" t="str">
        <f t="shared" ref="K202:K265" si="43">IFERROR(SUM(J202*E202),"")</f>
        <v/>
      </c>
      <c r="L202" s="150" t="e">
        <f>Réservation!#REF!</f>
        <v>#REF!</v>
      </c>
      <c r="M202" s="44" t="str">
        <f>IFERROR(VLOOKUP(L202,Données!$D$2:$E$5,2,FALSE),"")</f>
        <v/>
      </c>
      <c r="N202" s="44" t="str">
        <f t="shared" ref="N202:N265" si="44">IFERROR(SUM(M202*E202),"")</f>
        <v/>
      </c>
      <c r="O202" s="150" t="e">
        <f>Réservation!#REF!</f>
        <v>#REF!</v>
      </c>
      <c r="P202" s="44" t="str">
        <f>IFERROR(VLOOKUP(O202,Données!$D$2:$E$5,2,FALSE),"")</f>
        <v/>
      </c>
      <c r="Q202" s="44" t="str">
        <f t="shared" ref="Q202:Q265" si="45">IFERROR(SUM(P202*E202),"")</f>
        <v/>
      </c>
      <c r="R202" s="150" t="e">
        <f>Réservation!#REF!</f>
        <v>#REF!</v>
      </c>
      <c r="S202" s="44" t="str">
        <f>IFERROR(VLOOKUP(R202,Données!$D$2:$E$5,2,FALSE),"")</f>
        <v/>
      </c>
      <c r="T202" s="44" t="str">
        <f t="shared" ref="T202:T265" si="46">IFERROR(SUM(S202*E202),"")</f>
        <v/>
      </c>
      <c r="U202" s="187">
        <f t="shared" ref="U202:U265" si="47">SUM(K202,N202,Q202,T202)</f>
        <v>0</v>
      </c>
      <c r="V202" s="45" t="e">
        <f>Réservation!#REF!</f>
        <v>#REF!</v>
      </c>
      <c r="W202" s="45" t="str">
        <f>IFERROR(VLOOKUP(V202,Données!$K$2:$N$7,3,FALSE),"")</f>
        <v/>
      </c>
      <c r="X202" s="187" t="str">
        <f t="shared" ref="X202:X265" si="48">IFERROR(SUM(W202*E202),"")</f>
        <v/>
      </c>
      <c r="Y202" s="45" t="e">
        <f>Réservation!#REF!</f>
        <v>#REF!</v>
      </c>
      <c r="Z202" s="45" t="str">
        <f>IFERROR(VLOOKUP(Y202,Données!$D$8:$E$10,2,FALSE),"")</f>
        <v/>
      </c>
      <c r="AA202" s="187" t="str">
        <f t="shared" ref="AA202:AA265" si="49">IFERROR(SUM(Z202*F202)*E202,"")</f>
        <v/>
      </c>
      <c r="AB202" s="45" t="e">
        <f>Réservation!#REF!</f>
        <v>#REF!</v>
      </c>
      <c r="AC202" s="45" t="e">
        <f>Réservation!#REF!</f>
        <v>#REF!</v>
      </c>
      <c r="AD202" s="45" t="e">
        <f>VLOOKUP(AC202,Données!$D$14:$E$16,2,FALSE)</f>
        <v>#REF!</v>
      </c>
      <c r="AE202" s="187" t="str">
        <f t="shared" ref="AE202:AE265" si="50">IFERROR(SUM(AD202*H202)*E202,"")</f>
        <v/>
      </c>
    </row>
    <row r="203" spans="1:31" hidden="1" x14ac:dyDescent="0.35">
      <c r="A203" s="150" t="e">
        <f>Réservation!#REF!</f>
        <v>#REF!</v>
      </c>
      <c r="B203" s="150" t="e">
        <f>Réservation!#REF!</f>
        <v>#REF!</v>
      </c>
      <c r="C203" s="151" t="e">
        <f>Réservation!#REF!</f>
        <v>#REF!</v>
      </c>
      <c r="D203" s="151" t="e">
        <f>Réservation!#REF!</f>
        <v>#REF!</v>
      </c>
      <c r="E203" s="44" t="e">
        <f t="shared" si="42"/>
        <v>#REF!</v>
      </c>
      <c r="F203" s="44" t="e">
        <f>Réservation!#REF!</f>
        <v>#REF!</v>
      </c>
      <c r="G203" s="44" t="e">
        <f>Réservation!#REF!</f>
        <v>#REF!</v>
      </c>
      <c r="H203" s="44" t="e">
        <f>Réservation!#REF!</f>
        <v>#REF!</v>
      </c>
      <c r="I203" s="150" t="e">
        <f>Réservation!#REF!</f>
        <v>#REF!</v>
      </c>
      <c r="J203" s="44" t="str">
        <f>IFERROR(VLOOKUP(I203,Données!$D$2:$E$5,2,FALSE),"")</f>
        <v/>
      </c>
      <c r="K203" s="44" t="str">
        <f t="shared" si="43"/>
        <v/>
      </c>
      <c r="L203" s="150" t="e">
        <f>Réservation!#REF!</f>
        <v>#REF!</v>
      </c>
      <c r="M203" s="44" t="str">
        <f>IFERROR(VLOOKUP(L203,Données!$D$2:$E$5,2,FALSE),"")</f>
        <v/>
      </c>
      <c r="N203" s="44" t="str">
        <f t="shared" si="44"/>
        <v/>
      </c>
      <c r="O203" s="150" t="e">
        <f>Réservation!#REF!</f>
        <v>#REF!</v>
      </c>
      <c r="P203" s="44" t="str">
        <f>IFERROR(VLOOKUP(O203,Données!$D$2:$E$5,2,FALSE),"")</f>
        <v/>
      </c>
      <c r="Q203" s="44" t="str">
        <f t="shared" si="45"/>
        <v/>
      </c>
      <c r="R203" s="150" t="e">
        <f>Réservation!#REF!</f>
        <v>#REF!</v>
      </c>
      <c r="S203" s="44" t="str">
        <f>IFERROR(VLOOKUP(R203,Données!$D$2:$E$5,2,FALSE),"")</f>
        <v/>
      </c>
      <c r="T203" s="44" t="str">
        <f t="shared" si="46"/>
        <v/>
      </c>
      <c r="U203" s="187">
        <f t="shared" si="47"/>
        <v>0</v>
      </c>
      <c r="V203" s="45" t="e">
        <f>Réservation!#REF!</f>
        <v>#REF!</v>
      </c>
      <c r="W203" s="45" t="str">
        <f>IFERROR(VLOOKUP(V203,Données!$K$2:$N$7,3,FALSE),"")</f>
        <v/>
      </c>
      <c r="X203" s="187" t="str">
        <f t="shared" si="48"/>
        <v/>
      </c>
      <c r="Y203" s="45" t="e">
        <f>Réservation!#REF!</f>
        <v>#REF!</v>
      </c>
      <c r="Z203" s="45" t="str">
        <f>IFERROR(VLOOKUP(Y203,Données!$D$8:$E$10,2,FALSE),"")</f>
        <v/>
      </c>
      <c r="AA203" s="187" t="str">
        <f t="shared" si="49"/>
        <v/>
      </c>
      <c r="AB203" s="45" t="e">
        <f>Réservation!#REF!</f>
        <v>#REF!</v>
      </c>
      <c r="AC203" s="45" t="e">
        <f>Réservation!#REF!</f>
        <v>#REF!</v>
      </c>
      <c r="AD203" s="45" t="e">
        <f>VLOOKUP(AC203,Données!$D$14:$E$16,2,FALSE)</f>
        <v>#REF!</v>
      </c>
      <c r="AE203" s="187" t="str">
        <f t="shared" si="50"/>
        <v/>
      </c>
    </row>
    <row r="204" spans="1:31" hidden="1" x14ac:dyDescent="0.35">
      <c r="A204" s="150" t="e">
        <f>Réservation!#REF!</f>
        <v>#REF!</v>
      </c>
      <c r="B204" s="150" t="e">
        <f>Réservation!#REF!</f>
        <v>#REF!</v>
      </c>
      <c r="C204" s="151" t="e">
        <f>Réservation!#REF!</f>
        <v>#REF!</v>
      </c>
      <c r="D204" s="151" t="e">
        <f>Réservation!#REF!</f>
        <v>#REF!</v>
      </c>
      <c r="E204" s="44" t="e">
        <f t="shared" si="42"/>
        <v>#REF!</v>
      </c>
      <c r="F204" s="44" t="e">
        <f>Réservation!#REF!</f>
        <v>#REF!</v>
      </c>
      <c r="G204" s="44" t="e">
        <f>Réservation!#REF!</f>
        <v>#REF!</v>
      </c>
      <c r="H204" s="44" t="e">
        <f>Réservation!#REF!</f>
        <v>#REF!</v>
      </c>
      <c r="I204" s="150" t="e">
        <f>Réservation!#REF!</f>
        <v>#REF!</v>
      </c>
      <c r="J204" s="44" t="str">
        <f>IFERROR(VLOOKUP(I204,Données!$D$2:$E$5,2,FALSE),"")</f>
        <v/>
      </c>
      <c r="K204" s="44" t="str">
        <f t="shared" si="43"/>
        <v/>
      </c>
      <c r="L204" s="150" t="e">
        <f>Réservation!#REF!</f>
        <v>#REF!</v>
      </c>
      <c r="M204" s="44" t="str">
        <f>IFERROR(VLOOKUP(L204,Données!$D$2:$E$5,2,FALSE),"")</f>
        <v/>
      </c>
      <c r="N204" s="44" t="str">
        <f t="shared" si="44"/>
        <v/>
      </c>
      <c r="O204" s="150" t="e">
        <f>Réservation!#REF!</f>
        <v>#REF!</v>
      </c>
      <c r="P204" s="44" t="str">
        <f>IFERROR(VLOOKUP(O204,Données!$D$2:$E$5,2,FALSE),"")</f>
        <v/>
      </c>
      <c r="Q204" s="44" t="str">
        <f t="shared" si="45"/>
        <v/>
      </c>
      <c r="R204" s="150" t="e">
        <f>Réservation!#REF!</f>
        <v>#REF!</v>
      </c>
      <c r="S204" s="44" t="str">
        <f>IFERROR(VLOOKUP(R204,Données!$D$2:$E$5,2,FALSE),"")</f>
        <v/>
      </c>
      <c r="T204" s="44" t="str">
        <f t="shared" si="46"/>
        <v/>
      </c>
      <c r="U204" s="187">
        <f t="shared" si="47"/>
        <v>0</v>
      </c>
      <c r="V204" s="45" t="e">
        <f>Réservation!#REF!</f>
        <v>#REF!</v>
      </c>
      <c r="W204" s="45" t="str">
        <f>IFERROR(VLOOKUP(V204,Données!$K$2:$N$7,3,FALSE),"")</f>
        <v/>
      </c>
      <c r="X204" s="187" t="str">
        <f t="shared" si="48"/>
        <v/>
      </c>
      <c r="Y204" s="45" t="e">
        <f>Réservation!#REF!</f>
        <v>#REF!</v>
      </c>
      <c r="Z204" s="45" t="str">
        <f>IFERROR(VLOOKUP(Y204,Données!$D$8:$E$10,2,FALSE),"")</f>
        <v/>
      </c>
      <c r="AA204" s="187" t="str">
        <f t="shared" si="49"/>
        <v/>
      </c>
      <c r="AB204" s="45" t="e">
        <f>Réservation!#REF!</f>
        <v>#REF!</v>
      </c>
      <c r="AC204" s="45" t="e">
        <f>Réservation!#REF!</f>
        <v>#REF!</v>
      </c>
      <c r="AD204" s="45" t="e">
        <f>VLOOKUP(AC204,Données!$D$14:$E$16,2,FALSE)</f>
        <v>#REF!</v>
      </c>
      <c r="AE204" s="187" t="str">
        <f t="shared" si="50"/>
        <v/>
      </c>
    </row>
    <row r="205" spans="1:31" hidden="1" x14ac:dyDescent="0.35">
      <c r="A205" s="150" t="e">
        <f>Réservation!#REF!</f>
        <v>#REF!</v>
      </c>
      <c r="B205" s="150" t="e">
        <f>Réservation!#REF!</f>
        <v>#REF!</v>
      </c>
      <c r="C205" s="151" t="e">
        <f>Réservation!#REF!</f>
        <v>#REF!</v>
      </c>
      <c r="D205" s="151" t="e">
        <f>Réservation!#REF!</f>
        <v>#REF!</v>
      </c>
      <c r="E205" s="44" t="e">
        <f t="shared" si="42"/>
        <v>#REF!</v>
      </c>
      <c r="F205" s="44" t="e">
        <f>Réservation!#REF!</f>
        <v>#REF!</v>
      </c>
      <c r="G205" s="44" t="e">
        <f>Réservation!#REF!</f>
        <v>#REF!</v>
      </c>
      <c r="H205" s="44" t="e">
        <f>Réservation!#REF!</f>
        <v>#REF!</v>
      </c>
      <c r="I205" s="150" t="e">
        <f>Réservation!#REF!</f>
        <v>#REF!</v>
      </c>
      <c r="J205" s="44" t="str">
        <f>IFERROR(VLOOKUP(I205,Données!$D$2:$E$5,2,FALSE),"")</f>
        <v/>
      </c>
      <c r="K205" s="44" t="str">
        <f t="shared" si="43"/>
        <v/>
      </c>
      <c r="L205" s="150" t="e">
        <f>Réservation!#REF!</f>
        <v>#REF!</v>
      </c>
      <c r="M205" s="44" t="str">
        <f>IFERROR(VLOOKUP(L205,Données!$D$2:$E$5,2,FALSE),"")</f>
        <v/>
      </c>
      <c r="N205" s="44" t="str">
        <f t="shared" si="44"/>
        <v/>
      </c>
      <c r="O205" s="150" t="e">
        <f>Réservation!#REF!</f>
        <v>#REF!</v>
      </c>
      <c r="P205" s="44" t="str">
        <f>IFERROR(VLOOKUP(O205,Données!$D$2:$E$5,2,FALSE),"")</f>
        <v/>
      </c>
      <c r="Q205" s="44" t="str">
        <f t="shared" si="45"/>
        <v/>
      </c>
      <c r="R205" s="150" t="e">
        <f>Réservation!#REF!</f>
        <v>#REF!</v>
      </c>
      <c r="S205" s="44" t="str">
        <f>IFERROR(VLOOKUP(R205,Données!$D$2:$E$5,2,FALSE),"")</f>
        <v/>
      </c>
      <c r="T205" s="44" t="str">
        <f t="shared" si="46"/>
        <v/>
      </c>
      <c r="U205" s="187">
        <f t="shared" si="47"/>
        <v>0</v>
      </c>
      <c r="V205" s="45" t="e">
        <f>Réservation!#REF!</f>
        <v>#REF!</v>
      </c>
      <c r="W205" s="45" t="str">
        <f>IFERROR(VLOOKUP(V205,Données!$K$2:$N$7,3,FALSE),"")</f>
        <v/>
      </c>
      <c r="X205" s="187" t="str">
        <f t="shared" si="48"/>
        <v/>
      </c>
      <c r="Y205" s="45" t="e">
        <f>Réservation!#REF!</f>
        <v>#REF!</v>
      </c>
      <c r="Z205" s="45" t="str">
        <f>IFERROR(VLOOKUP(Y205,Données!$D$8:$E$10,2,FALSE),"")</f>
        <v/>
      </c>
      <c r="AA205" s="187" t="str">
        <f t="shared" si="49"/>
        <v/>
      </c>
      <c r="AB205" s="45" t="e">
        <f>Réservation!#REF!</f>
        <v>#REF!</v>
      </c>
      <c r="AC205" s="45" t="e">
        <f>Réservation!#REF!</f>
        <v>#REF!</v>
      </c>
      <c r="AD205" s="45" t="e">
        <f>VLOOKUP(AC205,Données!$D$14:$E$16,2,FALSE)</f>
        <v>#REF!</v>
      </c>
      <c r="AE205" s="187" t="str">
        <f t="shared" si="50"/>
        <v/>
      </c>
    </row>
    <row r="206" spans="1:31" hidden="1" x14ac:dyDescent="0.35">
      <c r="A206" s="150" t="e">
        <f>Réservation!#REF!</f>
        <v>#REF!</v>
      </c>
      <c r="B206" s="150" t="e">
        <f>Réservation!#REF!</f>
        <v>#REF!</v>
      </c>
      <c r="C206" s="151" t="e">
        <f>Réservation!#REF!</f>
        <v>#REF!</v>
      </c>
      <c r="D206" s="151" t="e">
        <f>Réservation!#REF!</f>
        <v>#REF!</v>
      </c>
      <c r="E206" s="44" t="e">
        <f t="shared" si="42"/>
        <v>#REF!</v>
      </c>
      <c r="F206" s="44" t="e">
        <f>Réservation!#REF!</f>
        <v>#REF!</v>
      </c>
      <c r="G206" s="44" t="e">
        <f>Réservation!#REF!</f>
        <v>#REF!</v>
      </c>
      <c r="H206" s="44" t="e">
        <f>Réservation!#REF!</f>
        <v>#REF!</v>
      </c>
      <c r="I206" s="150" t="e">
        <f>Réservation!#REF!</f>
        <v>#REF!</v>
      </c>
      <c r="J206" s="44" t="str">
        <f>IFERROR(VLOOKUP(I206,Données!$D$2:$E$5,2,FALSE),"")</f>
        <v/>
      </c>
      <c r="K206" s="44" t="str">
        <f t="shared" si="43"/>
        <v/>
      </c>
      <c r="L206" s="150" t="e">
        <f>Réservation!#REF!</f>
        <v>#REF!</v>
      </c>
      <c r="M206" s="44" t="str">
        <f>IFERROR(VLOOKUP(L206,Données!$D$2:$E$5,2,FALSE),"")</f>
        <v/>
      </c>
      <c r="N206" s="44" t="str">
        <f t="shared" si="44"/>
        <v/>
      </c>
      <c r="O206" s="150" t="e">
        <f>Réservation!#REF!</f>
        <v>#REF!</v>
      </c>
      <c r="P206" s="44" t="str">
        <f>IFERROR(VLOOKUP(O206,Données!$D$2:$E$5,2,FALSE),"")</f>
        <v/>
      </c>
      <c r="Q206" s="44" t="str">
        <f t="shared" si="45"/>
        <v/>
      </c>
      <c r="R206" s="150" t="e">
        <f>Réservation!#REF!</f>
        <v>#REF!</v>
      </c>
      <c r="S206" s="44" t="str">
        <f>IFERROR(VLOOKUP(R206,Données!$D$2:$E$5,2,FALSE),"")</f>
        <v/>
      </c>
      <c r="T206" s="44" t="str">
        <f t="shared" si="46"/>
        <v/>
      </c>
      <c r="U206" s="187">
        <f t="shared" si="47"/>
        <v>0</v>
      </c>
      <c r="V206" s="45" t="e">
        <f>Réservation!#REF!</f>
        <v>#REF!</v>
      </c>
      <c r="W206" s="45" t="str">
        <f>IFERROR(VLOOKUP(V206,Données!$K$2:$N$7,3,FALSE),"")</f>
        <v/>
      </c>
      <c r="X206" s="187" t="str">
        <f t="shared" si="48"/>
        <v/>
      </c>
      <c r="Y206" s="45" t="e">
        <f>Réservation!#REF!</f>
        <v>#REF!</v>
      </c>
      <c r="Z206" s="45" t="str">
        <f>IFERROR(VLOOKUP(Y206,Données!$D$8:$E$10,2,FALSE),"")</f>
        <v/>
      </c>
      <c r="AA206" s="187" t="str">
        <f t="shared" si="49"/>
        <v/>
      </c>
      <c r="AB206" s="45" t="e">
        <f>Réservation!#REF!</f>
        <v>#REF!</v>
      </c>
      <c r="AC206" s="45" t="e">
        <f>Réservation!#REF!</f>
        <v>#REF!</v>
      </c>
      <c r="AD206" s="45" t="e">
        <f>VLOOKUP(AC206,Données!$D$14:$E$16,2,FALSE)</f>
        <v>#REF!</v>
      </c>
      <c r="AE206" s="187" t="str">
        <f t="shared" si="50"/>
        <v/>
      </c>
    </row>
    <row r="207" spans="1:31" hidden="1" x14ac:dyDescent="0.35">
      <c r="A207" s="150" t="e">
        <f>Réservation!#REF!</f>
        <v>#REF!</v>
      </c>
      <c r="B207" s="150" t="e">
        <f>Réservation!#REF!</f>
        <v>#REF!</v>
      </c>
      <c r="C207" s="151" t="e">
        <f>Réservation!#REF!</f>
        <v>#REF!</v>
      </c>
      <c r="D207" s="151" t="e">
        <f>Réservation!#REF!</f>
        <v>#REF!</v>
      </c>
      <c r="E207" s="44" t="e">
        <f t="shared" si="42"/>
        <v>#REF!</v>
      </c>
      <c r="F207" s="44" t="e">
        <f>Réservation!#REF!</f>
        <v>#REF!</v>
      </c>
      <c r="G207" s="44" t="e">
        <f>Réservation!#REF!</f>
        <v>#REF!</v>
      </c>
      <c r="H207" s="44" t="e">
        <f>Réservation!#REF!</f>
        <v>#REF!</v>
      </c>
      <c r="I207" s="150" t="e">
        <f>Réservation!#REF!</f>
        <v>#REF!</v>
      </c>
      <c r="J207" s="44" t="str">
        <f>IFERROR(VLOOKUP(I207,Données!$D$2:$E$5,2,FALSE),"")</f>
        <v/>
      </c>
      <c r="K207" s="44" t="str">
        <f t="shared" si="43"/>
        <v/>
      </c>
      <c r="L207" s="150" t="e">
        <f>Réservation!#REF!</f>
        <v>#REF!</v>
      </c>
      <c r="M207" s="44" t="str">
        <f>IFERROR(VLOOKUP(L207,Données!$D$2:$E$5,2,FALSE),"")</f>
        <v/>
      </c>
      <c r="N207" s="44" t="str">
        <f t="shared" si="44"/>
        <v/>
      </c>
      <c r="O207" s="150" t="e">
        <f>Réservation!#REF!</f>
        <v>#REF!</v>
      </c>
      <c r="P207" s="44" t="str">
        <f>IFERROR(VLOOKUP(O207,Données!$D$2:$E$5,2,FALSE),"")</f>
        <v/>
      </c>
      <c r="Q207" s="44" t="str">
        <f t="shared" si="45"/>
        <v/>
      </c>
      <c r="R207" s="150" t="e">
        <f>Réservation!#REF!</f>
        <v>#REF!</v>
      </c>
      <c r="S207" s="44" t="str">
        <f>IFERROR(VLOOKUP(R207,Données!$D$2:$E$5,2,FALSE),"")</f>
        <v/>
      </c>
      <c r="T207" s="44" t="str">
        <f t="shared" si="46"/>
        <v/>
      </c>
      <c r="U207" s="187">
        <f t="shared" si="47"/>
        <v>0</v>
      </c>
      <c r="V207" s="45" t="e">
        <f>Réservation!#REF!</f>
        <v>#REF!</v>
      </c>
      <c r="W207" s="45" t="str">
        <f>IFERROR(VLOOKUP(V207,Données!$K$2:$N$7,3,FALSE),"")</f>
        <v/>
      </c>
      <c r="X207" s="187" t="str">
        <f t="shared" si="48"/>
        <v/>
      </c>
      <c r="Y207" s="45" t="e">
        <f>Réservation!#REF!</f>
        <v>#REF!</v>
      </c>
      <c r="Z207" s="45" t="str">
        <f>IFERROR(VLOOKUP(Y207,Données!$D$8:$E$10,2,FALSE),"")</f>
        <v/>
      </c>
      <c r="AA207" s="187" t="str">
        <f t="shared" si="49"/>
        <v/>
      </c>
      <c r="AB207" s="45" t="e">
        <f>Réservation!#REF!</f>
        <v>#REF!</v>
      </c>
      <c r="AC207" s="45" t="e">
        <f>Réservation!#REF!</f>
        <v>#REF!</v>
      </c>
      <c r="AD207" s="45" t="e">
        <f>VLOOKUP(AC207,Données!$D$14:$E$16,2,FALSE)</f>
        <v>#REF!</v>
      </c>
      <c r="AE207" s="187" t="str">
        <f t="shared" si="50"/>
        <v/>
      </c>
    </row>
    <row r="208" spans="1:31" hidden="1" x14ac:dyDescent="0.35">
      <c r="A208" s="150" t="e">
        <f>Réservation!#REF!</f>
        <v>#REF!</v>
      </c>
      <c r="B208" s="150" t="e">
        <f>Réservation!#REF!</f>
        <v>#REF!</v>
      </c>
      <c r="C208" s="151" t="e">
        <f>Réservation!#REF!</f>
        <v>#REF!</v>
      </c>
      <c r="D208" s="151" t="e">
        <f>Réservation!#REF!</f>
        <v>#REF!</v>
      </c>
      <c r="E208" s="44" t="e">
        <f t="shared" si="42"/>
        <v>#REF!</v>
      </c>
      <c r="F208" s="44" t="e">
        <f>Réservation!#REF!</f>
        <v>#REF!</v>
      </c>
      <c r="G208" s="44" t="e">
        <f>Réservation!#REF!</f>
        <v>#REF!</v>
      </c>
      <c r="H208" s="44" t="e">
        <f>Réservation!#REF!</f>
        <v>#REF!</v>
      </c>
      <c r="I208" s="150" t="e">
        <f>Réservation!#REF!</f>
        <v>#REF!</v>
      </c>
      <c r="J208" s="44" t="str">
        <f>IFERROR(VLOOKUP(I208,Données!$D$2:$E$5,2,FALSE),"")</f>
        <v/>
      </c>
      <c r="K208" s="44" t="str">
        <f t="shared" si="43"/>
        <v/>
      </c>
      <c r="L208" s="150" t="e">
        <f>Réservation!#REF!</f>
        <v>#REF!</v>
      </c>
      <c r="M208" s="44" t="str">
        <f>IFERROR(VLOOKUP(L208,Données!$D$2:$E$5,2,FALSE),"")</f>
        <v/>
      </c>
      <c r="N208" s="44" t="str">
        <f t="shared" si="44"/>
        <v/>
      </c>
      <c r="O208" s="150" t="e">
        <f>Réservation!#REF!</f>
        <v>#REF!</v>
      </c>
      <c r="P208" s="44" t="str">
        <f>IFERROR(VLOOKUP(O208,Données!$D$2:$E$5,2,FALSE),"")</f>
        <v/>
      </c>
      <c r="Q208" s="44" t="str">
        <f t="shared" si="45"/>
        <v/>
      </c>
      <c r="R208" s="150" t="e">
        <f>Réservation!#REF!</f>
        <v>#REF!</v>
      </c>
      <c r="S208" s="44" t="str">
        <f>IFERROR(VLOOKUP(R208,Données!$D$2:$E$5,2,FALSE),"")</f>
        <v/>
      </c>
      <c r="T208" s="44" t="str">
        <f t="shared" si="46"/>
        <v/>
      </c>
      <c r="U208" s="187">
        <f t="shared" si="47"/>
        <v>0</v>
      </c>
      <c r="V208" s="45" t="e">
        <f>Réservation!#REF!</f>
        <v>#REF!</v>
      </c>
      <c r="W208" s="45" t="str">
        <f>IFERROR(VLOOKUP(V208,Données!$K$2:$N$7,3,FALSE),"")</f>
        <v/>
      </c>
      <c r="X208" s="187" t="str">
        <f t="shared" si="48"/>
        <v/>
      </c>
      <c r="Y208" s="45" t="e">
        <f>Réservation!#REF!</f>
        <v>#REF!</v>
      </c>
      <c r="Z208" s="45" t="str">
        <f>IFERROR(VLOOKUP(Y208,Données!$D$8:$E$10,2,FALSE),"")</f>
        <v/>
      </c>
      <c r="AA208" s="187" t="str">
        <f t="shared" si="49"/>
        <v/>
      </c>
      <c r="AB208" s="45" t="e">
        <f>Réservation!#REF!</f>
        <v>#REF!</v>
      </c>
      <c r="AC208" s="45" t="e">
        <f>Réservation!#REF!</f>
        <v>#REF!</v>
      </c>
      <c r="AD208" s="45" t="e">
        <f>VLOOKUP(AC208,Données!$D$14:$E$16,2,FALSE)</f>
        <v>#REF!</v>
      </c>
      <c r="AE208" s="187" t="str">
        <f t="shared" si="50"/>
        <v/>
      </c>
    </row>
    <row r="209" spans="1:31" hidden="1" x14ac:dyDescent="0.35">
      <c r="A209" s="150" t="e">
        <f>Réservation!#REF!</f>
        <v>#REF!</v>
      </c>
      <c r="B209" s="150" t="e">
        <f>Réservation!#REF!</f>
        <v>#REF!</v>
      </c>
      <c r="C209" s="151" t="e">
        <f>Réservation!#REF!</f>
        <v>#REF!</v>
      </c>
      <c r="D209" s="151" t="e">
        <f>Réservation!#REF!</f>
        <v>#REF!</v>
      </c>
      <c r="E209" s="44" t="e">
        <f t="shared" si="42"/>
        <v>#REF!</v>
      </c>
      <c r="F209" s="44" t="e">
        <f>Réservation!#REF!</f>
        <v>#REF!</v>
      </c>
      <c r="G209" s="44" t="e">
        <f>Réservation!#REF!</f>
        <v>#REF!</v>
      </c>
      <c r="H209" s="44" t="e">
        <f>Réservation!#REF!</f>
        <v>#REF!</v>
      </c>
      <c r="I209" s="150" t="e">
        <f>Réservation!#REF!</f>
        <v>#REF!</v>
      </c>
      <c r="J209" s="44" t="str">
        <f>IFERROR(VLOOKUP(I209,Données!$D$2:$E$5,2,FALSE),"")</f>
        <v/>
      </c>
      <c r="K209" s="44" t="str">
        <f t="shared" si="43"/>
        <v/>
      </c>
      <c r="L209" s="150" t="e">
        <f>Réservation!#REF!</f>
        <v>#REF!</v>
      </c>
      <c r="M209" s="44" t="str">
        <f>IFERROR(VLOOKUP(L209,Données!$D$2:$E$5,2,FALSE),"")</f>
        <v/>
      </c>
      <c r="N209" s="44" t="str">
        <f t="shared" si="44"/>
        <v/>
      </c>
      <c r="O209" s="150" t="e">
        <f>Réservation!#REF!</f>
        <v>#REF!</v>
      </c>
      <c r="P209" s="44" t="str">
        <f>IFERROR(VLOOKUP(O209,Données!$D$2:$E$5,2,FALSE),"")</f>
        <v/>
      </c>
      <c r="Q209" s="44" t="str">
        <f t="shared" si="45"/>
        <v/>
      </c>
      <c r="R209" s="150" t="e">
        <f>Réservation!#REF!</f>
        <v>#REF!</v>
      </c>
      <c r="S209" s="44" t="str">
        <f>IFERROR(VLOOKUP(R209,Données!$D$2:$E$5,2,FALSE),"")</f>
        <v/>
      </c>
      <c r="T209" s="44" t="str">
        <f t="shared" si="46"/>
        <v/>
      </c>
      <c r="U209" s="187">
        <f t="shared" si="47"/>
        <v>0</v>
      </c>
      <c r="V209" s="45" t="e">
        <f>Réservation!#REF!</f>
        <v>#REF!</v>
      </c>
      <c r="W209" s="45" t="str">
        <f>IFERROR(VLOOKUP(V209,Données!$K$2:$N$7,3,FALSE),"")</f>
        <v/>
      </c>
      <c r="X209" s="187" t="str">
        <f t="shared" si="48"/>
        <v/>
      </c>
      <c r="Y209" s="45" t="e">
        <f>Réservation!#REF!</f>
        <v>#REF!</v>
      </c>
      <c r="Z209" s="45" t="str">
        <f>IFERROR(VLOOKUP(Y209,Données!$D$8:$E$10,2,FALSE),"")</f>
        <v/>
      </c>
      <c r="AA209" s="187" t="str">
        <f t="shared" si="49"/>
        <v/>
      </c>
      <c r="AB209" s="45" t="e">
        <f>Réservation!#REF!</f>
        <v>#REF!</v>
      </c>
      <c r="AC209" s="45" t="e">
        <f>Réservation!#REF!</f>
        <v>#REF!</v>
      </c>
      <c r="AD209" s="45" t="e">
        <f>VLOOKUP(AC209,Données!$D$14:$E$16,2,FALSE)</f>
        <v>#REF!</v>
      </c>
      <c r="AE209" s="187" t="str">
        <f t="shared" si="50"/>
        <v/>
      </c>
    </row>
    <row r="210" spans="1:31" hidden="1" x14ac:dyDescent="0.35">
      <c r="A210" s="150" t="e">
        <f>Réservation!#REF!</f>
        <v>#REF!</v>
      </c>
      <c r="B210" s="150" t="e">
        <f>Réservation!#REF!</f>
        <v>#REF!</v>
      </c>
      <c r="C210" s="151" t="e">
        <f>Réservation!#REF!</f>
        <v>#REF!</v>
      </c>
      <c r="D210" s="151" t="e">
        <f>Réservation!#REF!</f>
        <v>#REF!</v>
      </c>
      <c r="E210" s="44" t="e">
        <f t="shared" si="42"/>
        <v>#REF!</v>
      </c>
      <c r="F210" s="44" t="e">
        <f>Réservation!#REF!</f>
        <v>#REF!</v>
      </c>
      <c r="G210" s="44" t="e">
        <f>Réservation!#REF!</f>
        <v>#REF!</v>
      </c>
      <c r="H210" s="44" t="e">
        <f>Réservation!#REF!</f>
        <v>#REF!</v>
      </c>
      <c r="I210" s="150" t="e">
        <f>Réservation!#REF!</f>
        <v>#REF!</v>
      </c>
      <c r="J210" s="44" t="str">
        <f>IFERROR(VLOOKUP(I210,Données!$D$2:$E$5,2,FALSE),"")</f>
        <v/>
      </c>
      <c r="K210" s="44" t="str">
        <f t="shared" si="43"/>
        <v/>
      </c>
      <c r="L210" s="150" t="e">
        <f>Réservation!#REF!</f>
        <v>#REF!</v>
      </c>
      <c r="M210" s="44" t="str">
        <f>IFERROR(VLOOKUP(L210,Données!$D$2:$E$5,2,FALSE),"")</f>
        <v/>
      </c>
      <c r="N210" s="44" t="str">
        <f t="shared" si="44"/>
        <v/>
      </c>
      <c r="O210" s="150" t="e">
        <f>Réservation!#REF!</f>
        <v>#REF!</v>
      </c>
      <c r="P210" s="44" t="str">
        <f>IFERROR(VLOOKUP(O210,Données!$D$2:$E$5,2,FALSE),"")</f>
        <v/>
      </c>
      <c r="Q210" s="44" t="str">
        <f t="shared" si="45"/>
        <v/>
      </c>
      <c r="R210" s="150" t="e">
        <f>Réservation!#REF!</f>
        <v>#REF!</v>
      </c>
      <c r="S210" s="44" t="str">
        <f>IFERROR(VLOOKUP(R210,Données!$D$2:$E$5,2,FALSE),"")</f>
        <v/>
      </c>
      <c r="T210" s="44" t="str">
        <f t="shared" si="46"/>
        <v/>
      </c>
      <c r="U210" s="187">
        <f t="shared" si="47"/>
        <v>0</v>
      </c>
      <c r="V210" s="45" t="e">
        <f>Réservation!#REF!</f>
        <v>#REF!</v>
      </c>
      <c r="W210" s="45" t="str">
        <f>IFERROR(VLOOKUP(V210,Données!$K$2:$N$7,3,FALSE),"")</f>
        <v/>
      </c>
      <c r="X210" s="187" t="str">
        <f t="shared" si="48"/>
        <v/>
      </c>
      <c r="Y210" s="45" t="e">
        <f>Réservation!#REF!</f>
        <v>#REF!</v>
      </c>
      <c r="Z210" s="45" t="str">
        <f>IFERROR(VLOOKUP(Y210,Données!$D$8:$E$10,2,FALSE),"")</f>
        <v/>
      </c>
      <c r="AA210" s="187" t="str">
        <f t="shared" si="49"/>
        <v/>
      </c>
      <c r="AB210" s="45" t="e">
        <f>Réservation!#REF!</f>
        <v>#REF!</v>
      </c>
      <c r="AC210" s="45" t="e">
        <f>Réservation!#REF!</f>
        <v>#REF!</v>
      </c>
      <c r="AD210" s="45" t="e">
        <f>VLOOKUP(AC210,Données!$D$14:$E$16,2,FALSE)</f>
        <v>#REF!</v>
      </c>
      <c r="AE210" s="187" t="str">
        <f t="shared" si="50"/>
        <v/>
      </c>
    </row>
    <row r="211" spans="1:31" hidden="1" x14ac:dyDescent="0.35">
      <c r="A211" s="150" t="e">
        <f>Réservation!#REF!</f>
        <v>#REF!</v>
      </c>
      <c r="B211" s="150" t="e">
        <f>Réservation!#REF!</f>
        <v>#REF!</v>
      </c>
      <c r="C211" s="151" t="e">
        <f>Réservation!#REF!</f>
        <v>#REF!</v>
      </c>
      <c r="D211" s="151" t="e">
        <f>Réservation!#REF!</f>
        <v>#REF!</v>
      </c>
      <c r="E211" s="44" t="e">
        <f t="shared" si="42"/>
        <v>#REF!</v>
      </c>
      <c r="F211" s="44" t="e">
        <f>Réservation!#REF!</f>
        <v>#REF!</v>
      </c>
      <c r="G211" s="44" t="e">
        <f>Réservation!#REF!</f>
        <v>#REF!</v>
      </c>
      <c r="H211" s="44" t="e">
        <f>Réservation!#REF!</f>
        <v>#REF!</v>
      </c>
      <c r="I211" s="150" t="e">
        <f>Réservation!#REF!</f>
        <v>#REF!</v>
      </c>
      <c r="J211" s="44" t="str">
        <f>IFERROR(VLOOKUP(I211,Données!$D$2:$E$5,2,FALSE),"")</f>
        <v/>
      </c>
      <c r="K211" s="44" t="str">
        <f t="shared" si="43"/>
        <v/>
      </c>
      <c r="L211" s="150" t="e">
        <f>Réservation!#REF!</f>
        <v>#REF!</v>
      </c>
      <c r="M211" s="44" t="str">
        <f>IFERROR(VLOOKUP(L211,Données!$D$2:$E$5,2,FALSE),"")</f>
        <v/>
      </c>
      <c r="N211" s="44" t="str">
        <f t="shared" si="44"/>
        <v/>
      </c>
      <c r="O211" s="150" t="e">
        <f>Réservation!#REF!</f>
        <v>#REF!</v>
      </c>
      <c r="P211" s="44" t="str">
        <f>IFERROR(VLOOKUP(O211,Données!$D$2:$E$5,2,FALSE),"")</f>
        <v/>
      </c>
      <c r="Q211" s="44" t="str">
        <f t="shared" si="45"/>
        <v/>
      </c>
      <c r="R211" s="150" t="e">
        <f>Réservation!#REF!</f>
        <v>#REF!</v>
      </c>
      <c r="S211" s="44" t="str">
        <f>IFERROR(VLOOKUP(R211,Données!$D$2:$E$5,2,FALSE),"")</f>
        <v/>
      </c>
      <c r="T211" s="44" t="str">
        <f t="shared" si="46"/>
        <v/>
      </c>
      <c r="U211" s="187">
        <f t="shared" si="47"/>
        <v>0</v>
      </c>
      <c r="V211" s="45" t="e">
        <f>Réservation!#REF!</f>
        <v>#REF!</v>
      </c>
      <c r="W211" s="45" t="str">
        <f>IFERROR(VLOOKUP(V211,Données!$K$2:$N$7,3,FALSE),"")</f>
        <v/>
      </c>
      <c r="X211" s="187" t="str">
        <f t="shared" si="48"/>
        <v/>
      </c>
      <c r="Y211" s="45" t="e">
        <f>Réservation!#REF!</f>
        <v>#REF!</v>
      </c>
      <c r="Z211" s="45" t="str">
        <f>IFERROR(VLOOKUP(Y211,Données!$D$8:$E$10,2,FALSE),"")</f>
        <v/>
      </c>
      <c r="AA211" s="187" t="str">
        <f t="shared" si="49"/>
        <v/>
      </c>
      <c r="AB211" s="45" t="e">
        <f>Réservation!#REF!</f>
        <v>#REF!</v>
      </c>
      <c r="AC211" s="45" t="e">
        <f>Réservation!#REF!</f>
        <v>#REF!</v>
      </c>
      <c r="AD211" s="45" t="e">
        <f>VLOOKUP(AC211,Données!$D$14:$E$16,2,FALSE)</f>
        <v>#REF!</v>
      </c>
      <c r="AE211" s="187" t="str">
        <f t="shared" si="50"/>
        <v/>
      </c>
    </row>
    <row r="212" spans="1:31" hidden="1" x14ac:dyDescent="0.35">
      <c r="A212" s="150" t="e">
        <f>Réservation!#REF!</f>
        <v>#REF!</v>
      </c>
      <c r="B212" s="150" t="e">
        <f>Réservation!#REF!</f>
        <v>#REF!</v>
      </c>
      <c r="C212" s="151" t="e">
        <f>Réservation!#REF!</f>
        <v>#REF!</v>
      </c>
      <c r="D212" s="151" t="e">
        <f>Réservation!#REF!</f>
        <v>#REF!</v>
      </c>
      <c r="E212" s="44" t="e">
        <f t="shared" si="42"/>
        <v>#REF!</v>
      </c>
      <c r="F212" s="44" t="e">
        <f>Réservation!#REF!</f>
        <v>#REF!</v>
      </c>
      <c r="G212" s="44" t="e">
        <f>Réservation!#REF!</f>
        <v>#REF!</v>
      </c>
      <c r="H212" s="44" t="e">
        <f>Réservation!#REF!</f>
        <v>#REF!</v>
      </c>
      <c r="I212" s="150" t="e">
        <f>Réservation!#REF!</f>
        <v>#REF!</v>
      </c>
      <c r="J212" s="44" t="str">
        <f>IFERROR(VLOOKUP(I212,Données!$D$2:$E$5,2,FALSE),"")</f>
        <v/>
      </c>
      <c r="K212" s="44" t="str">
        <f t="shared" si="43"/>
        <v/>
      </c>
      <c r="L212" s="150" t="e">
        <f>Réservation!#REF!</f>
        <v>#REF!</v>
      </c>
      <c r="M212" s="44" t="str">
        <f>IFERROR(VLOOKUP(L212,Données!$D$2:$E$5,2,FALSE),"")</f>
        <v/>
      </c>
      <c r="N212" s="44" t="str">
        <f t="shared" si="44"/>
        <v/>
      </c>
      <c r="O212" s="150" t="e">
        <f>Réservation!#REF!</f>
        <v>#REF!</v>
      </c>
      <c r="P212" s="44" t="str">
        <f>IFERROR(VLOOKUP(O212,Données!$D$2:$E$5,2,FALSE),"")</f>
        <v/>
      </c>
      <c r="Q212" s="44" t="str">
        <f t="shared" si="45"/>
        <v/>
      </c>
      <c r="R212" s="150" t="e">
        <f>Réservation!#REF!</f>
        <v>#REF!</v>
      </c>
      <c r="S212" s="44" t="str">
        <f>IFERROR(VLOOKUP(R212,Données!$D$2:$E$5,2,FALSE),"")</f>
        <v/>
      </c>
      <c r="T212" s="44" t="str">
        <f t="shared" si="46"/>
        <v/>
      </c>
      <c r="U212" s="187">
        <f t="shared" si="47"/>
        <v>0</v>
      </c>
      <c r="V212" s="45" t="e">
        <f>Réservation!#REF!</f>
        <v>#REF!</v>
      </c>
      <c r="W212" s="45" t="str">
        <f>IFERROR(VLOOKUP(V212,Données!$K$2:$N$7,3,FALSE),"")</f>
        <v/>
      </c>
      <c r="X212" s="187" t="str">
        <f t="shared" si="48"/>
        <v/>
      </c>
      <c r="Y212" s="45" t="e">
        <f>Réservation!#REF!</f>
        <v>#REF!</v>
      </c>
      <c r="Z212" s="45" t="str">
        <f>IFERROR(VLOOKUP(Y212,Données!$D$8:$E$10,2,FALSE),"")</f>
        <v/>
      </c>
      <c r="AA212" s="187" t="str">
        <f t="shared" si="49"/>
        <v/>
      </c>
      <c r="AB212" s="45" t="e">
        <f>Réservation!#REF!</f>
        <v>#REF!</v>
      </c>
      <c r="AC212" s="45" t="e">
        <f>Réservation!#REF!</f>
        <v>#REF!</v>
      </c>
      <c r="AD212" s="45" t="e">
        <f>VLOOKUP(AC212,Données!$D$14:$E$16,2,FALSE)</f>
        <v>#REF!</v>
      </c>
      <c r="AE212" s="187" t="str">
        <f t="shared" si="50"/>
        <v/>
      </c>
    </row>
    <row r="213" spans="1:31" hidden="1" x14ac:dyDescent="0.35">
      <c r="A213" s="150" t="e">
        <f>Réservation!#REF!</f>
        <v>#REF!</v>
      </c>
      <c r="B213" s="150" t="e">
        <f>Réservation!#REF!</f>
        <v>#REF!</v>
      </c>
      <c r="C213" s="151" t="e">
        <f>Réservation!#REF!</f>
        <v>#REF!</v>
      </c>
      <c r="D213" s="151" t="e">
        <f>Réservation!#REF!</f>
        <v>#REF!</v>
      </c>
      <c r="E213" s="44" t="e">
        <f t="shared" si="42"/>
        <v>#REF!</v>
      </c>
      <c r="F213" s="44" t="e">
        <f>Réservation!#REF!</f>
        <v>#REF!</v>
      </c>
      <c r="G213" s="44" t="e">
        <f>Réservation!#REF!</f>
        <v>#REF!</v>
      </c>
      <c r="H213" s="44" t="e">
        <f>Réservation!#REF!</f>
        <v>#REF!</v>
      </c>
      <c r="I213" s="150" t="e">
        <f>Réservation!#REF!</f>
        <v>#REF!</v>
      </c>
      <c r="J213" s="44" t="str">
        <f>IFERROR(VLOOKUP(I213,Données!$D$2:$E$5,2,FALSE),"")</f>
        <v/>
      </c>
      <c r="K213" s="44" t="str">
        <f t="shared" si="43"/>
        <v/>
      </c>
      <c r="L213" s="150" t="e">
        <f>Réservation!#REF!</f>
        <v>#REF!</v>
      </c>
      <c r="M213" s="44" t="str">
        <f>IFERROR(VLOOKUP(L213,Données!$D$2:$E$5,2,FALSE),"")</f>
        <v/>
      </c>
      <c r="N213" s="44" t="str">
        <f t="shared" si="44"/>
        <v/>
      </c>
      <c r="O213" s="150" t="e">
        <f>Réservation!#REF!</f>
        <v>#REF!</v>
      </c>
      <c r="P213" s="44" t="str">
        <f>IFERROR(VLOOKUP(O213,Données!$D$2:$E$5,2,FALSE),"")</f>
        <v/>
      </c>
      <c r="Q213" s="44" t="str">
        <f t="shared" si="45"/>
        <v/>
      </c>
      <c r="R213" s="150" t="e">
        <f>Réservation!#REF!</f>
        <v>#REF!</v>
      </c>
      <c r="S213" s="44" t="str">
        <f>IFERROR(VLOOKUP(R213,Données!$D$2:$E$5,2,FALSE),"")</f>
        <v/>
      </c>
      <c r="T213" s="44" t="str">
        <f t="shared" si="46"/>
        <v/>
      </c>
      <c r="U213" s="187">
        <f t="shared" si="47"/>
        <v>0</v>
      </c>
      <c r="V213" s="45" t="e">
        <f>Réservation!#REF!</f>
        <v>#REF!</v>
      </c>
      <c r="W213" s="45" t="str">
        <f>IFERROR(VLOOKUP(V213,Données!$K$2:$N$7,3,FALSE),"")</f>
        <v/>
      </c>
      <c r="X213" s="187" t="str">
        <f t="shared" si="48"/>
        <v/>
      </c>
      <c r="Y213" s="45" t="e">
        <f>Réservation!#REF!</f>
        <v>#REF!</v>
      </c>
      <c r="Z213" s="45" t="str">
        <f>IFERROR(VLOOKUP(Y213,Données!$D$8:$E$10,2,FALSE),"")</f>
        <v/>
      </c>
      <c r="AA213" s="187" t="str">
        <f t="shared" si="49"/>
        <v/>
      </c>
      <c r="AB213" s="45" t="e">
        <f>Réservation!#REF!</f>
        <v>#REF!</v>
      </c>
      <c r="AC213" s="45" t="e">
        <f>Réservation!#REF!</f>
        <v>#REF!</v>
      </c>
      <c r="AD213" s="45" t="e">
        <f>VLOOKUP(AC213,Données!$D$14:$E$16,2,FALSE)</f>
        <v>#REF!</v>
      </c>
      <c r="AE213" s="187" t="str">
        <f t="shared" si="50"/>
        <v/>
      </c>
    </row>
    <row r="214" spans="1:31" hidden="1" x14ac:dyDescent="0.35">
      <c r="A214" s="150" t="e">
        <f>Réservation!#REF!</f>
        <v>#REF!</v>
      </c>
      <c r="B214" s="150" t="e">
        <f>Réservation!#REF!</f>
        <v>#REF!</v>
      </c>
      <c r="C214" s="151" t="e">
        <f>Réservation!#REF!</f>
        <v>#REF!</v>
      </c>
      <c r="D214" s="151" t="e">
        <f>Réservation!#REF!</f>
        <v>#REF!</v>
      </c>
      <c r="E214" s="44" t="e">
        <f t="shared" si="42"/>
        <v>#REF!</v>
      </c>
      <c r="F214" s="44" t="e">
        <f>Réservation!#REF!</f>
        <v>#REF!</v>
      </c>
      <c r="G214" s="44" t="e">
        <f>Réservation!#REF!</f>
        <v>#REF!</v>
      </c>
      <c r="H214" s="44" t="e">
        <f>Réservation!#REF!</f>
        <v>#REF!</v>
      </c>
      <c r="I214" s="150" t="e">
        <f>Réservation!#REF!</f>
        <v>#REF!</v>
      </c>
      <c r="J214" s="44" t="str">
        <f>IFERROR(VLOOKUP(I214,Données!$D$2:$E$5,2,FALSE),"")</f>
        <v/>
      </c>
      <c r="K214" s="44" t="str">
        <f t="shared" si="43"/>
        <v/>
      </c>
      <c r="L214" s="150" t="e">
        <f>Réservation!#REF!</f>
        <v>#REF!</v>
      </c>
      <c r="M214" s="44" t="str">
        <f>IFERROR(VLOOKUP(L214,Données!$D$2:$E$5,2,FALSE),"")</f>
        <v/>
      </c>
      <c r="N214" s="44" t="str">
        <f t="shared" si="44"/>
        <v/>
      </c>
      <c r="O214" s="150" t="e">
        <f>Réservation!#REF!</f>
        <v>#REF!</v>
      </c>
      <c r="P214" s="44" t="str">
        <f>IFERROR(VLOOKUP(O214,Données!$D$2:$E$5,2,FALSE),"")</f>
        <v/>
      </c>
      <c r="Q214" s="44" t="str">
        <f t="shared" si="45"/>
        <v/>
      </c>
      <c r="R214" s="150" t="e">
        <f>Réservation!#REF!</f>
        <v>#REF!</v>
      </c>
      <c r="S214" s="44" t="str">
        <f>IFERROR(VLOOKUP(R214,Données!$D$2:$E$5,2,FALSE),"")</f>
        <v/>
      </c>
      <c r="T214" s="44" t="str">
        <f t="shared" si="46"/>
        <v/>
      </c>
      <c r="U214" s="187">
        <f t="shared" si="47"/>
        <v>0</v>
      </c>
      <c r="V214" s="45" t="e">
        <f>Réservation!#REF!</f>
        <v>#REF!</v>
      </c>
      <c r="W214" s="45" t="str">
        <f>IFERROR(VLOOKUP(V214,Données!$K$2:$N$7,3,FALSE),"")</f>
        <v/>
      </c>
      <c r="X214" s="187" t="str">
        <f t="shared" si="48"/>
        <v/>
      </c>
      <c r="Y214" s="45" t="e">
        <f>Réservation!#REF!</f>
        <v>#REF!</v>
      </c>
      <c r="Z214" s="45" t="str">
        <f>IFERROR(VLOOKUP(Y214,Données!$D$8:$E$10,2,FALSE),"")</f>
        <v/>
      </c>
      <c r="AA214" s="187" t="str">
        <f t="shared" si="49"/>
        <v/>
      </c>
      <c r="AB214" s="45" t="e">
        <f>Réservation!#REF!</f>
        <v>#REF!</v>
      </c>
      <c r="AC214" s="45" t="e">
        <f>Réservation!#REF!</f>
        <v>#REF!</v>
      </c>
      <c r="AD214" s="45" t="e">
        <f>VLOOKUP(AC214,Données!$D$14:$E$16,2,FALSE)</f>
        <v>#REF!</v>
      </c>
      <c r="AE214" s="187" t="str">
        <f t="shared" si="50"/>
        <v/>
      </c>
    </row>
    <row r="215" spans="1:31" hidden="1" x14ac:dyDescent="0.35">
      <c r="A215" s="150" t="e">
        <f>Réservation!#REF!</f>
        <v>#REF!</v>
      </c>
      <c r="B215" s="150" t="e">
        <f>Réservation!#REF!</f>
        <v>#REF!</v>
      </c>
      <c r="C215" s="151" t="e">
        <f>Réservation!#REF!</f>
        <v>#REF!</v>
      </c>
      <c r="D215" s="151" t="e">
        <f>Réservation!#REF!</f>
        <v>#REF!</v>
      </c>
      <c r="E215" s="44" t="e">
        <f t="shared" si="42"/>
        <v>#REF!</v>
      </c>
      <c r="F215" s="44" t="e">
        <f>Réservation!#REF!</f>
        <v>#REF!</v>
      </c>
      <c r="G215" s="44" t="e">
        <f>Réservation!#REF!</f>
        <v>#REF!</v>
      </c>
      <c r="H215" s="44" t="e">
        <f>Réservation!#REF!</f>
        <v>#REF!</v>
      </c>
      <c r="I215" s="150" t="e">
        <f>Réservation!#REF!</f>
        <v>#REF!</v>
      </c>
      <c r="J215" s="44" t="str">
        <f>IFERROR(VLOOKUP(I215,Données!$D$2:$E$5,2,FALSE),"")</f>
        <v/>
      </c>
      <c r="K215" s="44" t="str">
        <f t="shared" si="43"/>
        <v/>
      </c>
      <c r="L215" s="150" t="e">
        <f>Réservation!#REF!</f>
        <v>#REF!</v>
      </c>
      <c r="M215" s="44" t="str">
        <f>IFERROR(VLOOKUP(L215,Données!$D$2:$E$5,2,FALSE),"")</f>
        <v/>
      </c>
      <c r="N215" s="44" t="str">
        <f t="shared" si="44"/>
        <v/>
      </c>
      <c r="O215" s="150" t="e">
        <f>Réservation!#REF!</f>
        <v>#REF!</v>
      </c>
      <c r="P215" s="44" t="str">
        <f>IFERROR(VLOOKUP(O215,Données!$D$2:$E$5,2,FALSE),"")</f>
        <v/>
      </c>
      <c r="Q215" s="44" t="str">
        <f t="shared" si="45"/>
        <v/>
      </c>
      <c r="R215" s="150" t="e">
        <f>Réservation!#REF!</f>
        <v>#REF!</v>
      </c>
      <c r="S215" s="44" t="str">
        <f>IFERROR(VLOOKUP(R215,Données!$D$2:$E$5,2,FALSE),"")</f>
        <v/>
      </c>
      <c r="T215" s="44" t="str">
        <f t="shared" si="46"/>
        <v/>
      </c>
      <c r="U215" s="187">
        <f t="shared" si="47"/>
        <v>0</v>
      </c>
      <c r="V215" s="45" t="e">
        <f>Réservation!#REF!</f>
        <v>#REF!</v>
      </c>
      <c r="W215" s="45" t="str">
        <f>IFERROR(VLOOKUP(V215,Données!$K$2:$N$7,3,FALSE),"")</f>
        <v/>
      </c>
      <c r="X215" s="187" t="str">
        <f t="shared" si="48"/>
        <v/>
      </c>
      <c r="Y215" s="45" t="e">
        <f>Réservation!#REF!</f>
        <v>#REF!</v>
      </c>
      <c r="Z215" s="45" t="str">
        <f>IFERROR(VLOOKUP(Y215,Données!$D$8:$E$10,2,FALSE),"")</f>
        <v/>
      </c>
      <c r="AA215" s="187" t="str">
        <f t="shared" si="49"/>
        <v/>
      </c>
      <c r="AB215" s="45" t="e">
        <f>Réservation!#REF!</f>
        <v>#REF!</v>
      </c>
      <c r="AC215" s="45" t="e">
        <f>Réservation!#REF!</f>
        <v>#REF!</v>
      </c>
      <c r="AD215" s="45" t="e">
        <f>VLOOKUP(AC215,Données!$D$14:$E$16,2,FALSE)</f>
        <v>#REF!</v>
      </c>
      <c r="AE215" s="187" t="str">
        <f t="shared" si="50"/>
        <v/>
      </c>
    </row>
    <row r="216" spans="1:31" hidden="1" x14ac:dyDescent="0.35">
      <c r="A216" s="150" t="e">
        <f>Réservation!#REF!</f>
        <v>#REF!</v>
      </c>
      <c r="B216" s="150" t="e">
        <f>Réservation!#REF!</f>
        <v>#REF!</v>
      </c>
      <c r="C216" s="151" t="e">
        <f>Réservation!#REF!</f>
        <v>#REF!</v>
      </c>
      <c r="D216" s="151" t="e">
        <f>Réservation!#REF!</f>
        <v>#REF!</v>
      </c>
      <c r="E216" s="44" t="e">
        <f t="shared" si="42"/>
        <v>#REF!</v>
      </c>
      <c r="F216" s="44" t="e">
        <f>Réservation!#REF!</f>
        <v>#REF!</v>
      </c>
      <c r="G216" s="44" t="e">
        <f>Réservation!#REF!</f>
        <v>#REF!</v>
      </c>
      <c r="H216" s="44" t="e">
        <f>Réservation!#REF!</f>
        <v>#REF!</v>
      </c>
      <c r="I216" s="150" t="e">
        <f>Réservation!#REF!</f>
        <v>#REF!</v>
      </c>
      <c r="J216" s="44" t="str">
        <f>IFERROR(VLOOKUP(I216,Données!$D$2:$E$5,2,FALSE),"")</f>
        <v/>
      </c>
      <c r="K216" s="44" t="str">
        <f t="shared" si="43"/>
        <v/>
      </c>
      <c r="L216" s="150" t="e">
        <f>Réservation!#REF!</f>
        <v>#REF!</v>
      </c>
      <c r="M216" s="44" t="str">
        <f>IFERROR(VLOOKUP(L216,Données!$D$2:$E$5,2,FALSE),"")</f>
        <v/>
      </c>
      <c r="N216" s="44" t="str">
        <f t="shared" si="44"/>
        <v/>
      </c>
      <c r="O216" s="150" t="e">
        <f>Réservation!#REF!</f>
        <v>#REF!</v>
      </c>
      <c r="P216" s="44" t="str">
        <f>IFERROR(VLOOKUP(O216,Données!$D$2:$E$5,2,FALSE),"")</f>
        <v/>
      </c>
      <c r="Q216" s="44" t="str">
        <f t="shared" si="45"/>
        <v/>
      </c>
      <c r="R216" s="150" t="e">
        <f>Réservation!#REF!</f>
        <v>#REF!</v>
      </c>
      <c r="S216" s="44" t="str">
        <f>IFERROR(VLOOKUP(R216,Données!$D$2:$E$5,2,FALSE),"")</f>
        <v/>
      </c>
      <c r="T216" s="44" t="str">
        <f t="shared" si="46"/>
        <v/>
      </c>
      <c r="U216" s="187">
        <f t="shared" si="47"/>
        <v>0</v>
      </c>
      <c r="V216" s="45" t="e">
        <f>Réservation!#REF!</f>
        <v>#REF!</v>
      </c>
      <c r="W216" s="45" t="str">
        <f>IFERROR(VLOOKUP(V216,Données!$K$2:$N$7,3,FALSE),"")</f>
        <v/>
      </c>
      <c r="X216" s="187" t="str">
        <f t="shared" si="48"/>
        <v/>
      </c>
      <c r="Y216" s="45" t="e">
        <f>Réservation!#REF!</f>
        <v>#REF!</v>
      </c>
      <c r="Z216" s="45" t="str">
        <f>IFERROR(VLOOKUP(Y216,Données!$D$8:$E$10,2,FALSE),"")</f>
        <v/>
      </c>
      <c r="AA216" s="187" t="str">
        <f t="shared" si="49"/>
        <v/>
      </c>
      <c r="AB216" s="45" t="e">
        <f>Réservation!#REF!</f>
        <v>#REF!</v>
      </c>
      <c r="AC216" s="45" t="e">
        <f>Réservation!#REF!</f>
        <v>#REF!</v>
      </c>
      <c r="AD216" s="45" t="e">
        <f>VLOOKUP(AC216,Données!$D$14:$E$16,2,FALSE)</f>
        <v>#REF!</v>
      </c>
      <c r="AE216" s="187" t="str">
        <f t="shared" si="50"/>
        <v/>
      </c>
    </row>
    <row r="217" spans="1:31" hidden="1" x14ac:dyDescent="0.35">
      <c r="A217" s="150" t="e">
        <f>Réservation!#REF!</f>
        <v>#REF!</v>
      </c>
      <c r="B217" s="150" t="e">
        <f>Réservation!#REF!</f>
        <v>#REF!</v>
      </c>
      <c r="C217" s="151" t="e">
        <f>Réservation!#REF!</f>
        <v>#REF!</v>
      </c>
      <c r="D217" s="151" t="e">
        <f>Réservation!#REF!</f>
        <v>#REF!</v>
      </c>
      <c r="E217" s="44" t="e">
        <f t="shared" si="42"/>
        <v>#REF!</v>
      </c>
      <c r="F217" s="44" t="e">
        <f>Réservation!#REF!</f>
        <v>#REF!</v>
      </c>
      <c r="G217" s="44" t="e">
        <f>Réservation!#REF!</f>
        <v>#REF!</v>
      </c>
      <c r="H217" s="44" t="e">
        <f>Réservation!#REF!</f>
        <v>#REF!</v>
      </c>
      <c r="I217" s="150" t="e">
        <f>Réservation!#REF!</f>
        <v>#REF!</v>
      </c>
      <c r="J217" s="44" t="str">
        <f>IFERROR(VLOOKUP(I217,Données!$D$2:$E$5,2,FALSE),"")</f>
        <v/>
      </c>
      <c r="K217" s="44" t="str">
        <f t="shared" si="43"/>
        <v/>
      </c>
      <c r="L217" s="150" t="e">
        <f>Réservation!#REF!</f>
        <v>#REF!</v>
      </c>
      <c r="M217" s="44" t="str">
        <f>IFERROR(VLOOKUP(L217,Données!$D$2:$E$5,2,FALSE),"")</f>
        <v/>
      </c>
      <c r="N217" s="44" t="str">
        <f t="shared" si="44"/>
        <v/>
      </c>
      <c r="O217" s="150" t="e">
        <f>Réservation!#REF!</f>
        <v>#REF!</v>
      </c>
      <c r="P217" s="44" t="str">
        <f>IFERROR(VLOOKUP(O217,Données!$D$2:$E$5,2,FALSE),"")</f>
        <v/>
      </c>
      <c r="Q217" s="44" t="str">
        <f t="shared" si="45"/>
        <v/>
      </c>
      <c r="R217" s="150" t="e">
        <f>Réservation!#REF!</f>
        <v>#REF!</v>
      </c>
      <c r="S217" s="44" t="str">
        <f>IFERROR(VLOOKUP(R217,Données!$D$2:$E$5,2,FALSE),"")</f>
        <v/>
      </c>
      <c r="T217" s="44" t="str">
        <f t="shared" si="46"/>
        <v/>
      </c>
      <c r="U217" s="187">
        <f t="shared" si="47"/>
        <v>0</v>
      </c>
      <c r="V217" s="45" t="e">
        <f>Réservation!#REF!</f>
        <v>#REF!</v>
      </c>
      <c r="W217" s="45" t="str">
        <f>IFERROR(VLOOKUP(V217,Données!$K$2:$N$7,3,FALSE),"")</f>
        <v/>
      </c>
      <c r="X217" s="187" t="str">
        <f t="shared" si="48"/>
        <v/>
      </c>
      <c r="Y217" s="45" t="e">
        <f>Réservation!#REF!</f>
        <v>#REF!</v>
      </c>
      <c r="Z217" s="45" t="str">
        <f>IFERROR(VLOOKUP(Y217,Données!$D$8:$E$10,2,FALSE),"")</f>
        <v/>
      </c>
      <c r="AA217" s="187" t="str">
        <f t="shared" si="49"/>
        <v/>
      </c>
      <c r="AB217" s="45" t="e">
        <f>Réservation!#REF!</f>
        <v>#REF!</v>
      </c>
      <c r="AC217" s="45" t="e">
        <f>Réservation!#REF!</f>
        <v>#REF!</v>
      </c>
      <c r="AD217" s="45" t="e">
        <f>VLOOKUP(AC217,Données!$D$14:$E$16,2,FALSE)</f>
        <v>#REF!</v>
      </c>
      <c r="AE217" s="187" t="str">
        <f t="shared" si="50"/>
        <v/>
      </c>
    </row>
    <row r="218" spans="1:31" hidden="1" x14ac:dyDescent="0.35">
      <c r="A218" s="150" t="e">
        <f>Réservation!#REF!</f>
        <v>#REF!</v>
      </c>
      <c r="B218" s="150" t="e">
        <f>Réservation!#REF!</f>
        <v>#REF!</v>
      </c>
      <c r="C218" s="151" t="e">
        <f>Réservation!#REF!</f>
        <v>#REF!</v>
      </c>
      <c r="D218" s="151" t="e">
        <f>Réservation!#REF!</f>
        <v>#REF!</v>
      </c>
      <c r="E218" s="44" t="e">
        <f t="shared" si="42"/>
        <v>#REF!</v>
      </c>
      <c r="F218" s="44" t="e">
        <f>Réservation!#REF!</f>
        <v>#REF!</v>
      </c>
      <c r="G218" s="44" t="e">
        <f>Réservation!#REF!</f>
        <v>#REF!</v>
      </c>
      <c r="H218" s="44" t="e">
        <f>Réservation!#REF!</f>
        <v>#REF!</v>
      </c>
      <c r="I218" s="150" t="e">
        <f>Réservation!#REF!</f>
        <v>#REF!</v>
      </c>
      <c r="J218" s="44" t="str">
        <f>IFERROR(VLOOKUP(I218,Données!$D$2:$E$5,2,FALSE),"")</f>
        <v/>
      </c>
      <c r="K218" s="44" t="str">
        <f t="shared" si="43"/>
        <v/>
      </c>
      <c r="L218" s="150" t="e">
        <f>Réservation!#REF!</f>
        <v>#REF!</v>
      </c>
      <c r="M218" s="44" t="str">
        <f>IFERROR(VLOOKUP(L218,Données!$D$2:$E$5,2,FALSE),"")</f>
        <v/>
      </c>
      <c r="N218" s="44" t="str">
        <f t="shared" si="44"/>
        <v/>
      </c>
      <c r="O218" s="150" t="e">
        <f>Réservation!#REF!</f>
        <v>#REF!</v>
      </c>
      <c r="P218" s="44" t="str">
        <f>IFERROR(VLOOKUP(O218,Données!$D$2:$E$5,2,FALSE),"")</f>
        <v/>
      </c>
      <c r="Q218" s="44" t="str">
        <f t="shared" si="45"/>
        <v/>
      </c>
      <c r="R218" s="150" t="e">
        <f>Réservation!#REF!</f>
        <v>#REF!</v>
      </c>
      <c r="S218" s="44" t="str">
        <f>IFERROR(VLOOKUP(R218,Données!$D$2:$E$5,2,FALSE),"")</f>
        <v/>
      </c>
      <c r="T218" s="44" t="str">
        <f t="shared" si="46"/>
        <v/>
      </c>
      <c r="U218" s="187">
        <f t="shared" si="47"/>
        <v>0</v>
      </c>
      <c r="V218" s="45" t="e">
        <f>Réservation!#REF!</f>
        <v>#REF!</v>
      </c>
      <c r="W218" s="45" t="str">
        <f>IFERROR(VLOOKUP(V218,Données!$K$2:$N$7,3,FALSE),"")</f>
        <v/>
      </c>
      <c r="X218" s="187" t="str">
        <f t="shared" si="48"/>
        <v/>
      </c>
      <c r="Y218" s="45" t="e">
        <f>Réservation!#REF!</f>
        <v>#REF!</v>
      </c>
      <c r="Z218" s="45" t="str">
        <f>IFERROR(VLOOKUP(Y218,Données!$D$8:$E$10,2,FALSE),"")</f>
        <v/>
      </c>
      <c r="AA218" s="187" t="str">
        <f t="shared" si="49"/>
        <v/>
      </c>
      <c r="AB218" s="45" t="e">
        <f>Réservation!#REF!</f>
        <v>#REF!</v>
      </c>
      <c r="AC218" s="45" t="e">
        <f>Réservation!#REF!</f>
        <v>#REF!</v>
      </c>
      <c r="AD218" s="45" t="e">
        <f>VLOOKUP(AC218,Données!$D$14:$E$16,2,FALSE)</f>
        <v>#REF!</v>
      </c>
      <c r="AE218" s="187" t="str">
        <f t="shared" si="50"/>
        <v/>
      </c>
    </row>
    <row r="219" spans="1:31" hidden="1" x14ac:dyDescent="0.35">
      <c r="A219" s="150" t="e">
        <f>Réservation!#REF!</f>
        <v>#REF!</v>
      </c>
      <c r="B219" s="150" t="e">
        <f>Réservation!#REF!</f>
        <v>#REF!</v>
      </c>
      <c r="C219" s="151" t="e">
        <f>Réservation!#REF!</f>
        <v>#REF!</v>
      </c>
      <c r="D219" s="151" t="e">
        <f>Réservation!#REF!</f>
        <v>#REF!</v>
      </c>
      <c r="E219" s="44" t="e">
        <f t="shared" si="42"/>
        <v>#REF!</v>
      </c>
      <c r="F219" s="44" t="e">
        <f>Réservation!#REF!</f>
        <v>#REF!</v>
      </c>
      <c r="G219" s="44" t="e">
        <f>Réservation!#REF!</f>
        <v>#REF!</v>
      </c>
      <c r="H219" s="44" t="e">
        <f>Réservation!#REF!</f>
        <v>#REF!</v>
      </c>
      <c r="I219" s="150" t="e">
        <f>Réservation!#REF!</f>
        <v>#REF!</v>
      </c>
      <c r="J219" s="44" t="str">
        <f>IFERROR(VLOOKUP(I219,Données!$D$2:$E$5,2,FALSE),"")</f>
        <v/>
      </c>
      <c r="K219" s="44" t="str">
        <f t="shared" si="43"/>
        <v/>
      </c>
      <c r="L219" s="150" t="e">
        <f>Réservation!#REF!</f>
        <v>#REF!</v>
      </c>
      <c r="M219" s="44" t="str">
        <f>IFERROR(VLOOKUP(L219,Données!$D$2:$E$5,2,FALSE),"")</f>
        <v/>
      </c>
      <c r="N219" s="44" t="str">
        <f t="shared" si="44"/>
        <v/>
      </c>
      <c r="O219" s="150" t="e">
        <f>Réservation!#REF!</f>
        <v>#REF!</v>
      </c>
      <c r="P219" s="44" t="str">
        <f>IFERROR(VLOOKUP(O219,Données!$D$2:$E$5,2,FALSE),"")</f>
        <v/>
      </c>
      <c r="Q219" s="44" t="str">
        <f t="shared" si="45"/>
        <v/>
      </c>
      <c r="R219" s="150" t="e">
        <f>Réservation!#REF!</f>
        <v>#REF!</v>
      </c>
      <c r="S219" s="44" t="str">
        <f>IFERROR(VLOOKUP(R219,Données!$D$2:$E$5,2,FALSE),"")</f>
        <v/>
      </c>
      <c r="T219" s="44" t="str">
        <f t="shared" si="46"/>
        <v/>
      </c>
      <c r="U219" s="187">
        <f t="shared" si="47"/>
        <v>0</v>
      </c>
      <c r="V219" s="45" t="e">
        <f>Réservation!#REF!</f>
        <v>#REF!</v>
      </c>
      <c r="W219" s="45" t="str">
        <f>IFERROR(VLOOKUP(V219,Données!$K$2:$N$7,3,FALSE),"")</f>
        <v/>
      </c>
      <c r="X219" s="187" t="str">
        <f t="shared" si="48"/>
        <v/>
      </c>
      <c r="Y219" s="45" t="e">
        <f>Réservation!#REF!</f>
        <v>#REF!</v>
      </c>
      <c r="Z219" s="45" t="str">
        <f>IFERROR(VLOOKUP(Y219,Données!$D$8:$E$10,2,FALSE),"")</f>
        <v/>
      </c>
      <c r="AA219" s="187" t="str">
        <f t="shared" si="49"/>
        <v/>
      </c>
      <c r="AB219" s="45" t="e">
        <f>Réservation!#REF!</f>
        <v>#REF!</v>
      </c>
      <c r="AC219" s="45" t="e">
        <f>Réservation!#REF!</f>
        <v>#REF!</v>
      </c>
      <c r="AD219" s="45" t="e">
        <f>VLOOKUP(AC219,Données!$D$14:$E$16,2,FALSE)</f>
        <v>#REF!</v>
      </c>
      <c r="AE219" s="187" t="str">
        <f t="shared" si="50"/>
        <v/>
      </c>
    </row>
    <row r="220" spans="1:31" hidden="1" x14ac:dyDescent="0.35">
      <c r="A220" s="150" t="e">
        <f>Réservation!#REF!</f>
        <v>#REF!</v>
      </c>
      <c r="B220" s="150" t="e">
        <f>Réservation!#REF!</f>
        <v>#REF!</v>
      </c>
      <c r="C220" s="151" t="e">
        <f>Réservation!#REF!</f>
        <v>#REF!</v>
      </c>
      <c r="D220" s="151" t="e">
        <f>Réservation!#REF!</f>
        <v>#REF!</v>
      </c>
      <c r="E220" s="44" t="e">
        <f t="shared" si="42"/>
        <v>#REF!</v>
      </c>
      <c r="F220" s="44" t="e">
        <f>Réservation!#REF!</f>
        <v>#REF!</v>
      </c>
      <c r="G220" s="44" t="e">
        <f>Réservation!#REF!</f>
        <v>#REF!</v>
      </c>
      <c r="H220" s="44" t="e">
        <f>Réservation!#REF!</f>
        <v>#REF!</v>
      </c>
      <c r="I220" s="150" t="e">
        <f>Réservation!#REF!</f>
        <v>#REF!</v>
      </c>
      <c r="J220" s="44" t="str">
        <f>IFERROR(VLOOKUP(I220,Données!$D$2:$E$5,2,FALSE),"")</f>
        <v/>
      </c>
      <c r="K220" s="44" t="str">
        <f t="shared" si="43"/>
        <v/>
      </c>
      <c r="L220" s="150" t="e">
        <f>Réservation!#REF!</f>
        <v>#REF!</v>
      </c>
      <c r="M220" s="44" t="str">
        <f>IFERROR(VLOOKUP(L220,Données!$D$2:$E$5,2,FALSE),"")</f>
        <v/>
      </c>
      <c r="N220" s="44" t="str">
        <f t="shared" si="44"/>
        <v/>
      </c>
      <c r="O220" s="150" t="e">
        <f>Réservation!#REF!</f>
        <v>#REF!</v>
      </c>
      <c r="P220" s="44" t="str">
        <f>IFERROR(VLOOKUP(O220,Données!$D$2:$E$5,2,FALSE),"")</f>
        <v/>
      </c>
      <c r="Q220" s="44" t="str">
        <f t="shared" si="45"/>
        <v/>
      </c>
      <c r="R220" s="150" t="e">
        <f>Réservation!#REF!</f>
        <v>#REF!</v>
      </c>
      <c r="S220" s="44" t="str">
        <f>IFERROR(VLOOKUP(R220,Données!$D$2:$E$5,2,FALSE),"")</f>
        <v/>
      </c>
      <c r="T220" s="44" t="str">
        <f t="shared" si="46"/>
        <v/>
      </c>
      <c r="U220" s="187">
        <f t="shared" si="47"/>
        <v>0</v>
      </c>
      <c r="V220" s="45" t="e">
        <f>Réservation!#REF!</f>
        <v>#REF!</v>
      </c>
      <c r="W220" s="45" t="str">
        <f>IFERROR(VLOOKUP(V220,Données!$K$2:$N$7,3,FALSE),"")</f>
        <v/>
      </c>
      <c r="X220" s="187" t="str">
        <f t="shared" si="48"/>
        <v/>
      </c>
      <c r="Y220" s="45" t="e">
        <f>Réservation!#REF!</f>
        <v>#REF!</v>
      </c>
      <c r="Z220" s="45" t="str">
        <f>IFERROR(VLOOKUP(Y220,Données!$D$8:$E$10,2,FALSE),"")</f>
        <v/>
      </c>
      <c r="AA220" s="187" t="str">
        <f t="shared" si="49"/>
        <v/>
      </c>
      <c r="AB220" s="45" t="e">
        <f>Réservation!#REF!</f>
        <v>#REF!</v>
      </c>
      <c r="AC220" s="45" t="e">
        <f>Réservation!#REF!</f>
        <v>#REF!</v>
      </c>
      <c r="AD220" s="45" t="e">
        <f>VLOOKUP(AC220,Données!$D$14:$E$16,2,FALSE)</f>
        <v>#REF!</v>
      </c>
      <c r="AE220" s="187" t="str">
        <f t="shared" si="50"/>
        <v/>
      </c>
    </row>
    <row r="221" spans="1:31" hidden="1" x14ac:dyDescent="0.35">
      <c r="A221" s="150" t="e">
        <f>Réservation!#REF!</f>
        <v>#REF!</v>
      </c>
      <c r="B221" s="150" t="e">
        <f>Réservation!#REF!</f>
        <v>#REF!</v>
      </c>
      <c r="C221" s="151" t="e">
        <f>Réservation!#REF!</f>
        <v>#REF!</v>
      </c>
      <c r="D221" s="151" t="e">
        <f>Réservation!#REF!</f>
        <v>#REF!</v>
      </c>
      <c r="E221" s="44" t="e">
        <f t="shared" si="42"/>
        <v>#REF!</v>
      </c>
      <c r="F221" s="44" t="e">
        <f>Réservation!#REF!</f>
        <v>#REF!</v>
      </c>
      <c r="G221" s="44" t="e">
        <f>Réservation!#REF!</f>
        <v>#REF!</v>
      </c>
      <c r="H221" s="44" t="e">
        <f>Réservation!#REF!</f>
        <v>#REF!</v>
      </c>
      <c r="I221" s="150" t="e">
        <f>Réservation!#REF!</f>
        <v>#REF!</v>
      </c>
      <c r="J221" s="44" t="str">
        <f>IFERROR(VLOOKUP(I221,Données!$D$2:$E$5,2,FALSE),"")</f>
        <v/>
      </c>
      <c r="K221" s="44" t="str">
        <f t="shared" si="43"/>
        <v/>
      </c>
      <c r="L221" s="150" t="e">
        <f>Réservation!#REF!</f>
        <v>#REF!</v>
      </c>
      <c r="M221" s="44" t="str">
        <f>IFERROR(VLOOKUP(L221,Données!$D$2:$E$5,2,FALSE),"")</f>
        <v/>
      </c>
      <c r="N221" s="44" t="str">
        <f t="shared" si="44"/>
        <v/>
      </c>
      <c r="O221" s="150" t="e">
        <f>Réservation!#REF!</f>
        <v>#REF!</v>
      </c>
      <c r="P221" s="44" t="str">
        <f>IFERROR(VLOOKUP(O221,Données!$D$2:$E$5,2,FALSE),"")</f>
        <v/>
      </c>
      <c r="Q221" s="44" t="str">
        <f t="shared" si="45"/>
        <v/>
      </c>
      <c r="R221" s="150" t="e">
        <f>Réservation!#REF!</f>
        <v>#REF!</v>
      </c>
      <c r="S221" s="44" t="str">
        <f>IFERROR(VLOOKUP(R221,Données!$D$2:$E$5,2,FALSE),"")</f>
        <v/>
      </c>
      <c r="T221" s="44" t="str">
        <f t="shared" si="46"/>
        <v/>
      </c>
      <c r="U221" s="187">
        <f t="shared" si="47"/>
        <v>0</v>
      </c>
      <c r="V221" s="45" t="e">
        <f>Réservation!#REF!</f>
        <v>#REF!</v>
      </c>
      <c r="W221" s="45" t="str">
        <f>IFERROR(VLOOKUP(V221,Données!$K$2:$N$7,3,FALSE),"")</f>
        <v/>
      </c>
      <c r="X221" s="187" t="str">
        <f t="shared" si="48"/>
        <v/>
      </c>
      <c r="Y221" s="45" t="e">
        <f>Réservation!#REF!</f>
        <v>#REF!</v>
      </c>
      <c r="Z221" s="45" t="str">
        <f>IFERROR(VLOOKUP(Y221,Données!$D$8:$E$10,2,FALSE),"")</f>
        <v/>
      </c>
      <c r="AA221" s="187" t="str">
        <f t="shared" si="49"/>
        <v/>
      </c>
      <c r="AB221" s="45" t="e">
        <f>Réservation!#REF!</f>
        <v>#REF!</v>
      </c>
      <c r="AC221" s="45" t="e">
        <f>Réservation!#REF!</f>
        <v>#REF!</v>
      </c>
      <c r="AD221" s="45" t="e">
        <f>VLOOKUP(AC221,Données!$D$14:$E$16,2,FALSE)</f>
        <v>#REF!</v>
      </c>
      <c r="AE221" s="187" t="str">
        <f t="shared" si="50"/>
        <v/>
      </c>
    </row>
    <row r="222" spans="1:31" hidden="1" x14ac:dyDescent="0.35">
      <c r="A222" s="150" t="e">
        <f>Réservation!#REF!</f>
        <v>#REF!</v>
      </c>
      <c r="B222" s="150" t="e">
        <f>Réservation!#REF!</f>
        <v>#REF!</v>
      </c>
      <c r="C222" s="151" t="e">
        <f>Réservation!#REF!</f>
        <v>#REF!</v>
      </c>
      <c r="D222" s="151" t="e">
        <f>Réservation!#REF!</f>
        <v>#REF!</v>
      </c>
      <c r="E222" s="44" t="e">
        <f t="shared" si="42"/>
        <v>#REF!</v>
      </c>
      <c r="F222" s="44" t="e">
        <f>Réservation!#REF!</f>
        <v>#REF!</v>
      </c>
      <c r="G222" s="44" t="e">
        <f>Réservation!#REF!</f>
        <v>#REF!</v>
      </c>
      <c r="H222" s="44" t="e">
        <f>Réservation!#REF!</f>
        <v>#REF!</v>
      </c>
      <c r="I222" s="150" t="e">
        <f>Réservation!#REF!</f>
        <v>#REF!</v>
      </c>
      <c r="J222" s="44" t="str">
        <f>IFERROR(VLOOKUP(I222,Données!$D$2:$E$5,2,FALSE),"")</f>
        <v/>
      </c>
      <c r="K222" s="44" t="str">
        <f t="shared" si="43"/>
        <v/>
      </c>
      <c r="L222" s="150" t="e">
        <f>Réservation!#REF!</f>
        <v>#REF!</v>
      </c>
      <c r="M222" s="44" t="str">
        <f>IFERROR(VLOOKUP(L222,Données!$D$2:$E$5,2,FALSE),"")</f>
        <v/>
      </c>
      <c r="N222" s="44" t="str">
        <f t="shared" si="44"/>
        <v/>
      </c>
      <c r="O222" s="150" t="e">
        <f>Réservation!#REF!</f>
        <v>#REF!</v>
      </c>
      <c r="P222" s="44" t="str">
        <f>IFERROR(VLOOKUP(O222,Données!$D$2:$E$5,2,FALSE),"")</f>
        <v/>
      </c>
      <c r="Q222" s="44" t="str">
        <f t="shared" si="45"/>
        <v/>
      </c>
      <c r="R222" s="150" t="e">
        <f>Réservation!#REF!</f>
        <v>#REF!</v>
      </c>
      <c r="S222" s="44" t="str">
        <f>IFERROR(VLOOKUP(R222,Données!$D$2:$E$5,2,FALSE),"")</f>
        <v/>
      </c>
      <c r="T222" s="44" t="str">
        <f t="shared" si="46"/>
        <v/>
      </c>
      <c r="U222" s="187">
        <f t="shared" si="47"/>
        <v>0</v>
      </c>
      <c r="V222" s="45" t="e">
        <f>Réservation!#REF!</f>
        <v>#REF!</v>
      </c>
      <c r="W222" s="45" t="str">
        <f>IFERROR(VLOOKUP(V222,Données!$K$2:$N$7,3,FALSE),"")</f>
        <v/>
      </c>
      <c r="X222" s="187" t="str">
        <f t="shared" si="48"/>
        <v/>
      </c>
      <c r="Y222" s="45" t="e">
        <f>Réservation!#REF!</f>
        <v>#REF!</v>
      </c>
      <c r="Z222" s="45" t="str">
        <f>IFERROR(VLOOKUP(Y222,Données!$D$8:$E$10,2,FALSE),"")</f>
        <v/>
      </c>
      <c r="AA222" s="187" t="str">
        <f t="shared" si="49"/>
        <v/>
      </c>
      <c r="AB222" s="45" t="e">
        <f>Réservation!#REF!</f>
        <v>#REF!</v>
      </c>
      <c r="AC222" s="45" t="e">
        <f>Réservation!#REF!</f>
        <v>#REF!</v>
      </c>
      <c r="AD222" s="45" t="e">
        <f>VLOOKUP(AC222,Données!$D$14:$E$16,2,FALSE)</f>
        <v>#REF!</v>
      </c>
      <c r="AE222" s="187" t="str">
        <f t="shared" si="50"/>
        <v/>
      </c>
    </row>
    <row r="223" spans="1:31" hidden="1" x14ac:dyDescent="0.35">
      <c r="A223" s="150" t="e">
        <f>Réservation!#REF!</f>
        <v>#REF!</v>
      </c>
      <c r="B223" s="150" t="e">
        <f>Réservation!#REF!</f>
        <v>#REF!</v>
      </c>
      <c r="C223" s="151" t="e">
        <f>Réservation!#REF!</f>
        <v>#REF!</v>
      </c>
      <c r="D223" s="151" t="e">
        <f>Réservation!#REF!</f>
        <v>#REF!</v>
      </c>
      <c r="E223" s="44" t="e">
        <f t="shared" si="42"/>
        <v>#REF!</v>
      </c>
      <c r="F223" s="44" t="e">
        <f>Réservation!#REF!</f>
        <v>#REF!</v>
      </c>
      <c r="G223" s="44" t="e">
        <f>Réservation!#REF!</f>
        <v>#REF!</v>
      </c>
      <c r="H223" s="44" t="e">
        <f>Réservation!#REF!</f>
        <v>#REF!</v>
      </c>
      <c r="I223" s="150" t="e">
        <f>Réservation!#REF!</f>
        <v>#REF!</v>
      </c>
      <c r="J223" s="44" t="str">
        <f>IFERROR(VLOOKUP(I223,Données!$D$2:$E$5,2,FALSE),"")</f>
        <v/>
      </c>
      <c r="K223" s="44" t="str">
        <f t="shared" si="43"/>
        <v/>
      </c>
      <c r="L223" s="150" t="e">
        <f>Réservation!#REF!</f>
        <v>#REF!</v>
      </c>
      <c r="M223" s="44" t="str">
        <f>IFERROR(VLOOKUP(L223,Données!$D$2:$E$5,2,FALSE),"")</f>
        <v/>
      </c>
      <c r="N223" s="44" t="str">
        <f t="shared" si="44"/>
        <v/>
      </c>
      <c r="O223" s="150" t="e">
        <f>Réservation!#REF!</f>
        <v>#REF!</v>
      </c>
      <c r="P223" s="44" t="str">
        <f>IFERROR(VLOOKUP(O223,Données!$D$2:$E$5,2,FALSE),"")</f>
        <v/>
      </c>
      <c r="Q223" s="44" t="str">
        <f t="shared" si="45"/>
        <v/>
      </c>
      <c r="R223" s="150" t="e">
        <f>Réservation!#REF!</f>
        <v>#REF!</v>
      </c>
      <c r="S223" s="44" t="str">
        <f>IFERROR(VLOOKUP(R223,Données!$D$2:$E$5,2,FALSE),"")</f>
        <v/>
      </c>
      <c r="T223" s="44" t="str">
        <f t="shared" si="46"/>
        <v/>
      </c>
      <c r="U223" s="187">
        <f t="shared" si="47"/>
        <v>0</v>
      </c>
      <c r="V223" s="45" t="e">
        <f>Réservation!#REF!</f>
        <v>#REF!</v>
      </c>
      <c r="W223" s="45" t="str">
        <f>IFERROR(VLOOKUP(V223,Données!$K$2:$N$7,3,FALSE),"")</f>
        <v/>
      </c>
      <c r="X223" s="187" t="str">
        <f t="shared" si="48"/>
        <v/>
      </c>
      <c r="Y223" s="45" t="e">
        <f>Réservation!#REF!</f>
        <v>#REF!</v>
      </c>
      <c r="Z223" s="45" t="str">
        <f>IFERROR(VLOOKUP(Y223,Données!$D$8:$E$10,2,FALSE),"")</f>
        <v/>
      </c>
      <c r="AA223" s="187" t="str">
        <f t="shared" si="49"/>
        <v/>
      </c>
      <c r="AB223" s="45" t="e">
        <f>Réservation!#REF!</f>
        <v>#REF!</v>
      </c>
      <c r="AC223" s="45" t="e">
        <f>Réservation!#REF!</f>
        <v>#REF!</v>
      </c>
      <c r="AD223" s="45" t="e">
        <f>VLOOKUP(AC223,Données!$D$14:$E$16,2,FALSE)</f>
        <v>#REF!</v>
      </c>
      <c r="AE223" s="187" t="str">
        <f t="shared" si="50"/>
        <v/>
      </c>
    </row>
    <row r="224" spans="1:31" hidden="1" x14ac:dyDescent="0.35">
      <c r="A224" s="150" t="e">
        <f>Réservation!#REF!</f>
        <v>#REF!</v>
      </c>
      <c r="B224" s="150" t="e">
        <f>Réservation!#REF!</f>
        <v>#REF!</v>
      </c>
      <c r="C224" s="151" t="e">
        <f>Réservation!#REF!</f>
        <v>#REF!</v>
      </c>
      <c r="D224" s="151" t="e">
        <f>Réservation!#REF!</f>
        <v>#REF!</v>
      </c>
      <c r="E224" s="44" t="e">
        <f t="shared" si="42"/>
        <v>#REF!</v>
      </c>
      <c r="F224" s="44" t="e">
        <f>Réservation!#REF!</f>
        <v>#REF!</v>
      </c>
      <c r="G224" s="44" t="e">
        <f>Réservation!#REF!</f>
        <v>#REF!</v>
      </c>
      <c r="H224" s="44" t="e">
        <f>Réservation!#REF!</f>
        <v>#REF!</v>
      </c>
      <c r="I224" s="150" t="e">
        <f>Réservation!#REF!</f>
        <v>#REF!</v>
      </c>
      <c r="J224" s="44" t="str">
        <f>IFERROR(VLOOKUP(I224,Données!$D$2:$E$5,2,FALSE),"")</f>
        <v/>
      </c>
      <c r="K224" s="44" t="str">
        <f t="shared" si="43"/>
        <v/>
      </c>
      <c r="L224" s="150" t="e">
        <f>Réservation!#REF!</f>
        <v>#REF!</v>
      </c>
      <c r="M224" s="44" t="str">
        <f>IFERROR(VLOOKUP(L224,Données!$D$2:$E$5,2,FALSE),"")</f>
        <v/>
      </c>
      <c r="N224" s="44" t="str">
        <f t="shared" si="44"/>
        <v/>
      </c>
      <c r="O224" s="150" t="e">
        <f>Réservation!#REF!</f>
        <v>#REF!</v>
      </c>
      <c r="P224" s="44" t="str">
        <f>IFERROR(VLOOKUP(O224,Données!$D$2:$E$5,2,FALSE),"")</f>
        <v/>
      </c>
      <c r="Q224" s="44" t="str">
        <f t="shared" si="45"/>
        <v/>
      </c>
      <c r="R224" s="150" t="e">
        <f>Réservation!#REF!</f>
        <v>#REF!</v>
      </c>
      <c r="S224" s="44" t="str">
        <f>IFERROR(VLOOKUP(R224,Données!$D$2:$E$5,2,FALSE),"")</f>
        <v/>
      </c>
      <c r="T224" s="44" t="str">
        <f t="shared" si="46"/>
        <v/>
      </c>
      <c r="U224" s="187">
        <f t="shared" si="47"/>
        <v>0</v>
      </c>
      <c r="V224" s="45" t="e">
        <f>Réservation!#REF!</f>
        <v>#REF!</v>
      </c>
      <c r="W224" s="45" t="str">
        <f>IFERROR(VLOOKUP(V224,Données!$K$2:$N$7,3,FALSE),"")</f>
        <v/>
      </c>
      <c r="X224" s="187" t="str">
        <f t="shared" si="48"/>
        <v/>
      </c>
      <c r="Y224" s="45" t="e">
        <f>Réservation!#REF!</f>
        <v>#REF!</v>
      </c>
      <c r="Z224" s="45" t="str">
        <f>IFERROR(VLOOKUP(Y224,Données!$D$8:$E$10,2,FALSE),"")</f>
        <v/>
      </c>
      <c r="AA224" s="187" t="str">
        <f t="shared" si="49"/>
        <v/>
      </c>
      <c r="AB224" s="45" t="e">
        <f>Réservation!#REF!</f>
        <v>#REF!</v>
      </c>
      <c r="AC224" s="45" t="e">
        <f>Réservation!#REF!</f>
        <v>#REF!</v>
      </c>
      <c r="AD224" s="45" t="e">
        <f>VLOOKUP(AC224,Données!$D$14:$E$16,2,FALSE)</f>
        <v>#REF!</v>
      </c>
      <c r="AE224" s="187" t="str">
        <f t="shared" si="50"/>
        <v/>
      </c>
    </row>
    <row r="225" spans="1:31" hidden="1" x14ac:dyDescent="0.35">
      <c r="A225" s="150" t="e">
        <f>Réservation!#REF!</f>
        <v>#REF!</v>
      </c>
      <c r="B225" s="150" t="e">
        <f>Réservation!#REF!</f>
        <v>#REF!</v>
      </c>
      <c r="C225" s="151" t="e">
        <f>Réservation!#REF!</f>
        <v>#REF!</v>
      </c>
      <c r="D225" s="151" t="e">
        <f>Réservation!#REF!</f>
        <v>#REF!</v>
      </c>
      <c r="E225" s="44" t="e">
        <f t="shared" si="42"/>
        <v>#REF!</v>
      </c>
      <c r="F225" s="44" t="e">
        <f>Réservation!#REF!</f>
        <v>#REF!</v>
      </c>
      <c r="G225" s="44" t="e">
        <f>Réservation!#REF!</f>
        <v>#REF!</v>
      </c>
      <c r="H225" s="44" t="e">
        <f>Réservation!#REF!</f>
        <v>#REF!</v>
      </c>
      <c r="I225" s="150" t="e">
        <f>Réservation!#REF!</f>
        <v>#REF!</v>
      </c>
      <c r="J225" s="44" t="str">
        <f>IFERROR(VLOOKUP(I225,Données!$D$2:$E$5,2,FALSE),"")</f>
        <v/>
      </c>
      <c r="K225" s="44" t="str">
        <f t="shared" si="43"/>
        <v/>
      </c>
      <c r="L225" s="150" t="e">
        <f>Réservation!#REF!</f>
        <v>#REF!</v>
      </c>
      <c r="M225" s="44" t="str">
        <f>IFERROR(VLOOKUP(L225,Données!$D$2:$E$5,2,FALSE),"")</f>
        <v/>
      </c>
      <c r="N225" s="44" t="str">
        <f t="shared" si="44"/>
        <v/>
      </c>
      <c r="O225" s="150" t="e">
        <f>Réservation!#REF!</f>
        <v>#REF!</v>
      </c>
      <c r="P225" s="44" t="str">
        <f>IFERROR(VLOOKUP(O225,Données!$D$2:$E$5,2,FALSE),"")</f>
        <v/>
      </c>
      <c r="Q225" s="44" t="str">
        <f t="shared" si="45"/>
        <v/>
      </c>
      <c r="R225" s="150" t="e">
        <f>Réservation!#REF!</f>
        <v>#REF!</v>
      </c>
      <c r="S225" s="44" t="str">
        <f>IFERROR(VLOOKUP(R225,Données!$D$2:$E$5,2,FALSE),"")</f>
        <v/>
      </c>
      <c r="T225" s="44" t="str">
        <f t="shared" si="46"/>
        <v/>
      </c>
      <c r="U225" s="187">
        <f t="shared" si="47"/>
        <v>0</v>
      </c>
      <c r="V225" s="45" t="e">
        <f>Réservation!#REF!</f>
        <v>#REF!</v>
      </c>
      <c r="W225" s="45" t="str">
        <f>IFERROR(VLOOKUP(V225,Données!$K$2:$N$7,3,FALSE),"")</f>
        <v/>
      </c>
      <c r="X225" s="187" t="str">
        <f t="shared" si="48"/>
        <v/>
      </c>
      <c r="Y225" s="45" t="e">
        <f>Réservation!#REF!</f>
        <v>#REF!</v>
      </c>
      <c r="Z225" s="45" t="str">
        <f>IFERROR(VLOOKUP(Y225,Données!$D$8:$E$10,2,FALSE),"")</f>
        <v/>
      </c>
      <c r="AA225" s="187" t="str">
        <f t="shared" si="49"/>
        <v/>
      </c>
      <c r="AB225" s="45" t="e">
        <f>Réservation!#REF!</f>
        <v>#REF!</v>
      </c>
      <c r="AC225" s="45" t="e">
        <f>Réservation!#REF!</f>
        <v>#REF!</v>
      </c>
      <c r="AD225" s="45" t="e">
        <f>VLOOKUP(AC225,Données!$D$14:$E$16,2,FALSE)</f>
        <v>#REF!</v>
      </c>
      <c r="AE225" s="187" t="str">
        <f t="shared" si="50"/>
        <v/>
      </c>
    </row>
    <row r="226" spans="1:31" hidden="1" x14ac:dyDescent="0.35">
      <c r="A226" s="150" t="e">
        <f>Réservation!#REF!</f>
        <v>#REF!</v>
      </c>
      <c r="B226" s="150" t="e">
        <f>Réservation!#REF!</f>
        <v>#REF!</v>
      </c>
      <c r="C226" s="151" t="e">
        <f>Réservation!#REF!</f>
        <v>#REF!</v>
      </c>
      <c r="D226" s="151" t="e">
        <f>Réservation!#REF!</f>
        <v>#REF!</v>
      </c>
      <c r="E226" s="44" t="e">
        <f t="shared" si="42"/>
        <v>#REF!</v>
      </c>
      <c r="F226" s="44" t="e">
        <f>Réservation!#REF!</f>
        <v>#REF!</v>
      </c>
      <c r="G226" s="44" t="e">
        <f>Réservation!#REF!</f>
        <v>#REF!</v>
      </c>
      <c r="H226" s="44" t="e">
        <f>Réservation!#REF!</f>
        <v>#REF!</v>
      </c>
      <c r="I226" s="150" t="e">
        <f>Réservation!#REF!</f>
        <v>#REF!</v>
      </c>
      <c r="J226" s="44" t="str">
        <f>IFERROR(VLOOKUP(I226,Données!$D$2:$E$5,2,FALSE),"")</f>
        <v/>
      </c>
      <c r="K226" s="44" t="str">
        <f t="shared" si="43"/>
        <v/>
      </c>
      <c r="L226" s="150" t="e">
        <f>Réservation!#REF!</f>
        <v>#REF!</v>
      </c>
      <c r="M226" s="44" t="str">
        <f>IFERROR(VLOOKUP(L226,Données!$D$2:$E$5,2,FALSE),"")</f>
        <v/>
      </c>
      <c r="N226" s="44" t="str">
        <f t="shared" si="44"/>
        <v/>
      </c>
      <c r="O226" s="150" t="e">
        <f>Réservation!#REF!</f>
        <v>#REF!</v>
      </c>
      <c r="P226" s="44" t="str">
        <f>IFERROR(VLOOKUP(O226,Données!$D$2:$E$5,2,FALSE),"")</f>
        <v/>
      </c>
      <c r="Q226" s="44" t="str">
        <f t="shared" si="45"/>
        <v/>
      </c>
      <c r="R226" s="150" t="e">
        <f>Réservation!#REF!</f>
        <v>#REF!</v>
      </c>
      <c r="S226" s="44" t="str">
        <f>IFERROR(VLOOKUP(R226,Données!$D$2:$E$5,2,FALSE),"")</f>
        <v/>
      </c>
      <c r="T226" s="44" t="str">
        <f t="shared" si="46"/>
        <v/>
      </c>
      <c r="U226" s="187">
        <f t="shared" si="47"/>
        <v>0</v>
      </c>
      <c r="V226" s="45" t="e">
        <f>Réservation!#REF!</f>
        <v>#REF!</v>
      </c>
      <c r="W226" s="45" t="str">
        <f>IFERROR(VLOOKUP(V226,Données!$K$2:$N$7,3,FALSE),"")</f>
        <v/>
      </c>
      <c r="X226" s="187" t="str">
        <f t="shared" si="48"/>
        <v/>
      </c>
      <c r="Y226" s="45" t="e">
        <f>Réservation!#REF!</f>
        <v>#REF!</v>
      </c>
      <c r="Z226" s="45" t="str">
        <f>IFERROR(VLOOKUP(Y226,Données!$D$8:$E$10,2,FALSE),"")</f>
        <v/>
      </c>
      <c r="AA226" s="187" t="str">
        <f t="shared" si="49"/>
        <v/>
      </c>
      <c r="AB226" s="45" t="e">
        <f>Réservation!#REF!</f>
        <v>#REF!</v>
      </c>
      <c r="AC226" s="45" t="e">
        <f>Réservation!#REF!</f>
        <v>#REF!</v>
      </c>
      <c r="AD226" s="45" t="e">
        <f>VLOOKUP(AC226,Données!$D$14:$E$16,2,FALSE)</f>
        <v>#REF!</v>
      </c>
      <c r="AE226" s="187" t="str">
        <f t="shared" si="50"/>
        <v/>
      </c>
    </row>
    <row r="227" spans="1:31" hidden="1" x14ac:dyDescent="0.35">
      <c r="A227" s="150" t="e">
        <f>Réservation!#REF!</f>
        <v>#REF!</v>
      </c>
      <c r="B227" s="150" t="e">
        <f>Réservation!#REF!</f>
        <v>#REF!</v>
      </c>
      <c r="C227" s="151" t="e">
        <f>Réservation!#REF!</f>
        <v>#REF!</v>
      </c>
      <c r="D227" s="151" t="e">
        <f>Réservation!#REF!</f>
        <v>#REF!</v>
      </c>
      <c r="E227" s="44" t="e">
        <f t="shared" si="42"/>
        <v>#REF!</v>
      </c>
      <c r="F227" s="44" t="e">
        <f>Réservation!#REF!</f>
        <v>#REF!</v>
      </c>
      <c r="G227" s="44" t="e">
        <f>Réservation!#REF!</f>
        <v>#REF!</v>
      </c>
      <c r="H227" s="44" t="e">
        <f>Réservation!#REF!</f>
        <v>#REF!</v>
      </c>
      <c r="I227" s="150" t="e">
        <f>Réservation!#REF!</f>
        <v>#REF!</v>
      </c>
      <c r="J227" s="44" t="str">
        <f>IFERROR(VLOOKUP(I227,Données!$D$2:$E$5,2,FALSE),"")</f>
        <v/>
      </c>
      <c r="K227" s="44" t="str">
        <f t="shared" si="43"/>
        <v/>
      </c>
      <c r="L227" s="150" t="e">
        <f>Réservation!#REF!</f>
        <v>#REF!</v>
      </c>
      <c r="M227" s="44" t="str">
        <f>IFERROR(VLOOKUP(L227,Données!$D$2:$E$5,2,FALSE),"")</f>
        <v/>
      </c>
      <c r="N227" s="44" t="str">
        <f t="shared" si="44"/>
        <v/>
      </c>
      <c r="O227" s="150" t="e">
        <f>Réservation!#REF!</f>
        <v>#REF!</v>
      </c>
      <c r="P227" s="44" t="str">
        <f>IFERROR(VLOOKUP(O227,Données!$D$2:$E$5,2,FALSE),"")</f>
        <v/>
      </c>
      <c r="Q227" s="44" t="str">
        <f t="shared" si="45"/>
        <v/>
      </c>
      <c r="R227" s="150" t="e">
        <f>Réservation!#REF!</f>
        <v>#REF!</v>
      </c>
      <c r="S227" s="44" t="str">
        <f>IFERROR(VLOOKUP(R227,Données!$D$2:$E$5,2,FALSE),"")</f>
        <v/>
      </c>
      <c r="T227" s="44" t="str">
        <f t="shared" si="46"/>
        <v/>
      </c>
      <c r="U227" s="187">
        <f t="shared" si="47"/>
        <v>0</v>
      </c>
      <c r="V227" s="45" t="e">
        <f>Réservation!#REF!</f>
        <v>#REF!</v>
      </c>
      <c r="W227" s="45" t="str">
        <f>IFERROR(VLOOKUP(V227,Données!$K$2:$N$7,3,FALSE),"")</f>
        <v/>
      </c>
      <c r="X227" s="187" t="str">
        <f t="shared" si="48"/>
        <v/>
      </c>
      <c r="Y227" s="45" t="e">
        <f>Réservation!#REF!</f>
        <v>#REF!</v>
      </c>
      <c r="Z227" s="45" t="str">
        <f>IFERROR(VLOOKUP(Y227,Données!$D$8:$E$10,2,FALSE),"")</f>
        <v/>
      </c>
      <c r="AA227" s="187" t="str">
        <f t="shared" si="49"/>
        <v/>
      </c>
      <c r="AB227" s="45" t="e">
        <f>Réservation!#REF!</f>
        <v>#REF!</v>
      </c>
      <c r="AC227" s="45" t="e">
        <f>Réservation!#REF!</f>
        <v>#REF!</v>
      </c>
      <c r="AD227" s="45" t="e">
        <f>VLOOKUP(AC227,Données!$D$14:$E$16,2,FALSE)</f>
        <v>#REF!</v>
      </c>
      <c r="AE227" s="187" t="str">
        <f t="shared" si="50"/>
        <v/>
      </c>
    </row>
    <row r="228" spans="1:31" hidden="1" x14ac:dyDescent="0.35">
      <c r="A228" s="150" t="e">
        <f>Réservation!#REF!</f>
        <v>#REF!</v>
      </c>
      <c r="B228" s="150" t="e">
        <f>Réservation!#REF!</f>
        <v>#REF!</v>
      </c>
      <c r="C228" s="151" t="e">
        <f>Réservation!#REF!</f>
        <v>#REF!</v>
      </c>
      <c r="D228" s="151" t="e">
        <f>Réservation!#REF!</f>
        <v>#REF!</v>
      </c>
      <c r="E228" s="44" t="e">
        <f t="shared" si="42"/>
        <v>#REF!</v>
      </c>
      <c r="F228" s="44" t="e">
        <f>Réservation!#REF!</f>
        <v>#REF!</v>
      </c>
      <c r="G228" s="44" t="e">
        <f>Réservation!#REF!</f>
        <v>#REF!</v>
      </c>
      <c r="H228" s="44" t="e">
        <f>Réservation!#REF!</f>
        <v>#REF!</v>
      </c>
      <c r="I228" s="150" t="e">
        <f>Réservation!#REF!</f>
        <v>#REF!</v>
      </c>
      <c r="J228" s="44" t="str">
        <f>IFERROR(VLOOKUP(I228,Données!$D$2:$E$5,2,FALSE),"")</f>
        <v/>
      </c>
      <c r="K228" s="44" t="str">
        <f t="shared" si="43"/>
        <v/>
      </c>
      <c r="L228" s="150" t="e">
        <f>Réservation!#REF!</f>
        <v>#REF!</v>
      </c>
      <c r="M228" s="44" t="str">
        <f>IFERROR(VLOOKUP(L228,Données!$D$2:$E$5,2,FALSE),"")</f>
        <v/>
      </c>
      <c r="N228" s="44" t="str">
        <f t="shared" si="44"/>
        <v/>
      </c>
      <c r="O228" s="150" t="e">
        <f>Réservation!#REF!</f>
        <v>#REF!</v>
      </c>
      <c r="P228" s="44" t="str">
        <f>IFERROR(VLOOKUP(O228,Données!$D$2:$E$5,2,FALSE),"")</f>
        <v/>
      </c>
      <c r="Q228" s="44" t="str">
        <f t="shared" si="45"/>
        <v/>
      </c>
      <c r="R228" s="150" t="e">
        <f>Réservation!#REF!</f>
        <v>#REF!</v>
      </c>
      <c r="S228" s="44" t="str">
        <f>IFERROR(VLOOKUP(R228,Données!$D$2:$E$5,2,FALSE),"")</f>
        <v/>
      </c>
      <c r="T228" s="44" t="str">
        <f t="shared" si="46"/>
        <v/>
      </c>
      <c r="U228" s="187">
        <f t="shared" si="47"/>
        <v>0</v>
      </c>
      <c r="V228" s="45" t="e">
        <f>Réservation!#REF!</f>
        <v>#REF!</v>
      </c>
      <c r="W228" s="45" t="str">
        <f>IFERROR(VLOOKUP(V228,Données!$K$2:$N$7,3,FALSE),"")</f>
        <v/>
      </c>
      <c r="X228" s="187" t="str">
        <f t="shared" si="48"/>
        <v/>
      </c>
      <c r="Y228" s="45" t="e">
        <f>Réservation!#REF!</f>
        <v>#REF!</v>
      </c>
      <c r="Z228" s="45" t="str">
        <f>IFERROR(VLOOKUP(Y228,Données!$D$8:$E$10,2,FALSE),"")</f>
        <v/>
      </c>
      <c r="AA228" s="187" t="str">
        <f t="shared" si="49"/>
        <v/>
      </c>
      <c r="AB228" s="45" t="e">
        <f>Réservation!#REF!</f>
        <v>#REF!</v>
      </c>
      <c r="AC228" s="45" t="e">
        <f>Réservation!#REF!</f>
        <v>#REF!</v>
      </c>
      <c r="AD228" s="45" t="e">
        <f>VLOOKUP(AC228,Données!$D$14:$E$16,2,FALSE)</f>
        <v>#REF!</v>
      </c>
      <c r="AE228" s="187" t="str">
        <f t="shared" si="50"/>
        <v/>
      </c>
    </row>
    <row r="229" spans="1:31" hidden="1" x14ac:dyDescent="0.35">
      <c r="A229" s="150" t="e">
        <f>Réservation!#REF!</f>
        <v>#REF!</v>
      </c>
      <c r="B229" s="150" t="e">
        <f>Réservation!#REF!</f>
        <v>#REF!</v>
      </c>
      <c r="C229" s="151" t="e">
        <f>Réservation!#REF!</f>
        <v>#REF!</v>
      </c>
      <c r="D229" s="151" t="e">
        <f>Réservation!#REF!</f>
        <v>#REF!</v>
      </c>
      <c r="E229" s="44" t="e">
        <f t="shared" si="42"/>
        <v>#REF!</v>
      </c>
      <c r="F229" s="44" t="e">
        <f>Réservation!#REF!</f>
        <v>#REF!</v>
      </c>
      <c r="G229" s="44" t="e">
        <f>Réservation!#REF!</f>
        <v>#REF!</v>
      </c>
      <c r="H229" s="44" t="e">
        <f>Réservation!#REF!</f>
        <v>#REF!</v>
      </c>
      <c r="I229" s="150" t="e">
        <f>Réservation!#REF!</f>
        <v>#REF!</v>
      </c>
      <c r="J229" s="44" t="str">
        <f>IFERROR(VLOOKUP(I229,Données!$D$2:$E$5,2,FALSE),"")</f>
        <v/>
      </c>
      <c r="K229" s="44" t="str">
        <f t="shared" si="43"/>
        <v/>
      </c>
      <c r="L229" s="150" t="e">
        <f>Réservation!#REF!</f>
        <v>#REF!</v>
      </c>
      <c r="M229" s="44" t="str">
        <f>IFERROR(VLOOKUP(L229,Données!$D$2:$E$5,2,FALSE),"")</f>
        <v/>
      </c>
      <c r="N229" s="44" t="str">
        <f t="shared" si="44"/>
        <v/>
      </c>
      <c r="O229" s="150" t="e">
        <f>Réservation!#REF!</f>
        <v>#REF!</v>
      </c>
      <c r="P229" s="44" t="str">
        <f>IFERROR(VLOOKUP(O229,Données!$D$2:$E$5,2,FALSE),"")</f>
        <v/>
      </c>
      <c r="Q229" s="44" t="str">
        <f t="shared" si="45"/>
        <v/>
      </c>
      <c r="R229" s="150" t="e">
        <f>Réservation!#REF!</f>
        <v>#REF!</v>
      </c>
      <c r="S229" s="44" t="str">
        <f>IFERROR(VLOOKUP(R229,Données!$D$2:$E$5,2,FALSE),"")</f>
        <v/>
      </c>
      <c r="T229" s="44" t="str">
        <f t="shared" si="46"/>
        <v/>
      </c>
      <c r="U229" s="187">
        <f t="shared" si="47"/>
        <v>0</v>
      </c>
      <c r="V229" s="45" t="e">
        <f>Réservation!#REF!</f>
        <v>#REF!</v>
      </c>
      <c r="W229" s="45" t="str">
        <f>IFERROR(VLOOKUP(V229,Données!$K$2:$N$7,3,FALSE),"")</f>
        <v/>
      </c>
      <c r="X229" s="187" t="str">
        <f t="shared" si="48"/>
        <v/>
      </c>
      <c r="Y229" s="45" t="e">
        <f>Réservation!#REF!</f>
        <v>#REF!</v>
      </c>
      <c r="Z229" s="45" t="str">
        <f>IFERROR(VLOOKUP(Y229,Données!$D$8:$E$10,2,FALSE),"")</f>
        <v/>
      </c>
      <c r="AA229" s="187" t="str">
        <f t="shared" si="49"/>
        <v/>
      </c>
      <c r="AB229" s="45" t="e">
        <f>Réservation!#REF!</f>
        <v>#REF!</v>
      </c>
      <c r="AC229" s="45" t="e">
        <f>Réservation!#REF!</f>
        <v>#REF!</v>
      </c>
      <c r="AD229" s="45" t="e">
        <f>VLOOKUP(AC229,Données!$D$14:$E$16,2,FALSE)</f>
        <v>#REF!</v>
      </c>
      <c r="AE229" s="187" t="str">
        <f t="shared" si="50"/>
        <v/>
      </c>
    </row>
    <row r="230" spans="1:31" hidden="1" x14ac:dyDescent="0.35">
      <c r="A230" s="150" t="e">
        <f>Réservation!#REF!</f>
        <v>#REF!</v>
      </c>
      <c r="B230" s="150" t="e">
        <f>Réservation!#REF!</f>
        <v>#REF!</v>
      </c>
      <c r="C230" s="151" t="e">
        <f>Réservation!#REF!</f>
        <v>#REF!</v>
      </c>
      <c r="D230" s="151" t="e">
        <f>Réservation!#REF!</f>
        <v>#REF!</v>
      </c>
      <c r="E230" s="44" t="e">
        <f t="shared" si="42"/>
        <v>#REF!</v>
      </c>
      <c r="F230" s="44" t="e">
        <f>Réservation!#REF!</f>
        <v>#REF!</v>
      </c>
      <c r="G230" s="44" t="e">
        <f>Réservation!#REF!</f>
        <v>#REF!</v>
      </c>
      <c r="H230" s="44" t="e">
        <f>Réservation!#REF!</f>
        <v>#REF!</v>
      </c>
      <c r="I230" s="150" t="e">
        <f>Réservation!#REF!</f>
        <v>#REF!</v>
      </c>
      <c r="J230" s="44" t="str">
        <f>IFERROR(VLOOKUP(I230,Données!$D$2:$E$5,2,FALSE),"")</f>
        <v/>
      </c>
      <c r="K230" s="44" t="str">
        <f t="shared" si="43"/>
        <v/>
      </c>
      <c r="L230" s="150" t="e">
        <f>Réservation!#REF!</f>
        <v>#REF!</v>
      </c>
      <c r="M230" s="44" t="str">
        <f>IFERROR(VLOOKUP(L230,Données!$D$2:$E$5,2,FALSE),"")</f>
        <v/>
      </c>
      <c r="N230" s="44" t="str">
        <f t="shared" si="44"/>
        <v/>
      </c>
      <c r="O230" s="150" t="e">
        <f>Réservation!#REF!</f>
        <v>#REF!</v>
      </c>
      <c r="P230" s="44" t="str">
        <f>IFERROR(VLOOKUP(O230,Données!$D$2:$E$5,2,FALSE),"")</f>
        <v/>
      </c>
      <c r="Q230" s="44" t="str">
        <f t="shared" si="45"/>
        <v/>
      </c>
      <c r="R230" s="150" t="e">
        <f>Réservation!#REF!</f>
        <v>#REF!</v>
      </c>
      <c r="S230" s="44" t="str">
        <f>IFERROR(VLOOKUP(R230,Données!$D$2:$E$5,2,FALSE),"")</f>
        <v/>
      </c>
      <c r="T230" s="44" t="str">
        <f t="shared" si="46"/>
        <v/>
      </c>
      <c r="U230" s="187">
        <f t="shared" si="47"/>
        <v>0</v>
      </c>
      <c r="V230" s="45" t="e">
        <f>Réservation!#REF!</f>
        <v>#REF!</v>
      </c>
      <c r="W230" s="45" t="str">
        <f>IFERROR(VLOOKUP(V230,Données!$K$2:$N$7,3,FALSE),"")</f>
        <v/>
      </c>
      <c r="X230" s="187" t="str">
        <f t="shared" si="48"/>
        <v/>
      </c>
      <c r="Y230" s="45" t="e">
        <f>Réservation!#REF!</f>
        <v>#REF!</v>
      </c>
      <c r="Z230" s="45" t="str">
        <f>IFERROR(VLOOKUP(Y230,Données!$D$8:$E$10,2,FALSE),"")</f>
        <v/>
      </c>
      <c r="AA230" s="187" t="str">
        <f t="shared" si="49"/>
        <v/>
      </c>
      <c r="AB230" s="45" t="e">
        <f>Réservation!#REF!</f>
        <v>#REF!</v>
      </c>
      <c r="AC230" s="45" t="e">
        <f>Réservation!#REF!</f>
        <v>#REF!</v>
      </c>
      <c r="AD230" s="45" t="e">
        <f>VLOOKUP(AC230,Données!$D$14:$E$16,2,FALSE)</f>
        <v>#REF!</v>
      </c>
      <c r="AE230" s="187" t="str">
        <f t="shared" si="50"/>
        <v/>
      </c>
    </row>
    <row r="231" spans="1:31" hidden="1" x14ac:dyDescent="0.35">
      <c r="A231" s="150" t="e">
        <f>Réservation!#REF!</f>
        <v>#REF!</v>
      </c>
      <c r="B231" s="150" t="e">
        <f>Réservation!#REF!</f>
        <v>#REF!</v>
      </c>
      <c r="C231" s="151" t="e">
        <f>Réservation!#REF!</f>
        <v>#REF!</v>
      </c>
      <c r="D231" s="151" t="e">
        <f>Réservation!#REF!</f>
        <v>#REF!</v>
      </c>
      <c r="E231" s="44" t="e">
        <f t="shared" si="42"/>
        <v>#REF!</v>
      </c>
      <c r="F231" s="44" t="e">
        <f>Réservation!#REF!</f>
        <v>#REF!</v>
      </c>
      <c r="G231" s="44" t="e">
        <f>Réservation!#REF!</f>
        <v>#REF!</v>
      </c>
      <c r="H231" s="44" t="e">
        <f>Réservation!#REF!</f>
        <v>#REF!</v>
      </c>
      <c r="I231" s="150" t="e">
        <f>Réservation!#REF!</f>
        <v>#REF!</v>
      </c>
      <c r="J231" s="44" t="str">
        <f>IFERROR(VLOOKUP(I231,Données!$D$2:$E$5,2,FALSE),"")</f>
        <v/>
      </c>
      <c r="K231" s="44" t="str">
        <f t="shared" si="43"/>
        <v/>
      </c>
      <c r="L231" s="150" t="e">
        <f>Réservation!#REF!</f>
        <v>#REF!</v>
      </c>
      <c r="M231" s="44" t="str">
        <f>IFERROR(VLOOKUP(L231,Données!$D$2:$E$5,2,FALSE),"")</f>
        <v/>
      </c>
      <c r="N231" s="44" t="str">
        <f t="shared" si="44"/>
        <v/>
      </c>
      <c r="O231" s="150" t="e">
        <f>Réservation!#REF!</f>
        <v>#REF!</v>
      </c>
      <c r="P231" s="44" t="str">
        <f>IFERROR(VLOOKUP(O231,Données!$D$2:$E$5,2,FALSE),"")</f>
        <v/>
      </c>
      <c r="Q231" s="44" t="str">
        <f t="shared" si="45"/>
        <v/>
      </c>
      <c r="R231" s="150" t="e">
        <f>Réservation!#REF!</f>
        <v>#REF!</v>
      </c>
      <c r="S231" s="44" t="str">
        <f>IFERROR(VLOOKUP(R231,Données!$D$2:$E$5,2,FALSE),"")</f>
        <v/>
      </c>
      <c r="T231" s="44" t="str">
        <f t="shared" si="46"/>
        <v/>
      </c>
      <c r="U231" s="187">
        <f t="shared" si="47"/>
        <v>0</v>
      </c>
      <c r="V231" s="45" t="e">
        <f>Réservation!#REF!</f>
        <v>#REF!</v>
      </c>
      <c r="W231" s="45" t="str">
        <f>IFERROR(VLOOKUP(V231,Données!$K$2:$N$7,3,FALSE),"")</f>
        <v/>
      </c>
      <c r="X231" s="187" t="str">
        <f t="shared" si="48"/>
        <v/>
      </c>
      <c r="Y231" s="45" t="e">
        <f>Réservation!#REF!</f>
        <v>#REF!</v>
      </c>
      <c r="Z231" s="45" t="str">
        <f>IFERROR(VLOOKUP(Y231,Données!$D$8:$E$10,2,FALSE),"")</f>
        <v/>
      </c>
      <c r="AA231" s="187" t="str">
        <f t="shared" si="49"/>
        <v/>
      </c>
      <c r="AB231" s="45" t="e">
        <f>Réservation!#REF!</f>
        <v>#REF!</v>
      </c>
      <c r="AC231" s="45" t="e">
        <f>Réservation!#REF!</f>
        <v>#REF!</v>
      </c>
      <c r="AD231" s="45" t="e">
        <f>VLOOKUP(AC231,Données!$D$14:$E$16,2,FALSE)</f>
        <v>#REF!</v>
      </c>
      <c r="AE231" s="187" t="str">
        <f t="shared" si="50"/>
        <v/>
      </c>
    </row>
    <row r="232" spans="1:31" hidden="1" x14ac:dyDescent="0.35">
      <c r="A232" s="150" t="e">
        <f>Réservation!#REF!</f>
        <v>#REF!</v>
      </c>
      <c r="B232" s="150" t="e">
        <f>Réservation!#REF!</f>
        <v>#REF!</v>
      </c>
      <c r="C232" s="151" t="e">
        <f>Réservation!#REF!</f>
        <v>#REF!</v>
      </c>
      <c r="D232" s="151" t="e">
        <f>Réservation!#REF!</f>
        <v>#REF!</v>
      </c>
      <c r="E232" s="44" t="e">
        <f t="shared" si="42"/>
        <v>#REF!</v>
      </c>
      <c r="F232" s="44" t="e">
        <f>Réservation!#REF!</f>
        <v>#REF!</v>
      </c>
      <c r="G232" s="44" t="e">
        <f>Réservation!#REF!</f>
        <v>#REF!</v>
      </c>
      <c r="H232" s="44" t="e">
        <f>Réservation!#REF!</f>
        <v>#REF!</v>
      </c>
      <c r="I232" s="150" t="e">
        <f>Réservation!#REF!</f>
        <v>#REF!</v>
      </c>
      <c r="J232" s="44" t="str">
        <f>IFERROR(VLOOKUP(I232,Données!$D$2:$E$5,2,FALSE),"")</f>
        <v/>
      </c>
      <c r="K232" s="44" t="str">
        <f t="shared" si="43"/>
        <v/>
      </c>
      <c r="L232" s="150" t="e">
        <f>Réservation!#REF!</f>
        <v>#REF!</v>
      </c>
      <c r="M232" s="44" t="str">
        <f>IFERROR(VLOOKUP(L232,Données!$D$2:$E$5,2,FALSE),"")</f>
        <v/>
      </c>
      <c r="N232" s="44" t="str">
        <f t="shared" si="44"/>
        <v/>
      </c>
      <c r="O232" s="150" t="e">
        <f>Réservation!#REF!</f>
        <v>#REF!</v>
      </c>
      <c r="P232" s="44" t="str">
        <f>IFERROR(VLOOKUP(O232,Données!$D$2:$E$5,2,FALSE),"")</f>
        <v/>
      </c>
      <c r="Q232" s="44" t="str">
        <f t="shared" si="45"/>
        <v/>
      </c>
      <c r="R232" s="150" t="e">
        <f>Réservation!#REF!</f>
        <v>#REF!</v>
      </c>
      <c r="S232" s="44" t="str">
        <f>IFERROR(VLOOKUP(R232,Données!$D$2:$E$5,2,FALSE),"")</f>
        <v/>
      </c>
      <c r="T232" s="44" t="str">
        <f t="shared" si="46"/>
        <v/>
      </c>
      <c r="U232" s="187">
        <f t="shared" si="47"/>
        <v>0</v>
      </c>
      <c r="V232" s="45" t="e">
        <f>Réservation!#REF!</f>
        <v>#REF!</v>
      </c>
      <c r="W232" s="45" t="str">
        <f>IFERROR(VLOOKUP(V232,Données!$K$2:$N$7,3,FALSE),"")</f>
        <v/>
      </c>
      <c r="X232" s="187" t="str">
        <f t="shared" si="48"/>
        <v/>
      </c>
      <c r="Y232" s="45" t="e">
        <f>Réservation!#REF!</f>
        <v>#REF!</v>
      </c>
      <c r="Z232" s="45" t="str">
        <f>IFERROR(VLOOKUP(Y232,Données!$D$8:$E$10,2,FALSE),"")</f>
        <v/>
      </c>
      <c r="AA232" s="187" t="str">
        <f t="shared" si="49"/>
        <v/>
      </c>
      <c r="AB232" s="45" t="e">
        <f>Réservation!#REF!</f>
        <v>#REF!</v>
      </c>
      <c r="AC232" s="45" t="e">
        <f>Réservation!#REF!</f>
        <v>#REF!</v>
      </c>
      <c r="AD232" s="45" t="e">
        <f>VLOOKUP(AC232,Données!$D$14:$E$16,2,FALSE)</f>
        <v>#REF!</v>
      </c>
      <c r="AE232" s="187" t="str">
        <f t="shared" si="50"/>
        <v/>
      </c>
    </row>
    <row r="233" spans="1:31" hidden="1" x14ac:dyDescent="0.35">
      <c r="A233" s="150" t="e">
        <f>Réservation!#REF!</f>
        <v>#REF!</v>
      </c>
      <c r="B233" s="150" t="e">
        <f>Réservation!#REF!</f>
        <v>#REF!</v>
      </c>
      <c r="C233" s="151" t="e">
        <f>Réservation!#REF!</f>
        <v>#REF!</v>
      </c>
      <c r="D233" s="151" t="e">
        <f>Réservation!#REF!</f>
        <v>#REF!</v>
      </c>
      <c r="E233" s="44" t="e">
        <f t="shared" si="42"/>
        <v>#REF!</v>
      </c>
      <c r="F233" s="44" t="e">
        <f>Réservation!#REF!</f>
        <v>#REF!</v>
      </c>
      <c r="G233" s="44" t="e">
        <f>Réservation!#REF!</f>
        <v>#REF!</v>
      </c>
      <c r="H233" s="44" t="e">
        <f>Réservation!#REF!</f>
        <v>#REF!</v>
      </c>
      <c r="I233" s="150" t="e">
        <f>Réservation!#REF!</f>
        <v>#REF!</v>
      </c>
      <c r="J233" s="44" t="str">
        <f>IFERROR(VLOOKUP(I233,Données!$D$2:$E$5,2,FALSE),"")</f>
        <v/>
      </c>
      <c r="K233" s="44" t="str">
        <f t="shared" si="43"/>
        <v/>
      </c>
      <c r="L233" s="150" t="e">
        <f>Réservation!#REF!</f>
        <v>#REF!</v>
      </c>
      <c r="M233" s="44" t="str">
        <f>IFERROR(VLOOKUP(L233,Données!$D$2:$E$5,2,FALSE),"")</f>
        <v/>
      </c>
      <c r="N233" s="44" t="str">
        <f t="shared" si="44"/>
        <v/>
      </c>
      <c r="O233" s="150" t="e">
        <f>Réservation!#REF!</f>
        <v>#REF!</v>
      </c>
      <c r="P233" s="44" t="str">
        <f>IFERROR(VLOOKUP(O233,Données!$D$2:$E$5,2,FALSE),"")</f>
        <v/>
      </c>
      <c r="Q233" s="44" t="str">
        <f t="shared" si="45"/>
        <v/>
      </c>
      <c r="R233" s="150" t="e">
        <f>Réservation!#REF!</f>
        <v>#REF!</v>
      </c>
      <c r="S233" s="44" t="str">
        <f>IFERROR(VLOOKUP(R233,Données!$D$2:$E$5,2,FALSE),"")</f>
        <v/>
      </c>
      <c r="T233" s="44" t="str">
        <f t="shared" si="46"/>
        <v/>
      </c>
      <c r="U233" s="187">
        <f t="shared" si="47"/>
        <v>0</v>
      </c>
      <c r="V233" s="45" t="e">
        <f>Réservation!#REF!</f>
        <v>#REF!</v>
      </c>
      <c r="W233" s="45" t="str">
        <f>IFERROR(VLOOKUP(V233,Données!$K$2:$N$7,3,FALSE),"")</f>
        <v/>
      </c>
      <c r="X233" s="187" t="str">
        <f t="shared" si="48"/>
        <v/>
      </c>
      <c r="Y233" s="45" t="e">
        <f>Réservation!#REF!</f>
        <v>#REF!</v>
      </c>
      <c r="Z233" s="45" t="str">
        <f>IFERROR(VLOOKUP(Y233,Données!$D$8:$E$10,2,FALSE),"")</f>
        <v/>
      </c>
      <c r="AA233" s="187" t="str">
        <f t="shared" si="49"/>
        <v/>
      </c>
      <c r="AB233" s="45" t="e">
        <f>Réservation!#REF!</f>
        <v>#REF!</v>
      </c>
      <c r="AC233" s="45" t="e">
        <f>Réservation!#REF!</f>
        <v>#REF!</v>
      </c>
      <c r="AD233" s="45" t="e">
        <f>VLOOKUP(AC233,Données!$D$14:$E$16,2,FALSE)</f>
        <v>#REF!</v>
      </c>
      <c r="AE233" s="187" t="str">
        <f t="shared" si="50"/>
        <v/>
      </c>
    </row>
    <row r="234" spans="1:31" hidden="1" x14ac:dyDescent="0.35">
      <c r="A234" s="150" t="e">
        <f>Réservation!#REF!</f>
        <v>#REF!</v>
      </c>
      <c r="B234" s="150" t="e">
        <f>Réservation!#REF!</f>
        <v>#REF!</v>
      </c>
      <c r="C234" s="151" t="e">
        <f>Réservation!#REF!</f>
        <v>#REF!</v>
      </c>
      <c r="D234" s="151" t="e">
        <f>Réservation!#REF!</f>
        <v>#REF!</v>
      </c>
      <c r="E234" s="44" t="e">
        <f t="shared" si="42"/>
        <v>#REF!</v>
      </c>
      <c r="F234" s="44" t="e">
        <f>Réservation!#REF!</f>
        <v>#REF!</v>
      </c>
      <c r="G234" s="44" t="e">
        <f>Réservation!#REF!</f>
        <v>#REF!</v>
      </c>
      <c r="H234" s="44" t="e">
        <f>Réservation!#REF!</f>
        <v>#REF!</v>
      </c>
      <c r="I234" s="150" t="e">
        <f>Réservation!#REF!</f>
        <v>#REF!</v>
      </c>
      <c r="J234" s="44" t="str">
        <f>IFERROR(VLOOKUP(I234,Données!$D$2:$E$5,2,FALSE),"")</f>
        <v/>
      </c>
      <c r="K234" s="44" t="str">
        <f t="shared" si="43"/>
        <v/>
      </c>
      <c r="L234" s="150" t="e">
        <f>Réservation!#REF!</f>
        <v>#REF!</v>
      </c>
      <c r="M234" s="44" t="str">
        <f>IFERROR(VLOOKUP(L234,Données!$D$2:$E$5,2,FALSE),"")</f>
        <v/>
      </c>
      <c r="N234" s="44" t="str">
        <f t="shared" si="44"/>
        <v/>
      </c>
      <c r="O234" s="150" t="e">
        <f>Réservation!#REF!</f>
        <v>#REF!</v>
      </c>
      <c r="P234" s="44" t="str">
        <f>IFERROR(VLOOKUP(O234,Données!$D$2:$E$5,2,FALSE),"")</f>
        <v/>
      </c>
      <c r="Q234" s="44" t="str">
        <f t="shared" si="45"/>
        <v/>
      </c>
      <c r="R234" s="150" t="e">
        <f>Réservation!#REF!</f>
        <v>#REF!</v>
      </c>
      <c r="S234" s="44" t="str">
        <f>IFERROR(VLOOKUP(R234,Données!$D$2:$E$5,2,FALSE),"")</f>
        <v/>
      </c>
      <c r="T234" s="44" t="str">
        <f t="shared" si="46"/>
        <v/>
      </c>
      <c r="U234" s="187">
        <f t="shared" si="47"/>
        <v>0</v>
      </c>
      <c r="V234" s="45" t="e">
        <f>Réservation!#REF!</f>
        <v>#REF!</v>
      </c>
      <c r="W234" s="45" t="str">
        <f>IFERROR(VLOOKUP(V234,Données!$K$2:$N$7,3,FALSE),"")</f>
        <v/>
      </c>
      <c r="X234" s="187" t="str">
        <f t="shared" si="48"/>
        <v/>
      </c>
      <c r="Y234" s="45" t="e">
        <f>Réservation!#REF!</f>
        <v>#REF!</v>
      </c>
      <c r="Z234" s="45" t="str">
        <f>IFERROR(VLOOKUP(Y234,Données!$D$8:$E$10,2,FALSE),"")</f>
        <v/>
      </c>
      <c r="AA234" s="187" t="str">
        <f t="shared" si="49"/>
        <v/>
      </c>
      <c r="AB234" s="45" t="e">
        <f>Réservation!#REF!</f>
        <v>#REF!</v>
      </c>
      <c r="AC234" s="45" t="e">
        <f>Réservation!#REF!</f>
        <v>#REF!</v>
      </c>
      <c r="AD234" s="45" t="e">
        <f>VLOOKUP(AC234,Données!$D$14:$E$16,2,FALSE)</f>
        <v>#REF!</v>
      </c>
      <c r="AE234" s="187" t="str">
        <f t="shared" si="50"/>
        <v/>
      </c>
    </row>
    <row r="235" spans="1:31" hidden="1" x14ac:dyDescent="0.35">
      <c r="A235" s="150" t="e">
        <f>Réservation!#REF!</f>
        <v>#REF!</v>
      </c>
      <c r="B235" s="150" t="e">
        <f>Réservation!#REF!</f>
        <v>#REF!</v>
      </c>
      <c r="C235" s="151" t="e">
        <f>Réservation!#REF!</f>
        <v>#REF!</v>
      </c>
      <c r="D235" s="151" t="e">
        <f>Réservation!#REF!</f>
        <v>#REF!</v>
      </c>
      <c r="E235" s="44" t="e">
        <f t="shared" si="42"/>
        <v>#REF!</v>
      </c>
      <c r="F235" s="44" t="e">
        <f>Réservation!#REF!</f>
        <v>#REF!</v>
      </c>
      <c r="G235" s="44" t="e">
        <f>Réservation!#REF!</f>
        <v>#REF!</v>
      </c>
      <c r="H235" s="44" t="e">
        <f>Réservation!#REF!</f>
        <v>#REF!</v>
      </c>
      <c r="I235" s="150" t="e">
        <f>Réservation!#REF!</f>
        <v>#REF!</v>
      </c>
      <c r="J235" s="44" t="str">
        <f>IFERROR(VLOOKUP(I235,Données!$D$2:$E$5,2,FALSE),"")</f>
        <v/>
      </c>
      <c r="K235" s="44" t="str">
        <f t="shared" si="43"/>
        <v/>
      </c>
      <c r="L235" s="150" t="e">
        <f>Réservation!#REF!</f>
        <v>#REF!</v>
      </c>
      <c r="M235" s="44" t="str">
        <f>IFERROR(VLOOKUP(L235,Données!$D$2:$E$5,2,FALSE),"")</f>
        <v/>
      </c>
      <c r="N235" s="44" t="str">
        <f t="shared" si="44"/>
        <v/>
      </c>
      <c r="O235" s="150" t="e">
        <f>Réservation!#REF!</f>
        <v>#REF!</v>
      </c>
      <c r="P235" s="44" t="str">
        <f>IFERROR(VLOOKUP(O235,Données!$D$2:$E$5,2,FALSE),"")</f>
        <v/>
      </c>
      <c r="Q235" s="44" t="str">
        <f t="shared" si="45"/>
        <v/>
      </c>
      <c r="R235" s="150" t="e">
        <f>Réservation!#REF!</f>
        <v>#REF!</v>
      </c>
      <c r="S235" s="44" t="str">
        <f>IFERROR(VLOOKUP(R235,Données!$D$2:$E$5,2,FALSE),"")</f>
        <v/>
      </c>
      <c r="T235" s="44" t="str">
        <f t="shared" si="46"/>
        <v/>
      </c>
      <c r="U235" s="187">
        <f t="shared" si="47"/>
        <v>0</v>
      </c>
      <c r="V235" s="45" t="e">
        <f>Réservation!#REF!</f>
        <v>#REF!</v>
      </c>
      <c r="W235" s="45" t="str">
        <f>IFERROR(VLOOKUP(V235,Données!$K$2:$N$7,3,FALSE),"")</f>
        <v/>
      </c>
      <c r="X235" s="187" t="str">
        <f t="shared" si="48"/>
        <v/>
      </c>
      <c r="Y235" s="45" t="e">
        <f>Réservation!#REF!</f>
        <v>#REF!</v>
      </c>
      <c r="Z235" s="45" t="str">
        <f>IFERROR(VLOOKUP(Y235,Données!$D$8:$E$10,2,FALSE),"")</f>
        <v/>
      </c>
      <c r="AA235" s="187" t="str">
        <f t="shared" si="49"/>
        <v/>
      </c>
      <c r="AB235" s="45" t="e">
        <f>Réservation!#REF!</f>
        <v>#REF!</v>
      </c>
      <c r="AC235" s="45" t="e">
        <f>Réservation!#REF!</f>
        <v>#REF!</v>
      </c>
      <c r="AD235" s="45" t="e">
        <f>VLOOKUP(AC235,Données!$D$14:$E$16,2,FALSE)</f>
        <v>#REF!</v>
      </c>
      <c r="AE235" s="187" t="str">
        <f t="shared" si="50"/>
        <v/>
      </c>
    </row>
    <row r="236" spans="1:31" hidden="1" x14ac:dyDescent="0.35">
      <c r="A236" s="150" t="e">
        <f>Réservation!#REF!</f>
        <v>#REF!</v>
      </c>
      <c r="B236" s="150" t="e">
        <f>Réservation!#REF!</f>
        <v>#REF!</v>
      </c>
      <c r="C236" s="151" t="e">
        <f>Réservation!#REF!</f>
        <v>#REF!</v>
      </c>
      <c r="D236" s="151" t="e">
        <f>Réservation!#REF!</f>
        <v>#REF!</v>
      </c>
      <c r="E236" s="44" t="e">
        <f t="shared" si="42"/>
        <v>#REF!</v>
      </c>
      <c r="F236" s="44" t="e">
        <f>Réservation!#REF!</f>
        <v>#REF!</v>
      </c>
      <c r="G236" s="44" t="e">
        <f>Réservation!#REF!</f>
        <v>#REF!</v>
      </c>
      <c r="H236" s="44" t="e">
        <f>Réservation!#REF!</f>
        <v>#REF!</v>
      </c>
      <c r="I236" s="150" t="e">
        <f>Réservation!#REF!</f>
        <v>#REF!</v>
      </c>
      <c r="J236" s="44" t="str">
        <f>IFERROR(VLOOKUP(I236,Données!$D$2:$E$5,2,FALSE),"")</f>
        <v/>
      </c>
      <c r="K236" s="44" t="str">
        <f t="shared" si="43"/>
        <v/>
      </c>
      <c r="L236" s="150" t="e">
        <f>Réservation!#REF!</f>
        <v>#REF!</v>
      </c>
      <c r="M236" s="44" t="str">
        <f>IFERROR(VLOOKUP(L236,Données!$D$2:$E$5,2,FALSE),"")</f>
        <v/>
      </c>
      <c r="N236" s="44" t="str">
        <f t="shared" si="44"/>
        <v/>
      </c>
      <c r="O236" s="150" t="e">
        <f>Réservation!#REF!</f>
        <v>#REF!</v>
      </c>
      <c r="P236" s="44" t="str">
        <f>IFERROR(VLOOKUP(O236,Données!$D$2:$E$5,2,FALSE),"")</f>
        <v/>
      </c>
      <c r="Q236" s="44" t="str">
        <f t="shared" si="45"/>
        <v/>
      </c>
      <c r="R236" s="150" t="e">
        <f>Réservation!#REF!</f>
        <v>#REF!</v>
      </c>
      <c r="S236" s="44" t="str">
        <f>IFERROR(VLOOKUP(R236,Données!$D$2:$E$5,2,FALSE),"")</f>
        <v/>
      </c>
      <c r="T236" s="44" t="str">
        <f t="shared" si="46"/>
        <v/>
      </c>
      <c r="U236" s="187">
        <f t="shared" si="47"/>
        <v>0</v>
      </c>
      <c r="V236" s="45" t="e">
        <f>Réservation!#REF!</f>
        <v>#REF!</v>
      </c>
      <c r="W236" s="45" t="str">
        <f>IFERROR(VLOOKUP(V236,Données!$K$2:$N$7,3,FALSE),"")</f>
        <v/>
      </c>
      <c r="X236" s="187" t="str">
        <f t="shared" si="48"/>
        <v/>
      </c>
      <c r="Y236" s="45" t="e">
        <f>Réservation!#REF!</f>
        <v>#REF!</v>
      </c>
      <c r="Z236" s="45" t="str">
        <f>IFERROR(VLOOKUP(Y236,Données!$D$8:$E$10,2,FALSE),"")</f>
        <v/>
      </c>
      <c r="AA236" s="187" t="str">
        <f t="shared" si="49"/>
        <v/>
      </c>
      <c r="AB236" s="45" t="e">
        <f>Réservation!#REF!</f>
        <v>#REF!</v>
      </c>
      <c r="AC236" s="45" t="e">
        <f>Réservation!#REF!</f>
        <v>#REF!</v>
      </c>
      <c r="AD236" s="45" t="e">
        <f>VLOOKUP(AC236,Données!$D$14:$E$16,2,FALSE)</f>
        <v>#REF!</v>
      </c>
      <c r="AE236" s="187" t="str">
        <f t="shared" si="50"/>
        <v/>
      </c>
    </row>
    <row r="237" spans="1:31" hidden="1" x14ac:dyDescent="0.35">
      <c r="A237" s="150" t="e">
        <f>Réservation!#REF!</f>
        <v>#REF!</v>
      </c>
      <c r="B237" s="150" t="e">
        <f>Réservation!#REF!</f>
        <v>#REF!</v>
      </c>
      <c r="C237" s="151" t="e">
        <f>Réservation!#REF!</f>
        <v>#REF!</v>
      </c>
      <c r="D237" s="151" t="e">
        <f>Réservation!#REF!</f>
        <v>#REF!</v>
      </c>
      <c r="E237" s="44" t="e">
        <f t="shared" si="42"/>
        <v>#REF!</v>
      </c>
      <c r="F237" s="44" t="e">
        <f>Réservation!#REF!</f>
        <v>#REF!</v>
      </c>
      <c r="G237" s="44" t="e">
        <f>Réservation!#REF!</f>
        <v>#REF!</v>
      </c>
      <c r="H237" s="44" t="e">
        <f>Réservation!#REF!</f>
        <v>#REF!</v>
      </c>
      <c r="I237" s="150" t="e">
        <f>Réservation!#REF!</f>
        <v>#REF!</v>
      </c>
      <c r="J237" s="44" t="str">
        <f>IFERROR(VLOOKUP(I237,Données!$D$2:$E$5,2,FALSE),"")</f>
        <v/>
      </c>
      <c r="K237" s="44" t="str">
        <f t="shared" si="43"/>
        <v/>
      </c>
      <c r="L237" s="150" t="e">
        <f>Réservation!#REF!</f>
        <v>#REF!</v>
      </c>
      <c r="M237" s="44" t="str">
        <f>IFERROR(VLOOKUP(L237,Données!$D$2:$E$5,2,FALSE),"")</f>
        <v/>
      </c>
      <c r="N237" s="44" t="str">
        <f t="shared" si="44"/>
        <v/>
      </c>
      <c r="O237" s="150" t="e">
        <f>Réservation!#REF!</f>
        <v>#REF!</v>
      </c>
      <c r="P237" s="44" t="str">
        <f>IFERROR(VLOOKUP(O237,Données!$D$2:$E$5,2,FALSE),"")</f>
        <v/>
      </c>
      <c r="Q237" s="44" t="str">
        <f t="shared" si="45"/>
        <v/>
      </c>
      <c r="R237" s="150" t="e">
        <f>Réservation!#REF!</f>
        <v>#REF!</v>
      </c>
      <c r="S237" s="44" t="str">
        <f>IFERROR(VLOOKUP(R237,Données!$D$2:$E$5,2,FALSE),"")</f>
        <v/>
      </c>
      <c r="T237" s="44" t="str">
        <f t="shared" si="46"/>
        <v/>
      </c>
      <c r="U237" s="187">
        <f t="shared" si="47"/>
        <v>0</v>
      </c>
      <c r="V237" s="45" t="e">
        <f>Réservation!#REF!</f>
        <v>#REF!</v>
      </c>
      <c r="W237" s="45" t="str">
        <f>IFERROR(VLOOKUP(V237,Données!$K$2:$N$7,3,FALSE),"")</f>
        <v/>
      </c>
      <c r="X237" s="187" t="str">
        <f t="shared" si="48"/>
        <v/>
      </c>
      <c r="Y237" s="45" t="e">
        <f>Réservation!#REF!</f>
        <v>#REF!</v>
      </c>
      <c r="Z237" s="45" t="str">
        <f>IFERROR(VLOOKUP(Y237,Données!$D$8:$E$10,2,FALSE),"")</f>
        <v/>
      </c>
      <c r="AA237" s="187" t="str">
        <f t="shared" si="49"/>
        <v/>
      </c>
      <c r="AB237" s="45" t="e">
        <f>Réservation!#REF!</f>
        <v>#REF!</v>
      </c>
      <c r="AC237" s="45" t="e">
        <f>Réservation!#REF!</f>
        <v>#REF!</v>
      </c>
      <c r="AD237" s="45" t="e">
        <f>VLOOKUP(AC237,Données!$D$14:$E$16,2,FALSE)</f>
        <v>#REF!</v>
      </c>
      <c r="AE237" s="187" t="str">
        <f t="shared" si="50"/>
        <v/>
      </c>
    </row>
    <row r="238" spans="1:31" hidden="1" x14ac:dyDescent="0.35">
      <c r="A238" s="150" t="e">
        <f>Réservation!#REF!</f>
        <v>#REF!</v>
      </c>
      <c r="B238" s="150" t="e">
        <f>Réservation!#REF!</f>
        <v>#REF!</v>
      </c>
      <c r="C238" s="151" t="e">
        <f>Réservation!#REF!</f>
        <v>#REF!</v>
      </c>
      <c r="D238" s="151" t="e">
        <f>Réservation!#REF!</f>
        <v>#REF!</v>
      </c>
      <c r="E238" s="44" t="e">
        <f t="shared" si="42"/>
        <v>#REF!</v>
      </c>
      <c r="F238" s="44" t="e">
        <f>Réservation!#REF!</f>
        <v>#REF!</v>
      </c>
      <c r="G238" s="44" t="e">
        <f>Réservation!#REF!</f>
        <v>#REF!</v>
      </c>
      <c r="H238" s="44" t="e">
        <f>Réservation!#REF!</f>
        <v>#REF!</v>
      </c>
      <c r="I238" s="150" t="e">
        <f>Réservation!#REF!</f>
        <v>#REF!</v>
      </c>
      <c r="J238" s="44" t="str">
        <f>IFERROR(VLOOKUP(I238,Données!$D$2:$E$5,2,FALSE),"")</f>
        <v/>
      </c>
      <c r="K238" s="44" t="str">
        <f t="shared" si="43"/>
        <v/>
      </c>
      <c r="L238" s="150" t="e">
        <f>Réservation!#REF!</f>
        <v>#REF!</v>
      </c>
      <c r="M238" s="44" t="str">
        <f>IFERROR(VLOOKUP(L238,Données!$D$2:$E$5,2,FALSE),"")</f>
        <v/>
      </c>
      <c r="N238" s="44" t="str">
        <f t="shared" si="44"/>
        <v/>
      </c>
      <c r="O238" s="150" t="e">
        <f>Réservation!#REF!</f>
        <v>#REF!</v>
      </c>
      <c r="P238" s="44" t="str">
        <f>IFERROR(VLOOKUP(O238,Données!$D$2:$E$5,2,FALSE),"")</f>
        <v/>
      </c>
      <c r="Q238" s="44" t="str">
        <f t="shared" si="45"/>
        <v/>
      </c>
      <c r="R238" s="150" t="e">
        <f>Réservation!#REF!</f>
        <v>#REF!</v>
      </c>
      <c r="S238" s="44" t="str">
        <f>IFERROR(VLOOKUP(R238,Données!$D$2:$E$5,2,FALSE),"")</f>
        <v/>
      </c>
      <c r="T238" s="44" t="str">
        <f t="shared" si="46"/>
        <v/>
      </c>
      <c r="U238" s="187">
        <f t="shared" si="47"/>
        <v>0</v>
      </c>
      <c r="V238" s="45" t="e">
        <f>Réservation!#REF!</f>
        <v>#REF!</v>
      </c>
      <c r="W238" s="45" t="str">
        <f>IFERROR(VLOOKUP(V238,Données!$K$2:$N$7,3,FALSE),"")</f>
        <v/>
      </c>
      <c r="X238" s="187" t="str">
        <f t="shared" si="48"/>
        <v/>
      </c>
      <c r="Y238" s="45" t="e">
        <f>Réservation!#REF!</f>
        <v>#REF!</v>
      </c>
      <c r="Z238" s="45" t="str">
        <f>IFERROR(VLOOKUP(Y238,Données!$D$8:$E$10,2,FALSE),"")</f>
        <v/>
      </c>
      <c r="AA238" s="187" t="str">
        <f t="shared" si="49"/>
        <v/>
      </c>
      <c r="AB238" s="45" t="e">
        <f>Réservation!#REF!</f>
        <v>#REF!</v>
      </c>
      <c r="AC238" s="45" t="e">
        <f>Réservation!#REF!</f>
        <v>#REF!</v>
      </c>
      <c r="AD238" s="45" t="e">
        <f>VLOOKUP(AC238,Données!$D$14:$E$16,2,FALSE)</f>
        <v>#REF!</v>
      </c>
      <c r="AE238" s="187" t="str">
        <f t="shared" si="50"/>
        <v/>
      </c>
    </row>
    <row r="239" spans="1:31" hidden="1" x14ac:dyDescent="0.35">
      <c r="A239" s="150" t="e">
        <f>Réservation!#REF!</f>
        <v>#REF!</v>
      </c>
      <c r="B239" s="150" t="e">
        <f>Réservation!#REF!</f>
        <v>#REF!</v>
      </c>
      <c r="C239" s="151" t="e">
        <f>Réservation!#REF!</f>
        <v>#REF!</v>
      </c>
      <c r="D239" s="151" t="e">
        <f>Réservation!#REF!</f>
        <v>#REF!</v>
      </c>
      <c r="E239" s="44" t="e">
        <f t="shared" si="42"/>
        <v>#REF!</v>
      </c>
      <c r="F239" s="44" t="e">
        <f>Réservation!#REF!</f>
        <v>#REF!</v>
      </c>
      <c r="G239" s="44" t="e">
        <f>Réservation!#REF!</f>
        <v>#REF!</v>
      </c>
      <c r="H239" s="44" t="e">
        <f>Réservation!#REF!</f>
        <v>#REF!</v>
      </c>
      <c r="I239" s="150" t="e">
        <f>Réservation!#REF!</f>
        <v>#REF!</v>
      </c>
      <c r="J239" s="44" t="str">
        <f>IFERROR(VLOOKUP(I239,Données!$D$2:$E$5,2,FALSE),"")</f>
        <v/>
      </c>
      <c r="K239" s="44" t="str">
        <f t="shared" si="43"/>
        <v/>
      </c>
      <c r="L239" s="150" t="e">
        <f>Réservation!#REF!</f>
        <v>#REF!</v>
      </c>
      <c r="M239" s="44" t="str">
        <f>IFERROR(VLOOKUP(L239,Données!$D$2:$E$5,2,FALSE),"")</f>
        <v/>
      </c>
      <c r="N239" s="44" t="str">
        <f t="shared" si="44"/>
        <v/>
      </c>
      <c r="O239" s="150" t="e">
        <f>Réservation!#REF!</f>
        <v>#REF!</v>
      </c>
      <c r="P239" s="44" t="str">
        <f>IFERROR(VLOOKUP(O239,Données!$D$2:$E$5,2,FALSE),"")</f>
        <v/>
      </c>
      <c r="Q239" s="44" t="str">
        <f t="shared" si="45"/>
        <v/>
      </c>
      <c r="R239" s="150" t="e">
        <f>Réservation!#REF!</f>
        <v>#REF!</v>
      </c>
      <c r="S239" s="44" t="str">
        <f>IFERROR(VLOOKUP(R239,Données!$D$2:$E$5,2,FALSE),"")</f>
        <v/>
      </c>
      <c r="T239" s="44" t="str">
        <f t="shared" si="46"/>
        <v/>
      </c>
      <c r="U239" s="187">
        <f t="shared" si="47"/>
        <v>0</v>
      </c>
      <c r="V239" s="45" t="e">
        <f>Réservation!#REF!</f>
        <v>#REF!</v>
      </c>
      <c r="W239" s="45" t="str">
        <f>IFERROR(VLOOKUP(V239,Données!$K$2:$N$7,3,FALSE),"")</f>
        <v/>
      </c>
      <c r="X239" s="187" t="str">
        <f t="shared" si="48"/>
        <v/>
      </c>
      <c r="Y239" s="45" t="e">
        <f>Réservation!#REF!</f>
        <v>#REF!</v>
      </c>
      <c r="Z239" s="45" t="str">
        <f>IFERROR(VLOOKUP(Y239,Données!$D$8:$E$10,2,FALSE),"")</f>
        <v/>
      </c>
      <c r="AA239" s="187" t="str">
        <f t="shared" si="49"/>
        <v/>
      </c>
      <c r="AB239" s="45" t="e">
        <f>Réservation!#REF!</f>
        <v>#REF!</v>
      </c>
      <c r="AC239" s="45" t="e">
        <f>Réservation!#REF!</f>
        <v>#REF!</v>
      </c>
      <c r="AD239" s="45" t="e">
        <f>VLOOKUP(AC239,Données!$D$14:$E$16,2,FALSE)</f>
        <v>#REF!</v>
      </c>
      <c r="AE239" s="187" t="str">
        <f t="shared" si="50"/>
        <v/>
      </c>
    </row>
    <row r="240" spans="1:31" hidden="1" x14ac:dyDescent="0.35">
      <c r="A240" s="150" t="e">
        <f>Réservation!#REF!</f>
        <v>#REF!</v>
      </c>
      <c r="B240" s="150" t="e">
        <f>Réservation!#REF!</f>
        <v>#REF!</v>
      </c>
      <c r="C240" s="151" t="e">
        <f>Réservation!#REF!</f>
        <v>#REF!</v>
      </c>
      <c r="D240" s="151" t="e">
        <f>Réservation!#REF!</f>
        <v>#REF!</v>
      </c>
      <c r="E240" s="44" t="e">
        <f t="shared" si="42"/>
        <v>#REF!</v>
      </c>
      <c r="F240" s="44" t="e">
        <f>Réservation!#REF!</f>
        <v>#REF!</v>
      </c>
      <c r="G240" s="44" t="e">
        <f>Réservation!#REF!</f>
        <v>#REF!</v>
      </c>
      <c r="H240" s="44" t="e">
        <f>Réservation!#REF!</f>
        <v>#REF!</v>
      </c>
      <c r="I240" s="150" t="e">
        <f>Réservation!#REF!</f>
        <v>#REF!</v>
      </c>
      <c r="J240" s="44" t="str">
        <f>IFERROR(VLOOKUP(I240,Données!$D$2:$E$5,2,FALSE),"")</f>
        <v/>
      </c>
      <c r="K240" s="44" t="str">
        <f t="shared" si="43"/>
        <v/>
      </c>
      <c r="L240" s="150" t="e">
        <f>Réservation!#REF!</f>
        <v>#REF!</v>
      </c>
      <c r="M240" s="44" t="str">
        <f>IFERROR(VLOOKUP(L240,Données!$D$2:$E$5,2,FALSE),"")</f>
        <v/>
      </c>
      <c r="N240" s="44" t="str">
        <f t="shared" si="44"/>
        <v/>
      </c>
      <c r="O240" s="150" t="e">
        <f>Réservation!#REF!</f>
        <v>#REF!</v>
      </c>
      <c r="P240" s="44" t="str">
        <f>IFERROR(VLOOKUP(O240,Données!$D$2:$E$5,2,FALSE),"")</f>
        <v/>
      </c>
      <c r="Q240" s="44" t="str">
        <f t="shared" si="45"/>
        <v/>
      </c>
      <c r="R240" s="150" t="e">
        <f>Réservation!#REF!</f>
        <v>#REF!</v>
      </c>
      <c r="S240" s="44" t="str">
        <f>IFERROR(VLOOKUP(R240,Données!$D$2:$E$5,2,FALSE),"")</f>
        <v/>
      </c>
      <c r="T240" s="44" t="str">
        <f t="shared" si="46"/>
        <v/>
      </c>
      <c r="U240" s="187">
        <f t="shared" si="47"/>
        <v>0</v>
      </c>
      <c r="V240" s="45" t="e">
        <f>Réservation!#REF!</f>
        <v>#REF!</v>
      </c>
      <c r="W240" s="45" t="str">
        <f>IFERROR(VLOOKUP(V240,Données!$K$2:$N$7,3,FALSE),"")</f>
        <v/>
      </c>
      <c r="X240" s="187" t="str">
        <f t="shared" si="48"/>
        <v/>
      </c>
      <c r="Y240" s="45" t="e">
        <f>Réservation!#REF!</f>
        <v>#REF!</v>
      </c>
      <c r="Z240" s="45" t="str">
        <f>IFERROR(VLOOKUP(Y240,Données!$D$8:$E$10,2,FALSE),"")</f>
        <v/>
      </c>
      <c r="AA240" s="187" t="str">
        <f t="shared" si="49"/>
        <v/>
      </c>
      <c r="AB240" s="45" t="e">
        <f>Réservation!#REF!</f>
        <v>#REF!</v>
      </c>
      <c r="AC240" s="45" t="e">
        <f>Réservation!#REF!</f>
        <v>#REF!</v>
      </c>
      <c r="AD240" s="45" t="e">
        <f>VLOOKUP(AC240,Données!$D$14:$E$16,2,FALSE)</f>
        <v>#REF!</v>
      </c>
      <c r="AE240" s="187" t="str">
        <f t="shared" si="50"/>
        <v/>
      </c>
    </row>
    <row r="241" spans="1:31" hidden="1" x14ac:dyDescent="0.35">
      <c r="A241" s="150" t="e">
        <f>Réservation!#REF!</f>
        <v>#REF!</v>
      </c>
      <c r="B241" s="150" t="e">
        <f>Réservation!#REF!</f>
        <v>#REF!</v>
      </c>
      <c r="C241" s="151" t="e">
        <f>Réservation!#REF!</f>
        <v>#REF!</v>
      </c>
      <c r="D241" s="151" t="e">
        <f>Réservation!#REF!</f>
        <v>#REF!</v>
      </c>
      <c r="E241" s="44" t="e">
        <f t="shared" si="42"/>
        <v>#REF!</v>
      </c>
      <c r="F241" s="44" t="e">
        <f>Réservation!#REF!</f>
        <v>#REF!</v>
      </c>
      <c r="G241" s="44" t="e">
        <f>Réservation!#REF!</f>
        <v>#REF!</v>
      </c>
      <c r="H241" s="44" t="e">
        <f>Réservation!#REF!</f>
        <v>#REF!</v>
      </c>
      <c r="I241" s="150" t="e">
        <f>Réservation!#REF!</f>
        <v>#REF!</v>
      </c>
      <c r="J241" s="44" t="str">
        <f>IFERROR(VLOOKUP(I241,Données!$D$2:$E$5,2,FALSE),"")</f>
        <v/>
      </c>
      <c r="K241" s="44" t="str">
        <f t="shared" si="43"/>
        <v/>
      </c>
      <c r="L241" s="150" t="e">
        <f>Réservation!#REF!</f>
        <v>#REF!</v>
      </c>
      <c r="M241" s="44" t="str">
        <f>IFERROR(VLOOKUP(L241,Données!$D$2:$E$5,2,FALSE),"")</f>
        <v/>
      </c>
      <c r="N241" s="44" t="str">
        <f t="shared" si="44"/>
        <v/>
      </c>
      <c r="O241" s="150" t="e">
        <f>Réservation!#REF!</f>
        <v>#REF!</v>
      </c>
      <c r="P241" s="44" t="str">
        <f>IFERROR(VLOOKUP(O241,Données!$D$2:$E$5,2,FALSE),"")</f>
        <v/>
      </c>
      <c r="Q241" s="44" t="str">
        <f t="shared" si="45"/>
        <v/>
      </c>
      <c r="R241" s="150" t="e">
        <f>Réservation!#REF!</f>
        <v>#REF!</v>
      </c>
      <c r="S241" s="44" t="str">
        <f>IFERROR(VLOOKUP(R241,Données!$D$2:$E$5,2,FALSE),"")</f>
        <v/>
      </c>
      <c r="T241" s="44" t="str">
        <f t="shared" si="46"/>
        <v/>
      </c>
      <c r="U241" s="187">
        <f t="shared" si="47"/>
        <v>0</v>
      </c>
      <c r="V241" s="45" t="e">
        <f>Réservation!#REF!</f>
        <v>#REF!</v>
      </c>
      <c r="W241" s="45" t="str">
        <f>IFERROR(VLOOKUP(V241,Données!$K$2:$N$7,3,FALSE),"")</f>
        <v/>
      </c>
      <c r="X241" s="187" t="str">
        <f t="shared" si="48"/>
        <v/>
      </c>
      <c r="Y241" s="45" t="e">
        <f>Réservation!#REF!</f>
        <v>#REF!</v>
      </c>
      <c r="Z241" s="45" t="str">
        <f>IFERROR(VLOOKUP(Y241,Données!$D$8:$E$10,2,FALSE),"")</f>
        <v/>
      </c>
      <c r="AA241" s="187" t="str">
        <f t="shared" si="49"/>
        <v/>
      </c>
      <c r="AB241" s="45" t="e">
        <f>Réservation!#REF!</f>
        <v>#REF!</v>
      </c>
      <c r="AC241" s="45" t="e">
        <f>Réservation!#REF!</f>
        <v>#REF!</v>
      </c>
      <c r="AD241" s="45" t="e">
        <f>VLOOKUP(AC241,Données!$D$14:$E$16,2,FALSE)</f>
        <v>#REF!</v>
      </c>
      <c r="AE241" s="187" t="str">
        <f t="shared" si="50"/>
        <v/>
      </c>
    </row>
    <row r="242" spans="1:31" hidden="1" x14ac:dyDescent="0.35">
      <c r="A242" s="150" t="e">
        <f>Réservation!#REF!</f>
        <v>#REF!</v>
      </c>
      <c r="B242" s="150" t="e">
        <f>Réservation!#REF!</f>
        <v>#REF!</v>
      </c>
      <c r="C242" s="151" t="e">
        <f>Réservation!#REF!</f>
        <v>#REF!</v>
      </c>
      <c r="D242" s="151" t="e">
        <f>Réservation!#REF!</f>
        <v>#REF!</v>
      </c>
      <c r="E242" s="44" t="e">
        <f t="shared" si="42"/>
        <v>#REF!</v>
      </c>
      <c r="F242" s="44" t="e">
        <f>Réservation!#REF!</f>
        <v>#REF!</v>
      </c>
      <c r="G242" s="44" t="e">
        <f>Réservation!#REF!</f>
        <v>#REF!</v>
      </c>
      <c r="H242" s="44" t="e">
        <f>Réservation!#REF!</f>
        <v>#REF!</v>
      </c>
      <c r="I242" s="150" t="e">
        <f>Réservation!#REF!</f>
        <v>#REF!</v>
      </c>
      <c r="J242" s="44" t="str">
        <f>IFERROR(VLOOKUP(I242,Données!$D$2:$E$5,2,FALSE),"")</f>
        <v/>
      </c>
      <c r="K242" s="44" t="str">
        <f t="shared" si="43"/>
        <v/>
      </c>
      <c r="L242" s="150" t="e">
        <f>Réservation!#REF!</f>
        <v>#REF!</v>
      </c>
      <c r="M242" s="44" t="str">
        <f>IFERROR(VLOOKUP(L242,Données!$D$2:$E$5,2,FALSE),"")</f>
        <v/>
      </c>
      <c r="N242" s="44" t="str">
        <f t="shared" si="44"/>
        <v/>
      </c>
      <c r="O242" s="150" t="e">
        <f>Réservation!#REF!</f>
        <v>#REF!</v>
      </c>
      <c r="P242" s="44" t="str">
        <f>IFERROR(VLOOKUP(O242,Données!$D$2:$E$5,2,FALSE),"")</f>
        <v/>
      </c>
      <c r="Q242" s="44" t="str">
        <f t="shared" si="45"/>
        <v/>
      </c>
      <c r="R242" s="150" t="e">
        <f>Réservation!#REF!</f>
        <v>#REF!</v>
      </c>
      <c r="S242" s="44" t="str">
        <f>IFERROR(VLOOKUP(R242,Données!$D$2:$E$5,2,FALSE),"")</f>
        <v/>
      </c>
      <c r="T242" s="44" t="str">
        <f t="shared" si="46"/>
        <v/>
      </c>
      <c r="U242" s="187">
        <f t="shared" si="47"/>
        <v>0</v>
      </c>
      <c r="V242" s="45" t="e">
        <f>Réservation!#REF!</f>
        <v>#REF!</v>
      </c>
      <c r="W242" s="45" t="str">
        <f>IFERROR(VLOOKUP(V242,Données!$K$2:$N$7,3,FALSE),"")</f>
        <v/>
      </c>
      <c r="X242" s="187" t="str">
        <f t="shared" si="48"/>
        <v/>
      </c>
      <c r="Y242" s="45" t="e">
        <f>Réservation!#REF!</f>
        <v>#REF!</v>
      </c>
      <c r="Z242" s="45" t="str">
        <f>IFERROR(VLOOKUP(Y242,Données!$D$8:$E$10,2,FALSE),"")</f>
        <v/>
      </c>
      <c r="AA242" s="187" t="str">
        <f t="shared" si="49"/>
        <v/>
      </c>
      <c r="AB242" s="45" t="e">
        <f>Réservation!#REF!</f>
        <v>#REF!</v>
      </c>
      <c r="AC242" s="45" t="e">
        <f>Réservation!#REF!</f>
        <v>#REF!</v>
      </c>
      <c r="AD242" s="45" t="e">
        <f>VLOOKUP(AC242,Données!$D$14:$E$16,2,FALSE)</f>
        <v>#REF!</v>
      </c>
      <c r="AE242" s="187" t="str">
        <f t="shared" si="50"/>
        <v/>
      </c>
    </row>
    <row r="243" spans="1:31" hidden="1" x14ac:dyDescent="0.35">
      <c r="A243" s="150" t="e">
        <f>Réservation!#REF!</f>
        <v>#REF!</v>
      </c>
      <c r="B243" s="150" t="e">
        <f>Réservation!#REF!</f>
        <v>#REF!</v>
      </c>
      <c r="C243" s="151" t="e">
        <f>Réservation!#REF!</f>
        <v>#REF!</v>
      </c>
      <c r="D243" s="151" t="e">
        <f>Réservation!#REF!</f>
        <v>#REF!</v>
      </c>
      <c r="E243" s="44" t="e">
        <f t="shared" si="42"/>
        <v>#REF!</v>
      </c>
      <c r="F243" s="44" t="e">
        <f>Réservation!#REF!</f>
        <v>#REF!</v>
      </c>
      <c r="G243" s="44" t="e">
        <f>Réservation!#REF!</f>
        <v>#REF!</v>
      </c>
      <c r="H243" s="44" t="e">
        <f>Réservation!#REF!</f>
        <v>#REF!</v>
      </c>
      <c r="I243" s="150" t="e">
        <f>Réservation!#REF!</f>
        <v>#REF!</v>
      </c>
      <c r="J243" s="44" t="str">
        <f>IFERROR(VLOOKUP(I243,Données!$D$2:$E$5,2,FALSE),"")</f>
        <v/>
      </c>
      <c r="K243" s="44" t="str">
        <f t="shared" si="43"/>
        <v/>
      </c>
      <c r="L243" s="150" t="e">
        <f>Réservation!#REF!</f>
        <v>#REF!</v>
      </c>
      <c r="M243" s="44" t="str">
        <f>IFERROR(VLOOKUP(L243,Données!$D$2:$E$5,2,FALSE),"")</f>
        <v/>
      </c>
      <c r="N243" s="44" t="str">
        <f t="shared" si="44"/>
        <v/>
      </c>
      <c r="O243" s="150" t="e">
        <f>Réservation!#REF!</f>
        <v>#REF!</v>
      </c>
      <c r="P243" s="44" t="str">
        <f>IFERROR(VLOOKUP(O243,Données!$D$2:$E$5,2,FALSE),"")</f>
        <v/>
      </c>
      <c r="Q243" s="44" t="str">
        <f t="shared" si="45"/>
        <v/>
      </c>
      <c r="R243" s="150" t="e">
        <f>Réservation!#REF!</f>
        <v>#REF!</v>
      </c>
      <c r="S243" s="44" t="str">
        <f>IFERROR(VLOOKUP(R243,Données!$D$2:$E$5,2,FALSE),"")</f>
        <v/>
      </c>
      <c r="T243" s="44" t="str">
        <f t="shared" si="46"/>
        <v/>
      </c>
      <c r="U243" s="187">
        <f t="shared" si="47"/>
        <v>0</v>
      </c>
      <c r="V243" s="45" t="e">
        <f>Réservation!#REF!</f>
        <v>#REF!</v>
      </c>
      <c r="W243" s="45" t="str">
        <f>IFERROR(VLOOKUP(V243,Données!$K$2:$N$7,3,FALSE),"")</f>
        <v/>
      </c>
      <c r="X243" s="187" t="str">
        <f t="shared" si="48"/>
        <v/>
      </c>
      <c r="Y243" s="45" t="e">
        <f>Réservation!#REF!</f>
        <v>#REF!</v>
      </c>
      <c r="Z243" s="45" t="str">
        <f>IFERROR(VLOOKUP(Y243,Données!$D$8:$E$10,2,FALSE),"")</f>
        <v/>
      </c>
      <c r="AA243" s="187" t="str">
        <f t="shared" si="49"/>
        <v/>
      </c>
      <c r="AB243" s="45" t="e">
        <f>Réservation!#REF!</f>
        <v>#REF!</v>
      </c>
      <c r="AC243" s="45" t="e">
        <f>Réservation!#REF!</f>
        <v>#REF!</v>
      </c>
      <c r="AD243" s="45" t="e">
        <f>VLOOKUP(AC243,Données!$D$14:$E$16,2,FALSE)</f>
        <v>#REF!</v>
      </c>
      <c r="AE243" s="187" t="str">
        <f t="shared" si="50"/>
        <v/>
      </c>
    </row>
    <row r="244" spans="1:31" hidden="1" x14ac:dyDescent="0.35">
      <c r="A244" s="150" t="e">
        <f>Réservation!#REF!</f>
        <v>#REF!</v>
      </c>
      <c r="B244" s="150" t="e">
        <f>Réservation!#REF!</f>
        <v>#REF!</v>
      </c>
      <c r="C244" s="151" t="e">
        <f>Réservation!#REF!</f>
        <v>#REF!</v>
      </c>
      <c r="D244" s="151" t="e">
        <f>Réservation!#REF!</f>
        <v>#REF!</v>
      </c>
      <c r="E244" s="44" t="e">
        <f t="shared" si="42"/>
        <v>#REF!</v>
      </c>
      <c r="F244" s="44" t="e">
        <f>Réservation!#REF!</f>
        <v>#REF!</v>
      </c>
      <c r="G244" s="44" t="e">
        <f>Réservation!#REF!</f>
        <v>#REF!</v>
      </c>
      <c r="H244" s="44" t="e">
        <f>Réservation!#REF!</f>
        <v>#REF!</v>
      </c>
      <c r="I244" s="150" t="e">
        <f>Réservation!#REF!</f>
        <v>#REF!</v>
      </c>
      <c r="J244" s="44" t="str">
        <f>IFERROR(VLOOKUP(I244,Données!$D$2:$E$5,2,FALSE),"")</f>
        <v/>
      </c>
      <c r="K244" s="44" t="str">
        <f t="shared" si="43"/>
        <v/>
      </c>
      <c r="L244" s="150" t="e">
        <f>Réservation!#REF!</f>
        <v>#REF!</v>
      </c>
      <c r="M244" s="44" t="str">
        <f>IFERROR(VLOOKUP(L244,Données!$D$2:$E$5,2,FALSE),"")</f>
        <v/>
      </c>
      <c r="N244" s="44" t="str">
        <f t="shared" si="44"/>
        <v/>
      </c>
      <c r="O244" s="150" t="e">
        <f>Réservation!#REF!</f>
        <v>#REF!</v>
      </c>
      <c r="P244" s="44" t="str">
        <f>IFERROR(VLOOKUP(O244,Données!$D$2:$E$5,2,FALSE),"")</f>
        <v/>
      </c>
      <c r="Q244" s="44" t="str">
        <f t="shared" si="45"/>
        <v/>
      </c>
      <c r="R244" s="150" t="e">
        <f>Réservation!#REF!</f>
        <v>#REF!</v>
      </c>
      <c r="S244" s="44" t="str">
        <f>IFERROR(VLOOKUP(R244,Données!$D$2:$E$5,2,FALSE),"")</f>
        <v/>
      </c>
      <c r="T244" s="44" t="str">
        <f t="shared" si="46"/>
        <v/>
      </c>
      <c r="U244" s="187">
        <f t="shared" si="47"/>
        <v>0</v>
      </c>
      <c r="V244" s="45" t="e">
        <f>Réservation!#REF!</f>
        <v>#REF!</v>
      </c>
      <c r="W244" s="45" t="str">
        <f>IFERROR(VLOOKUP(V244,Données!$K$2:$N$7,3,FALSE),"")</f>
        <v/>
      </c>
      <c r="X244" s="187" t="str">
        <f t="shared" si="48"/>
        <v/>
      </c>
      <c r="Y244" s="45" t="e">
        <f>Réservation!#REF!</f>
        <v>#REF!</v>
      </c>
      <c r="Z244" s="45" t="str">
        <f>IFERROR(VLOOKUP(Y244,Données!$D$8:$E$10,2,FALSE),"")</f>
        <v/>
      </c>
      <c r="AA244" s="187" t="str">
        <f t="shared" si="49"/>
        <v/>
      </c>
      <c r="AB244" s="45" t="e">
        <f>Réservation!#REF!</f>
        <v>#REF!</v>
      </c>
      <c r="AC244" s="45" t="e">
        <f>Réservation!#REF!</f>
        <v>#REF!</v>
      </c>
      <c r="AD244" s="45" t="e">
        <f>VLOOKUP(AC244,Données!$D$14:$E$16,2,FALSE)</f>
        <v>#REF!</v>
      </c>
      <c r="AE244" s="187" t="str">
        <f t="shared" si="50"/>
        <v/>
      </c>
    </row>
    <row r="245" spans="1:31" hidden="1" x14ac:dyDescent="0.35">
      <c r="A245" s="150" t="e">
        <f>Réservation!#REF!</f>
        <v>#REF!</v>
      </c>
      <c r="B245" s="150" t="e">
        <f>Réservation!#REF!</f>
        <v>#REF!</v>
      </c>
      <c r="C245" s="151" t="e">
        <f>Réservation!#REF!</f>
        <v>#REF!</v>
      </c>
      <c r="D245" s="151" t="e">
        <f>Réservation!#REF!</f>
        <v>#REF!</v>
      </c>
      <c r="E245" s="44" t="e">
        <f t="shared" si="42"/>
        <v>#REF!</v>
      </c>
      <c r="F245" s="44" t="e">
        <f>Réservation!#REF!</f>
        <v>#REF!</v>
      </c>
      <c r="G245" s="44" t="e">
        <f>Réservation!#REF!</f>
        <v>#REF!</v>
      </c>
      <c r="H245" s="44" t="e">
        <f>Réservation!#REF!</f>
        <v>#REF!</v>
      </c>
      <c r="I245" s="150" t="e">
        <f>Réservation!#REF!</f>
        <v>#REF!</v>
      </c>
      <c r="J245" s="44" t="str">
        <f>IFERROR(VLOOKUP(I245,Données!$D$2:$E$5,2,FALSE),"")</f>
        <v/>
      </c>
      <c r="K245" s="44" t="str">
        <f t="shared" si="43"/>
        <v/>
      </c>
      <c r="L245" s="150" t="e">
        <f>Réservation!#REF!</f>
        <v>#REF!</v>
      </c>
      <c r="M245" s="44" t="str">
        <f>IFERROR(VLOOKUP(L245,Données!$D$2:$E$5,2,FALSE),"")</f>
        <v/>
      </c>
      <c r="N245" s="44" t="str">
        <f t="shared" si="44"/>
        <v/>
      </c>
      <c r="O245" s="150" t="e">
        <f>Réservation!#REF!</f>
        <v>#REF!</v>
      </c>
      <c r="P245" s="44" t="str">
        <f>IFERROR(VLOOKUP(O245,Données!$D$2:$E$5,2,FALSE),"")</f>
        <v/>
      </c>
      <c r="Q245" s="44" t="str">
        <f t="shared" si="45"/>
        <v/>
      </c>
      <c r="R245" s="150" t="e">
        <f>Réservation!#REF!</f>
        <v>#REF!</v>
      </c>
      <c r="S245" s="44" t="str">
        <f>IFERROR(VLOOKUP(R245,Données!$D$2:$E$5,2,FALSE),"")</f>
        <v/>
      </c>
      <c r="T245" s="44" t="str">
        <f t="shared" si="46"/>
        <v/>
      </c>
      <c r="U245" s="187">
        <f t="shared" si="47"/>
        <v>0</v>
      </c>
      <c r="V245" s="45" t="e">
        <f>Réservation!#REF!</f>
        <v>#REF!</v>
      </c>
      <c r="W245" s="45" t="str">
        <f>IFERROR(VLOOKUP(V245,Données!$K$2:$N$7,3,FALSE),"")</f>
        <v/>
      </c>
      <c r="X245" s="187" t="str">
        <f t="shared" si="48"/>
        <v/>
      </c>
      <c r="Y245" s="45" t="e">
        <f>Réservation!#REF!</f>
        <v>#REF!</v>
      </c>
      <c r="Z245" s="45" t="str">
        <f>IFERROR(VLOOKUP(Y245,Données!$D$8:$E$10,2,FALSE),"")</f>
        <v/>
      </c>
      <c r="AA245" s="187" t="str">
        <f t="shared" si="49"/>
        <v/>
      </c>
      <c r="AB245" s="45" t="e">
        <f>Réservation!#REF!</f>
        <v>#REF!</v>
      </c>
      <c r="AC245" s="45" t="e">
        <f>Réservation!#REF!</f>
        <v>#REF!</v>
      </c>
      <c r="AD245" s="45" t="e">
        <f>VLOOKUP(AC245,Données!$D$14:$E$16,2,FALSE)</f>
        <v>#REF!</v>
      </c>
      <c r="AE245" s="187" t="str">
        <f t="shared" si="50"/>
        <v/>
      </c>
    </row>
    <row r="246" spans="1:31" hidden="1" x14ac:dyDescent="0.35">
      <c r="A246" s="150" t="e">
        <f>Réservation!#REF!</f>
        <v>#REF!</v>
      </c>
      <c r="B246" s="150" t="e">
        <f>Réservation!#REF!</f>
        <v>#REF!</v>
      </c>
      <c r="C246" s="151" t="e">
        <f>Réservation!#REF!</f>
        <v>#REF!</v>
      </c>
      <c r="D246" s="151" t="e">
        <f>Réservation!#REF!</f>
        <v>#REF!</v>
      </c>
      <c r="E246" s="44" t="e">
        <f t="shared" si="42"/>
        <v>#REF!</v>
      </c>
      <c r="F246" s="44" t="e">
        <f>Réservation!#REF!</f>
        <v>#REF!</v>
      </c>
      <c r="G246" s="44" t="e">
        <f>Réservation!#REF!</f>
        <v>#REF!</v>
      </c>
      <c r="H246" s="44" t="e">
        <f>Réservation!#REF!</f>
        <v>#REF!</v>
      </c>
      <c r="I246" s="150" t="e">
        <f>Réservation!#REF!</f>
        <v>#REF!</v>
      </c>
      <c r="J246" s="44" t="str">
        <f>IFERROR(VLOOKUP(I246,Données!$D$2:$E$5,2,FALSE),"")</f>
        <v/>
      </c>
      <c r="K246" s="44" t="str">
        <f t="shared" si="43"/>
        <v/>
      </c>
      <c r="L246" s="150" t="e">
        <f>Réservation!#REF!</f>
        <v>#REF!</v>
      </c>
      <c r="M246" s="44" t="str">
        <f>IFERROR(VLOOKUP(L246,Données!$D$2:$E$5,2,FALSE),"")</f>
        <v/>
      </c>
      <c r="N246" s="44" t="str">
        <f t="shared" si="44"/>
        <v/>
      </c>
      <c r="O246" s="150" t="e">
        <f>Réservation!#REF!</f>
        <v>#REF!</v>
      </c>
      <c r="P246" s="44" t="str">
        <f>IFERROR(VLOOKUP(O246,Données!$D$2:$E$5,2,FALSE),"")</f>
        <v/>
      </c>
      <c r="Q246" s="44" t="str">
        <f t="shared" si="45"/>
        <v/>
      </c>
      <c r="R246" s="150" t="e">
        <f>Réservation!#REF!</f>
        <v>#REF!</v>
      </c>
      <c r="S246" s="44" t="str">
        <f>IFERROR(VLOOKUP(R246,Données!$D$2:$E$5,2,FALSE),"")</f>
        <v/>
      </c>
      <c r="T246" s="44" t="str">
        <f t="shared" si="46"/>
        <v/>
      </c>
      <c r="U246" s="187">
        <f t="shared" si="47"/>
        <v>0</v>
      </c>
      <c r="V246" s="45" t="e">
        <f>Réservation!#REF!</f>
        <v>#REF!</v>
      </c>
      <c r="W246" s="45" t="str">
        <f>IFERROR(VLOOKUP(V246,Données!$K$2:$N$7,3,FALSE),"")</f>
        <v/>
      </c>
      <c r="X246" s="187" t="str">
        <f t="shared" si="48"/>
        <v/>
      </c>
      <c r="Y246" s="45" t="e">
        <f>Réservation!#REF!</f>
        <v>#REF!</v>
      </c>
      <c r="Z246" s="45" t="str">
        <f>IFERROR(VLOOKUP(Y246,Données!$D$8:$E$10,2,FALSE),"")</f>
        <v/>
      </c>
      <c r="AA246" s="187" t="str">
        <f t="shared" si="49"/>
        <v/>
      </c>
      <c r="AB246" s="45" t="e">
        <f>Réservation!#REF!</f>
        <v>#REF!</v>
      </c>
      <c r="AC246" s="45" t="e">
        <f>Réservation!#REF!</f>
        <v>#REF!</v>
      </c>
      <c r="AD246" s="45" t="e">
        <f>VLOOKUP(AC246,Données!$D$14:$E$16,2,FALSE)</f>
        <v>#REF!</v>
      </c>
      <c r="AE246" s="187" t="str">
        <f t="shared" si="50"/>
        <v/>
      </c>
    </row>
    <row r="247" spans="1:31" hidden="1" x14ac:dyDescent="0.35">
      <c r="A247" s="150" t="e">
        <f>Réservation!#REF!</f>
        <v>#REF!</v>
      </c>
      <c r="B247" s="150" t="e">
        <f>Réservation!#REF!</f>
        <v>#REF!</v>
      </c>
      <c r="C247" s="151" t="e">
        <f>Réservation!#REF!</f>
        <v>#REF!</v>
      </c>
      <c r="D247" s="151" t="e">
        <f>Réservation!#REF!</f>
        <v>#REF!</v>
      </c>
      <c r="E247" s="44" t="e">
        <f t="shared" si="42"/>
        <v>#REF!</v>
      </c>
      <c r="F247" s="44" t="e">
        <f>Réservation!#REF!</f>
        <v>#REF!</v>
      </c>
      <c r="G247" s="44" t="e">
        <f>Réservation!#REF!</f>
        <v>#REF!</v>
      </c>
      <c r="H247" s="44" t="e">
        <f>Réservation!#REF!</f>
        <v>#REF!</v>
      </c>
      <c r="I247" s="150" t="e">
        <f>Réservation!#REF!</f>
        <v>#REF!</v>
      </c>
      <c r="J247" s="44" t="str">
        <f>IFERROR(VLOOKUP(I247,Données!$D$2:$E$5,2,FALSE),"")</f>
        <v/>
      </c>
      <c r="K247" s="44" t="str">
        <f t="shared" si="43"/>
        <v/>
      </c>
      <c r="L247" s="150" t="e">
        <f>Réservation!#REF!</f>
        <v>#REF!</v>
      </c>
      <c r="M247" s="44" t="str">
        <f>IFERROR(VLOOKUP(L247,Données!$D$2:$E$5,2,FALSE),"")</f>
        <v/>
      </c>
      <c r="N247" s="44" t="str">
        <f t="shared" si="44"/>
        <v/>
      </c>
      <c r="O247" s="150" t="e">
        <f>Réservation!#REF!</f>
        <v>#REF!</v>
      </c>
      <c r="P247" s="44" t="str">
        <f>IFERROR(VLOOKUP(O247,Données!$D$2:$E$5,2,FALSE),"")</f>
        <v/>
      </c>
      <c r="Q247" s="44" t="str">
        <f t="shared" si="45"/>
        <v/>
      </c>
      <c r="R247" s="150" t="e">
        <f>Réservation!#REF!</f>
        <v>#REF!</v>
      </c>
      <c r="S247" s="44" t="str">
        <f>IFERROR(VLOOKUP(R247,Données!$D$2:$E$5,2,FALSE),"")</f>
        <v/>
      </c>
      <c r="T247" s="44" t="str">
        <f t="shared" si="46"/>
        <v/>
      </c>
      <c r="U247" s="187">
        <f t="shared" si="47"/>
        <v>0</v>
      </c>
      <c r="V247" s="45" t="e">
        <f>Réservation!#REF!</f>
        <v>#REF!</v>
      </c>
      <c r="W247" s="45" t="str">
        <f>IFERROR(VLOOKUP(V247,Données!$K$2:$N$7,3,FALSE),"")</f>
        <v/>
      </c>
      <c r="X247" s="187" t="str">
        <f t="shared" si="48"/>
        <v/>
      </c>
      <c r="Y247" s="45" t="e">
        <f>Réservation!#REF!</f>
        <v>#REF!</v>
      </c>
      <c r="Z247" s="45" t="str">
        <f>IFERROR(VLOOKUP(Y247,Données!$D$8:$E$10,2,FALSE),"")</f>
        <v/>
      </c>
      <c r="AA247" s="187" t="str">
        <f t="shared" si="49"/>
        <v/>
      </c>
      <c r="AB247" s="45" t="e">
        <f>Réservation!#REF!</f>
        <v>#REF!</v>
      </c>
      <c r="AC247" s="45" t="e">
        <f>Réservation!#REF!</f>
        <v>#REF!</v>
      </c>
      <c r="AD247" s="45" t="e">
        <f>VLOOKUP(AC247,Données!$D$14:$E$16,2,FALSE)</f>
        <v>#REF!</v>
      </c>
      <c r="AE247" s="187" t="str">
        <f t="shared" si="50"/>
        <v/>
      </c>
    </row>
    <row r="248" spans="1:31" hidden="1" x14ac:dyDescent="0.35">
      <c r="A248" s="150" t="e">
        <f>Réservation!#REF!</f>
        <v>#REF!</v>
      </c>
      <c r="B248" s="150" t="e">
        <f>Réservation!#REF!</f>
        <v>#REF!</v>
      </c>
      <c r="C248" s="151" t="e">
        <f>Réservation!#REF!</f>
        <v>#REF!</v>
      </c>
      <c r="D248" s="151" t="e">
        <f>Réservation!#REF!</f>
        <v>#REF!</v>
      </c>
      <c r="E248" s="44" t="e">
        <f t="shared" si="42"/>
        <v>#REF!</v>
      </c>
      <c r="F248" s="44" t="e">
        <f>Réservation!#REF!</f>
        <v>#REF!</v>
      </c>
      <c r="G248" s="44" t="e">
        <f>Réservation!#REF!</f>
        <v>#REF!</v>
      </c>
      <c r="H248" s="44" t="e">
        <f>Réservation!#REF!</f>
        <v>#REF!</v>
      </c>
      <c r="I248" s="150" t="e">
        <f>Réservation!#REF!</f>
        <v>#REF!</v>
      </c>
      <c r="J248" s="44" t="str">
        <f>IFERROR(VLOOKUP(I248,Données!$D$2:$E$5,2,FALSE),"")</f>
        <v/>
      </c>
      <c r="K248" s="44" t="str">
        <f t="shared" si="43"/>
        <v/>
      </c>
      <c r="L248" s="150" t="e">
        <f>Réservation!#REF!</f>
        <v>#REF!</v>
      </c>
      <c r="M248" s="44" t="str">
        <f>IFERROR(VLOOKUP(L248,Données!$D$2:$E$5,2,FALSE),"")</f>
        <v/>
      </c>
      <c r="N248" s="44" t="str">
        <f t="shared" si="44"/>
        <v/>
      </c>
      <c r="O248" s="150" t="e">
        <f>Réservation!#REF!</f>
        <v>#REF!</v>
      </c>
      <c r="P248" s="44" t="str">
        <f>IFERROR(VLOOKUP(O248,Données!$D$2:$E$5,2,FALSE),"")</f>
        <v/>
      </c>
      <c r="Q248" s="44" t="str">
        <f t="shared" si="45"/>
        <v/>
      </c>
      <c r="R248" s="150" t="e">
        <f>Réservation!#REF!</f>
        <v>#REF!</v>
      </c>
      <c r="S248" s="44" t="str">
        <f>IFERROR(VLOOKUP(R248,Données!$D$2:$E$5,2,FALSE),"")</f>
        <v/>
      </c>
      <c r="T248" s="44" t="str">
        <f t="shared" si="46"/>
        <v/>
      </c>
      <c r="U248" s="187">
        <f t="shared" si="47"/>
        <v>0</v>
      </c>
      <c r="V248" s="45" t="e">
        <f>Réservation!#REF!</f>
        <v>#REF!</v>
      </c>
      <c r="W248" s="45" t="str">
        <f>IFERROR(VLOOKUP(V248,Données!$K$2:$N$7,3,FALSE),"")</f>
        <v/>
      </c>
      <c r="X248" s="187" t="str">
        <f t="shared" si="48"/>
        <v/>
      </c>
      <c r="Y248" s="45" t="e">
        <f>Réservation!#REF!</f>
        <v>#REF!</v>
      </c>
      <c r="Z248" s="45" t="str">
        <f>IFERROR(VLOOKUP(Y248,Données!$D$8:$E$10,2,FALSE),"")</f>
        <v/>
      </c>
      <c r="AA248" s="187" t="str">
        <f t="shared" si="49"/>
        <v/>
      </c>
      <c r="AB248" s="45" t="e">
        <f>Réservation!#REF!</f>
        <v>#REF!</v>
      </c>
      <c r="AC248" s="45" t="e">
        <f>Réservation!#REF!</f>
        <v>#REF!</v>
      </c>
      <c r="AD248" s="45" t="e">
        <f>VLOOKUP(AC248,Données!$D$14:$E$16,2,FALSE)</f>
        <v>#REF!</v>
      </c>
      <c r="AE248" s="187" t="str">
        <f t="shared" si="50"/>
        <v/>
      </c>
    </row>
    <row r="249" spans="1:31" hidden="1" x14ac:dyDescent="0.35">
      <c r="A249" s="150" t="e">
        <f>Réservation!#REF!</f>
        <v>#REF!</v>
      </c>
      <c r="B249" s="150" t="e">
        <f>Réservation!#REF!</f>
        <v>#REF!</v>
      </c>
      <c r="C249" s="151" t="e">
        <f>Réservation!#REF!</f>
        <v>#REF!</v>
      </c>
      <c r="D249" s="151" t="e">
        <f>Réservation!#REF!</f>
        <v>#REF!</v>
      </c>
      <c r="E249" s="44" t="e">
        <f t="shared" si="42"/>
        <v>#REF!</v>
      </c>
      <c r="F249" s="44" t="e">
        <f>Réservation!#REF!</f>
        <v>#REF!</v>
      </c>
      <c r="G249" s="44" t="e">
        <f>Réservation!#REF!</f>
        <v>#REF!</v>
      </c>
      <c r="H249" s="44" t="e">
        <f>Réservation!#REF!</f>
        <v>#REF!</v>
      </c>
      <c r="I249" s="150" t="e">
        <f>Réservation!#REF!</f>
        <v>#REF!</v>
      </c>
      <c r="J249" s="44" t="str">
        <f>IFERROR(VLOOKUP(I249,Données!$D$2:$E$5,2,FALSE),"")</f>
        <v/>
      </c>
      <c r="K249" s="44" t="str">
        <f t="shared" si="43"/>
        <v/>
      </c>
      <c r="L249" s="150" t="e">
        <f>Réservation!#REF!</f>
        <v>#REF!</v>
      </c>
      <c r="M249" s="44" t="str">
        <f>IFERROR(VLOOKUP(L249,Données!$D$2:$E$5,2,FALSE),"")</f>
        <v/>
      </c>
      <c r="N249" s="44" t="str">
        <f t="shared" si="44"/>
        <v/>
      </c>
      <c r="O249" s="150" t="e">
        <f>Réservation!#REF!</f>
        <v>#REF!</v>
      </c>
      <c r="P249" s="44" t="str">
        <f>IFERROR(VLOOKUP(O249,Données!$D$2:$E$5,2,FALSE),"")</f>
        <v/>
      </c>
      <c r="Q249" s="44" t="str">
        <f t="shared" si="45"/>
        <v/>
      </c>
      <c r="R249" s="150" t="e">
        <f>Réservation!#REF!</f>
        <v>#REF!</v>
      </c>
      <c r="S249" s="44" t="str">
        <f>IFERROR(VLOOKUP(R249,Données!$D$2:$E$5,2,FALSE),"")</f>
        <v/>
      </c>
      <c r="T249" s="44" t="str">
        <f t="shared" si="46"/>
        <v/>
      </c>
      <c r="U249" s="187">
        <f t="shared" si="47"/>
        <v>0</v>
      </c>
      <c r="V249" s="45" t="e">
        <f>Réservation!#REF!</f>
        <v>#REF!</v>
      </c>
      <c r="W249" s="45" t="str">
        <f>IFERROR(VLOOKUP(V249,Données!$K$2:$N$7,3,FALSE),"")</f>
        <v/>
      </c>
      <c r="X249" s="187" t="str">
        <f t="shared" si="48"/>
        <v/>
      </c>
      <c r="Y249" s="45" t="e">
        <f>Réservation!#REF!</f>
        <v>#REF!</v>
      </c>
      <c r="Z249" s="45" t="str">
        <f>IFERROR(VLOOKUP(Y249,Données!$D$8:$E$10,2,FALSE),"")</f>
        <v/>
      </c>
      <c r="AA249" s="187" t="str">
        <f t="shared" si="49"/>
        <v/>
      </c>
      <c r="AB249" s="45" t="e">
        <f>Réservation!#REF!</f>
        <v>#REF!</v>
      </c>
      <c r="AC249" s="45" t="e">
        <f>Réservation!#REF!</f>
        <v>#REF!</v>
      </c>
      <c r="AD249" s="45" t="e">
        <f>VLOOKUP(AC249,Données!$D$14:$E$16,2,FALSE)</f>
        <v>#REF!</v>
      </c>
      <c r="AE249" s="187" t="str">
        <f t="shared" si="50"/>
        <v/>
      </c>
    </row>
    <row r="250" spans="1:31" hidden="1" x14ac:dyDescent="0.35">
      <c r="A250" s="150" t="e">
        <f>Réservation!#REF!</f>
        <v>#REF!</v>
      </c>
      <c r="B250" s="150" t="e">
        <f>Réservation!#REF!</f>
        <v>#REF!</v>
      </c>
      <c r="C250" s="151" t="e">
        <f>Réservation!#REF!</f>
        <v>#REF!</v>
      </c>
      <c r="D250" s="151" t="e">
        <f>Réservation!#REF!</f>
        <v>#REF!</v>
      </c>
      <c r="E250" s="44" t="e">
        <f t="shared" si="42"/>
        <v>#REF!</v>
      </c>
      <c r="F250" s="44" t="e">
        <f>Réservation!#REF!</f>
        <v>#REF!</v>
      </c>
      <c r="G250" s="44" t="e">
        <f>Réservation!#REF!</f>
        <v>#REF!</v>
      </c>
      <c r="H250" s="44" t="e">
        <f>Réservation!#REF!</f>
        <v>#REF!</v>
      </c>
      <c r="I250" s="150" t="e">
        <f>Réservation!#REF!</f>
        <v>#REF!</v>
      </c>
      <c r="J250" s="44" t="str">
        <f>IFERROR(VLOOKUP(I250,Données!$D$2:$E$5,2,FALSE),"")</f>
        <v/>
      </c>
      <c r="K250" s="44" t="str">
        <f t="shared" si="43"/>
        <v/>
      </c>
      <c r="L250" s="150" t="e">
        <f>Réservation!#REF!</f>
        <v>#REF!</v>
      </c>
      <c r="M250" s="44" t="str">
        <f>IFERROR(VLOOKUP(L250,Données!$D$2:$E$5,2,FALSE),"")</f>
        <v/>
      </c>
      <c r="N250" s="44" t="str">
        <f t="shared" si="44"/>
        <v/>
      </c>
      <c r="O250" s="150" t="e">
        <f>Réservation!#REF!</f>
        <v>#REF!</v>
      </c>
      <c r="P250" s="44" t="str">
        <f>IFERROR(VLOOKUP(O250,Données!$D$2:$E$5,2,FALSE),"")</f>
        <v/>
      </c>
      <c r="Q250" s="44" t="str">
        <f t="shared" si="45"/>
        <v/>
      </c>
      <c r="R250" s="150" t="e">
        <f>Réservation!#REF!</f>
        <v>#REF!</v>
      </c>
      <c r="S250" s="44" t="str">
        <f>IFERROR(VLOOKUP(R250,Données!$D$2:$E$5,2,FALSE),"")</f>
        <v/>
      </c>
      <c r="T250" s="44" t="str">
        <f t="shared" si="46"/>
        <v/>
      </c>
      <c r="U250" s="187">
        <f t="shared" si="47"/>
        <v>0</v>
      </c>
      <c r="V250" s="45" t="e">
        <f>Réservation!#REF!</f>
        <v>#REF!</v>
      </c>
      <c r="W250" s="45" t="str">
        <f>IFERROR(VLOOKUP(V250,Données!$K$2:$N$7,3,FALSE),"")</f>
        <v/>
      </c>
      <c r="X250" s="187" t="str">
        <f t="shared" si="48"/>
        <v/>
      </c>
      <c r="Y250" s="45" t="e">
        <f>Réservation!#REF!</f>
        <v>#REF!</v>
      </c>
      <c r="Z250" s="45" t="str">
        <f>IFERROR(VLOOKUP(Y250,Données!$D$8:$E$10,2,FALSE),"")</f>
        <v/>
      </c>
      <c r="AA250" s="187" t="str">
        <f t="shared" si="49"/>
        <v/>
      </c>
      <c r="AB250" s="45" t="e">
        <f>Réservation!#REF!</f>
        <v>#REF!</v>
      </c>
      <c r="AC250" s="45" t="e">
        <f>Réservation!#REF!</f>
        <v>#REF!</v>
      </c>
      <c r="AD250" s="45" t="e">
        <f>VLOOKUP(AC250,Données!$D$14:$E$16,2,FALSE)</f>
        <v>#REF!</v>
      </c>
      <c r="AE250" s="187" t="str">
        <f t="shared" si="50"/>
        <v/>
      </c>
    </row>
    <row r="251" spans="1:31" hidden="1" x14ac:dyDescent="0.35">
      <c r="A251" s="150" t="e">
        <f>Réservation!#REF!</f>
        <v>#REF!</v>
      </c>
      <c r="B251" s="150" t="e">
        <f>Réservation!#REF!</f>
        <v>#REF!</v>
      </c>
      <c r="C251" s="151" t="e">
        <f>Réservation!#REF!</f>
        <v>#REF!</v>
      </c>
      <c r="D251" s="151" t="e">
        <f>Réservation!#REF!</f>
        <v>#REF!</v>
      </c>
      <c r="E251" s="44" t="e">
        <f t="shared" si="42"/>
        <v>#REF!</v>
      </c>
      <c r="F251" s="44" t="e">
        <f>Réservation!#REF!</f>
        <v>#REF!</v>
      </c>
      <c r="G251" s="44" t="e">
        <f>Réservation!#REF!</f>
        <v>#REF!</v>
      </c>
      <c r="H251" s="44" t="e">
        <f>Réservation!#REF!</f>
        <v>#REF!</v>
      </c>
      <c r="I251" s="150" t="e">
        <f>Réservation!#REF!</f>
        <v>#REF!</v>
      </c>
      <c r="J251" s="44" t="str">
        <f>IFERROR(VLOOKUP(I251,Données!$D$2:$E$5,2,FALSE),"")</f>
        <v/>
      </c>
      <c r="K251" s="44" t="str">
        <f t="shared" si="43"/>
        <v/>
      </c>
      <c r="L251" s="150" t="e">
        <f>Réservation!#REF!</f>
        <v>#REF!</v>
      </c>
      <c r="M251" s="44" t="str">
        <f>IFERROR(VLOOKUP(L251,Données!$D$2:$E$5,2,FALSE),"")</f>
        <v/>
      </c>
      <c r="N251" s="44" t="str">
        <f t="shared" si="44"/>
        <v/>
      </c>
      <c r="O251" s="150" t="e">
        <f>Réservation!#REF!</f>
        <v>#REF!</v>
      </c>
      <c r="P251" s="44" t="str">
        <f>IFERROR(VLOOKUP(O251,Données!$D$2:$E$5,2,FALSE),"")</f>
        <v/>
      </c>
      <c r="Q251" s="44" t="str">
        <f t="shared" si="45"/>
        <v/>
      </c>
      <c r="R251" s="150" t="e">
        <f>Réservation!#REF!</f>
        <v>#REF!</v>
      </c>
      <c r="S251" s="44" t="str">
        <f>IFERROR(VLOOKUP(R251,Données!$D$2:$E$5,2,FALSE),"")</f>
        <v/>
      </c>
      <c r="T251" s="44" t="str">
        <f t="shared" si="46"/>
        <v/>
      </c>
      <c r="U251" s="187">
        <f t="shared" si="47"/>
        <v>0</v>
      </c>
      <c r="V251" s="45" t="e">
        <f>Réservation!#REF!</f>
        <v>#REF!</v>
      </c>
      <c r="W251" s="45" t="str">
        <f>IFERROR(VLOOKUP(V251,Données!$K$2:$N$7,3,FALSE),"")</f>
        <v/>
      </c>
      <c r="X251" s="187" t="str">
        <f t="shared" si="48"/>
        <v/>
      </c>
      <c r="Y251" s="45" t="e">
        <f>Réservation!#REF!</f>
        <v>#REF!</v>
      </c>
      <c r="Z251" s="45" t="str">
        <f>IFERROR(VLOOKUP(Y251,Données!$D$8:$E$10,2,FALSE),"")</f>
        <v/>
      </c>
      <c r="AA251" s="187" t="str">
        <f t="shared" si="49"/>
        <v/>
      </c>
      <c r="AB251" s="45" t="e">
        <f>Réservation!#REF!</f>
        <v>#REF!</v>
      </c>
      <c r="AC251" s="45" t="e">
        <f>Réservation!#REF!</f>
        <v>#REF!</v>
      </c>
      <c r="AD251" s="45" t="e">
        <f>VLOOKUP(AC251,Données!$D$14:$E$16,2,FALSE)</f>
        <v>#REF!</v>
      </c>
      <c r="AE251" s="187" t="str">
        <f t="shared" si="50"/>
        <v/>
      </c>
    </row>
    <row r="252" spans="1:31" hidden="1" x14ac:dyDescent="0.35">
      <c r="A252" s="150" t="e">
        <f>Réservation!#REF!</f>
        <v>#REF!</v>
      </c>
      <c r="B252" s="150" t="e">
        <f>Réservation!#REF!</f>
        <v>#REF!</v>
      </c>
      <c r="C252" s="151" t="e">
        <f>Réservation!#REF!</f>
        <v>#REF!</v>
      </c>
      <c r="D252" s="151" t="e">
        <f>Réservation!#REF!</f>
        <v>#REF!</v>
      </c>
      <c r="E252" s="44" t="e">
        <f t="shared" si="42"/>
        <v>#REF!</v>
      </c>
      <c r="F252" s="44" t="e">
        <f>Réservation!#REF!</f>
        <v>#REF!</v>
      </c>
      <c r="G252" s="44" t="e">
        <f>Réservation!#REF!</f>
        <v>#REF!</v>
      </c>
      <c r="H252" s="44" t="e">
        <f>Réservation!#REF!</f>
        <v>#REF!</v>
      </c>
      <c r="I252" s="150" t="e">
        <f>Réservation!#REF!</f>
        <v>#REF!</v>
      </c>
      <c r="J252" s="44" t="str">
        <f>IFERROR(VLOOKUP(I252,Données!$D$2:$E$5,2,FALSE),"")</f>
        <v/>
      </c>
      <c r="K252" s="44" t="str">
        <f t="shared" si="43"/>
        <v/>
      </c>
      <c r="L252" s="150" t="e">
        <f>Réservation!#REF!</f>
        <v>#REF!</v>
      </c>
      <c r="M252" s="44" t="str">
        <f>IFERROR(VLOOKUP(L252,Données!$D$2:$E$5,2,FALSE),"")</f>
        <v/>
      </c>
      <c r="N252" s="44" t="str">
        <f t="shared" si="44"/>
        <v/>
      </c>
      <c r="O252" s="150" t="e">
        <f>Réservation!#REF!</f>
        <v>#REF!</v>
      </c>
      <c r="P252" s="44" t="str">
        <f>IFERROR(VLOOKUP(O252,Données!$D$2:$E$5,2,FALSE),"")</f>
        <v/>
      </c>
      <c r="Q252" s="44" t="str">
        <f t="shared" si="45"/>
        <v/>
      </c>
      <c r="R252" s="150" t="e">
        <f>Réservation!#REF!</f>
        <v>#REF!</v>
      </c>
      <c r="S252" s="44" t="str">
        <f>IFERROR(VLOOKUP(R252,Données!$D$2:$E$5,2,FALSE),"")</f>
        <v/>
      </c>
      <c r="T252" s="44" t="str">
        <f t="shared" si="46"/>
        <v/>
      </c>
      <c r="U252" s="187">
        <f t="shared" si="47"/>
        <v>0</v>
      </c>
      <c r="V252" s="45" t="e">
        <f>Réservation!#REF!</f>
        <v>#REF!</v>
      </c>
      <c r="W252" s="45" t="str">
        <f>IFERROR(VLOOKUP(V252,Données!$K$2:$N$7,3,FALSE),"")</f>
        <v/>
      </c>
      <c r="X252" s="187" t="str">
        <f t="shared" si="48"/>
        <v/>
      </c>
      <c r="Y252" s="45" t="e">
        <f>Réservation!#REF!</f>
        <v>#REF!</v>
      </c>
      <c r="Z252" s="45" t="str">
        <f>IFERROR(VLOOKUP(Y252,Données!$D$8:$E$10,2,FALSE),"")</f>
        <v/>
      </c>
      <c r="AA252" s="187" t="str">
        <f t="shared" si="49"/>
        <v/>
      </c>
      <c r="AB252" s="45" t="e">
        <f>Réservation!#REF!</f>
        <v>#REF!</v>
      </c>
      <c r="AC252" s="45" t="e">
        <f>Réservation!#REF!</f>
        <v>#REF!</v>
      </c>
      <c r="AD252" s="45" t="e">
        <f>VLOOKUP(AC252,Données!$D$14:$E$16,2,FALSE)</f>
        <v>#REF!</v>
      </c>
      <c r="AE252" s="187" t="str">
        <f t="shared" si="50"/>
        <v/>
      </c>
    </row>
    <row r="253" spans="1:31" hidden="1" x14ac:dyDescent="0.35">
      <c r="A253" s="150" t="e">
        <f>Réservation!#REF!</f>
        <v>#REF!</v>
      </c>
      <c r="B253" s="150" t="e">
        <f>Réservation!#REF!</f>
        <v>#REF!</v>
      </c>
      <c r="C253" s="151" t="e">
        <f>Réservation!#REF!</f>
        <v>#REF!</v>
      </c>
      <c r="D253" s="151" t="e">
        <f>Réservation!#REF!</f>
        <v>#REF!</v>
      </c>
      <c r="E253" s="44" t="e">
        <f t="shared" si="42"/>
        <v>#REF!</v>
      </c>
      <c r="F253" s="44" t="e">
        <f>Réservation!#REF!</f>
        <v>#REF!</v>
      </c>
      <c r="G253" s="44" t="e">
        <f>Réservation!#REF!</f>
        <v>#REF!</v>
      </c>
      <c r="H253" s="44" t="e">
        <f>Réservation!#REF!</f>
        <v>#REF!</v>
      </c>
      <c r="I253" s="150" t="e">
        <f>Réservation!#REF!</f>
        <v>#REF!</v>
      </c>
      <c r="J253" s="44" t="str">
        <f>IFERROR(VLOOKUP(I253,Données!$D$2:$E$5,2,FALSE),"")</f>
        <v/>
      </c>
      <c r="K253" s="44" t="str">
        <f t="shared" si="43"/>
        <v/>
      </c>
      <c r="L253" s="150" t="e">
        <f>Réservation!#REF!</f>
        <v>#REF!</v>
      </c>
      <c r="M253" s="44" t="str">
        <f>IFERROR(VLOOKUP(L253,Données!$D$2:$E$5,2,FALSE),"")</f>
        <v/>
      </c>
      <c r="N253" s="44" t="str">
        <f t="shared" si="44"/>
        <v/>
      </c>
      <c r="O253" s="150" t="e">
        <f>Réservation!#REF!</f>
        <v>#REF!</v>
      </c>
      <c r="P253" s="44" t="str">
        <f>IFERROR(VLOOKUP(O253,Données!$D$2:$E$5,2,FALSE),"")</f>
        <v/>
      </c>
      <c r="Q253" s="44" t="str">
        <f t="shared" si="45"/>
        <v/>
      </c>
      <c r="R253" s="150" t="e">
        <f>Réservation!#REF!</f>
        <v>#REF!</v>
      </c>
      <c r="S253" s="44" t="str">
        <f>IFERROR(VLOOKUP(R253,Données!$D$2:$E$5,2,FALSE),"")</f>
        <v/>
      </c>
      <c r="T253" s="44" t="str">
        <f t="shared" si="46"/>
        <v/>
      </c>
      <c r="U253" s="187">
        <f t="shared" si="47"/>
        <v>0</v>
      </c>
      <c r="V253" s="45" t="e">
        <f>Réservation!#REF!</f>
        <v>#REF!</v>
      </c>
      <c r="W253" s="45" t="str">
        <f>IFERROR(VLOOKUP(V253,Données!$K$2:$N$7,3,FALSE),"")</f>
        <v/>
      </c>
      <c r="X253" s="187" t="str">
        <f t="shared" si="48"/>
        <v/>
      </c>
      <c r="Y253" s="45" t="e">
        <f>Réservation!#REF!</f>
        <v>#REF!</v>
      </c>
      <c r="Z253" s="45" t="str">
        <f>IFERROR(VLOOKUP(Y253,Données!$D$8:$E$10,2,FALSE),"")</f>
        <v/>
      </c>
      <c r="AA253" s="187" t="str">
        <f t="shared" si="49"/>
        <v/>
      </c>
      <c r="AB253" s="45" t="e">
        <f>Réservation!#REF!</f>
        <v>#REF!</v>
      </c>
      <c r="AC253" s="45" t="e">
        <f>Réservation!#REF!</f>
        <v>#REF!</v>
      </c>
      <c r="AD253" s="45" t="e">
        <f>VLOOKUP(AC253,Données!$D$14:$E$16,2,FALSE)</f>
        <v>#REF!</v>
      </c>
      <c r="AE253" s="187" t="str">
        <f t="shared" si="50"/>
        <v/>
      </c>
    </row>
    <row r="254" spans="1:31" hidden="1" x14ac:dyDescent="0.35">
      <c r="A254" s="150" t="e">
        <f>Réservation!#REF!</f>
        <v>#REF!</v>
      </c>
      <c r="B254" s="150" t="e">
        <f>Réservation!#REF!</f>
        <v>#REF!</v>
      </c>
      <c r="C254" s="151" t="e">
        <f>Réservation!#REF!</f>
        <v>#REF!</v>
      </c>
      <c r="D254" s="151" t="e">
        <f>Réservation!#REF!</f>
        <v>#REF!</v>
      </c>
      <c r="E254" s="44" t="e">
        <f t="shared" si="42"/>
        <v>#REF!</v>
      </c>
      <c r="F254" s="44" t="e">
        <f>Réservation!#REF!</f>
        <v>#REF!</v>
      </c>
      <c r="G254" s="44" t="e">
        <f>Réservation!#REF!</f>
        <v>#REF!</v>
      </c>
      <c r="H254" s="44" t="e">
        <f>Réservation!#REF!</f>
        <v>#REF!</v>
      </c>
      <c r="I254" s="150" t="e">
        <f>Réservation!#REF!</f>
        <v>#REF!</v>
      </c>
      <c r="J254" s="44" t="str">
        <f>IFERROR(VLOOKUP(I254,Données!$D$2:$E$5,2,FALSE),"")</f>
        <v/>
      </c>
      <c r="K254" s="44" t="str">
        <f t="shared" si="43"/>
        <v/>
      </c>
      <c r="L254" s="150" t="e">
        <f>Réservation!#REF!</f>
        <v>#REF!</v>
      </c>
      <c r="M254" s="44" t="str">
        <f>IFERROR(VLOOKUP(L254,Données!$D$2:$E$5,2,FALSE),"")</f>
        <v/>
      </c>
      <c r="N254" s="44" t="str">
        <f t="shared" si="44"/>
        <v/>
      </c>
      <c r="O254" s="150" t="e">
        <f>Réservation!#REF!</f>
        <v>#REF!</v>
      </c>
      <c r="P254" s="44" t="str">
        <f>IFERROR(VLOOKUP(O254,Données!$D$2:$E$5,2,FALSE),"")</f>
        <v/>
      </c>
      <c r="Q254" s="44" t="str">
        <f t="shared" si="45"/>
        <v/>
      </c>
      <c r="R254" s="150" t="e">
        <f>Réservation!#REF!</f>
        <v>#REF!</v>
      </c>
      <c r="S254" s="44" t="str">
        <f>IFERROR(VLOOKUP(R254,Données!$D$2:$E$5,2,FALSE),"")</f>
        <v/>
      </c>
      <c r="T254" s="44" t="str">
        <f t="shared" si="46"/>
        <v/>
      </c>
      <c r="U254" s="187">
        <f t="shared" si="47"/>
        <v>0</v>
      </c>
      <c r="V254" s="45" t="e">
        <f>Réservation!#REF!</f>
        <v>#REF!</v>
      </c>
      <c r="W254" s="45" t="str">
        <f>IFERROR(VLOOKUP(V254,Données!$K$2:$N$7,3,FALSE),"")</f>
        <v/>
      </c>
      <c r="X254" s="187" t="str">
        <f t="shared" si="48"/>
        <v/>
      </c>
      <c r="Y254" s="45" t="e">
        <f>Réservation!#REF!</f>
        <v>#REF!</v>
      </c>
      <c r="Z254" s="45" t="str">
        <f>IFERROR(VLOOKUP(Y254,Données!$D$8:$E$10,2,FALSE),"")</f>
        <v/>
      </c>
      <c r="AA254" s="187" t="str">
        <f t="shared" si="49"/>
        <v/>
      </c>
      <c r="AB254" s="45" t="e">
        <f>Réservation!#REF!</f>
        <v>#REF!</v>
      </c>
      <c r="AC254" s="45" t="e">
        <f>Réservation!#REF!</f>
        <v>#REF!</v>
      </c>
      <c r="AD254" s="45" t="e">
        <f>VLOOKUP(AC254,Données!$D$14:$E$16,2,FALSE)</f>
        <v>#REF!</v>
      </c>
      <c r="AE254" s="187" t="str">
        <f t="shared" si="50"/>
        <v/>
      </c>
    </row>
    <row r="255" spans="1:31" hidden="1" x14ac:dyDescent="0.35">
      <c r="A255" s="150" t="e">
        <f>Réservation!#REF!</f>
        <v>#REF!</v>
      </c>
      <c r="B255" s="150" t="e">
        <f>Réservation!#REF!</f>
        <v>#REF!</v>
      </c>
      <c r="C255" s="151" t="e">
        <f>Réservation!#REF!</f>
        <v>#REF!</v>
      </c>
      <c r="D255" s="151" t="e">
        <f>Réservation!#REF!</f>
        <v>#REF!</v>
      </c>
      <c r="E255" s="44" t="e">
        <f t="shared" si="42"/>
        <v>#REF!</v>
      </c>
      <c r="F255" s="44" t="e">
        <f>Réservation!#REF!</f>
        <v>#REF!</v>
      </c>
      <c r="G255" s="44" t="e">
        <f>Réservation!#REF!</f>
        <v>#REF!</v>
      </c>
      <c r="H255" s="44" t="e">
        <f>Réservation!#REF!</f>
        <v>#REF!</v>
      </c>
      <c r="I255" s="150" t="e">
        <f>Réservation!#REF!</f>
        <v>#REF!</v>
      </c>
      <c r="J255" s="44" t="str">
        <f>IFERROR(VLOOKUP(I255,Données!$D$2:$E$5,2,FALSE),"")</f>
        <v/>
      </c>
      <c r="K255" s="44" t="str">
        <f t="shared" si="43"/>
        <v/>
      </c>
      <c r="L255" s="150" t="e">
        <f>Réservation!#REF!</f>
        <v>#REF!</v>
      </c>
      <c r="M255" s="44" t="str">
        <f>IFERROR(VLOOKUP(L255,Données!$D$2:$E$5,2,FALSE),"")</f>
        <v/>
      </c>
      <c r="N255" s="44" t="str">
        <f t="shared" si="44"/>
        <v/>
      </c>
      <c r="O255" s="150" t="e">
        <f>Réservation!#REF!</f>
        <v>#REF!</v>
      </c>
      <c r="P255" s="44" t="str">
        <f>IFERROR(VLOOKUP(O255,Données!$D$2:$E$5,2,FALSE),"")</f>
        <v/>
      </c>
      <c r="Q255" s="44" t="str">
        <f t="shared" si="45"/>
        <v/>
      </c>
      <c r="R255" s="150" t="e">
        <f>Réservation!#REF!</f>
        <v>#REF!</v>
      </c>
      <c r="S255" s="44" t="str">
        <f>IFERROR(VLOOKUP(R255,Données!$D$2:$E$5,2,FALSE),"")</f>
        <v/>
      </c>
      <c r="T255" s="44" t="str">
        <f t="shared" si="46"/>
        <v/>
      </c>
      <c r="U255" s="187">
        <f t="shared" si="47"/>
        <v>0</v>
      </c>
      <c r="V255" s="45" t="e">
        <f>Réservation!#REF!</f>
        <v>#REF!</v>
      </c>
      <c r="W255" s="45" t="str">
        <f>IFERROR(VLOOKUP(V255,Données!$K$2:$N$7,3,FALSE),"")</f>
        <v/>
      </c>
      <c r="X255" s="187" t="str">
        <f t="shared" si="48"/>
        <v/>
      </c>
      <c r="Y255" s="45" t="e">
        <f>Réservation!#REF!</f>
        <v>#REF!</v>
      </c>
      <c r="Z255" s="45" t="str">
        <f>IFERROR(VLOOKUP(Y255,Données!$D$8:$E$10,2,FALSE),"")</f>
        <v/>
      </c>
      <c r="AA255" s="187" t="str">
        <f t="shared" si="49"/>
        <v/>
      </c>
      <c r="AB255" s="45" t="e">
        <f>Réservation!#REF!</f>
        <v>#REF!</v>
      </c>
      <c r="AC255" s="45" t="e">
        <f>Réservation!#REF!</f>
        <v>#REF!</v>
      </c>
      <c r="AD255" s="45" t="e">
        <f>VLOOKUP(AC255,Données!$D$14:$E$16,2,FALSE)</f>
        <v>#REF!</v>
      </c>
      <c r="AE255" s="187" t="str">
        <f t="shared" si="50"/>
        <v/>
      </c>
    </row>
    <row r="256" spans="1:31" hidden="1" x14ac:dyDescent="0.35">
      <c r="A256" s="150" t="e">
        <f>Réservation!#REF!</f>
        <v>#REF!</v>
      </c>
      <c r="B256" s="150" t="e">
        <f>Réservation!#REF!</f>
        <v>#REF!</v>
      </c>
      <c r="C256" s="151" t="e">
        <f>Réservation!#REF!</f>
        <v>#REF!</v>
      </c>
      <c r="D256" s="151" t="e">
        <f>Réservation!#REF!</f>
        <v>#REF!</v>
      </c>
      <c r="E256" s="44" t="e">
        <f t="shared" si="42"/>
        <v>#REF!</v>
      </c>
      <c r="F256" s="44" t="e">
        <f>Réservation!#REF!</f>
        <v>#REF!</v>
      </c>
      <c r="G256" s="44" t="e">
        <f>Réservation!#REF!</f>
        <v>#REF!</v>
      </c>
      <c r="H256" s="44" t="e">
        <f>Réservation!#REF!</f>
        <v>#REF!</v>
      </c>
      <c r="I256" s="150" t="e">
        <f>Réservation!#REF!</f>
        <v>#REF!</v>
      </c>
      <c r="J256" s="44" t="str">
        <f>IFERROR(VLOOKUP(I256,Données!$D$2:$E$5,2,FALSE),"")</f>
        <v/>
      </c>
      <c r="K256" s="44" t="str">
        <f t="shared" si="43"/>
        <v/>
      </c>
      <c r="L256" s="150" t="e">
        <f>Réservation!#REF!</f>
        <v>#REF!</v>
      </c>
      <c r="M256" s="44" t="str">
        <f>IFERROR(VLOOKUP(L256,Données!$D$2:$E$5,2,FALSE),"")</f>
        <v/>
      </c>
      <c r="N256" s="44" t="str">
        <f t="shared" si="44"/>
        <v/>
      </c>
      <c r="O256" s="150" t="e">
        <f>Réservation!#REF!</f>
        <v>#REF!</v>
      </c>
      <c r="P256" s="44" t="str">
        <f>IFERROR(VLOOKUP(O256,Données!$D$2:$E$5,2,FALSE),"")</f>
        <v/>
      </c>
      <c r="Q256" s="44" t="str">
        <f t="shared" si="45"/>
        <v/>
      </c>
      <c r="R256" s="150" t="e">
        <f>Réservation!#REF!</f>
        <v>#REF!</v>
      </c>
      <c r="S256" s="44" t="str">
        <f>IFERROR(VLOOKUP(R256,Données!$D$2:$E$5,2,FALSE),"")</f>
        <v/>
      </c>
      <c r="T256" s="44" t="str">
        <f t="shared" si="46"/>
        <v/>
      </c>
      <c r="U256" s="187">
        <f t="shared" si="47"/>
        <v>0</v>
      </c>
      <c r="V256" s="45" t="e">
        <f>Réservation!#REF!</f>
        <v>#REF!</v>
      </c>
      <c r="W256" s="45" t="str">
        <f>IFERROR(VLOOKUP(V256,Données!$K$2:$N$7,3,FALSE),"")</f>
        <v/>
      </c>
      <c r="X256" s="187" t="str">
        <f t="shared" si="48"/>
        <v/>
      </c>
      <c r="Y256" s="45" t="e">
        <f>Réservation!#REF!</f>
        <v>#REF!</v>
      </c>
      <c r="Z256" s="45" t="str">
        <f>IFERROR(VLOOKUP(Y256,Données!$D$8:$E$10,2,FALSE),"")</f>
        <v/>
      </c>
      <c r="AA256" s="187" t="str">
        <f t="shared" si="49"/>
        <v/>
      </c>
      <c r="AB256" s="45" t="e">
        <f>Réservation!#REF!</f>
        <v>#REF!</v>
      </c>
      <c r="AC256" s="45" t="e">
        <f>Réservation!#REF!</f>
        <v>#REF!</v>
      </c>
      <c r="AD256" s="45" t="e">
        <f>VLOOKUP(AC256,Données!$D$14:$E$16,2,FALSE)</f>
        <v>#REF!</v>
      </c>
      <c r="AE256" s="187" t="str">
        <f t="shared" si="50"/>
        <v/>
      </c>
    </row>
    <row r="257" spans="1:31" hidden="1" x14ac:dyDescent="0.35">
      <c r="A257" s="150" t="e">
        <f>Réservation!#REF!</f>
        <v>#REF!</v>
      </c>
      <c r="B257" s="150" t="e">
        <f>Réservation!#REF!</f>
        <v>#REF!</v>
      </c>
      <c r="C257" s="151" t="e">
        <f>Réservation!#REF!</f>
        <v>#REF!</v>
      </c>
      <c r="D257" s="151" t="e">
        <f>Réservation!#REF!</f>
        <v>#REF!</v>
      </c>
      <c r="E257" s="44" t="e">
        <f t="shared" si="42"/>
        <v>#REF!</v>
      </c>
      <c r="F257" s="44" t="e">
        <f>Réservation!#REF!</f>
        <v>#REF!</v>
      </c>
      <c r="G257" s="44" t="e">
        <f>Réservation!#REF!</f>
        <v>#REF!</v>
      </c>
      <c r="H257" s="44" t="e">
        <f>Réservation!#REF!</f>
        <v>#REF!</v>
      </c>
      <c r="I257" s="150" t="e">
        <f>Réservation!#REF!</f>
        <v>#REF!</v>
      </c>
      <c r="J257" s="44" t="str">
        <f>IFERROR(VLOOKUP(I257,Données!$D$2:$E$5,2,FALSE),"")</f>
        <v/>
      </c>
      <c r="K257" s="44" t="str">
        <f t="shared" si="43"/>
        <v/>
      </c>
      <c r="L257" s="150" t="e">
        <f>Réservation!#REF!</f>
        <v>#REF!</v>
      </c>
      <c r="M257" s="44" t="str">
        <f>IFERROR(VLOOKUP(L257,Données!$D$2:$E$5,2,FALSE),"")</f>
        <v/>
      </c>
      <c r="N257" s="44" t="str">
        <f t="shared" si="44"/>
        <v/>
      </c>
      <c r="O257" s="150" t="e">
        <f>Réservation!#REF!</f>
        <v>#REF!</v>
      </c>
      <c r="P257" s="44" t="str">
        <f>IFERROR(VLOOKUP(O257,Données!$D$2:$E$5,2,FALSE),"")</f>
        <v/>
      </c>
      <c r="Q257" s="44" t="str">
        <f t="shared" si="45"/>
        <v/>
      </c>
      <c r="R257" s="150" t="e">
        <f>Réservation!#REF!</f>
        <v>#REF!</v>
      </c>
      <c r="S257" s="44" t="str">
        <f>IFERROR(VLOOKUP(R257,Données!$D$2:$E$5,2,FALSE),"")</f>
        <v/>
      </c>
      <c r="T257" s="44" t="str">
        <f t="shared" si="46"/>
        <v/>
      </c>
      <c r="U257" s="187">
        <f t="shared" si="47"/>
        <v>0</v>
      </c>
      <c r="V257" s="45" t="e">
        <f>Réservation!#REF!</f>
        <v>#REF!</v>
      </c>
      <c r="W257" s="45" t="str">
        <f>IFERROR(VLOOKUP(V257,Données!$K$2:$N$7,3,FALSE),"")</f>
        <v/>
      </c>
      <c r="X257" s="187" t="str">
        <f t="shared" si="48"/>
        <v/>
      </c>
      <c r="Y257" s="45" t="e">
        <f>Réservation!#REF!</f>
        <v>#REF!</v>
      </c>
      <c r="Z257" s="45" t="str">
        <f>IFERROR(VLOOKUP(Y257,Données!$D$8:$E$10,2,FALSE),"")</f>
        <v/>
      </c>
      <c r="AA257" s="187" t="str">
        <f t="shared" si="49"/>
        <v/>
      </c>
      <c r="AB257" s="45" t="e">
        <f>Réservation!#REF!</f>
        <v>#REF!</v>
      </c>
      <c r="AC257" s="45" t="e">
        <f>Réservation!#REF!</f>
        <v>#REF!</v>
      </c>
      <c r="AD257" s="45" t="e">
        <f>VLOOKUP(AC257,Données!$D$14:$E$16,2,FALSE)</f>
        <v>#REF!</v>
      </c>
      <c r="AE257" s="187" t="str">
        <f t="shared" si="50"/>
        <v/>
      </c>
    </row>
    <row r="258" spans="1:31" hidden="1" x14ac:dyDescent="0.35">
      <c r="A258" s="150" t="e">
        <f>Réservation!#REF!</f>
        <v>#REF!</v>
      </c>
      <c r="B258" s="150" t="e">
        <f>Réservation!#REF!</f>
        <v>#REF!</v>
      </c>
      <c r="C258" s="151" t="e">
        <f>Réservation!#REF!</f>
        <v>#REF!</v>
      </c>
      <c r="D258" s="151" t="e">
        <f>Réservation!#REF!</f>
        <v>#REF!</v>
      </c>
      <c r="E258" s="44" t="e">
        <f t="shared" si="42"/>
        <v>#REF!</v>
      </c>
      <c r="F258" s="44" t="e">
        <f>Réservation!#REF!</f>
        <v>#REF!</v>
      </c>
      <c r="G258" s="44" t="e">
        <f>Réservation!#REF!</f>
        <v>#REF!</v>
      </c>
      <c r="H258" s="44" t="e">
        <f>Réservation!#REF!</f>
        <v>#REF!</v>
      </c>
      <c r="I258" s="150" t="e">
        <f>Réservation!#REF!</f>
        <v>#REF!</v>
      </c>
      <c r="J258" s="44" t="str">
        <f>IFERROR(VLOOKUP(I258,Données!$D$2:$E$5,2,FALSE),"")</f>
        <v/>
      </c>
      <c r="K258" s="44" t="str">
        <f t="shared" si="43"/>
        <v/>
      </c>
      <c r="L258" s="150" t="e">
        <f>Réservation!#REF!</f>
        <v>#REF!</v>
      </c>
      <c r="M258" s="44" t="str">
        <f>IFERROR(VLOOKUP(L258,Données!$D$2:$E$5,2,FALSE),"")</f>
        <v/>
      </c>
      <c r="N258" s="44" t="str">
        <f t="shared" si="44"/>
        <v/>
      </c>
      <c r="O258" s="150" t="e">
        <f>Réservation!#REF!</f>
        <v>#REF!</v>
      </c>
      <c r="P258" s="44" t="str">
        <f>IFERROR(VLOOKUP(O258,Données!$D$2:$E$5,2,FALSE),"")</f>
        <v/>
      </c>
      <c r="Q258" s="44" t="str">
        <f t="shared" si="45"/>
        <v/>
      </c>
      <c r="R258" s="150" t="e">
        <f>Réservation!#REF!</f>
        <v>#REF!</v>
      </c>
      <c r="S258" s="44" t="str">
        <f>IFERROR(VLOOKUP(R258,Données!$D$2:$E$5,2,FALSE),"")</f>
        <v/>
      </c>
      <c r="T258" s="44" t="str">
        <f t="shared" si="46"/>
        <v/>
      </c>
      <c r="U258" s="187">
        <f t="shared" si="47"/>
        <v>0</v>
      </c>
      <c r="V258" s="45" t="e">
        <f>Réservation!#REF!</f>
        <v>#REF!</v>
      </c>
      <c r="W258" s="45" t="str">
        <f>IFERROR(VLOOKUP(V258,Données!$K$2:$N$7,3,FALSE),"")</f>
        <v/>
      </c>
      <c r="X258" s="187" t="str">
        <f t="shared" si="48"/>
        <v/>
      </c>
      <c r="Y258" s="45" t="e">
        <f>Réservation!#REF!</f>
        <v>#REF!</v>
      </c>
      <c r="Z258" s="45" t="str">
        <f>IFERROR(VLOOKUP(Y258,Données!$D$8:$E$10,2,FALSE),"")</f>
        <v/>
      </c>
      <c r="AA258" s="187" t="str">
        <f t="shared" si="49"/>
        <v/>
      </c>
      <c r="AB258" s="45" t="e">
        <f>Réservation!#REF!</f>
        <v>#REF!</v>
      </c>
      <c r="AC258" s="45" t="e">
        <f>Réservation!#REF!</f>
        <v>#REF!</v>
      </c>
      <c r="AD258" s="45" t="e">
        <f>VLOOKUP(AC258,Données!$D$14:$E$16,2,FALSE)</f>
        <v>#REF!</v>
      </c>
      <c r="AE258" s="187" t="str">
        <f t="shared" si="50"/>
        <v/>
      </c>
    </row>
    <row r="259" spans="1:31" hidden="1" x14ac:dyDescent="0.35">
      <c r="A259" s="150" t="e">
        <f>Réservation!#REF!</f>
        <v>#REF!</v>
      </c>
      <c r="B259" s="150" t="e">
        <f>Réservation!#REF!</f>
        <v>#REF!</v>
      </c>
      <c r="C259" s="151" t="e">
        <f>Réservation!#REF!</f>
        <v>#REF!</v>
      </c>
      <c r="D259" s="151" t="e">
        <f>Réservation!#REF!</f>
        <v>#REF!</v>
      </c>
      <c r="E259" s="44" t="e">
        <f t="shared" si="42"/>
        <v>#REF!</v>
      </c>
      <c r="F259" s="44" t="e">
        <f>Réservation!#REF!</f>
        <v>#REF!</v>
      </c>
      <c r="G259" s="44" t="e">
        <f>Réservation!#REF!</f>
        <v>#REF!</v>
      </c>
      <c r="H259" s="44" t="e">
        <f>Réservation!#REF!</f>
        <v>#REF!</v>
      </c>
      <c r="I259" s="150" t="e">
        <f>Réservation!#REF!</f>
        <v>#REF!</v>
      </c>
      <c r="J259" s="44" t="str">
        <f>IFERROR(VLOOKUP(I259,Données!$D$2:$E$5,2,FALSE),"")</f>
        <v/>
      </c>
      <c r="K259" s="44" t="str">
        <f t="shared" si="43"/>
        <v/>
      </c>
      <c r="L259" s="150" t="e">
        <f>Réservation!#REF!</f>
        <v>#REF!</v>
      </c>
      <c r="M259" s="44" t="str">
        <f>IFERROR(VLOOKUP(L259,Données!$D$2:$E$5,2,FALSE),"")</f>
        <v/>
      </c>
      <c r="N259" s="44" t="str">
        <f t="shared" si="44"/>
        <v/>
      </c>
      <c r="O259" s="150" t="e">
        <f>Réservation!#REF!</f>
        <v>#REF!</v>
      </c>
      <c r="P259" s="44" t="str">
        <f>IFERROR(VLOOKUP(O259,Données!$D$2:$E$5,2,FALSE),"")</f>
        <v/>
      </c>
      <c r="Q259" s="44" t="str">
        <f t="shared" si="45"/>
        <v/>
      </c>
      <c r="R259" s="150" t="e">
        <f>Réservation!#REF!</f>
        <v>#REF!</v>
      </c>
      <c r="S259" s="44" t="str">
        <f>IFERROR(VLOOKUP(R259,Données!$D$2:$E$5,2,FALSE),"")</f>
        <v/>
      </c>
      <c r="T259" s="44" t="str">
        <f t="shared" si="46"/>
        <v/>
      </c>
      <c r="U259" s="187">
        <f t="shared" si="47"/>
        <v>0</v>
      </c>
      <c r="V259" s="45" t="e">
        <f>Réservation!#REF!</f>
        <v>#REF!</v>
      </c>
      <c r="W259" s="45" t="str">
        <f>IFERROR(VLOOKUP(V259,Données!$K$2:$N$7,3,FALSE),"")</f>
        <v/>
      </c>
      <c r="X259" s="187" t="str">
        <f t="shared" si="48"/>
        <v/>
      </c>
      <c r="Y259" s="45" t="e">
        <f>Réservation!#REF!</f>
        <v>#REF!</v>
      </c>
      <c r="Z259" s="45" t="str">
        <f>IFERROR(VLOOKUP(Y259,Données!$D$8:$E$10,2,FALSE),"")</f>
        <v/>
      </c>
      <c r="AA259" s="187" t="str">
        <f t="shared" si="49"/>
        <v/>
      </c>
      <c r="AB259" s="45" t="e">
        <f>Réservation!#REF!</f>
        <v>#REF!</v>
      </c>
      <c r="AC259" s="45" t="e">
        <f>Réservation!#REF!</f>
        <v>#REF!</v>
      </c>
      <c r="AD259" s="45" t="e">
        <f>VLOOKUP(AC259,Données!$D$14:$E$16,2,FALSE)</f>
        <v>#REF!</v>
      </c>
      <c r="AE259" s="187" t="str">
        <f t="shared" si="50"/>
        <v/>
      </c>
    </row>
    <row r="260" spans="1:31" hidden="1" x14ac:dyDescent="0.35">
      <c r="A260" s="150" t="e">
        <f>Réservation!#REF!</f>
        <v>#REF!</v>
      </c>
      <c r="B260" s="150" t="e">
        <f>Réservation!#REF!</f>
        <v>#REF!</v>
      </c>
      <c r="C260" s="151" t="e">
        <f>Réservation!#REF!</f>
        <v>#REF!</v>
      </c>
      <c r="D260" s="151" t="e">
        <f>Réservation!#REF!</f>
        <v>#REF!</v>
      </c>
      <c r="E260" s="44" t="e">
        <f t="shared" si="42"/>
        <v>#REF!</v>
      </c>
      <c r="F260" s="44" t="e">
        <f>Réservation!#REF!</f>
        <v>#REF!</v>
      </c>
      <c r="G260" s="44" t="e">
        <f>Réservation!#REF!</f>
        <v>#REF!</v>
      </c>
      <c r="H260" s="44" t="e">
        <f>Réservation!#REF!</f>
        <v>#REF!</v>
      </c>
      <c r="I260" s="150" t="e">
        <f>Réservation!#REF!</f>
        <v>#REF!</v>
      </c>
      <c r="J260" s="44" t="str">
        <f>IFERROR(VLOOKUP(I260,Données!$D$2:$E$5,2,FALSE),"")</f>
        <v/>
      </c>
      <c r="K260" s="44" t="str">
        <f t="shared" si="43"/>
        <v/>
      </c>
      <c r="L260" s="150" t="e">
        <f>Réservation!#REF!</f>
        <v>#REF!</v>
      </c>
      <c r="M260" s="44" t="str">
        <f>IFERROR(VLOOKUP(L260,Données!$D$2:$E$5,2,FALSE),"")</f>
        <v/>
      </c>
      <c r="N260" s="44" t="str">
        <f t="shared" si="44"/>
        <v/>
      </c>
      <c r="O260" s="150" t="e">
        <f>Réservation!#REF!</f>
        <v>#REF!</v>
      </c>
      <c r="P260" s="44" t="str">
        <f>IFERROR(VLOOKUP(O260,Données!$D$2:$E$5,2,FALSE),"")</f>
        <v/>
      </c>
      <c r="Q260" s="44" t="str">
        <f t="shared" si="45"/>
        <v/>
      </c>
      <c r="R260" s="150" t="e">
        <f>Réservation!#REF!</f>
        <v>#REF!</v>
      </c>
      <c r="S260" s="44" t="str">
        <f>IFERROR(VLOOKUP(R260,Données!$D$2:$E$5,2,FALSE),"")</f>
        <v/>
      </c>
      <c r="T260" s="44" t="str">
        <f t="shared" si="46"/>
        <v/>
      </c>
      <c r="U260" s="187">
        <f t="shared" si="47"/>
        <v>0</v>
      </c>
      <c r="V260" s="45" t="e">
        <f>Réservation!#REF!</f>
        <v>#REF!</v>
      </c>
      <c r="W260" s="45" t="str">
        <f>IFERROR(VLOOKUP(V260,Données!$K$2:$N$7,3,FALSE),"")</f>
        <v/>
      </c>
      <c r="X260" s="187" t="str">
        <f t="shared" si="48"/>
        <v/>
      </c>
      <c r="Y260" s="45" t="e">
        <f>Réservation!#REF!</f>
        <v>#REF!</v>
      </c>
      <c r="Z260" s="45" t="str">
        <f>IFERROR(VLOOKUP(Y260,Données!$D$8:$E$10,2,FALSE),"")</f>
        <v/>
      </c>
      <c r="AA260" s="187" t="str">
        <f t="shared" si="49"/>
        <v/>
      </c>
      <c r="AB260" s="45" t="e">
        <f>Réservation!#REF!</f>
        <v>#REF!</v>
      </c>
      <c r="AC260" s="45" t="e">
        <f>Réservation!#REF!</f>
        <v>#REF!</v>
      </c>
      <c r="AD260" s="45" t="e">
        <f>VLOOKUP(AC260,Données!$D$14:$E$16,2,FALSE)</f>
        <v>#REF!</v>
      </c>
      <c r="AE260" s="187" t="str">
        <f t="shared" si="50"/>
        <v/>
      </c>
    </row>
    <row r="261" spans="1:31" hidden="1" x14ac:dyDescent="0.35">
      <c r="A261" s="150" t="e">
        <f>Réservation!#REF!</f>
        <v>#REF!</v>
      </c>
      <c r="B261" s="150" t="e">
        <f>Réservation!#REF!</f>
        <v>#REF!</v>
      </c>
      <c r="C261" s="151" t="e">
        <f>Réservation!#REF!</f>
        <v>#REF!</v>
      </c>
      <c r="D261" s="151" t="e">
        <f>Réservation!#REF!</f>
        <v>#REF!</v>
      </c>
      <c r="E261" s="44" t="e">
        <f t="shared" si="42"/>
        <v>#REF!</v>
      </c>
      <c r="F261" s="44" t="e">
        <f>Réservation!#REF!</f>
        <v>#REF!</v>
      </c>
      <c r="G261" s="44" t="e">
        <f>Réservation!#REF!</f>
        <v>#REF!</v>
      </c>
      <c r="H261" s="44" t="e">
        <f>Réservation!#REF!</f>
        <v>#REF!</v>
      </c>
      <c r="I261" s="150" t="e">
        <f>Réservation!#REF!</f>
        <v>#REF!</v>
      </c>
      <c r="J261" s="44" t="str">
        <f>IFERROR(VLOOKUP(I261,Données!$D$2:$E$5,2,FALSE),"")</f>
        <v/>
      </c>
      <c r="K261" s="44" t="str">
        <f t="shared" si="43"/>
        <v/>
      </c>
      <c r="L261" s="150" t="e">
        <f>Réservation!#REF!</f>
        <v>#REF!</v>
      </c>
      <c r="M261" s="44" t="str">
        <f>IFERROR(VLOOKUP(L261,Données!$D$2:$E$5,2,FALSE),"")</f>
        <v/>
      </c>
      <c r="N261" s="44" t="str">
        <f t="shared" si="44"/>
        <v/>
      </c>
      <c r="O261" s="150" t="e">
        <f>Réservation!#REF!</f>
        <v>#REF!</v>
      </c>
      <c r="P261" s="44" t="str">
        <f>IFERROR(VLOOKUP(O261,Données!$D$2:$E$5,2,FALSE),"")</f>
        <v/>
      </c>
      <c r="Q261" s="44" t="str">
        <f t="shared" si="45"/>
        <v/>
      </c>
      <c r="R261" s="150" t="e">
        <f>Réservation!#REF!</f>
        <v>#REF!</v>
      </c>
      <c r="S261" s="44" t="str">
        <f>IFERROR(VLOOKUP(R261,Données!$D$2:$E$5,2,FALSE),"")</f>
        <v/>
      </c>
      <c r="T261" s="44" t="str">
        <f t="shared" si="46"/>
        <v/>
      </c>
      <c r="U261" s="187">
        <f t="shared" si="47"/>
        <v>0</v>
      </c>
      <c r="V261" s="45" t="e">
        <f>Réservation!#REF!</f>
        <v>#REF!</v>
      </c>
      <c r="W261" s="45" t="str">
        <f>IFERROR(VLOOKUP(V261,Données!$K$2:$N$7,3,FALSE),"")</f>
        <v/>
      </c>
      <c r="X261" s="187" t="str">
        <f t="shared" si="48"/>
        <v/>
      </c>
      <c r="Y261" s="45" t="e">
        <f>Réservation!#REF!</f>
        <v>#REF!</v>
      </c>
      <c r="Z261" s="45" t="str">
        <f>IFERROR(VLOOKUP(Y261,Données!$D$8:$E$10,2,FALSE),"")</f>
        <v/>
      </c>
      <c r="AA261" s="187" t="str">
        <f t="shared" si="49"/>
        <v/>
      </c>
      <c r="AB261" s="45" t="e">
        <f>Réservation!#REF!</f>
        <v>#REF!</v>
      </c>
      <c r="AC261" s="45" t="e">
        <f>Réservation!#REF!</f>
        <v>#REF!</v>
      </c>
      <c r="AD261" s="45" t="e">
        <f>VLOOKUP(AC261,Données!$D$14:$E$16,2,FALSE)</f>
        <v>#REF!</v>
      </c>
      <c r="AE261" s="187" t="str">
        <f t="shared" si="50"/>
        <v/>
      </c>
    </row>
    <row r="262" spans="1:31" hidden="1" x14ac:dyDescent="0.35">
      <c r="A262" s="150" t="e">
        <f>Réservation!#REF!</f>
        <v>#REF!</v>
      </c>
      <c r="B262" s="150" t="e">
        <f>Réservation!#REF!</f>
        <v>#REF!</v>
      </c>
      <c r="C262" s="151" t="e">
        <f>Réservation!#REF!</f>
        <v>#REF!</v>
      </c>
      <c r="D262" s="151" t="e">
        <f>Réservation!#REF!</f>
        <v>#REF!</v>
      </c>
      <c r="E262" s="44" t="e">
        <f t="shared" si="42"/>
        <v>#REF!</v>
      </c>
      <c r="F262" s="44" t="e">
        <f>Réservation!#REF!</f>
        <v>#REF!</v>
      </c>
      <c r="G262" s="44" t="e">
        <f>Réservation!#REF!</f>
        <v>#REF!</v>
      </c>
      <c r="H262" s="44" t="e">
        <f>Réservation!#REF!</f>
        <v>#REF!</v>
      </c>
      <c r="I262" s="150" t="e">
        <f>Réservation!#REF!</f>
        <v>#REF!</v>
      </c>
      <c r="J262" s="44" t="str">
        <f>IFERROR(VLOOKUP(I262,Données!$D$2:$E$5,2,FALSE),"")</f>
        <v/>
      </c>
      <c r="K262" s="44" t="str">
        <f t="shared" si="43"/>
        <v/>
      </c>
      <c r="L262" s="150" t="e">
        <f>Réservation!#REF!</f>
        <v>#REF!</v>
      </c>
      <c r="M262" s="44" t="str">
        <f>IFERROR(VLOOKUP(L262,Données!$D$2:$E$5,2,FALSE),"")</f>
        <v/>
      </c>
      <c r="N262" s="44" t="str">
        <f t="shared" si="44"/>
        <v/>
      </c>
      <c r="O262" s="150" t="e">
        <f>Réservation!#REF!</f>
        <v>#REF!</v>
      </c>
      <c r="P262" s="44" t="str">
        <f>IFERROR(VLOOKUP(O262,Données!$D$2:$E$5,2,FALSE),"")</f>
        <v/>
      </c>
      <c r="Q262" s="44" t="str">
        <f t="shared" si="45"/>
        <v/>
      </c>
      <c r="R262" s="150" t="e">
        <f>Réservation!#REF!</f>
        <v>#REF!</v>
      </c>
      <c r="S262" s="44" t="str">
        <f>IFERROR(VLOOKUP(R262,Données!$D$2:$E$5,2,FALSE),"")</f>
        <v/>
      </c>
      <c r="T262" s="44" t="str">
        <f t="shared" si="46"/>
        <v/>
      </c>
      <c r="U262" s="187">
        <f t="shared" si="47"/>
        <v>0</v>
      </c>
      <c r="V262" s="45" t="e">
        <f>Réservation!#REF!</f>
        <v>#REF!</v>
      </c>
      <c r="W262" s="45" t="str">
        <f>IFERROR(VLOOKUP(V262,Données!$K$2:$N$7,3,FALSE),"")</f>
        <v/>
      </c>
      <c r="X262" s="187" t="str">
        <f t="shared" si="48"/>
        <v/>
      </c>
      <c r="Y262" s="45" t="e">
        <f>Réservation!#REF!</f>
        <v>#REF!</v>
      </c>
      <c r="Z262" s="45" t="str">
        <f>IFERROR(VLOOKUP(Y262,Données!$D$8:$E$10,2,FALSE),"")</f>
        <v/>
      </c>
      <c r="AA262" s="187" t="str">
        <f t="shared" si="49"/>
        <v/>
      </c>
      <c r="AB262" s="45" t="e">
        <f>Réservation!#REF!</f>
        <v>#REF!</v>
      </c>
      <c r="AC262" s="45" t="e">
        <f>Réservation!#REF!</f>
        <v>#REF!</v>
      </c>
      <c r="AD262" s="45" t="e">
        <f>VLOOKUP(AC262,Données!$D$14:$E$16,2,FALSE)</f>
        <v>#REF!</v>
      </c>
      <c r="AE262" s="187" t="str">
        <f t="shared" si="50"/>
        <v/>
      </c>
    </row>
    <row r="263" spans="1:31" hidden="1" x14ac:dyDescent="0.35">
      <c r="A263" s="150" t="e">
        <f>Réservation!#REF!</f>
        <v>#REF!</v>
      </c>
      <c r="B263" s="150" t="e">
        <f>Réservation!#REF!</f>
        <v>#REF!</v>
      </c>
      <c r="C263" s="151" t="e">
        <f>Réservation!#REF!</f>
        <v>#REF!</v>
      </c>
      <c r="D263" s="151" t="e">
        <f>Réservation!#REF!</f>
        <v>#REF!</v>
      </c>
      <c r="E263" s="44" t="e">
        <f t="shared" si="42"/>
        <v>#REF!</v>
      </c>
      <c r="F263" s="44" t="e">
        <f>Réservation!#REF!</f>
        <v>#REF!</v>
      </c>
      <c r="G263" s="44" t="e">
        <f>Réservation!#REF!</f>
        <v>#REF!</v>
      </c>
      <c r="H263" s="44" t="e">
        <f>Réservation!#REF!</f>
        <v>#REF!</v>
      </c>
      <c r="I263" s="150" t="e">
        <f>Réservation!#REF!</f>
        <v>#REF!</v>
      </c>
      <c r="J263" s="44" t="str">
        <f>IFERROR(VLOOKUP(I263,Données!$D$2:$E$5,2,FALSE),"")</f>
        <v/>
      </c>
      <c r="K263" s="44" t="str">
        <f t="shared" si="43"/>
        <v/>
      </c>
      <c r="L263" s="150" t="e">
        <f>Réservation!#REF!</f>
        <v>#REF!</v>
      </c>
      <c r="M263" s="44" t="str">
        <f>IFERROR(VLOOKUP(L263,Données!$D$2:$E$5,2,FALSE),"")</f>
        <v/>
      </c>
      <c r="N263" s="44" t="str">
        <f t="shared" si="44"/>
        <v/>
      </c>
      <c r="O263" s="150" t="e">
        <f>Réservation!#REF!</f>
        <v>#REF!</v>
      </c>
      <c r="P263" s="44" t="str">
        <f>IFERROR(VLOOKUP(O263,Données!$D$2:$E$5,2,FALSE),"")</f>
        <v/>
      </c>
      <c r="Q263" s="44" t="str">
        <f t="shared" si="45"/>
        <v/>
      </c>
      <c r="R263" s="150" t="e">
        <f>Réservation!#REF!</f>
        <v>#REF!</v>
      </c>
      <c r="S263" s="44" t="str">
        <f>IFERROR(VLOOKUP(R263,Données!$D$2:$E$5,2,FALSE),"")</f>
        <v/>
      </c>
      <c r="T263" s="44" t="str">
        <f t="shared" si="46"/>
        <v/>
      </c>
      <c r="U263" s="187">
        <f t="shared" si="47"/>
        <v>0</v>
      </c>
      <c r="V263" s="45" t="e">
        <f>Réservation!#REF!</f>
        <v>#REF!</v>
      </c>
      <c r="W263" s="45" t="str">
        <f>IFERROR(VLOOKUP(V263,Données!$K$2:$N$7,3,FALSE),"")</f>
        <v/>
      </c>
      <c r="X263" s="187" t="str">
        <f t="shared" si="48"/>
        <v/>
      </c>
      <c r="Y263" s="45" t="e">
        <f>Réservation!#REF!</f>
        <v>#REF!</v>
      </c>
      <c r="Z263" s="45" t="str">
        <f>IFERROR(VLOOKUP(Y263,Données!$D$8:$E$10,2,FALSE),"")</f>
        <v/>
      </c>
      <c r="AA263" s="187" t="str">
        <f t="shared" si="49"/>
        <v/>
      </c>
      <c r="AB263" s="45" t="e">
        <f>Réservation!#REF!</f>
        <v>#REF!</v>
      </c>
      <c r="AC263" s="45" t="e">
        <f>Réservation!#REF!</f>
        <v>#REF!</v>
      </c>
      <c r="AD263" s="45" t="e">
        <f>VLOOKUP(AC263,Données!$D$14:$E$16,2,FALSE)</f>
        <v>#REF!</v>
      </c>
      <c r="AE263" s="187" t="str">
        <f t="shared" si="50"/>
        <v/>
      </c>
    </row>
    <row r="264" spans="1:31" hidden="1" x14ac:dyDescent="0.35">
      <c r="A264" s="150" t="e">
        <f>Réservation!#REF!</f>
        <v>#REF!</v>
      </c>
      <c r="B264" s="150" t="e">
        <f>Réservation!#REF!</f>
        <v>#REF!</v>
      </c>
      <c r="C264" s="151" t="e">
        <f>Réservation!#REF!</f>
        <v>#REF!</v>
      </c>
      <c r="D264" s="151" t="e">
        <f>Réservation!#REF!</f>
        <v>#REF!</v>
      </c>
      <c r="E264" s="44" t="e">
        <f t="shared" si="42"/>
        <v>#REF!</v>
      </c>
      <c r="F264" s="44" t="e">
        <f>Réservation!#REF!</f>
        <v>#REF!</v>
      </c>
      <c r="G264" s="44" t="e">
        <f>Réservation!#REF!</f>
        <v>#REF!</v>
      </c>
      <c r="H264" s="44" t="e">
        <f>Réservation!#REF!</f>
        <v>#REF!</v>
      </c>
      <c r="I264" s="150" t="e">
        <f>Réservation!#REF!</f>
        <v>#REF!</v>
      </c>
      <c r="J264" s="44" t="str">
        <f>IFERROR(VLOOKUP(I264,Données!$D$2:$E$5,2,FALSE),"")</f>
        <v/>
      </c>
      <c r="K264" s="44" t="str">
        <f t="shared" si="43"/>
        <v/>
      </c>
      <c r="L264" s="150" t="e">
        <f>Réservation!#REF!</f>
        <v>#REF!</v>
      </c>
      <c r="M264" s="44" t="str">
        <f>IFERROR(VLOOKUP(L264,Données!$D$2:$E$5,2,FALSE),"")</f>
        <v/>
      </c>
      <c r="N264" s="44" t="str">
        <f t="shared" si="44"/>
        <v/>
      </c>
      <c r="O264" s="150" t="e">
        <f>Réservation!#REF!</f>
        <v>#REF!</v>
      </c>
      <c r="P264" s="44" t="str">
        <f>IFERROR(VLOOKUP(O264,Données!$D$2:$E$5,2,FALSE),"")</f>
        <v/>
      </c>
      <c r="Q264" s="44" t="str">
        <f t="shared" si="45"/>
        <v/>
      </c>
      <c r="R264" s="150" t="e">
        <f>Réservation!#REF!</f>
        <v>#REF!</v>
      </c>
      <c r="S264" s="44" t="str">
        <f>IFERROR(VLOOKUP(R264,Données!$D$2:$E$5,2,FALSE),"")</f>
        <v/>
      </c>
      <c r="T264" s="44" t="str">
        <f t="shared" si="46"/>
        <v/>
      </c>
      <c r="U264" s="187">
        <f t="shared" si="47"/>
        <v>0</v>
      </c>
      <c r="V264" s="45" t="e">
        <f>Réservation!#REF!</f>
        <v>#REF!</v>
      </c>
      <c r="W264" s="45" t="str">
        <f>IFERROR(VLOOKUP(V264,Données!$K$2:$N$7,3,FALSE),"")</f>
        <v/>
      </c>
      <c r="X264" s="187" t="str">
        <f t="shared" si="48"/>
        <v/>
      </c>
      <c r="Y264" s="45" t="e">
        <f>Réservation!#REF!</f>
        <v>#REF!</v>
      </c>
      <c r="Z264" s="45" t="str">
        <f>IFERROR(VLOOKUP(Y264,Données!$D$8:$E$10,2,FALSE),"")</f>
        <v/>
      </c>
      <c r="AA264" s="187" t="str">
        <f t="shared" si="49"/>
        <v/>
      </c>
      <c r="AB264" s="45" t="e">
        <f>Réservation!#REF!</f>
        <v>#REF!</v>
      </c>
      <c r="AC264" s="45" t="e">
        <f>Réservation!#REF!</f>
        <v>#REF!</v>
      </c>
      <c r="AD264" s="45" t="e">
        <f>VLOOKUP(AC264,Données!$D$14:$E$16,2,FALSE)</f>
        <v>#REF!</v>
      </c>
      <c r="AE264" s="187" t="str">
        <f t="shared" si="50"/>
        <v/>
      </c>
    </row>
    <row r="265" spans="1:31" hidden="1" x14ac:dyDescent="0.35">
      <c r="A265" s="150" t="e">
        <f>Réservation!#REF!</f>
        <v>#REF!</v>
      </c>
      <c r="B265" s="150" t="e">
        <f>Réservation!#REF!</f>
        <v>#REF!</v>
      </c>
      <c r="C265" s="151" t="e">
        <f>Réservation!#REF!</f>
        <v>#REF!</v>
      </c>
      <c r="D265" s="151" t="e">
        <f>Réservation!#REF!</f>
        <v>#REF!</v>
      </c>
      <c r="E265" s="44" t="e">
        <f t="shared" si="42"/>
        <v>#REF!</v>
      </c>
      <c r="F265" s="44" t="e">
        <f>Réservation!#REF!</f>
        <v>#REF!</v>
      </c>
      <c r="G265" s="44" t="e">
        <f>Réservation!#REF!</f>
        <v>#REF!</v>
      </c>
      <c r="H265" s="44" t="e">
        <f>Réservation!#REF!</f>
        <v>#REF!</v>
      </c>
      <c r="I265" s="150" t="e">
        <f>Réservation!#REF!</f>
        <v>#REF!</v>
      </c>
      <c r="J265" s="44" t="str">
        <f>IFERROR(VLOOKUP(I265,Données!$D$2:$E$5,2,FALSE),"")</f>
        <v/>
      </c>
      <c r="K265" s="44" t="str">
        <f t="shared" si="43"/>
        <v/>
      </c>
      <c r="L265" s="150" t="e">
        <f>Réservation!#REF!</f>
        <v>#REF!</v>
      </c>
      <c r="M265" s="44" t="str">
        <f>IFERROR(VLOOKUP(L265,Données!$D$2:$E$5,2,FALSE),"")</f>
        <v/>
      </c>
      <c r="N265" s="44" t="str">
        <f t="shared" si="44"/>
        <v/>
      </c>
      <c r="O265" s="150" t="e">
        <f>Réservation!#REF!</f>
        <v>#REF!</v>
      </c>
      <c r="P265" s="44" t="str">
        <f>IFERROR(VLOOKUP(O265,Données!$D$2:$E$5,2,FALSE),"")</f>
        <v/>
      </c>
      <c r="Q265" s="44" t="str">
        <f t="shared" si="45"/>
        <v/>
      </c>
      <c r="R265" s="150" t="e">
        <f>Réservation!#REF!</f>
        <v>#REF!</v>
      </c>
      <c r="S265" s="44" t="str">
        <f>IFERROR(VLOOKUP(R265,Données!$D$2:$E$5,2,FALSE),"")</f>
        <v/>
      </c>
      <c r="T265" s="44" t="str">
        <f t="shared" si="46"/>
        <v/>
      </c>
      <c r="U265" s="187">
        <f t="shared" si="47"/>
        <v>0</v>
      </c>
      <c r="V265" s="45" t="e">
        <f>Réservation!#REF!</f>
        <v>#REF!</v>
      </c>
      <c r="W265" s="45" t="str">
        <f>IFERROR(VLOOKUP(V265,Données!$K$2:$N$7,3,FALSE),"")</f>
        <v/>
      </c>
      <c r="X265" s="187" t="str">
        <f t="shared" si="48"/>
        <v/>
      </c>
      <c r="Y265" s="45" t="e">
        <f>Réservation!#REF!</f>
        <v>#REF!</v>
      </c>
      <c r="Z265" s="45" t="str">
        <f>IFERROR(VLOOKUP(Y265,Données!$D$8:$E$10,2,FALSE),"")</f>
        <v/>
      </c>
      <c r="AA265" s="187" t="str">
        <f t="shared" si="49"/>
        <v/>
      </c>
      <c r="AB265" s="45" t="e">
        <f>Réservation!#REF!</f>
        <v>#REF!</v>
      </c>
      <c r="AC265" s="45" t="e">
        <f>Réservation!#REF!</f>
        <v>#REF!</v>
      </c>
      <c r="AD265" s="45" t="e">
        <f>VLOOKUP(AC265,Données!$D$14:$E$16,2,FALSE)</f>
        <v>#REF!</v>
      </c>
      <c r="AE265" s="187" t="str">
        <f t="shared" si="50"/>
        <v/>
      </c>
    </row>
    <row r="266" spans="1:31" hidden="1" x14ac:dyDescent="0.35">
      <c r="A266" s="150" t="e">
        <f>Réservation!#REF!</f>
        <v>#REF!</v>
      </c>
      <c r="B266" s="150" t="e">
        <f>Réservation!#REF!</f>
        <v>#REF!</v>
      </c>
      <c r="C266" s="151" t="e">
        <f>Réservation!#REF!</f>
        <v>#REF!</v>
      </c>
      <c r="D266" s="151" t="e">
        <f>Réservation!#REF!</f>
        <v>#REF!</v>
      </c>
      <c r="E266" s="44" t="e">
        <f t="shared" ref="E266:E329" si="51">SUM(D266-C266)</f>
        <v>#REF!</v>
      </c>
      <c r="F266" s="44" t="e">
        <f>Réservation!#REF!</f>
        <v>#REF!</v>
      </c>
      <c r="G266" s="44" t="e">
        <f>Réservation!#REF!</f>
        <v>#REF!</v>
      </c>
      <c r="H266" s="44" t="e">
        <f>Réservation!#REF!</f>
        <v>#REF!</v>
      </c>
      <c r="I266" s="150" t="e">
        <f>Réservation!#REF!</f>
        <v>#REF!</v>
      </c>
      <c r="J266" s="44" t="str">
        <f>IFERROR(VLOOKUP(I266,Données!$D$2:$E$5,2,FALSE),"")</f>
        <v/>
      </c>
      <c r="K266" s="44" t="str">
        <f t="shared" ref="K266:K329" si="52">IFERROR(SUM(J266*E266),"")</f>
        <v/>
      </c>
      <c r="L266" s="150" t="e">
        <f>Réservation!#REF!</f>
        <v>#REF!</v>
      </c>
      <c r="M266" s="44" t="str">
        <f>IFERROR(VLOOKUP(L266,Données!$D$2:$E$5,2,FALSE),"")</f>
        <v/>
      </c>
      <c r="N266" s="44" t="str">
        <f t="shared" ref="N266:N329" si="53">IFERROR(SUM(M266*E266),"")</f>
        <v/>
      </c>
      <c r="O266" s="150" t="e">
        <f>Réservation!#REF!</f>
        <v>#REF!</v>
      </c>
      <c r="P266" s="44" t="str">
        <f>IFERROR(VLOOKUP(O266,Données!$D$2:$E$5,2,FALSE),"")</f>
        <v/>
      </c>
      <c r="Q266" s="44" t="str">
        <f t="shared" ref="Q266:Q329" si="54">IFERROR(SUM(P266*E266),"")</f>
        <v/>
      </c>
      <c r="R266" s="150" t="e">
        <f>Réservation!#REF!</f>
        <v>#REF!</v>
      </c>
      <c r="S266" s="44" t="str">
        <f>IFERROR(VLOOKUP(R266,Données!$D$2:$E$5,2,FALSE),"")</f>
        <v/>
      </c>
      <c r="T266" s="44" t="str">
        <f t="shared" ref="T266:T329" si="55">IFERROR(SUM(S266*E266),"")</f>
        <v/>
      </c>
      <c r="U266" s="187">
        <f t="shared" ref="U266:U329" si="56">SUM(K266,N266,Q266,T266)</f>
        <v>0</v>
      </c>
      <c r="V266" s="45" t="e">
        <f>Réservation!#REF!</f>
        <v>#REF!</v>
      </c>
      <c r="W266" s="45" t="str">
        <f>IFERROR(VLOOKUP(V266,Données!$K$2:$N$7,3,FALSE),"")</f>
        <v/>
      </c>
      <c r="X266" s="187" t="str">
        <f t="shared" ref="X266:X329" si="57">IFERROR(SUM(W266*E266),"")</f>
        <v/>
      </c>
      <c r="Y266" s="45" t="e">
        <f>Réservation!#REF!</f>
        <v>#REF!</v>
      </c>
      <c r="Z266" s="45" t="str">
        <f>IFERROR(VLOOKUP(Y266,Données!$D$8:$E$10,2,FALSE),"")</f>
        <v/>
      </c>
      <c r="AA266" s="187" t="str">
        <f t="shared" ref="AA266:AA329" si="58">IFERROR(SUM(Z266*F266)*E266,"")</f>
        <v/>
      </c>
      <c r="AB266" s="45" t="e">
        <f>Réservation!#REF!</f>
        <v>#REF!</v>
      </c>
      <c r="AC266" s="45" t="e">
        <f>Réservation!#REF!</f>
        <v>#REF!</v>
      </c>
      <c r="AD266" s="45" t="e">
        <f>VLOOKUP(AC266,Données!$D$14:$E$16,2,FALSE)</f>
        <v>#REF!</v>
      </c>
      <c r="AE266" s="187" t="str">
        <f t="shared" ref="AE266:AE329" si="59">IFERROR(SUM(AD266*H266)*E266,"")</f>
        <v/>
      </c>
    </row>
    <row r="267" spans="1:31" hidden="1" x14ac:dyDescent="0.35">
      <c r="A267" s="150" t="e">
        <f>Réservation!#REF!</f>
        <v>#REF!</v>
      </c>
      <c r="B267" s="150" t="e">
        <f>Réservation!#REF!</f>
        <v>#REF!</v>
      </c>
      <c r="C267" s="151" t="e">
        <f>Réservation!#REF!</f>
        <v>#REF!</v>
      </c>
      <c r="D267" s="151" t="e">
        <f>Réservation!#REF!</f>
        <v>#REF!</v>
      </c>
      <c r="E267" s="44" t="e">
        <f t="shared" si="51"/>
        <v>#REF!</v>
      </c>
      <c r="F267" s="44" t="e">
        <f>Réservation!#REF!</f>
        <v>#REF!</v>
      </c>
      <c r="G267" s="44" t="e">
        <f>Réservation!#REF!</f>
        <v>#REF!</v>
      </c>
      <c r="H267" s="44" t="e">
        <f>Réservation!#REF!</f>
        <v>#REF!</v>
      </c>
      <c r="I267" s="150" t="e">
        <f>Réservation!#REF!</f>
        <v>#REF!</v>
      </c>
      <c r="J267" s="44" t="str">
        <f>IFERROR(VLOOKUP(I267,Données!$D$2:$E$5,2,FALSE),"")</f>
        <v/>
      </c>
      <c r="K267" s="44" t="str">
        <f t="shared" si="52"/>
        <v/>
      </c>
      <c r="L267" s="150" t="e">
        <f>Réservation!#REF!</f>
        <v>#REF!</v>
      </c>
      <c r="M267" s="44" t="str">
        <f>IFERROR(VLOOKUP(L267,Données!$D$2:$E$5,2,FALSE),"")</f>
        <v/>
      </c>
      <c r="N267" s="44" t="str">
        <f t="shared" si="53"/>
        <v/>
      </c>
      <c r="O267" s="150" t="e">
        <f>Réservation!#REF!</f>
        <v>#REF!</v>
      </c>
      <c r="P267" s="44" t="str">
        <f>IFERROR(VLOOKUP(O267,Données!$D$2:$E$5,2,FALSE),"")</f>
        <v/>
      </c>
      <c r="Q267" s="44" t="str">
        <f t="shared" si="54"/>
        <v/>
      </c>
      <c r="R267" s="150" t="e">
        <f>Réservation!#REF!</f>
        <v>#REF!</v>
      </c>
      <c r="S267" s="44" t="str">
        <f>IFERROR(VLOOKUP(R267,Données!$D$2:$E$5,2,FALSE),"")</f>
        <v/>
      </c>
      <c r="T267" s="44" t="str">
        <f t="shared" si="55"/>
        <v/>
      </c>
      <c r="U267" s="187">
        <f t="shared" si="56"/>
        <v>0</v>
      </c>
      <c r="V267" s="45" t="e">
        <f>Réservation!#REF!</f>
        <v>#REF!</v>
      </c>
      <c r="W267" s="45" t="str">
        <f>IFERROR(VLOOKUP(V267,Données!$K$2:$N$7,3,FALSE),"")</f>
        <v/>
      </c>
      <c r="X267" s="187" t="str">
        <f t="shared" si="57"/>
        <v/>
      </c>
      <c r="Y267" s="45" t="e">
        <f>Réservation!#REF!</f>
        <v>#REF!</v>
      </c>
      <c r="Z267" s="45" t="str">
        <f>IFERROR(VLOOKUP(Y267,Données!$D$8:$E$10,2,FALSE),"")</f>
        <v/>
      </c>
      <c r="AA267" s="187" t="str">
        <f t="shared" si="58"/>
        <v/>
      </c>
      <c r="AB267" s="45" t="e">
        <f>Réservation!#REF!</f>
        <v>#REF!</v>
      </c>
      <c r="AC267" s="45" t="e">
        <f>Réservation!#REF!</f>
        <v>#REF!</v>
      </c>
      <c r="AD267" s="45" t="e">
        <f>VLOOKUP(AC267,Données!$D$14:$E$16,2,FALSE)</f>
        <v>#REF!</v>
      </c>
      <c r="AE267" s="187" t="str">
        <f t="shared" si="59"/>
        <v/>
      </c>
    </row>
    <row r="268" spans="1:31" hidden="1" x14ac:dyDescent="0.35">
      <c r="A268" s="150" t="e">
        <f>Réservation!#REF!</f>
        <v>#REF!</v>
      </c>
      <c r="B268" s="150" t="e">
        <f>Réservation!#REF!</f>
        <v>#REF!</v>
      </c>
      <c r="C268" s="151" t="e">
        <f>Réservation!#REF!</f>
        <v>#REF!</v>
      </c>
      <c r="D268" s="151" t="e">
        <f>Réservation!#REF!</f>
        <v>#REF!</v>
      </c>
      <c r="E268" s="44" t="e">
        <f t="shared" si="51"/>
        <v>#REF!</v>
      </c>
      <c r="F268" s="44" t="e">
        <f>Réservation!#REF!</f>
        <v>#REF!</v>
      </c>
      <c r="G268" s="44" t="e">
        <f>Réservation!#REF!</f>
        <v>#REF!</v>
      </c>
      <c r="H268" s="44" t="e">
        <f>Réservation!#REF!</f>
        <v>#REF!</v>
      </c>
      <c r="I268" s="150" t="e">
        <f>Réservation!#REF!</f>
        <v>#REF!</v>
      </c>
      <c r="J268" s="44" t="str">
        <f>IFERROR(VLOOKUP(I268,Données!$D$2:$E$5,2,FALSE),"")</f>
        <v/>
      </c>
      <c r="K268" s="44" t="str">
        <f t="shared" si="52"/>
        <v/>
      </c>
      <c r="L268" s="150" t="e">
        <f>Réservation!#REF!</f>
        <v>#REF!</v>
      </c>
      <c r="M268" s="44" t="str">
        <f>IFERROR(VLOOKUP(L268,Données!$D$2:$E$5,2,FALSE),"")</f>
        <v/>
      </c>
      <c r="N268" s="44" t="str">
        <f t="shared" si="53"/>
        <v/>
      </c>
      <c r="O268" s="150" t="e">
        <f>Réservation!#REF!</f>
        <v>#REF!</v>
      </c>
      <c r="P268" s="44" t="str">
        <f>IFERROR(VLOOKUP(O268,Données!$D$2:$E$5,2,FALSE),"")</f>
        <v/>
      </c>
      <c r="Q268" s="44" t="str">
        <f t="shared" si="54"/>
        <v/>
      </c>
      <c r="R268" s="150" t="e">
        <f>Réservation!#REF!</f>
        <v>#REF!</v>
      </c>
      <c r="S268" s="44" t="str">
        <f>IFERROR(VLOOKUP(R268,Données!$D$2:$E$5,2,FALSE),"")</f>
        <v/>
      </c>
      <c r="T268" s="44" t="str">
        <f t="shared" si="55"/>
        <v/>
      </c>
      <c r="U268" s="187">
        <f t="shared" si="56"/>
        <v>0</v>
      </c>
      <c r="V268" s="45" t="e">
        <f>Réservation!#REF!</f>
        <v>#REF!</v>
      </c>
      <c r="W268" s="45" t="str">
        <f>IFERROR(VLOOKUP(V268,Données!$K$2:$N$7,3,FALSE),"")</f>
        <v/>
      </c>
      <c r="X268" s="187" t="str">
        <f t="shared" si="57"/>
        <v/>
      </c>
      <c r="Y268" s="45" t="e">
        <f>Réservation!#REF!</f>
        <v>#REF!</v>
      </c>
      <c r="Z268" s="45" t="str">
        <f>IFERROR(VLOOKUP(Y268,Données!$D$8:$E$10,2,FALSE),"")</f>
        <v/>
      </c>
      <c r="AA268" s="187" t="str">
        <f t="shared" si="58"/>
        <v/>
      </c>
      <c r="AB268" s="45" t="e">
        <f>Réservation!#REF!</f>
        <v>#REF!</v>
      </c>
      <c r="AC268" s="45" t="e">
        <f>Réservation!#REF!</f>
        <v>#REF!</v>
      </c>
      <c r="AD268" s="45" t="e">
        <f>VLOOKUP(AC268,Données!$D$14:$E$16,2,FALSE)</f>
        <v>#REF!</v>
      </c>
      <c r="AE268" s="187" t="str">
        <f t="shared" si="59"/>
        <v/>
      </c>
    </row>
    <row r="269" spans="1:31" hidden="1" x14ac:dyDescent="0.35">
      <c r="A269" s="150" t="e">
        <f>Réservation!#REF!</f>
        <v>#REF!</v>
      </c>
      <c r="B269" s="150" t="e">
        <f>Réservation!#REF!</f>
        <v>#REF!</v>
      </c>
      <c r="C269" s="151" t="e">
        <f>Réservation!#REF!</f>
        <v>#REF!</v>
      </c>
      <c r="D269" s="151" t="e">
        <f>Réservation!#REF!</f>
        <v>#REF!</v>
      </c>
      <c r="E269" s="44" t="e">
        <f t="shared" si="51"/>
        <v>#REF!</v>
      </c>
      <c r="F269" s="44" t="e">
        <f>Réservation!#REF!</f>
        <v>#REF!</v>
      </c>
      <c r="G269" s="44" t="e">
        <f>Réservation!#REF!</f>
        <v>#REF!</v>
      </c>
      <c r="H269" s="44" t="e">
        <f>Réservation!#REF!</f>
        <v>#REF!</v>
      </c>
      <c r="I269" s="150" t="e">
        <f>Réservation!#REF!</f>
        <v>#REF!</v>
      </c>
      <c r="J269" s="44" t="str">
        <f>IFERROR(VLOOKUP(I269,Données!$D$2:$E$5,2,FALSE),"")</f>
        <v/>
      </c>
      <c r="K269" s="44" t="str">
        <f t="shared" si="52"/>
        <v/>
      </c>
      <c r="L269" s="150" t="e">
        <f>Réservation!#REF!</f>
        <v>#REF!</v>
      </c>
      <c r="M269" s="44" t="str">
        <f>IFERROR(VLOOKUP(L269,Données!$D$2:$E$5,2,FALSE),"")</f>
        <v/>
      </c>
      <c r="N269" s="44" t="str">
        <f t="shared" si="53"/>
        <v/>
      </c>
      <c r="O269" s="150" t="e">
        <f>Réservation!#REF!</f>
        <v>#REF!</v>
      </c>
      <c r="P269" s="44" t="str">
        <f>IFERROR(VLOOKUP(O269,Données!$D$2:$E$5,2,FALSE),"")</f>
        <v/>
      </c>
      <c r="Q269" s="44" t="str">
        <f t="shared" si="54"/>
        <v/>
      </c>
      <c r="R269" s="150" t="e">
        <f>Réservation!#REF!</f>
        <v>#REF!</v>
      </c>
      <c r="S269" s="44" t="str">
        <f>IFERROR(VLOOKUP(R269,Données!$D$2:$E$5,2,FALSE),"")</f>
        <v/>
      </c>
      <c r="T269" s="44" t="str">
        <f t="shared" si="55"/>
        <v/>
      </c>
      <c r="U269" s="187">
        <f t="shared" si="56"/>
        <v>0</v>
      </c>
      <c r="V269" s="45" t="e">
        <f>Réservation!#REF!</f>
        <v>#REF!</v>
      </c>
      <c r="W269" s="45" t="str">
        <f>IFERROR(VLOOKUP(V269,Données!$K$2:$N$7,3,FALSE),"")</f>
        <v/>
      </c>
      <c r="X269" s="187" t="str">
        <f t="shared" si="57"/>
        <v/>
      </c>
      <c r="Y269" s="45" t="e">
        <f>Réservation!#REF!</f>
        <v>#REF!</v>
      </c>
      <c r="Z269" s="45" t="str">
        <f>IFERROR(VLOOKUP(Y269,Données!$D$8:$E$10,2,FALSE),"")</f>
        <v/>
      </c>
      <c r="AA269" s="187" t="str">
        <f t="shared" si="58"/>
        <v/>
      </c>
      <c r="AB269" s="45" t="e">
        <f>Réservation!#REF!</f>
        <v>#REF!</v>
      </c>
      <c r="AC269" s="45" t="e">
        <f>Réservation!#REF!</f>
        <v>#REF!</v>
      </c>
      <c r="AD269" s="45" t="e">
        <f>VLOOKUP(AC269,Données!$D$14:$E$16,2,FALSE)</f>
        <v>#REF!</v>
      </c>
      <c r="AE269" s="187" t="str">
        <f t="shared" si="59"/>
        <v/>
      </c>
    </row>
    <row r="270" spans="1:31" hidden="1" x14ac:dyDescent="0.35">
      <c r="A270" s="150" t="e">
        <f>Réservation!#REF!</f>
        <v>#REF!</v>
      </c>
      <c r="B270" s="150" t="e">
        <f>Réservation!#REF!</f>
        <v>#REF!</v>
      </c>
      <c r="C270" s="151" t="e">
        <f>Réservation!#REF!</f>
        <v>#REF!</v>
      </c>
      <c r="D270" s="151" t="e">
        <f>Réservation!#REF!</f>
        <v>#REF!</v>
      </c>
      <c r="E270" s="44" t="e">
        <f t="shared" si="51"/>
        <v>#REF!</v>
      </c>
      <c r="F270" s="44" t="e">
        <f>Réservation!#REF!</f>
        <v>#REF!</v>
      </c>
      <c r="G270" s="44" t="e">
        <f>Réservation!#REF!</f>
        <v>#REF!</v>
      </c>
      <c r="H270" s="44" t="e">
        <f>Réservation!#REF!</f>
        <v>#REF!</v>
      </c>
      <c r="I270" s="150" t="e">
        <f>Réservation!#REF!</f>
        <v>#REF!</v>
      </c>
      <c r="J270" s="44" t="str">
        <f>IFERROR(VLOOKUP(I270,Données!$D$2:$E$5,2,FALSE),"")</f>
        <v/>
      </c>
      <c r="K270" s="44" t="str">
        <f t="shared" si="52"/>
        <v/>
      </c>
      <c r="L270" s="150" t="e">
        <f>Réservation!#REF!</f>
        <v>#REF!</v>
      </c>
      <c r="M270" s="44" t="str">
        <f>IFERROR(VLOOKUP(L270,Données!$D$2:$E$5,2,FALSE),"")</f>
        <v/>
      </c>
      <c r="N270" s="44" t="str">
        <f t="shared" si="53"/>
        <v/>
      </c>
      <c r="O270" s="150" t="e">
        <f>Réservation!#REF!</f>
        <v>#REF!</v>
      </c>
      <c r="P270" s="44" t="str">
        <f>IFERROR(VLOOKUP(O270,Données!$D$2:$E$5,2,FALSE),"")</f>
        <v/>
      </c>
      <c r="Q270" s="44" t="str">
        <f t="shared" si="54"/>
        <v/>
      </c>
      <c r="R270" s="150" t="e">
        <f>Réservation!#REF!</f>
        <v>#REF!</v>
      </c>
      <c r="S270" s="44" t="str">
        <f>IFERROR(VLOOKUP(R270,Données!$D$2:$E$5,2,FALSE),"")</f>
        <v/>
      </c>
      <c r="T270" s="44" t="str">
        <f t="shared" si="55"/>
        <v/>
      </c>
      <c r="U270" s="187">
        <f t="shared" si="56"/>
        <v>0</v>
      </c>
      <c r="V270" s="45" t="e">
        <f>Réservation!#REF!</f>
        <v>#REF!</v>
      </c>
      <c r="W270" s="45" t="str">
        <f>IFERROR(VLOOKUP(V270,Données!$K$2:$N$7,3,FALSE),"")</f>
        <v/>
      </c>
      <c r="X270" s="187" t="str">
        <f t="shared" si="57"/>
        <v/>
      </c>
      <c r="Y270" s="45" t="e">
        <f>Réservation!#REF!</f>
        <v>#REF!</v>
      </c>
      <c r="Z270" s="45" t="str">
        <f>IFERROR(VLOOKUP(Y270,Données!$D$8:$E$10,2,FALSE),"")</f>
        <v/>
      </c>
      <c r="AA270" s="187" t="str">
        <f t="shared" si="58"/>
        <v/>
      </c>
      <c r="AB270" s="45" t="e">
        <f>Réservation!#REF!</f>
        <v>#REF!</v>
      </c>
      <c r="AC270" s="45" t="e">
        <f>Réservation!#REF!</f>
        <v>#REF!</v>
      </c>
      <c r="AD270" s="45" t="e">
        <f>VLOOKUP(AC270,Données!$D$14:$E$16,2,FALSE)</f>
        <v>#REF!</v>
      </c>
      <c r="AE270" s="187" t="str">
        <f t="shared" si="59"/>
        <v/>
      </c>
    </row>
    <row r="271" spans="1:31" hidden="1" x14ac:dyDescent="0.35">
      <c r="A271" s="150" t="e">
        <f>Réservation!#REF!</f>
        <v>#REF!</v>
      </c>
      <c r="B271" s="150" t="e">
        <f>Réservation!#REF!</f>
        <v>#REF!</v>
      </c>
      <c r="C271" s="151" t="e">
        <f>Réservation!#REF!</f>
        <v>#REF!</v>
      </c>
      <c r="D271" s="151" t="e">
        <f>Réservation!#REF!</f>
        <v>#REF!</v>
      </c>
      <c r="E271" s="44" t="e">
        <f t="shared" si="51"/>
        <v>#REF!</v>
      </c>
      <c r="F271" s="44" t="e">
        <f>Réservation!#REF!</f>
        <v>#REF!</v>
      </c>
      <c r="G271" s="44" t="e">
        <f>Réservation!#REF!</f>
        <v>#REF!</v>
      </c>
      <c r="H271" s="44" t="e">
        <f>Réservation!#REF!</f>
        <v>#REF!</v>
      </c>
      <c r="I271" s="150" t="e">
        <f>Réservation!#REF!</f>
        <v>#REF!</v>
      </c>
      <c r="J271" s="44" t="str">
        <f>IFERROR(VLOOKUP(I271,Données!$D$2:$E$5,2,FALSE),"")</f>
        <v/>
      </c>
      <c r="K271" s="44" t="str">
        <f t="shared" si="52"/>
        <v/>
      </c>
      <c r="L271" s="150" t="e">
        <f>Réservation!#REF!</f>
        <v>#REF!</v>
      </c>
      <c r="M271" s="44" t="str">
        <f>IFERROR(VLOOKUP(L271,Données!$D$2:$E$5,2,FALSE),"")</f>
        <v/>
      </c>
      <c r="N271" s="44" t="str">
        <f t="shared" si="53"/>
        <v/>
      </c>
      <c r="O271" s="150" t="e">
        <f>Réservation!#REF!</f>
        <v>#REF!</v>
      </c>
      <c r="P271" s="44" t="str">
        <f>IFERROR(VLOOKUP(O271,Données!$D$2:$E$5,2,FALSE),"")</f>
        <v/>
      </c>
      <c r="Q271" s="44" t="str">
        <f t="shared" si="54"/>
        <v/>
      </c>
      <c r="R271" s="150" t="e">
        <f>Réservation!#REF!</f>
        <v>#REF!</v>
      </c>
      <c r="S271" s="44" t="str">
        <f>IFERROR(VLOOKUP(R271,Données!$D$2:$E$5,2,FALSE),"")</f>
        <v/>
      </c>
      <c r="T271" s="44" t="str">
        <f t="shared" si="55"/>
        <v/>
      </c>
      <c r="U271" s="187">
        <f t="shared" si="56"/>
        <v>0</v>
      </c>
      <c r="V271" s="45" t="e">
        <f>Réservation!#REF!</f>
        <v>#REF!</v>
      </c>
      <c r="W271" s="45" t="str">
        <f>IFERROR(VLOOKUP(V271,Données!$K$2:$N$7,3,FALSE),"")</f>
        <v/>
      </c>
      <c r="X271" s="187" t="str">
        <f t="shared" si="57"/>
        <v/>
      </c>
      <c r="Y271" s="45" t="e">
        <f>Réservation!#REF!</f>
        <v>#REF!</v>
      </c>
      <c r="Z271" s="45" t="str">
        <f>IFERROR(VLOOKUP(Y271,Données!$D$8:$E$10,2,FALSE),"")</f>
        <v/>
      </c>
      <c r="AA271" s="187" t="str">
        <f t="shared" si="58"/>
        <v/>
      </c>
      <c r="AB271" s="45" t="e">
        <f>Réservation!#REF!</f>
        <v>#REF!</v>
      </c>
      <c r="AC271" s="45" t="e">
        <f>Réservation!#REF!</f>
        <v>#REF!</v>
      </c>
      <c r="AD271" s="45" t="e">
        <f>VLOOKUP(AC271,Données!$D$14:$E$16,2,FALSE)</f>
        <v>#REF!</v>
      </c>
      <c r="AE271" s="187" t="str">
        <f t="shared" si="59"/>
        <v/>
      </c>
    </row>
    <row r="272" spans="1:31" hidden="1" x14ac:dyDescent="0.35">
      <c r="A272" s="150" t="e">
        <f>Réservation!#REF!</f>
        <v>#REF!</v>
      </c>
      <c r="B272" s="150" t="e">
        <f>Réservation!#REF!</f>
        <v>#REF!</v>
      </c>
      <c r="C272" s="151" t="e">
        <f>Réservation!#REF!</f>
        <v>#REF!</v>
      </c>
      <c r="D272" s="151" t="e">
        <f>Réservation!#REF!</f>
        <v>#REF!</v>
      </c>
      <c r="E272" s="44" t="e">
        <f t="shared" si="51"/>
        <v>#REF!</v>
      </c>
      <c r="F272" s="44" t="e">
        <f>Réservation!#REF!</f>
        <v>#REF!</v>
      </c>
      <c r="G272" s="44" t="e">
        <f>Réservation!#REF!</f>
        <v>#REF!</v>
      </c>
      <c r="H272" s="44" t="e">
        <f>Réservation!#REF!</f>
        <v>#REF!</v>
      </c>
      <c r="I272" s="150" t="e">
        <f>Réservation!#REF!</f>
        <v>#REF!</v>
      </c>
      <c r="J272" s="44" t="str">
        <f>IFERROR(VLOOKUP(I272,Données!$D$2:$E$5,2,FALSE),"")</f>
        <v/>
      </c>
      <c r="K272" s="44" t="str">
        <f t="shared" si="52"/>
        <v/>
      </c>
      <c r="L272" s="150" t="e">
        <f>Réservation!#REF!</f>
        <v>#REF!</v>
      </c>
      <c r="M272" s="44" t="str">
        <f>IFERROR(VLOOKUP(L272,Données!$D$2:$E$5,2,FALSE),"")</f>
        <v/>
      </c>
      <c r="N272" s="44" t="str">
        <f t="shared" si="53"/>
        <v/>
      </c>
      <c r="O272" s="150" t="e">
        <f>Réservation!#REF!</f>
        <v>#REF!</v>
      </c>
      <c r="P272" s="44" t="str">
        <f>IFERROR(VLOOKUP(O272,Données!$D$2:$E$5,2,FALSE),"")</f>
        <v/>
      </c>
      <c r="Q272" s="44" t="str">
        <f t="shared" si="54"/>
        <v/>
      </c>
      <c r="R272" s="150" t="e">
        <f>Réservation!#REF!</f>
        <v>#REF!</v>
      </c>
      <c r="S272" s="44" t="str">
        <f>IFERROR(VLOOKUP(R272,Données!$D$2:$E$5,2,FALSE),"")</f>
        <v/>
      </c>
      <c r="T272" s="44" t="str">
        <f t="shared" si="55"/>
        <v/>
      </c>
      <c r="U272" s="187">
        <f t="shared" si="56"/>
        <v>0</v>
      </c>
      <c r="V272" s="45" t="e">
        <f>Réservation!#REF!</f>
        <v>#REF!</v>
      </c>
      <c r="W272" s="45" t="str">
        <f>IFERROR(VLOOKUP(V272,Données!$K$2:$N$7,3,FALSE),"")</f>
        <v/>
      </c>
      <c r="X272" s="187" t="str">
        <f t="shared" si="57"/>
        <v/>
      </c>
      <c r="Y272" s="45" t="e">
        <f>Réservation!#REF!</f>
        <v>#REF!</v>
      </c>
      <c r="Z272" s="45" t="str">
        <f>IFERROR(VLOOKUP(Y272,Données!$D$8:$E$10,2,FALSE),"")</f>
        <v/>
      </c>
      <c r="AA272" s="187" t="str">
        <f t="shared" si="58"/>
        <v/>
      </c>
      <c r="AB272" s="45" t="e">
        <f>Réservation!#REF!</f>
        <v>#REF!</v>
      </c>
      <c r="AC272" s="45" t="e">
        <f>Réservation!#REF!</f>
        <v>#REF!</v>
      </c>
      <c r="AD272" s="45" t="e">
        <f>VLOOKUP(AC272,Données!$D$14:$E$16,2,FALSE)</f>
        <v>#REF!</v>
      </c>
      <c r="AE272" s="187" t="str">
        <f t="shared" si="59"/>
        <v/>
      </c>
    </row>
    <row r="273" spans="1:31" hidden="1" x14ac:dyDescent="0.35">
      <c r="A273" s="150" t="e">
        <f>Réservation!#REF!</f>
        <v>#REF!</v>
      </c>
      <c r="B273" s="150" t="e">
        <f>Réservation!#REF!</f>
        <v>#REF!</v>
      </c>
      <c r="C273" s="151" t="e">
        <f>Réservation!#REF!</f>
        <v>#REF!</v>
      </c>
      <c r="D273" s="151" t="e">
        <f>Réservation!#REF!</f>
        <v>#REF!</v>
      </c>
      <c r="E273" s="44" t="e">
        <f t="shared" si="51"/>
        <v>#REF!</v>
      </c>
      <c r="F273" s="44" t="e">
        <f>Réservation!#REF!</f>
        <v>#REF!</v>
      </c>
      <c r="G273" s="44" t="e">
        <f>Réservation!#REF!</f>
        <v>#REF!</v>
      </c>
      <c r="H273" s="44" t="e">
        <f>Réservation!#REF!</f>
        <v>#REF!</v>
      </c>
      <c r="I273" s="150" t="e">
        <f>Réservation!#REF!</f>
        <v>#REF!</v>
      </c>
      <c r="J273" s="44" t="str">
        <f>IFERROR(VLOOKUP(I273,Données!$D$2:$E$5,2,FALSE),"")</f>
        <v/>
      </c>
      <c r="K273" s="44" t="str">
        <f t="shared" si="52"/>
        <v/>
      </c>
      <c r="L273" s="150" t="e">
        <f>Réservation!#REF!</f>
        <v>#REF!</v>
      </c>
      <c r="M273" s="44" t="str">
        <f>IFERROR(VLOOKUP(L273,Données!$D$2:$E$5,2,FALSE),"")</f>
        <v/>
      </c>
      <c r="N273" s="44" t="str">
        <f t="shared" si="53"/>
        <v/>
      </c>
      <c r="O273" s="150" t="e">
        <f>Réservation!#REF!</f>
        <v>#REF!</v>
      </c>
      <c r="P273" s="44" t="str">
        <f>IFERROR(VLOOKUP(O273,Données!$D$2:$E$5,2,FALSE),"")</f>
        <v/>
      </c>
      <c r="Q273" s="44" t="str">
        <f t="shared" si="54"/>
        <v/>
      </c>
      <c r="R273" s="150" t="e">
        <f>Réservation!#REF!</f>
        <v>#REF!</v>
      </c>
      <c r="S273" s="44" t="str">
        <f>IFERROR(VLOOKUP(R273,Données!$D$2:$E$5,2,FALSE),"")</f>
        <v/>
      </c>
      <c r="T273" s="44" t="str">
        <f t="shared" si="55"/>
        <v/>
      </c>
      <c r="U273" s="187">
        <f t="shared" si="56"/>
        <v>0</v>
      </c>
      <c r="V273" s="45" t="e">
        <f>Réservation!#REF!</f>
        <v>#REF!</v>
      </c>
      <c r="W273" s="45" t="str">
        <f>IFERROR(VLOOKUP(V273,Données!$K$2:$N$7,3,FALSE),"")</f>
        <v/>
      </c>
      <c r="X273" s="187" t="str">
        <f t="shared" si="57"/>
        <v/>
      </c>
      <c r="Y273" s="45" t="e">
        <f>Réservation!#REF!</f>
        <v>#REF!</v>
      </c>
      <c r="Z273" s="45" t="str">
        <f>IFERROR(VLOOKUP(Y273,Données!$D$8:$E$10,2,FALSE),"")</f>
        <v/>
      </c>
      <c r="AA273" s="187" t="str">
        <f t="shared" si="58"/>
        <v/>
      </c>
      <c r="AB273" s="45" t="e">
        <f>Réservation!#REF!</f>
        <v>#REF!</v>
      </c>
      <c r="AC273" s="45" t="e">
        <f>Réservation!#REF!</f>
        <v>#REF!</v>
      </c>
      <c r="AD273" s="45" t="e">
        <f>VLOOKUP(AC273,Données!$D$14:$E$16,2,FALSE)</f>
        <v>#REF!</v>
      </c>
      <c r="AE273" s="187" t="str">
        <f t="shared" si="59"/>
        <v/>
      </c>
    </row>
    <row r="274" spans="1:31" hidden="1" x14ac:dyDescent="0.35">
      <c r="A274" s="150" t="e">
        <f>Réservation!#REF!</f>
        <v>#REF!</v>
      </c>
      <c r="B274" s="150" t="e">
        <f>Réservation!#REF!</f>
        <v>#REF!</v>
      </c>
      <c r="C274" s="151" t="e">
        <f>Réservation!#REF!</f>
        <v>#REF!</v>
      </c>
      <c r="D274" s="151" t="e">
        <f>Réservation!#REF!</f>
        <v>#REF!</v>
      </c>
      <c r="E274" s="44" t="e">
        <f t="shared" si="51"/>
        <v>#REF!</v>
      </c>
      <c r="F274" s="44" t="e">
        <f>Réservation!#REF!</f>
        <v>#REF!</v>
      </c>
      <c r="G274" s="44" t="e">
        <f>Réservation!#REF!</f>
        <v>#REF!</v>
      </c>
      <c r="H274" s="44" t="e">
        <f>Réservation!#REF!</f>
        <v>#REF!</v>
      </c>
      <c r="I274" s="150" t="e">
        <f>Réservation!#REF!</f>
        <v>#REF!</v>
      </c>
      <c r="J274" s="44" t="str">
        <f>IFERROR(VLOOKUP(I274,Données!$D$2:$E$5,2,FALSE),"")</f>
        <v/>
      </c>
      <c r="K274" s="44" t="str">
        <f t="shared" si="52"/>
        <v/>
      </c>
      <c r="L274" s="150" t="e">
        <f>Réservation!#REF!</f>
        <v>#REF!</v>
      </c>
      <c r="M274" s="44" t="str">
        <f>IFERROR(VLOOKUP(L274,Données!$D$2:$E$5,2,FALSE),"")</f>
        <v/>
      </c>
      <c r="N274" s="44" t="str">
        <f t="shared" si="53"/>
        <v/>
      </c>
      <c r="O274" s="150" t="e">
        <f>Réservation!#REF!</f>
        <v>#REF!</v>
      </c>
      <c r="P274" s="44" t="str">
        <f>IFERROR(VLOOKUP(O274,Données!$D$2:$E$5,2,FALSE),"")</f>
        <v/>
      </c>
      <c r="Q274" s="44" t="str">
        <f t="shared" si="54"/>
        <v/>
      </c>
      <c r="R274" s="150" t="e">
        <f>Réservation!#REF!</f>
        <v>#REF!</v>
      </c>
      <c r="S274" s="44" t="str">
        <f>IFERROR(VLOOKUP(R274,Données!$D$2:$E$5,2,FALSE),"")</f>
        <v/>
      </c>
      <c r="T274" s="44" t="str">
        <f t="shared" si="55"/>
        <v/>
      </c>
      <c r="U274" s="187">
        <f t="shared" si="56"/>
        <v>0</v>
      </c>
      <c r="V274" s="45" t="e">
        <f>Réservation!#REF!</f>
        <v>#REF!</v>
      </c>
      <c r="W274" s="45" t="str">
        <f>IFERROR(VLOOKUP(V274,Données!$K$2:$N$7,3,FALSE),"")</f>
        <v/>
      </c>
      <c r="X274" s="187" t="str">
        <f t="shared" si="57"/>
        <v/>
      </c>
      <c r="Y274" s="45" t="e">
        <f>Réservation!#REF!</f>
        <v>#REF!</v>
      </c>
      <c r="Z274" s="45" t="str">
        <f>IFERROR(VLOOKUP(Y274,Données!$D$8:$E$10,2,FALSE),"")</f>
        <v/>
      </c>
      <c r="AA274" s="187" t="str">
        <f t="shared" si="58"/>
        <v/>
      </c>
      <c r="AB274" s="45" t="e">
        <f>Réservation!#REF!</f>
        <v>#REF!</v>
      </c>
      <c r="AC274" s="45" t="e">
        <f>Réservation!#REF!</f>
        <v>#REF!</v>
      </c>
      <c r="AD274" s="45" t="e">
        <f>VLOOKUP(AC274,Données!$D$14:$E$16,2,FALSE)</f>
        <v>#REF!</v>
      </c>
      <c r="AE274" s="187" t="str">
        <f t="shared" si="59"/>
        <v/>
      </c>
    </row>
    <row r="275" spans="1:31" hidden="1" x14ac:dyDescent="0.35">
      <c r="A275" s="150" t="e">
        <f>Réservation!#REF!</f>
        <v>#REF!</v>
      </c>
      <c r="B275" s="150" t="e">
        <f>Réservation!#REF!</f>
        <v>#REF!</v>
      </c>
      <c r="C275" s="151" t="e">
        <f>Réservation!#REF!</f>
        <v>#REF!</v>
      </c>
      <c r="D275" s="151" t="e">
        <f>Réservation!#REF!</f>
        <v>#REF!</v>
      </c>
      <c r="E275" s="44" t="e">
        <f t="shared" si="51"/>
        <v>#REF!</v>
      </c>
      <c r="F275" s="44" t="e">
        <f>Réservation!#REF!</f>
        <v>#REF!</v>
      </c>
      <c r="G275" s="44" t="e">
        <f>Réservation!#REF!</f>
        <v>#REF!</v>
      </c>
      <c r="H275" s="44" t="e">
        <f>Réservation!#REF!</f>
        <v>#REF!</v>
      </c>
      <c r="I275" s="150" t="e">
        <f>Réservation!#REF!</f>
        <v>#REF!</v>
      </c>
      <c r="J275" s="44" t="str">
        <f>IFERROR(VLOOKUP(I275,Données!$D$2:$E$5,2,FALSE),"")</f>
        <v/>
      </c>
      <c r="K275" s="44" t="str">
        <f t="shared" si="52"/>
        <v/>
      </c>
      <c r="L275" s="150" t="e">
        <f>Réservation!#REF!</f>
        <v>#REF!</v>
      </c>
      <c r="M275" s="44" t="str">
        <f>IFERROR(VLOOKUP(L275,Données!$D$2:$E$5,2,FALSE),"")</f>
        <v/>
      </c>
      <c r="N275" s="44" t="str">
        <f t="shared" si="53"/>
        <v/>
      </c>
      <c r="O275" s="150" t="e">
        <f>Réservation!#REF!</f>
        <v>#REF!</v>
      </c>
      <c r="P275" s="44" t="str">
        <f>IFERROR(VLOOKUP(O275,Données!$D$2:$E$5,2,FALSE),"")</f>
        <v/>
      </c>
      <c r="Q275" s="44" t="str">
        <f t="shared" si="54"/>
        <v/>
      </c>
      <c r="R275" s="150" t="e">
        <f>Réservation!#REF!</f>
        <v>#REF!</v>
      </c>
      <c r="S275" s="44" t="str">
        <f>IFERROR(VLOOKUP(R275,Données!$D$2:$E$5,2,FALSE),"")</f>
        <v/>
      </c>
      <c r="T275" s="44" t="str">
        <f t="shared" si="55"/>
        <v/>
      </c>
      <c r="U275" s="187">
        <f t="shared" si="56"/>
        <v>0</v>
      </c>
      <c r="V275" s="45" t="e">
        <f>Réservation!#REF!</f>
        <v>#REF!</v>
      </c>
      <c r="W275" s="45" t="str">
        <f>IFERROR(VLOOKUP(V275,Données!$K$2:$N$7,3,FALSE),"")</f>
        <v/>
      </c>
      <c r="X275" s="187" t="str">
        <f t="shared" si="57"/>
        <v/>
      </c>
      <c r="Y275" s="45" t="e">
        <f>Réservation!#REF!</f>
        <v>#REF!</v>
      </c>
      <c r="Z275" s="45" t="str">
        <f>IFERROR(VLOOKUP(Y275,Données!$D$8:$E$10,2,FALSE),"")</f>
        <v/>
      </c>
      <c r="AA275" s="187" t="str">
        <f t="shared" si="58"/>
        <v/>
      </c>
      <c r="AB275" s="45" t="e">
        <f>Réservation!#REF!</f>
        <v>#REF!</v>
      </c>
      <c r="AC275" s="45" t="e">
        <f>Réservation!#REF!</f>
        <v>#REF!</v>
      </c>
      <c r="AD275" s="45" t="e">
        <f>VLOOKUP(AC275,Données!$D$14:$E$16,2,FALSE)</f>
        <v>#REF!</v>
      </c>
      <c r="AE275" s="187" t="str">
        <f t="shared" si="59"/>
        <v/>
      </c>
    </row>
    <row r="276" spans="1:31" hidden="1" x14ac:dyDescent="0.35">
      <c r="A276" s="150" t="e">
        <f>Réservation!#REF!</f>
        <v>#REF!</v>
      </c>
      <c r="B276" s="150" t="e">
        <f>Réservation!#REF!</f>
        <v>#REF!</v>
      </c>
      <c r="C276" s="151" t="e">
        <f>Réservation!#REF!</f>
        <v>#REF!</v>
      </c>
      <c r="D276" s="151" t="e">
        <f>Réservation!#REF!</f>
        <v>#REF!</v>
      </c>
      <c r="E276" s="44" t="e">
        <f t="shared" si="51"/>
        <v>#REF!</v>
      </c>
      <c r="F276" s="44" t="e">
        <f>Réservation!#REF!</f>
        <v>#REF!</v>
      </c>
      <c r="G276" s="44" t="e">
        <f>Réservation!#REF!</f>
        <v>#REF!</v>
      </c>
      <c r="H276" s="44" t="e">
        <f>Réservation!#REF!</f>
        <v>#REF!</v>
      </c>
      <c r="I276" s="150" t="e">
        <f>Réservation!#REF!</f>
        <v>#REF!</v>
      </c>
      <c r="J276" s="44" t="str">
        <f>IFERROR(VLOOKUP(I276,Données!$D$2:$E$5,2,FALSE),"")</f>
        <v/>
      </c>
      <c r="K276" s="44" t="str">
        <f t="shared" si="52"/>
        <v/>
      </c>
      <c r="L276" s="150" t="e">
        <f>Réservation!#REF!</f>
        <v>#REF!</v>
      </c>
      <c r="M276" s="44" t="str">
        <f>IFERROR(VLOOKUP(L276,Données!$D$2:$E$5,2,FALSE),"")</f>
        <v/>
      </c>
      <c r="N276" s="44" t="str">
        <f t="shared" si="53"/>
        <v/>
      </c>
      <c r="O276" s="150" t="e">
        <f>Réservation!#REF!</f>
        <v>#REF!</v>
      </c>
      <c r="P276" s="44" t="str">
        <f>IFERROR(VLOOKUP(O276,Données!$D$2:$E$5,2,FALSE),"")</f>
        <v/>
      </c>
      <c r="Q276" s="44" t="str">
        <f t="shared" si="54"/>
        <v/>
      </c>
      <c r="R276" s="150" t="e">
        <f>Réservation!#REF!</f>
        <v>#REF!</v>
      </c>
      <c r="S276" s="44" t="str">
        <f>IFERROR(VLOOKUP(R276,Données!$D$2:$E$5,2,FALSE),"")</f>
        <v/>
      </c>
      <c r="T276" s="44" t="str">
        <f t="shared" si="55"/>
        <v/>
      </c>
      <c r="U276" s="187">
        <f t="shared" si="56"/>
        <v>0</v>
      </c>
      <c r="V276" s="45" t="e">
        <f>Réservation!#REF!</f>
        <v>#REF!</v>
      </c>
      <c r="W276" s="45" t="str">
        <f>IFERROR(VLOOKUP(V276,Données!$K$2:$N$7,3,FALSE),"")</f>
        <v/>
      </c>
      <c r="X276" s="187" t="str">
        <f t="shared" si="57"/>
        <v/>
      </c>
      <c r="Y276" s="45" t="e">
        <f>Réservation!#REF!</f>
        <v>#REF!</v>
      </c>
      <c r="Z276" s="45" t="str">
        <f>IFERROR(VLOOKUP(Y276,Données!$D$8:$E$10,2,FALSE),"")</f>
        <v/>
      </c>
      <c r="AA276" s="187" t="str">
        <f t="shared" si="58"/>
        <v/>
      </c>
      <c r="AB276" s="45" t="e">
        <f>Réservation!#REF!</f>
        <v>#REF!</v>
      </c>
      <c r="AC276" s="45" t="e">
        <f>Réservation!#REF!</f>
        <v>#REF!</v>
      </c>
      <c r="AD276" s="45" t="e">
        <f>VLOOKUP(AC276,Données!$D$14:$E$16,2,FALSE)</f>
        <v>#REF!</v>
      </c>
      <c r="AE276" s="187" t="str">
        <f t="shared" si="59"/>
        <v/>
      </c>
    </row>
    <row r="277" spans="1:31" hidden="1" x14ac:dyDescent="0.35">
      <c r="A277" s="150" t="e">
        <f>Réservation!#REF!</f>
        <v>#REF!</v>
      </c>
      <c r="B277" s="150" t="e">
        <f>Réservation!#REF!</f>
        <v>#REF!</v>
      </c>
      <c r="C277" s="151" t="e">
        <f>Réservation!#REF!</f>
        <v>#REF!</v>
      </c>
      <c r="D277" s="151" t="e">
        <f>Réservation!#REF!</f>
        <v>#REF!</v>
      </c>
      <c r="E277" s="44" t="e">
        <f t="shared" si="51"/>
        <v>#REF!</v>
      </c>
      <c r="F277" s="44" t="e">
        <f>Réservation!#REF!</f>
        <v>#REF!</v>
      </c>
      <c r="G277" s="44" t="e">
        <f>Réservation!#REF!</f>
        <v>#REF!</v>
      </c>
      <c r="H277" s="44" t="e">
        <f>Réservation!#REF!</f>
        <v>#REF!</v>
      </c>
      <c r="I277" s="150" t="e">
        <f>Réservation!#REF!</f>
        <v>#REF!</v>
      </c>
      <c r="J277" s="44" t="str">
        <f>IFERROR(VLOOKUP(I277,Données!$D$2:$E$5,2,FALSE),"")</f>
        <v/>
      </c>
      <c r="K277" s="44" t="str">
        <f t="shared" si="52"/>
        <v/>
      </c>
      <c r="L277" s="150" t="e">
        <f>Réservation!#REF!</f>
        <v>#REF!</v>
      </c>
      <c r="M277" s="44" t="str">
        <f>IFERROR(VLOOKUP(L277,Données!$D$2:$E$5,2,FALSE),"")</f>
        <v/>
      </c>
      <c r="N277" s="44" t="str">
        <f t="shared" si="53"/>
        <v/>
      </c>
      <c r="O277" s="150" t="e">
        <f>Réservation!#REF!</f>
        <v>#REF!</v>
      </c>
      <c r="P277" s="44" t="str">
        <f>IFERROR(VLOOKUP(O277,Données!$D$2:$E$5,2,FALSE),"")</f>
        <v/>
      </c>
      <c r="Q277" s="44" t="str">
        <f t="shared" si="54"/>
        <v/>
      </c>
      <c r="R277" s="150" t="e">
        <f>Réservation!#REF!</f>
        <v>#REF!</v>
      </c>
      <c r="S277" s="44" t="str">
        <f>IFERROR(VLOOKUP(R277,Données!$D$2:$E$5,2,FALSE),"")</f>
        <v/>
      </c>
      <c r="T277" s="44" t="str">
        <f t="shared" si="55"/>
        <v/>
      </c>
      <c r="U277" s="187">
        <f t="shared" si="56"/>
        <v>0</v>
      </c>
      <c r="V277" s="45" t="e">
        <f>Réservation!#REF!</f>
        <v>#REF!</v>
      </c>
      <c r="W277" s="45" t="str">
        <f>IFERROR(VLOOKUP(V277,Données!$K$2:$N$7,3,FALSE),"")</f>
        <v/>
      </c>
      <c r="X277" s="187" t="str">
        <f t="shared" si="57"/>
        <v/>
      </c>
      <c r="Y277" s="45" t="e">
        <f>Réservation!#REF!</f>
        <v>#REF!</v>
      </c>
      <c r="Z277" s="45" t="str">
        <f>IFERROR(VLOOKUP(Y277,Données!$D$8:$E$10,2,FALSE),"")</f>
        <v/>
      </c>
      <c r="AA277" s="187" t="str">
        <f t="shared" si="58"/>
        <v/>
      </c>
      <c r="AB277" s="45" t="e">
        <f>Réservation!#REF!</f>
        <v>#REF!</v>
      </c>
      <c r="AC277" s="45" t="e">
        <f>Réservation!#REF!</f>
        <v>#REF!</v>
      </c>
      <c r="AD277" s="45" t="e">
        <f>VLOOKUP(AC277,Données!$D$14:$E$16,2,FALSE)</f>
        <v>#REF!</v>
      </c>
      <c r="AE277" s="187" t="str">
        <f t="shared" si="59"/>
        <v/>
      </c>
    </row>
    <row r="278" spans="1:31" hidden="1" x14ac:dyDescent="0.35">
      <c r="A278" s="150" t="e">
        <f>Réservation!#REF!</f>
        <v>#REF!</v>
      </c>
      <c r="B278" s="150" t="e">
        <f>Réservation!#REF!</f>
        <v>#REF!</v>
      </c>
      <c r="C278" s="151" t="e">
        <f>Réservation!#REF!</f>
        <v>#REF!</v>
      </c>
      <c r="D278" s="151" t="e">
        <f>Réservation!#REF!</f>
        <v>#REF!</v>
      </c>
      <c r="E278" s="44" t="e">
        <f t="shared" si="51"/>
        <v>#REF!</v>
      </c>
      <c r="F278" s="44" t="e">
        <f>Réservation!#REF!</f>
        <v>#REF!</v>
      </c>
      <c r="G278" s="44" t="e">
        <f>Réservation!#REF!</f>
        <v>#REF!</v>
      </c>
      <c r="H278" s="44" t="e">
        <f>Réservation!#REF!</f>
        <v>#REF!</v>
      </c>
      <c r="I278" s="150" t="e">
        <f>Réservation!#REF!</f>
        <v>#REF!</v>
      </c>
      <c r="J278" s="44" t="str">
        <f>IFERROR(VLOOKUP(I278,Données!$D$2:$E$5,2,FALSE),"")</f>
        <v/>
      </c>
      <c r="K278" s="44" t="str">
        <f t="shared" si="52"/>
        <v/>
      </c>
      <c r="L278" s="150" t="e">
        <f>Réservation!#REF!</f>
        <v>#REF!</v>
      </c>
      <c r="M278" s="44" t="str">
        <f>IFERROR(VLOOKUP(L278,Données!$D$2:$E$5,2,FALSE),"")</f>
        <v/>
      </c>
      <c r="N278" s="44" t="str">
        <f t="shared" si="53"/>
        <v/>
      </c>
      <c r="O278" s="150" t="e">
        <f>Réservation!#REF!</f>
        <v>#REF!</v>
      </c>
      <c r="P278" s="44" t="str">
        <f>IFERROR(VLOOKUP(O278,Données!$D$2:$E$5,2,FALSE),"")</f>
        <v/>
      </c>
      <c r="Q278" s="44" t="str">
        <f t="shared" si="54"/>
        <v/>
      </c>
      <c r="R278" s="150" t="e">
        <f>Réservation!#REF!</f>
        <v>#REF!</v>
      </c>
      <c r="S278" s="44" t="str">
        <f>IFERROR(VLOOKUP(R278,Données!$D$2:$E$5,2,FALSE),"")</f>
        <v/>
      </c>
      <c r="T278" s="44" t="str">
        <f t="shared" si="55"/>
        <v/>
      </c>
      <c r="U278" s="187">
        <f t="shared" si="56"/>
        <v>0</v>
      </c>
      <c r="V278" s="45" t="e">
        <f>Réservation!#REF!</f>
        <v>#REF!</v>
      </c>
      <c r="W278" s="45" t="str">
        <f>IFERROR(VLOOKUP(V278,Données!$K$2:$N$7,3,FALSE),"")</f>
        <v/>
      </c>
      <c r="X278" s="187" t="str">
        <f t="shared" si="57"/>
        <v/>
      </c>
      <c r="Y278" s="45" t="e">
        <f>Réservation!#REF!</f>
        <v>#REF!</v>
      </c>
      <c r="Z278" s="45" t="str">
        <f>IFERROR(VLOOKUP(Y278,Données!$D$8:$E$10,2,FALSE),"")</f>
        <v/>
      </c>
      <c r="AA278" s="187" t="str">
        <f t="shared" si="58"/>
        <v/>
      </c>
      <c r="AB278" s="45" t="e">
        <f>Réservation!#REF!</f>
        <v>#REF!</v>
      </c>
      <c r="AC278" s="45" t="e">
        <f>Réservation!#REF!</f>
        <v>#REF!</v>
      </c>
      <c r="AD278" s="45" t="e">
        <f>VLOOKUP(AC278,Données!$D$14:$E$16,2,FALSE)</f>
        <v>#REF!</v>
      </c>
      <c r="AE278" s="187" t="str">
        <f t="shared" si="59"/>
        <v/>
      </c>
    </row>
    <row r="279" spans="1:31" hidden="1" x14ac:dyDescent="0.35">
      <c r="A279" s="150" t="e">
        <f>Réservation!#REF!</f>
        <v>#REF!</v>
      </c>
      <c r="B279" s="150" t="e">
        <f>Réservation!#REF!</f>
        <v>#REF!</v>
      </c>
      <c r="C279" s="151" t="e">
        <f>Réservation!#REF!</f>
        <v>#REF!</v>
      </c>
      <c r="D279" s="151" t="e">
        <f>Réservation!#REF!</f>
        <v>#REF!</v>
      </c>
      <c r="E279" s="44" t="e">
        <f t="shared" si="51"/>
        <v>#REF!</v>
      </c>
      <c r="F279" s="44" t="e">
        <f>Réservation!#REF!</f>
        <v>#REF!</v>
      </c>
      <c r="G279" s="44" t="e">
        <f>Réservation!#REF!</f>
        <v>#REF!</v>
      </c>
      <c r="H279" s="44" t="e">
        <f>Réservation!#REF!</f>
        <v>#REF!</v>
      </c>
      <c r="I279" s="150" t="e">
        <f>Réservation!#REF!</f>
        <v>#REF!</v>
      </c>
      <c r="J279" s="44" t="str">
        <f>IFERROR(VLOOKUP(I279,Données!$D$2:$E$5,2,FALSE),"")</f>
        <v/>
      </c>
      <c r="K279" s="44" t="str">
        <f t="shared" si="52"/>
        <v/>
      </c>
      <c r="L279" s="150" t="e">
        <f>Réservation!#REF!</f>
        <v>#REF!</v>
      </c>
      <c r="M279" s="44" t="str">
        <f>IFERROR(VLOOKUP(L279,Données!$D$2:$E$5,2,FALSE),"")</f>
        <v/>
      </c>
      <c r="N279" s="44" t="str">
        <f t="shared" si="53"/>
        <v/>
      </c>
      <c r="O279" s="150" t="e">
        <f>Réservation!#REF!</f>
        <v>#REF!</v>
      </c>
      <c r="P279" s="44" t="str">
        <f>IFERROR(VLOOKUP(O279,Données!$D$2:$E$5,2,FALSE),"")</f>
        <v/>
      </c>
      <c r="Q279" s="44" t="str">
        <f t="shared" si="54"/>
        <v/>
      </c>
      <c r="R279" s="150" t="e">
        <f>Réservation!#REF!</f>
        <v>#REF!</v>
      </c>
      <c r="S279" s="44" t="str">
        <f>IFERROR(VLOOKUP(R279,Données!$D$2:$E$5,2,FALSE),"")</f>
        <v/>
      </c>
      <c r="T279" s="44" t="str">
        <f t="shared" si="55"/>
        <v/>
      </c>
      <c r="U279" s="187">
        <f t="shared" si="56"/>
        <v>0</v>
      </c>
      <c r="V279" s="45" t="e">
        <f>Réservation!#REF!</f>
        <v>#REF!</v>
      </c>
      <c r="W279" s="45" t="str">
        <f>IFERROR(VLOOKUP(V279,Données!$K$2:$N$7,3,FALSE),"")</f>
        <v/>
      </c>
      <c r="X279" s="187" t="str">
        <f t="shared" si="57"/>
        <v/>
      </c>
      <c r="Y279" s="45" t="e">
        <f>Réservation!#REF!</f>
        <v>#REF!</v>
      </c>
      <c r="Z279" s="45" t="str">
        <f>IFERROR(VLOOKUP(Y279,Données!$D$8:$E$10,2,FALSE),"")</f>
        <v/>
      </c>
      <c r="AA279" s="187" t="str">
        <f t="shared" si="58"/>
        <v/>
      </c>
      <c r="AB279" s="45" t="e">
        <f>Réservation!#REF!</f>
        <v>#REF!</v>
      </c>
      <c r="AC279" s="45" t="e">
        <f>Réservation!#REF!</f>
        <v>#REF!</v>
      </c>
      <c r="AD279" s="45" t="e">
        <f>VLOOKUP(AC279,Données!$D$14:$E$16,2,FALSE)</f>
        <v>#REF!</v>
      </c>
      <c r="AE279" s="187" t="str">
        <f t="shared" si="59"/>
        <v/>
      </c>
    </row>
    <row r="280" spans="1:31" hidden="1" x14ac:dyDescent="0.35">
      <c r="A280" s="150" t="e">
        <f>Réservation!#REF!</f>
        <v>#REF!</v>
      </c>
      <c r="B280" s="150" t="e">
        <f>Réservation!#REF!</f>
        <v>#REF!</v>
      </c>
      <c r="C280" s="151" t="e">
        <f>Réservation!#REF!</f>
        <v>#REF!</v>
      </c>
      <c r="D280" s="151" t="e">
        <f>Réservation!#REF!</f>
        <v>#REF!</v>
      </c>
      <c r="E280" s="44" t="e">
        <f t="shared" si="51"/>
        <v>#REF!</v>
      </c>
      <c r="F280" s="44" t="e">
        <f>Réservation!#REF!</f>
        <v>#REF!</v>
      </c>
      <c r="G280" s="44" t="e">
        <f>Réservation!#REF!</f>
        <v>#REF!</v>
      </c>
      <c r="H280" s="44" t="e">
        <f>Réservation!#REF!</f>
        <v>#REF!</v>
      </c>
      <c r="I280" s="150" t="e">
        <f>Réservation!#REF!</f>
        <v>#REF!</v>
      </c>
      <c r="J280" s="44" t="str">
        <f>IFERROR(VLOOKUP(I280,Données!$D$2:$E$5,2,FALSE),"")</f>
        <v/>
      </c>
      <c r="K280" s="44" t="str">
        <f t="shared" si="52"/>
        <v/>
      </c>
      <c r="L280" s="150" t="e">
        <f>Réservation!#REF!</f>
        <v>#REF!</v>
      </c>
      <c r="M280" s="44" t="str">
        <f>IFERROR(VLOOKUP(L280,Données!$D$2:$E$5,2,FALSE),"")</f>
        <v/>
      </c>
      <c r="N280" s="44" t="str">
        <f t="shared" si="53"/>
        <v/>
      </c>
      <c r="O280" s="150" t="e">
        <f>Réservation!#REF!</f>
        <v>#REF!</v>
      </c>
      <c r="P280" s="44" t="str">
        <f>IFERROR(VLOOKUP(O280,Données!$D$2:$E$5,2,FALSE),"")</f>
        <v/>
      </c>
      <c r="Q280" s="44" t="str">
        <f t="shared" si="54"/>
        <v/>
      </c>
      <c r="R280" s="150" t="e">
        <f>Réservation!#REF!</f>
        <v>#REF!</v>
      </c>
      <c r="S280" s="44" t="str">
        <f>IFERROR(VLOOKUP(R280,Données!$D$2:$E$5,2,FALSE),"")</f>
        <v/>
      </c>
      <c r="T280" s="44" t="str">
        <f t="shared" si="55"/>
        <v/>
      </c>
      <c r="U280" s="187">
        <f t="shared" si="56"/>
        <v>0</v>
      </c>
      <c r="V280" s="45" t="e">
        <f>Réservation!#REF!</f>
        <v>#REF!</v>
      </c>
      <c r="W280" s="45" t="str">
        <f>IFERROR(VLOOKUP(V280,Données!$K$2:$N$7,3,FALSE),"")</f>
        <v/>
      </c>
      <c r="X280" s="187" t="str">
        <f t="shared" si="57"/>
        <v/>
      </c>
      <c r="Y280" s="45" t="e">
        <f>Réservation!#REF!</f>
        <v>#REF!</v>
      </c>
      <c r="Z280" s="45" t="str">
        <f>IFERROR(VLOOKUP(Y280,Données!$D$8:$E$10,2,FALSE),"")</f>
        <v/>
      </c>
      <c r="AA280" s="187" t="str">
        <f t="shared" si="58"/>
        <v/>
      </c>
      <c r="AB280" s="45" t="e">
        <f>Réservation!#REF!</f>
        <v>#REF!</v>
      </c>
      <c r="AC280" s="45" t="e">
        <f>Réservation!#REF!</f>
        <v>#REF!</v>
      </c>
      <c r="AD280" s="45" t="e">
        <f>VLOOKUP(AC280,Données!$D$14:$E$16,2,FALSE)</f>
        <v>#REF!</v>
      </c>
      <c r="AE280" s="187" t="str">
        <f t="shared" si="59"/>
        <v/>
      </c>
    </row>
    <row r="281" spans="1:31" hidden="1" x14ac:dyDescent="0.35">
      <c r="A281" s="150" t="e">
        <f>Réservation!#REF!</f>
        <v>#REF!</v>
      </c>
      <c r="B281" s="150" t="e">
        <f>Réservation!#REF!</f>
        <v>#REF!</v>
      </c>
      <c r="C281" s="151" t="e">
        <f>Réservation!#REF!</f>
        <v>#REF!</v>
      </c>
      <c r="D281" s="151" t="e">
        <f>Réservation!#REF!</f>
        <v>#REF!</v>
      </c>
      <c r="E281" s="44" t="e">
        <f t="shared" si="51"/>
        <v>#REF!</v>
      </c>
      <c r="F281" s="44" t="e">
        <f>Réservation!#REF!</f>
        <v>#REF!</v>
      </c>
      <c r="G281" s="44" t="e">
        <f>Réservation!#REF!</f>
        <v>#REF!</v>
      </c>
      <c r="H281" s="44" t="e">
        <f>Réservation!#REF!</f>
        <v>#REF!</v>
      </c>
      <c r="I281" s="150" t="e">
        <f>Réservation!#REF!</f>
        <v>#REF!</v>
      </c>
      <c r="J281" s="44" t="str">
        <f>IFERROR(VLOOKUP(I281,Données!$D$2:$E$5,2,FALSE),"")</f>
        <v/>
      </c>
      <c r="K281" s="44" t="str">
        <f t="shared" si="52"/>
        <v/>
      </c>
      <c r="L281" s="150" t="e">
        <f>Réservation!#REF!</f>
        <v>#REF!</v>
      </c>
      <c r="M281" s="44" t="str">
        <f>IFERROR(VLOOKUP(L281,Données!$D$2:$E$5,2,FALSE),"")</f>
        <v/>
      </c>
      <c r="N281" s="44" t="str">
        <f t="shared" si="53"/>
        <v/>
      </c>
      <c r="O281" s="150" t="e">
        <f>Réservation!#REF!</f>
        <v>#REF!</v>
      </c>
      <c r="P281" s="44" t="str">
        <f>IFERROR(VLOOKUP(O281,Données!$D$2:$E$5,2,FALSE),"")</f>
        <v/>
      </c>
      <c r="Q281" s="44" t="str">
        <f t="shared" si="54"/>
        <v/>
      </c>
      <c r="R281" s="150" t="e">
        <f>Réservation!#REF!</f>
        <v>#REF!</v>
      </c>
      <c r="S281" s="44" t="str">
        <f>IFERROR(VLOOKUP(R281,Données!$D$2:$E$5,2,FALSE),"")</f>
        <v/>
      </c>
      <c r="T281" s="44" t="str">
        <f t="shared" si="55"/>
        <v/>
      </c>
      <c r="U281" s="187">
        <f t="shared" si="56"/>
        <v>0</v>
      </c>
      <c r="V281" s="45" t="e">
        <f>Réservation!#REF!</f>
        <v>#REF!</v>
      </c>
      <c r="W281" s="45" t="str">
        <f>IFERROR(VLOOKUP(V281,Données!$K$2:$N$7,3,FALSE),"")</f>
        <v/>
      </c>
      <c r="X281" s="187" t="str">
        <f t="shared" si="57"/>
        <v/>
      </c>
      <c r="Y281" s="45" t="e">
        <f>Réservation!#REF!</f>
        <v>#REF!</v>
      </c>
      <c r="Z281" s="45" t="str">
        <f>IFERROR(VLOOKUP(Y281,Données!$D$8:$E$10,2,FALSE),"")</f>
        <v/>
      </c>
      <c r="AA281" s="187" t="str">
        <f t="shared" si="58"/>
        <v/>
      </c>
      <c r="AB281" s="45" t="e">
        <f>Réservation!#REF!</f>
        <v>#REF!</v>
      </c>
      <c r="AC281" s="45" t="e">
        <f>Réservation!#REF!</f>
        <v>#REF!</v>
      </c>
      <c r="AD281" s="45" t="e">
        <f>VLOOKUP(AC281,Données!$D$14:$E$16,2,FALSE)</f>
        <v>#REF!</v>
      </c>
      <c r="AE281" s="187" t="str">
        <f t="shared" si="59"/>
        <v/>
      </c>
    </row>
    <row r="282" spans="1:31" hidden="1" x14ac:dyDescent="0.35">
      <c r="A282" s="150" t="e">
        <f>Réservation!#REF!</f>
        <v>#REF!</v>
      </c>
      <c r="B282" s="150" t="e">
        <f>Réservation!#REF!</f>
        <v>#REF!</v>
      </c>
      <c r="C282" s="151" t="e">
        <f>Réservation!#REF!</f>
        <v>#REF!</v>
      </c>
      <c r="D282" s="151" t="e">
        <f>Réservation!#REF!</f>
        <v>#REF!</v>
      </c>
      <c r="E282" s="44" t="e">
        <f t="shared" si="51"/>
        <v>#REF!</v>
      </c>
      <c r="F282" s="44" t="e">
        <f>Réservation!#REF!</f>
        <v>#REF!</v>
      </c>
      <c r="G282" s="44" t="e">
        <f>Réservation!#REF!</f>
        <v>#REF!</v>
      </c>
      <c r="H282" s="44" t="e">
        <f>Réservation!#REF!</f>
        <v>#REF!</v>
      </c>
      <c r="I282" s="150" t="e">
        <f>Réservation!#REF!</f>
        <v>#REF!</v>
      </c>
      <c r="J282" s="44" t="str">
        <f>IFERROR(VLOOKUP(I282,Données!$D$2:$E$5,2,FALSE),"")</f>
        <v/>
      </c>
      <c r="K282" s="44" t="str">
        <f t="shared" si="52"/>
        <v/>
      </c>
      <c r="L282" s="150" t="e">
        <f>Réservation!#REF!</f>
        <v>#REF!</v>
      </c>
      <c r="M282" s="44" t="str">
        <f>IFERROR(VLOOKUP(L282,Données!$D$2:$E$5,2,FALSE),"")</f>
        <v/>
      </c>
      <c r="N282" s="44" t="str">
        <f t="shared" si="53"/>
        <v/>
      </c>
      <c r="O282" s="150" t="e">
        <f>Réservation!#REF!</f>
        <v>#REF!</v>
      </c>
      <c r="P282" s="44" t="str">
        <f>IFERROR(VLOOKUP(O282,Données!$D$2:$E$5,2,FALSE),"")</f>
        <v/>
      </c>
      <c r="Q282" s="44" t="str">
        <f t="shared" si="54"/>
        <v/>
      </c>
      <c r="R282" s="150" t="e">
        <f>Réservation!#REF!</f>
        <v>#REF!</v>
      </c>
      <c r="S282" s="44" t="str">
        <f>IFERROR(VLOOKUP(R282,Données!$D$2:$E$5,2,FALSE),"")</f>
        <v/>
      </c>
      <c r="T282" s="44" t="str">
        <f t="shared" si="55"/>
        <v/>
      </c>
      <c r="U282" s="187">
        <f t="shared" si="56"/>
        <v>0</v>
      </c>
      <c r="V282" s="45" t="e">
        <f>Réservation!#REF!</f>
        <v>#REF!</v>
      </c>
      <c r="W282" s="45" t="str">
        <f>IFERROR(VLOOKUP(V282,Données!$K$2:$N$7,3,FALSE),"")</f>
        <v/>
      </c>
      <c r="X282" s="187" t="str">
        <f t="shared" si="57"/>
        <v/>
      </c>
      <c r="Y282" s="45" t="e">
        <f>Réservation!#REF!</f>
        <v>#REF!</v>
      </c>
      <c r="Z282" s="45" t="str">
        <f>IFERROR(VLOOKUP(Y282,Données!$D$8:$E$10,2,FALSE),"")</f>
        <v/>
      </c>
      <c r="AA282" s="187" t="str">
        <f t="shared" si="58"/>
        <v/>
      </c>
      <c r="AB282" s="45" t="e">
        <f>Réservation!#REF!</f>
        <v>#REF!</v>
      </c>
      <c r="AC282" s="45" t="e">
        <f>Réservation!#REF!</f>
        <v>#REF!</v>
      </c>
      <c r="AD282" s="45" t="e">
        <f>VLOOKUP(AC282,Données!$D$14:$E$16,2,FALSE)</f>
        <v>#REF!</v>
      </c>
      <c r="AE282" s="187" t="str">
        <f t="shared" si="59"/>
        <v/>
      </c>
    </row>
    <row r="283" spans="1:31" hidden="1" x14ac:dyDescent="0.35">
      <c r="A283" s="150" t="e">
        <f>Réservation!#REF!</f>
        <v>#REF!</v>
      </c>
      <c r="B283" s="150" t="e">
        <f>Réservation!#REF!</f>
        <v>#REF!</v>
      </c>
      <c r="C283" s="151" t="e">
        <f>Réservation!#REF!</f>
        <v>#REF!</v>
      </c>
      <c r="D283" s="151" t="e">
        <f>Réservation!#REF!</f>
        <v>#REF!</v>
      </c>
      <c r="E283" s="44" t="e">
        <f t="shared" si="51"/>
        <v>#REF!</v>
      </c>
      <c r="F283" s="44" t="e">
        <f>Réservation!#REF!</f>
        <v>#REF!</v>
      </c>
      <c r="G283" s="44" t="e">
        <f>Réservation!#REF!</f>
        <v>#REF!</v>
      </c>
      <c r="H283" s="44" t="e">
        <f>Réservation!#REF!</f>
        <v>#REF!</v>
      </c>
      <c r="I283" s="150" t="e">
        <f>Réservation!#REF!</f>
        <v>#REF!</v>
      </c>
      <c r="J283" s="44" t="str">
        <f>IFERROR(VLOOKUP(I283,Données!$D$2:$E$5,2,FALSE),"")</f>
        <v/>
      </c>
      <c r="K283" s="44" t="str">
        <f t="shared" si="52"/>
        <v/>
      </c>
      <c r="L283" s="150" t="e">
        <f>Réservation!#REF!</f>
        <v>#REF!</v>
      </c>
      <c r="M283" s="44" t="str">
        <f>IFERROR(VLOOKUP(L283,Données!$D$2:$E$5,2,FALSE),"")</f>
        <v/>
      </c>
      <c r="N283" s="44" t="str">
        <f t="shared" si="53"/>
        <v/>
      </c>
      <c r="O283" s="150" t="e">
        <f>Réservation!#REF!</f>
        <v>#REF!</v>
      </c>
      <c r="P283" s="44" t="str">
        <f>IFERROR(VLOOKUP(O283,Données!$D$2:$E$5,2,FALSE),"")</f>
        <v/>
      </c>
      <c r="Q283" s="44" t="str">
        <f t="shared" si="54"/>
        <v/>
      </c>
      <c r="R283" s="150" t="e">
        <f>Réservation!#REF!</f>
        <v>#REF!</v>
      </c>
      <c r="S283" s="44" t="str">
        <f>IFERROR(VLOOKUP(R283,Données!$D$2:$E$5,2,FALSE),"")</f>
        <v/>
      </c>
      <c r="T283" s="44" t="str">
        <f t="shared" si="55"/>
        <v/>
      </c>
      <c r="U283" s="187">
        <f t="shared" si="56"/>
        <v>0</v>
      </c>
      <c r="V283" s="45" t="e">
        <f>Réservation!#REF!</f>
        <v>#REF!</v>
      </c>
      <c r="W283" s="45" t="str">
        <f>IFERROR(VLOOKUP(V283,Données!$K$2:$N$7,3,FALSE),"")</f>
        <v/>
      </c>
      <c r="X283" s="187" t="str">
        <f t="shared" si="57"/>
        <v/>
      </c>
      <c r="Y283" s="45" t="e">
        <f>Réservation!#REF!</f>
        <v>#REF!</v>
      </c>
      <c r="Z283" s="45" t="str">
        <f>IFERROR(VLOOKUP(Y283,Données!$D$8:$E$10,2,FALSE),"")</f>
        <v/>
      </c>
      <c r="AA283" s="187" t="str">
        <f t="shared" si="58"/>
        <v/>
      </c>
      <c r="AB283" s="45" t="e">
        <f>Réservation!#REF!</f>
        <v>#REF!</v>
      </c>
      <c r="AC283" s="45" t="e">
        <f>Réservation!#REF!</f>
        <v>#REF!</v>
      </c>
      <c r="AD283" s="45" t="e">
        <f>VLOOKUP(AC283,Données!$D$14:$E$16,2,FALSE)</f>
        <v>#REF!</v>
      </c>
      <c r="AE283" s="187" t="str">
        <f t="shared" si="59"/>
        <v/>
      </c>
    </row>
    <row r="284" spans="1:31" hidden="1" x14ac:dyDescent="0.35">
      <c r="A284" s="150" t="e">
        <f>Réservation!#REF!</f>
        <v>#REF!</v>
      </c>
      <c r="B284" s="150" t="e">
        <f>Réservation!#REF!</f>
        <v>#REF!</v>
      </c>
      <c r="C284" s="151" t="e">
        <f>Réservation!#REF!</f>
        <v>#REF!</v>
      </c>
      <c r="D284" s="151" t="e">
        <f>Réservation!#REF!</f>
        <v>#REF!</v>
      </c>
      <c r="E284" s="44" t="e">
        <f t="shared" si="51"/>
        <v>#REF!</v>
      </c>
      <c r="F284" s="44" t="e">
        <f>Réservation!#REF!</f>
        <v>#REF!</v>
      </c>
      <c r="G284" s="44" t="e">
        <f>Réservation!#REF!</f>
        <v>#REF!</v>
      </c>
      <c r="H284" s="44" t="e">
        <f>Réservation!#REF!</f>
        <v>#REF!</v>
      </c>
      <c r="I284" s="150" t="e">
        <f>Réservation!#REF!</f>
        <v>#REF!</v>
      </c>
      <c r="J284" s="44" t="str">
        <f>IFERROR(VLOOKUP(I284,Données!$D$2:$E$5,2,FALSE),"")</f>
        <v/>
      </c>
      <c r="K284" s="44" t="str">
        <f t="shared" si="52"/>
        <v/>
      </c>
      <c r="L284" s="150" t="e">
        <f>Réservation!#REF!</f>
        <v>#REF!</v>
      </c>
      <c r="M284" s="44" t="str">
        <f>IFERROR(VLOOKUP(L284,Données!$D$2:$E$5,2,FALSE),"")</f>
        <v/>
      </c>
      <c r="N284" s="44" t="str">
        <f t="shared" si="53"/>
        <v/>
      </c>
      <c r="O284" s="150" t="e">
        <f>Réservation!#REF!</f>
        <v>#REF!</v>
      </c>
      <c r="P284" s="44" t="str">
        <f>IFERROR(VLOOKUP(O284,Données!$D$2:$E$5,2,FALSE),"")</f>
        <v/>
      </c>
      <c r="Q284" s="44" t="str">
        <f t="shared" si="54"/>
        <v/>
      </c>
      <c r="R284" s="150" t="e">
        <f>Réservation!#REF!</f>
        <v>#REF!</v>
      </c>
      <c r="S284" s="44" t="str">
        <f>IFERROR(VLOOKUP(R284,Données!$D$2:$E$5,2,FALSE),"")</f>
        <v/>
      </c>
      <c r="T284" s="44" t="str">
        <f t="shared" si="55"/>
        <v/>
      </c>
      <c r="U284" s="187">
        <f t="shared" si="56"/>
        <v>0</v>
      </c>
      <c r="V284" s="45" t="e">
        <f>Réservation!#REF!</f>
        <v>#REF!</v>
      </c>
      <c r="W284" s="45" t="str">
        <f>IFERROR(VLOOKUP(V284,Données!$K$2:$N$7,3,FALSE),"")</f>
        <v/>
      </c>
      <c r="X284" s="187" t="str">
        <f t="shared" si="57"/>
        <v/>
      </c>
      <c r="Y284" s="45" t="e">
        <f>Réservation!#REF!</f>
        <v>#REF!</v>
      </c>
      <c r="Z284" s="45" t="str">
        <f>IFERROR(VLOOKUP(Y284,Données!$D$8:$E$10,2,FALSE),"")</f>
        <v/>
      </c>
      <c r="AA284" s="187" t="str">
        <f t="shared" si="58"/>
        <v/>
      </c>
      <c r="AB284" s="45" t="e">
        <f>Réservation!#REF!</f>
        <v>#REF!</v>
      </c>
      <c r="AC284" s="45" t="e">
        <f>Réservation!#REF!</f>
        <v>#REF!</v>
      </c>
      <c r="AD284" s="45" t="e">
        <f>VLOOKUP(AC284,Données!$D$14:$E$16,2,FALSE)</f>
        <v>#REF!</v>
      </c>
      <c r="AE284" s="187" t="str">
        <f t="shared" si="59"/>
        <v/>
      </c>
    </row>
    <row r="285" spans="1:31" hidden="1" x14ac:dyDescent="0.35">
      <c r="A285" s="150" t="e">
        <f>Réservation!#REF!</f>
        <v>#REF!</v>
      </c>
      <c r="B285" s="150" t="e">
        <f>Réservation!#REF!</f>
        <v>#REF!</v>
      </c>
      <c r="C285" s="151" t="e">
        <f>Réservation!#REF!</f>
        <v>#REF!</v>
      </c>
      <c r="D285" s="151" t="e">
        <f>Réservation!#REF!</f>
        <v>#REF!</v>
      </c>
      <c r="E285" s="44" t="e">
        <f t="shared" si="51"/>
        <v>#REF!</v>
      </c>
      <c r="F285" s="44" t="e">
        <f>Réservation!#REF!</f>
        <v>#REF!</v>
      </c>
      <c r="G285" s="44" t="e">
        <f>Réservation!#REF!</f>
        <v>#REF!</v>
      </c>
      <c r="H285" s="44" t="e">
        <f>Réservation!#REF!</f>
        <v>#REF!</v>
      </c>
      <c r="I285" s="150" t="e">
        <f>Réservation!#REF!</f>
        <v>#REF!</v>
      </c>
      <c r="J285" s="44" t="str">
        <f>IFERROR(VLOOKUP(I285,Données!$D$2:$E$5,2,FALSE),"")</f>
        <v/>
      </c>
      <c r="K285" s="44" t="str">
        <f t="shared" si="52"/>
        <v/>
      </c>
      <c r="L285" s="150" t="e">
        <f>Réservation!#REF!</f>
        <v>#REF!</v>
      </c>
      <c r="M285" s="44" t="str">
        <f>IFERROR(VLOOKUP(L285,Données!$D$2:$E$5,2,FALSE),"")</f>
        <v/>
      </c>
      <c r="N285" s="44" t="str">
        <f t="shared" si="53"/>
        <v/>
      </c>
      <c r="O285" s="150" t="e">
        <f>Réservation!#REF!</f>
        <v>#REF!</v>
      </c>
      <c r="P285" s="44" t="str">
        <f>IFERROR(VLOOKUP(O285,Données!$D$2:$E$5,2,FALSE),"")</f>
        <v/>
      </c>
      <c r="Q285" s="44" t="str">
        <f t="shared" si="54"/>
        <v/>
      </c>
      <c r="R285" s="150" t="e">
        <f>Réservation!#REF!</f>
        <v>#REF!</v>
      </c>
      <c r="S285" s="44" t="str">
        <f>IFERROR(VLOOKUP(R285,Données!$D$2:$E$5,2,FALSE),"")</f>
        <v/>
      </c>
      <c r="T285" s="44" t="str">
        <f t="shared" si="55"/>
        <v/>
      </c>
      <c r="U285" s="187">
        <f t="shared" si="56"/>
        <v>0</v>
      </c>
      <c r="V285" s="45" t="e">
        <f>Réservation!#REF!</f>
        <v>#REF!</v>
      </c>
      <c r="W285" s="45" t="str">
        <f>IFERROR(VLOOKUP(V285,Données!$K$2:$N$7,3,FALSE),"")</f>
        <v/>
      </c>
      <c r="X285" s="187" t="str">
        <f t="shared" si="57"/>
        <v/>
      </c>
      <c r="Y285" s="45" t="e">
        <f>Réservation!#REF!</f>
        <v>#REF!</v>
      </c>
      <c r="Z285" s="45" t="str">
        <f>IFERROR(VLOOKUP(Y285,Données!$D$8:$E$10,2,FALSE),"")</f>
        <v/>
      </c>
      <c r="AA285" s="187" t="str">
        <f t="shared" si="58"/>
        <v/>
      </c>
      <c r="AB285" s="45" t="e">
        <f>Réservation!#REF!</f>
        <v>#REF!</v>
      </c>
      <c r="AC285" s="45" t="e">
        <f>Réservation!#REF!</f>
        <v>#REF!</v>
      </c>
      <c r="AD285" s="45" t="e">
        <f>VLOOKUP(AC285,Données!$D$14:$E$16,2,FALSE)</f>
        <v>#REF!</v>
      </c>
      <c r="AE285" s="187" t="str">
        <f t="shared" si="59"/>
        <v/>
      </c>
    </row>
    <row r="286" spans="1:31" hidden="1" x14ac:dyDescent="0.35">
      <c r="A286" s="150" t="e">
        <f>Réservation!#REF!</f>
        <v>#REF!</v>
      </c>
      <c r="B286" s="150" t="e">
        <f>Réservation!#REF!</f>
        <v>#REF!</v>
      </c>
      <c r="C286" s="151" t="e">
        <f>Réservation!#REF!</f>
        <v>#REF!</v>
      </c>
      <c r="D286" s="151" t="e">
        <f>Réservation!#REF!</f>
        <v>#REF!</v>
      </c>
      <c r="E286" s="44" t="e">
        <f t="shared" si="51"/>
        <v>#REF!</v>
      </c>
      <c r="F286" s="44" t="e">
        <f>Réservation!#REF!</f>
        <v>#REF!</v>
      </c>
      <c r="G286" s="44" t="e">
        <f>Réservation!#REF!</f>
        <v>#REF!</v>
      </c>
      <c r="H286" s="44" t="e">
        <f>Réservation!#REF!</f>
        <v>#REF!</v>
      </c>
      <c r="I286" s="150" t="e">
        <f>Réservation!#REF!</f>
        <v>#REF!</v>
      </c>
      <c r="J286" s="44" t="str">
        <f>IFERROR(VLOOKUP(I286,Données!$D$2:$E$5,2,FALSE),"")</f>
        <v/>
      </c>
      <c r="K286" s="44" t="str">
        <f t="shared" si="52"/>
        <v/>
      </c>
      <c r="L286" s="150" t="e">
        <f>Réservation!#REF!</f>
        <v>#REF!</v>
      </c>
      <c r="M286" s="44" t="str">
        <f>IFERROR(VLOOKUP(L286,Données!$D$2:$E$5,2,FALSE),"")</f>
        <v/>
      </c>
      <c r="N286" s="44" t="str">
        <f t="shared" si="53"/>
        <v/>
      </c>
      <c r="O286" s="150" t="e">
        <f>Réservation!#REF!</f>
        <v>#REF!</v>
      </c>
      <c r="P286" s="44" t="str">
        <f>IFERROR(VLOOKUP(O286,Données!$D$2:$E$5,2,FALSE),"")</f>
        <v/>
      </c>
      <c r="Q286" s="44" t="str">
        <f t="shared" si="54"/>
        <v/>
      </c>
      <c r="R286" s="150" t="e">
        <f>Réservation!#REF!</f>
        <v>#REF!</v>
      </c>
      <c r="S286" s="44" t="str">
        <f>IFERROR(VLOOKUP(R286,Données!$D$2:$E$5,2,FALSE),"")</f>
        <v/>
      </c>
      <c r="T286" s="44" t="str">
        <f t="shared" si="55"/>
        <v/>
      </c>
      <c r="U286" s="187">
        <f t="shared" si="56"/>
        <v>0</v>
      </c>
      <c r="V286" s="45" t="e">
        <f>Réservation!#REF!</f>
        <v>#REF!</v>
      </c>
      <c r="W286" s="45" t="str">
        <f>IFERROR(VLOOKUP(V286,Données!$K$2:$N$7,3,FALSE),"")</f>
        <v/>
      </c>
      <c r="X286" s="187" t="str">
        <f t="shared" si="57"/>
        <v/>
      </c>
      <c r="Y286" s="45" t="e">
        <f>Réservation!#REF!</f>
        <v>#REF!</v>
      </c>
      <c r="Z286" s="45" t="str">
        <f>IFERROR(VLOOKUP(Y286,Données!$D$8:$E$10,2,FALSE),"")</f>
        <v/>
      </c>
      <c r="AA286" s="187" t="str">
        <f t="shared" si="58"/>
        <v/>
      </c>
      <c r="AB286" s="45" t="e">
        <f>Réservation!#REF!</f>
        <v>#REF!</v>
      </c>
      <c r="AC286" s="45" t="e">
        <f>Réservation!#REF!</f>
        <v>#REF!</v>
      </c>
      <c r="AD286" s="45" t="e">
        <f>VLOOKUP(AC286,Données!$D$14:$E$16,2,FALSE)</f>
        <v>#REF!</v>
      </c>
      <c r="AE286" s="187" t="str">
        <f t="shared" si="59"/>
        <v/>
      </c>
    </row>
    <row r="287" spans="1:31" hidden="1" x14ac:dyDescent="0.35">
      <c r="A287" s="150" t="e">
        <f>Réservation!#REF!</f>
        <v>#REF!</v>
      </c>
      <c r="B287" s="150" t="e">
        <f>Réservation!#REF!</f>
        <v>#REF!</v>
      </c>
      <c r="C287" s="151" t="e">
        <f>Réservation!#REF!</f>
        <v>#REF!</v>
      </c>
      <c r="D287" s="151" t="e">
        <f>Réservation!#REF!</f>
        <v>#REF!</v>
      </c>
      <c r="E287" s="44" t="e">
        <f t="shared" si="51"/>
        <v>#REF!</v>
      </c>
      <c r="F287" s="44" t="e">
        <f>Réservation!#REF!</f>
        <v>#REF!</v>
      </c>
      <c r="G287" s="44" t="e">
        <f>Réservation!#REF!</f>
        <v>#REF!</v>
      </c>
      <c r="H287" s="44" t="e">
        <f>Réservation!#REF!</f>
        <v>#REF!</v>
      </c>
      <c r="I287" s="150" t="e">
        <f>Réservation!#REF!</f>
        <v>#REF!</v>
      </c>
      <c r="J287" s="44" t="str">
        <f>IFERROR(VLOOKUP(I287,Données!$D$2:$E$5,2,FALSE),"")</f>
        <v/>
      </c>
      <c r="K287" s="44" t="str">
        <f t="shared" si="52"/>
        <v/>
      </c>
      <c r="L287" s="150" t="e">
        <f>Réservation!#REF!</f>
        <v>#REF!</v>
      </c>
      <c r="M287" s="44" t="str">
        <f>IFERROR(VLOOKUP(L287,Données!$D$2:$E$5,2,FALSE),"")</f>
        <v/>
      </c>
      <c r="N287" s="44" t="str">
        <f t="shared" si="53"/>
        <v/>
      </c>
      <c r="O287" s="150" t="e">
        <f>Réservation!#REF!</f>
        <v>#REF!</v>
      </c>
      <c r="P287" s="44" t="str">
        <f>IFERROR(VLOOKUP(O287,Données!$D$2:$E$5,2,FALSE),"")</f>
        <v/>
      </c>
      <c r="Q287" s="44" t="str">
        <f t="shared" si="54"/>
        <v/>
      </c>
      <c r="R287" s="150" t="e">
        <f>Réservation!#REF!</f>
        <v>#REF!</v>
      </c>
      <c r="S287" s="44" t="str">
        <f>IFERROR(VLOOKUP(R287,Données!$D$2:$E$5,2,FALSE),"")</f>
        <v/>
      </c>
      <c r="T287" s="44" t="str">
        <f t="shared" si="55"/>
        <v/>
      </c>
      <c r="U287" s="187">
        <f t="shared" si="56"/>
        <v>0</v>
      </c>
      <c r="V287" s="45" t="e">
        <f>Réservation!#REF!</f>
        <v>#REF!</v>
      </c>
      <c r="W287" s="45" t="str">
        <f>IFERROR(VLOOKUP(V287,Données!$K$2:$N$7,3,FALSE),"")</f>
        <v/>
      </c>
      <c r="X287" s="187" t="str">
        <f t="shared" si="57"/>
        <v/>
      </c>
      <c r="Y287" s="45" t="e">
        <f>Réservation!#REF!</f>
        <v>#REF!</v>
      </c>
      <c r="Z287" s="45" t="str">
        <f>IFERROR(VLOOKUP(Y287,Données!$D$8:$E$10,2,FALSE),"")</f>
        <v/>
      </c>
      <c r="AA287" s="187" t="str">
        <f t="shared" si="58"/>
        <v/>
      </c>
      <c r="AB287" s="45" t="e">
        <f>Réservation!#REF!</f>
        <v>#REF!</v>
      </c>
      <c r="AC287" s="45" t="e">
        <f>Réservation!#REF!</f>
        <v>#REF!</v>
      </c>
      <c r="AD287" s="45" t="e">
        <f>VLOOKUP(AC287,Données!$D$14:$E$16,2,FALSE)</f>
        <v>#REF!</v>
      </c>
      <c r="AE287" s="187" t="str">
        <f t="shared" si="59"/>
        <v/>
      </c>
    </row>
    <row r="288" spans="1:31" hidden="1" x14ac:dyDescent="0.35">
      <c r="A288" s="150" t="e">
        <f>Réservation!#REF!</f>
        <v>#REF!</v>
      </c>
      <c r="B288" s="150" t="e">
        <f>Réservation!#REF!</f>
        <v>#REF!</v>
      </c>
      <c r="C288" s="151" t="e">
        <f>Réservation!#REF!</f>
        <v>#REF!</v>
      </c>
      <c r="D288" s="151" t="e">
        <f>Réservation!#REF!</f>
        <v>#REF!</v>
      </c>
      <c r="E288" s="44" t="e">
        <f t="shared" si="51"/>
        <v>#REF!</v>
      </c>
      <c r="F288" s="44" t="e">
        <f>Réservation!#REF!</f>
        <v>#REF!</v>
      </c>
      <c r="G288" s="44" t="e">
        <f>Réservation!#REF!</f>
        <v>#REF!</v>
      </c>
      <c r="H288" s="44" t="e">
        <f>Réservation!#REF!</f>
        <v>#REF!</v>
      </c>
      <c r="I288" s="150" t="e">
        <f>Réservation!#REF!</f>
        <v>#REF!</v>
      </c>
      <c r="J288" s="44" t="str">
        <f>IFERROR(VLOOKUP(I288,Données!$D$2:$E$5,2,FALSE),"")</f>
        <v/>
      </c>
      <c r="K288" s="44" t="str">
        <f t="shared" si="52"/>
        <v/>
      </c>
      <c r="L288" s="150" t="e">
        <f>Réservation!#REF!</f>
        <v>#REF!</v>
      </c>
      <c r="M288" s="44" t="str">
        <f>IFERROR(VLOOKUP(L288,Données!$D$2:$E$5,2,FALSE),"")</f>
        <v/>
      </c>
      <c r="N288" s="44" t="str">
        <f t="shared" si="53"/>
        <v/>
      </c>
      <c r="O288" s="150" t="e">
        <f>Réservation!#REF!</f>
        <v>#REF!</v>
      </c>
      <c r="P288" s="44" t="str">
        <f>IFERROR(VLOOKUP(O288,Données!$D$2:$E$5,2,FALSE),"")</f>
        <v/>
      </c>
      <c r="Q288" s="44" t="str">
        <f t="shared" si="54"/>
        <v/>
      </c>
      <c r="R288" s="150" t="e">
        <f>Réservation!#REF!</f>
        <v>#REF!</v>
      </c>
      <c r="S288" s="44" t="str">
        <f>IFERROR(VLOOKUP(R288,Données!$D$2:$E$5,2,FALSE),"")</f>
        <v/>
      </c>
      <c r="T288" s="44" t="str">
        <f t="shared" si="55"/>
        <v/>
      </c>
      <c r="U288" s="187">
        <f t="shared" si="56"/>
        <v>0</v>
      </c>
      <c r="V288" s="45" t="e">
        <f>Réservation!#REF!</f>
        <v>#REF!</v>
      </c>
      <c r="W288" s="45" t="str">
        <f>IFERROR(VLOOKUP(V288,Données!$K$2:$N$7,3,FALSE),"")</f>
        <v/>
      </c>
      <c r="X288" s="187" t="str">
        <f t="shared" si="57"/>
        <v/>
      </c>
      <c r="Y288" s="45" t="e">
        <f>Réservation!#REF!</f>
        <v>#REF!</v>
      </c>
      <c r="Z288" s="45" t="str">
        <f>IFERROR(VLOOKUP(Y288,Données!$D$8:$E$10,2,FALSE),"")</f>
        <v/>
      </c>
      <c r="AA288" s="187" t="str">
        <f t="shared" si="58"/>
        <v/>
      </c>
      <c r="AB288" s="45" t="e">
        <f>Réservation!#REF!</f>
        <v>#REF!</v>
      </c>
      <c r="AC288" s="45" t="e">
        <f>Réservation!#REF!</f>
        <v>#REF!</v>
      </c>
      <c r="AD288" s="45" t="e">
        <f>VLOOKUP(AC288,Données!$D$14:$E$16,2,FALSE)</f>
        <v>#REF!</v>
      </c>
      <c r="AE288" s="187" t="str">
        <f t="shared" si="59"/>
        <v/>
      </c>
    </row>
    <row r="289" spans="1:31" hidden="1" x14ac:dyDescent="0.35">
      <c r="A289" s="150" t="e">
        <f>Réservation!#REF!</f>
        <v>#REF!</v>
      </c>
      <c r="B289" s="150" t="e">
        <f>Réservation!#REF!</f>
        <v>#REF!</v>
      </c>
      <c r="C289" s="151" t="e">
        <f>Réservation!#REF!</f>
        <v>#REF!</v>
      </c>
      <c r="D289" s="151" t="e">
        <f>Réservation!#REF!</f>
        <v>#REF!</v>
      </c>
      <c r="E289" s="44" t="e">
        <f t="shared" si="51"/>
        <v>#REF!</v>
      </c>
      <c r="F289" s="44" t="e">
        <f>Réservation!#REF!</f>
        <v>#REF!</v>
      </c>
      <c r="G289" s="44" t="e">
        <f>Réservation!#REF!</f>
        <v>#REF!</v>
      </c>
      <c r="H289" s="44" t="e">
        <f>Réservation!#REF!</f>
        <v>#REF!</v>
      </c>
      <c r="I289" s="150" t="e">
        <f>Réservation!#REF!</f>
        <v>#REF!</v>
      </c>
      <c r="J289" s="44" t="str">
        <f>IFERROR(VLOOKUP(I289,Données!$D$2:$E$5,2,FALSE),"")</f>
        <v/>
      </c>
      <c r="K289" s="44" t="str">
        <f t="shared" si="52"/>
        <v/>
      </c>
      <c r="L289" s="150" t="e">
        <f>Réservation!#REF!</f>
        <v>#REF!</v>
      </c>
      <c r="M289" s="44" t="str">
        <f>IFERROR(VLOOKUP(L289,Données!$D$2:$E$5,2,FALSE),"")</f>
        <v/>
      </c>
      <c r="N289" s="44" t="str">
        <f t="shared" si="53"/>
        <v/>
      </c>
      <c r="O289" s="150" t="e">
        <f>Réservation!#REF!</f>
        <v>#REF!</v>
      </c>
      <c r="P289" s="44" t="str">
        <f>IFERROR(VLOOKUP(O289,Données!$D$2:$E$5,2,FALSE),"")</f>
        <v/>
      </c>
      <c r="Q289" s="44" t="str">
        <f t="shared" si="54"/>
        <v/>
      </c>
      <c r="R289" s="150" t="e">
        <f>Réservation!#REF!</f>
        <v>#REF!</v>
      </c>
      <c r="S289" s="44" t="str">
        <f>IFERROR(VLOOKUP(R289,Données!$D$2:$E$5,2,FALSE),"")</f>
        <v/>
      </c>
      <c r="T289" s="44" t="str">
        <f t="shared" si="55"/>
        <v/>
      </c>
      <c r="U289" s="187">
        <f t="shared" si="56"/>
        <v>0</v>
      </c>
      <c r="V289" s="45" t="e">
        <f>Réservation!#REF!</f>
        <v>#REF!</v>
      </c>
      <c r="W289" s="45" t="str">
        <f>IFERROR(VLOOKUP(V289,Données!$K$2:$N$7,3,FALSE),"")</f>
        <v/>
      </c>
      <c r="X289" s="187" t="str">
        <f t="shared" si="57"/>
        <v/>
      </c>
      <c r="Y289" s="45" t="e">
        <f>Réservation!#REF!</f>
        <v>#REF!</v>
      </c>
      <c r="Z289" s="45" t="str">
        <f>IFERROR(VLOOKUP(Y289,Données!$D$8:$E$10,2,FALSE),"")</f>
        <v/>
      </c>
      <c r="AA289" s="187" t="str">
        <f t="shared" si="58"/>
        <v/>
      </c>
      <c r="AB289" s="45" t="e">
        <f>Réservation!#REF!</f>
        <v>#REF!</v>
      </c>
      <c r="AC289" s="45" t="e">
        <f>Réservation!#REF!</f>
        <v>#REF!</v>
      </c>
      <c r="AD289" s="45" t="e">
        <f>VLOOKUP(AC289,Données!$D$14:$E$16,2,FALSE)</f>
        <v>#REF!</v>
      </c>
      <c r="AE289" s="187" t="str">
        <f t="shared" si="59"/>
        <v/>
      </c>
    </row>
    <row r="290" spans="1:31" hidden="1" x14ac:dyDescent="0.35">
      <c r="A290" s="150" t="e">
        <f>Réservation!#REF!</f>
        <v>#REF!</v>
      </c>
      <c r="B290" s="150" t="e">
        <f>Réservation!#REF!</f>
        <v>#REF!</v>
      </c>
      <c r="C290" s="151" t="e">
        <f>Réservation!#REF!</f>
        <v>#REF!</v>
      </c>
      <c r="D290" s="151" t="e">
        <f>Réservation!#REF!</f>
        <v>#REF!</v>
      </c>
      <c r="E290" s="44" t="e">
        <f t="shared" si="51"/>
        <v>#REF!</v>
      </c>
      <c r="F290" s="44" t="e">
        <f>Réservation!#REF!</f>
        <v>#REF!</v>
      </c>
      <c r="G290" s="44" t="e">
        <f>Réservation!#REF!</f>
        <v>#REF!</v>
      </c>
      <c r="H290" s="44" t="e">
        <f>Réservation!#REF!</f>
        <v>#REF!</v>
      </c>
      <c r="I290" s="150" t="e">
        <f>Réservation!#REF!</f>
        <v>#REF!</v>
      </c>
      <c r="J290" s="44" t="str">
        <f>IFERROR(VLOOKUP(I290,Données!$D$2:$E$5,2,FALSE),"")</f>
        <v/>
      </c>
      <c r="K290" s="44" t="str">
        <f t="shared" si="52"/>
        <v/>
      </c>
      <c r="L290" s="150" t="e">
        <f>Réservation!#REF!</f>
        <v>#REF!</v>
      </c>
      <c r="M290" s="44" t="str">
        <f>IFERROR(VLOOKUP(L290,Données!$D$2:$E$5,2,FALSE),"")</f>
        <v/>
      </c>
      <c r="N290" s="44" t="str">
        <f t="shared" si="53"/>
        <v/>
      </c>
      <c r="O290" s="150" t="e">
        <f>Réservation!#REF!</f>
        <v>#REF!</v>
      </c>
      <c r="P290" s="44" t="str">
        <f>IFERROR(VLOOKUP(O290,Données!$D$2:$E$5,2,FALSE),"")</f>
        <v/>
      </c>
      <c r="Q290" s="44" t="str">
        <f t="shared" si="54"/>
        <v/>
      </c>
      <c r="R290" s="150" t="e">
        <f>Réservation!#REF!</f>
        <v>#REF!</v>
      </c>
      <c r="S290" s="44" t="str">
        <f>IFERROR(VLOOKUP(R290,Données!$D$2:$E$5,2,FALSE),"")</f>
        <v/>
      </c>
      <c r="T290" s="44" t="str">
        <f t="shared" si="55"/>
        <v/>
      </c>
      <c r="U290" s="187">
        <f t="shared" si="56"/>
        <v>0</v>
      </c>
      <c r="V290" s="45" t="e">
        <f>Réservation!#REF!</f>
        <v>#REF!</v>
      </c>
      <c r="W290" s="45" t="str">
        <f>IFERROR(VLOOKUP(V290,Données!$K$2:$N$7,3,FALSE),"")</f>
        <v/>
      </c>
      <c r="X290" s="187" t="str">
        <f t="shared" si="57"/>
        <v/>
      </c>
      <c r="Y290" s="45" t="e">
        <f>Réservation!#REF!</f>
        <v>#REF!</v>
      </c>
      <c r="Z290" s="45" t="str">
        <f>IFERROR(VLOOKUP(Y290,Données!$D$8:$E$10,2,FALSE),"")</f>
        <v/>
      </c>
      <c r="AA290" s="187" t="str">
        <f t="shared" si="58"/>
        <v/>
      </c>
      <c r="AB290" s="45" t="e">
        <f>Réservation!#REF!</f>
        <v>#REF!</v>
      </c>
      <c r="AC290" s="45" t="e">
        <f>Réservation!#REF!</f>
        <v>#REF!</v>
      </c>
      <c r="AD290" s="45" t="e">
        <f>VLOOKUP(AC290,Données!$D$14:$E$16,2,FALSE)</f>
        <v>#REF!</v>
      </c>
      <c r="AE290" s="187" t="str">
        <f t="shared" si="59"/>
        <v/>
      </c>
    </row>
    <row r="291" spans="1:31" hidden="1" x14ac:dyDescent="0.35">
      <c r="A291" s="150" t="e">
        <f>Réservation!#REF!</f>
        <v>#REF!</v>
      </c>
      <c r="B291" s="150" t="e">
        <f>Réservation!#REF!</f>
        <v>#REF!</v>
      </c>
      <c r="C291" s="151" t="e">
        <f>Réservation!#REF!</f>
        <v>#REF!</v>
      </c>
      <c r="D291" s="151" t="e">
        <f>Réservation!#REF!</f>
        <v>#REF!</v>
      </c>
      <c r="E291" s="44" t="e">
        <f t="shared" si="51"/>
        <v>#REF!</v>
      </c>
      <c r="F291" s="44" t="e">
        <f>Réservation!#REF!</f>
        <v>#REF!</v>
      </c>
      <c r="G291" s="44" t="e">
        <f>Réservation!#REF!</f>
        <v>#REF!</v>
      </c>
      <c r="H291" s="44" t="e">
        <f>Réservation!#REF!</f>
        <v>#REF!</v>
      </c>
      <c r="I291" s="150" t="e">
        <f>Réservation!#REF!</f>
        <v>#REF!</v>
      </c>
      <c r="J291" s="44" t="str">
        <f>IFERROR(VLOOKUP(I291,Données!$D$2:$E$5,2,FALSE),"")</f>
        <v/>
      </c>
      <c r="K291" s="44" t="str">
        <f t="shared" si="52"/>
        <v/>
      </c>
      <c r="L291" s="150" t="e">
        <f>Réservation!#REF!</f>
        <v>#REF!</v>
      </c>
      <c r="M291" s="44" t="str">
        <f>IFERROR(VLOOKUP(L291,Données!$D$2:$E$5,2,FALSE),"")</f>
        <v/>
      </c>
      <c r="N291" s="44" t="str">
        <f t="shared" si="53"/>
        <v/>
      </c>
      <c r="O291" s="150" t="e">
        <f>Réservation!#REF!</f>
        <v>#REF!</v>
      </c>
      <c r="P291" s="44" t="str">
        <f>IFERROR(VLOOKUP(O291,Données!$D$2:$E$5,2,FALSE),"")</f>
        <v/>
      </c>
      <c r="Q291" s="44" t="str">
        <f t="shared" si="54"/>
        <v/>
      </c>
      <c r="R291" s="150" t="e">
        <f>Réservation!#REF!</f>
        <v>#REF!</v>
      </c>
      <c r="S291" s="44" t="str">
        <f>IFERROR(VLOOKUP(R291,Données!$D$2:$E$5,2,FALSE),"")</f>
        <v/>
      </c>
      <c r="T291" s="44" t="str">
        <f t="shared" si="55"/>
        <v/>
      </c>
      <c r="U291" s="187">
        <f t="shared" si="56"/>
        <v>0</v>
      </c>
      <c r="V291" s="45" t="e">
        <f>Réservation!#REF!</f>
        <v>#REF!</v>
      </c>
      <c r="W291" s="45" t="str">
        <f>IFERROR(VLOOKUP(V291,Données!$K$2:$N$7,3,FALSE),"")</f>
        <v/>
      </c>
      <c r="X291" s="187" t="str">
        <f t="shared" si="57"/>
        <v/>
      </c>
      <c r="Y291" s="45" t="e">
        <f>Réservation!#REF!</f>
        <v>#REF!</v>
      </c>
      <c r="Z291" s="45" t="str">
        <f>IFERROR(VLOOKUP(Y291,Données!$D$8:$E$10,2,FALSE),"")</f>
        <v/>
      </c>
      <c r="AA291" s="187" t="str">
        <f t="shared" si="58"/>
        <v/>
      </c>
      <c r="AB291" s="45" t="e">
        <f>Réservation!#REF!</f>
        <v>#REF!</v>
      </c>
      <c r="AC291" s="45" t="e">
        <f>Réservation!#REF!</f>
        <v>#REF!</v>
      </c>
      <c r="AD291" s="45" t="e">
        <f>VLOOKUP(AC291,Données!$D$14:$E$16,2,FALSE)</f>
        <v>#REF!</v>
      </c>
      <c r="AE291" s="187" t="str">
        <f t="shared" si="59"/>
        <v/>
      </c>
    </row>
    <row r="292" spans="1:31" hidden="1" x14ac:dyDescent="0.35">
      <c r="A292" s="150" t="e">
        <f>Réservation!#REF!</f>
        <v>#REF!</v>
      </c>
      <c r="B292" s="150" t="e">
        <f>Réservation!#REF!</f>
        <v>#REF!</v>
      </c>
      <c r="C292" s="151" t="e">
        <f>Réservation!#REF!</f>
        <v>#REF!</v>
      </c>
      <c r="D292" s="151" t="e">
        <f>Réservation!#REF!</f>
        <v>#REF!</v>
      </c>
      <c r="E292" s="44" t="e">
        <f t="shared" si="51"/>
        <v>#REF!</v>
      </c>
      <c r="F292" s="44" t="e">
        <f>Réservation!#REF!</f>
        <v>#REF!</v>
      </c>
      <c r="G292" s="44" t="e">
        <f>Réservation!#REF!</f>
        <v>#REF!</v>
      </c>
      <c r="H292" s="44" t="e">
        <f>Réservation!#REF!</f>
        <v>#REF!</v>
      </c>
      <c r="I292" s="150" t="e">
        <f>Réservation!#REF!</f>
        <v>#REF!</v>
      </c>
      <c r="J292" s="44" t="str">
        <f>IFERROR(VLOOKUP(I292,Données!$D$2:$E$5,2,FALSE),"")</f>
        <v/>
      </c>
      <c r="K292" s="44" t="str">
        <f t="shared" si="52"/>
        <v/>
      </c>
      <c r="L292" s="150" t="e">
        <f>Réservation!#REF!</f>
        <v>#REF!</v>
      </c>
      <c r="M292" s="44" t="str">
        <f>IFERROR(VLOOKUP(L292,Données!$D$2:$E$5,2,FALSE),"")</f>
        <v/>
      </c>
      <c r="N292" s="44" t="str">
        <f t="shared" si="53"/>
        <v/>
      </c>
      <c r="O292" s="150" t="e">
        <f>Réservation!#REF!</f>
        <v>#REF!</v>
      </c>
      <c r="P292" s="44" t="str">
        <f>IFERROR(VLOOKUP(O292,Données!$D$2:$E$5,2,FALSE),"")</f>
        <v/>
      </c>
      <c r="Q292" s="44" t="str">
        <f t="shared" si="54"/>
        <v/>
      </c>
      <c r="R292" s="150" t="e">
        <f>Réservation!#REF!</f>
        <v>#REF!</v>
      </c>
      <c r="S292" s="44" t="str">
        <f>IFERROR(VLOOKUP(R292,Données!$D$2:$E$5,2,FALSE),"")</f>
        <v/>
      </c>
      <c r="T292" s="44" t="str">
        <f t="shared" si="55"/>
        <v/>
      </c>
      <c r="U292" s="187">
        <f t="shared" si="56"/>
        <v>0</v>
      </c>
      <c r="V292" s="45" t="e">
        <f>Réservation!#REF!</f>
        <v>#REF!</v>
      </c>
      <c r="W292" s="45" t="str">
        <f>IFERROR(VLOOKUP(V292,Données!$K$2:$N$7,3,FALSE),"")</f>
        <v/>
      </c>
      <c r="X292" s="187" t="str">
        <f t="shared" si="57"/>
        <v/>
      </c>
      <c r="Y292" s="45" t="e">
        <f>Réservation!#REF!</f>
        <v>#REF!</v>
      </c>
      <c r="Z292" s="45" t="str">
        <f>IFERROR(VLOOKUP(Y292,Données!$D$8:$E$10,2,FALSE),"")</f>
        <v/>
      </c>
      <c r="AA292" s="187" t="str">
        <f t="shared" si="58"/>
        <v/>
      </c>
      <c r="AB292" s="45" t="e">
        <f>Réservation!#REF!</f>
        <v>#REF!</v>
      </c>
      <c r="AC292" s="45" t="e">
        <f>Réservation!#REF!</f>
        <v>#REF!</v>
      </c>
      <c r="AD292" s="45" t="e">
        <f>VLOOKUP(AC292,Données!$D$14:$E$16,2,FALSE)</f>
        <v>#REF!</v>
      </c>
      <c r="AE292" s="187" t="str">
        <f t="shared" si="59"/>
        <v/>
      </c>
    </row>
    <row r="293" spans="1:31" hidden="1" x14ac:dyDescent="0.35">
      <c r="A293" s="150" t="e">
        <f>Réservation!#REF!</f>
        <v>#REF!</v>
      </c>
      <c r="B293" s="150" t="e">
        <f>Réservation!#REF!</f>
        <v>#REF!</v>
      </c>
      <c r="C293" s="151" t="e">
        <f>Réservation!#REF!</f>
        <v>#REF!</v>
      </c>
      <c r="D293" s="151" t="e">
        <f>Réservation!#REF!</f>
        <v>#REF!</v>
      </c>
      <c r="E293" s="44" t="e">
        <f t="shared" si="51"/>
        <v>#REF!</v>
      </c>
      <c r="F293" s="44" t="e">
        <f>Réservation!#REF!</f>
        <v>#REF!</v>
      </c>
      <c r="G293" s="44" t="e">
        <f>Réservation!#REF!</f>
        <v>#REF!</v>
      </c>
      <c r="H293" s="44" t="e">
        <f>Réservation!#REF!</f>
        <v>#REF!</v>
      </c>
      <c r="I293" s="150" t="e">
        <f>Réservation!#REF!</f>
        <v>#REF!</v>
      </c>
      <c r="J293" s="44" t="str">
        <f>IFERROR(VLOOKUP(I293,Données!$D$2:$E$5,2,FALSE),"")</f>
        <v/>
      </c>
      <c r="K293" s="44" t="str">
        <f t="shared" si="52"/>
        <v/>
      </c>
      <c r="L293" s="150" t="e">
        <f>Réservation!#REF!</f>
        <v>#REF!</v>
      </c>
      <c r="M293" s="44" t="str">
        <f>IFERROR(VLOOKUP(L293,Données!$D$2:$E$5,2,FALSE),"")</f>
        <v/>
      </c>
      <c r="N293" s="44" t="str">
        <f t="shared" si="53"/>
        <v/>
      </c>
      <c r="O293" s="150" t="e">
        <f>Réservation!#REF!</f>
        <v>#REF!</v>
      </c>
      <c r="P293" s="44" t="str">
        <f>IFERROR(VLOOKUP(O293,Données!$D$2:$E$5,2,FALSE),"")</f>
        <v/>
      </c>
      <c r="Q293" s="44" t="str">
        <f t="shared" si="54"/>
        <v/>
      </c>
      <c r="R293" s="150" t="e">
        <f>Réservation!#REF!</f>
        <v>#REF!</v>
      </c>
      <c r="S293" s="44" t="str">
        <f>IFERROR(VLOOKUP(R293,Données!$D$2:$E$5,2,FALSE),"")</f>
        <v/>
      </c>
      <c r="T293" s="44" t="str">
        <f t="shared" si="55"/>
        <v/>
      </c>
      <c r="U293" s="187">
        <f t="shared" si="56"/>
        <v>0</v>
      </c>
      <c r="V293" s="45" t="e">
        <f>Réservation!#REF!</f>
        <v>#REF!</v>
      </c>
      <c r="W293" s="45" t="str">
        <f>IFERROR(VLOOKUP(V293,Données!$K$2:$N$7,3,FALSE),"")</f>
        <v/>
      </c>
      <c r="X293" s="187" t="str">
        <f t="shared" si="57"/>
        <v/>
      </c>
      <c r="Y293" s="45" t="e">
        <f>Réservation!#REF!</f>
        <v>#REF!</v>
      </c>
      <c r="Z293" s="45" t="str">
        <f>IFERROR(VLOOKUP(Y293,Données!$D$8:$E$10,2,FALSE),"")</f>
        <v/>
      </c>
      <c r="AA293" s="187" t="str">
        <f t="shared" si="58"/>
        <v/>
      </c>
      <c r="AB293" s="45" t="e">
        <f>Réservation!#REF!</f>
        <v>#REF!</v>
      </c>
      <c r="AC293" s="45" t="e">
        <f>Réservation!#REF!</f>
        <v>#REF!</v>
      </c>
      <c r="AD293" s="45" t="e">
        <f>VLOOKUP(AC293,Données!$D$14:$E$16,2,FALSE)</f>
        <v>#REF!</v>
      </c>
      <c r="AE293" s="187" t="str">
        <f t="shared" si="59"/>
        <v/>
      </c>
    </row>
    <row r="294" spans="1:31" hidden="1" x14ac:dyDescent="0.35">
      <c r="A294" s="150" t="e">
        <f>Réservation!#REF!</f>
        <v>#REF!</v>
      </c>
      <c r="B294" s="150" t="e">
        <f>Réservation!#REF!</f>
        <v>#REF!</v>
      </c>
      <c r="C294" s="151" t="e">
        <f>Réservation!#REF!</f>
        <v>#REF!</v>
      </c>
      <c r="D294" s="151" t="e">
        <f>Réservation!#REF!</f>
        <v>#REF!</v>
      </c>
      <c r="E294" s="44" t="e">
        <f t="shared" si="51"/>
        <v>#REF!</v>
      </c>
      <c r="F294" s="44" t="e">
        <f>Réservation!#REF!</f>
        <v>#REF!</v>
      </c>
      <c r="G294" s="44" t="e">
        <f>Réservation!#REF!</f>
        <v>#REF!</v>
      </c>
      <c r="H294" s="44" t="e">
        <f>Réservation!#REF!</f>
        <v>#REF!</v>
      </c>
      <c r="I294" s="150" t="e">
        <f>Réservation!#REF!</f>
        <v>#REF!</v>
      </c>
      <c r="J294" s="44" t="str">
        <f>IFERROR(VLOOKUP(I294,Données!$D$2:$E$5,2,FALSE),"")</f>
        <v/>
      </c>
      <c r="K294" s="44" t="str">
        <f t="shared" si="52"/>
        <v/>
      </c>
      <c r="L294" s="150" t="e">
        <f>Réservation!#REF!</f>
        <v>#REF!</v>
      </c>
      <c r="M294" s="44" t="str">
        <f>IFERROR(VLOOKUP(L294,Données!$D$2:$E$5,2,FALSE),"")</f>
        <v/>
      </c>
      <c r="N294" s="44" t="str">
        <f t="shared" si="53"/>
        <v/>
      </c>
      <c r="O294" s="150" t="e">
        <f>Réservation!#REF!</f>
        <v>#REF!</v>
      </c>
      <c r="P294" s="44" t="str">
        <f>IFERROR(VLOOKUP(O294,Données!$D$2:$E$5,2,FALSE),"")</f>
        <v/>
      </c>
      <c r="Q294" s="44" t="str">
        <f t="shared" si="54"/>
        <v/>
      </c>
      <c r="R294" s="150" t="e">
        <f>Réservation!#REF!</f>
        <v>#REF!</v>
      </c>
      <c r="S294" s="44" t="str">
        <f>IFERROR(VLOOKUP(R294,Données!$D$2:$E$5,2,FALSE),"")</f>
        <v/>
      </c>
      <c r="T294" s="44" t="str">
        <f t="shared" si="55"/>
        <v/>
      </c>
      <c r="U294" s="187">
        <f t="shared" si="56"/>
        <v>0</v>
      </c>
      <c r="V294" s="45" t="e">
        <f>Réservation!#REF!</f>
        <v>#REF!</v>
      </c>
      <c r="W294" s="45" t="str">
        <f>IFERROR(VLOOKUP(V294,Données!$K$2:$N$7,3,FALSE),"")</f>
        <v/>
      </c>
      <c r="X294" s="187" t="str">
        <f t="shared" si="57"/>
        <v/>
      </c>
      <c r="Y294" s="45" t="e">
        <f>Réservation!#REF!</f>
        <v>#REF!</v>
      </c>
      <c r="Z294" s="45" t="str">
        <f>IFERROR(VLOOKUP(Y294,Données!$D$8:$E$10,2,FALSE),"")</f>
        <v/>
      </c>
      <c r="AA294" s="187" t="str">
        <f t="shared" si="58"/>
        <v/>
      </c>
      <c r="AB294" s="45" t="e">
        <f>Réservation!#REF!</f>
        <v>#REF!</v>
      </c>
      <c r="AC294" s="45" t="e">
        <f>Réservation!#REF!</f>
        <v>#REF!</v>
      </c>
      <c r="AD294" s="45" t="e">
        <f>VLOOKUP(AC294,Données!$D$14:$E$16,2,FALSE)</f>
        <v>#REF!</v>
      </c>
      <c r="AE294" s="187" t="str">
        <f t="shared" si="59"/>
        <v/>
      </c>
    </row>
    <row r="295" spans="1:31" hidden="1" x14ac:dyDescent="0.35">
      <c r="A295" s="150" t="e">
        <f>Réservation!#REF!</f>
        <v>#REF!</v>
      </c>
      <c r="B295" s="150" t="e">
        <f>Réservation!#REF!</f>
        <v>#REF!</v>
      </c>
      <c r="C295" s="151" t="e">
        <f>Réservation!#REF!</f>
        <v>#REF!</v>
      </c>
      <c r="D295" s="151" t="e">
        <f>Réservation!#REF!</f>
        <v>#REF!</v>
      </c>
      <c r="E295" s="44" t="e">
        <f t="shared" si="51"/>
        <v>#REF!</v>
      </c>
      <c r="F295" s="44" t="e">
        <f>Réservation!#REF!</f>
        <v>#REF!</v>
      </c>
      <c r="G295" s="44" t="e">
        <f>Réservation!#REF!</f>
        <v>#REF!</v>
      </c>
      <c r="H295" s="44" t="e">
        <f>Réservation!#REF!</f>
        <v>#REF!</v>
      </c>
      <c r="I295" s="150" t="e">
        <f>Réservation!#REF!</f>
        <v>#REF!</v>
      </c>
      <c r="J295" s="44" t="str">
        <f>IFERROR(VLOOKUP(I295,Données!$D$2:$E$5,2,FALSE),"")</f>
        <v/>
      </c>
      <c r="K295" s="44" t="str">
        <f t="shared" si="52"/>
        <v/>
      </c>
      <c r="L295" s="150" t="e">
        <f>Réservation!#REF!</f>
        <v>#REF!</v>
      </c>
      <c r="M295" s="44" t="str">
        <f>IFERROR(VLOOKUP(L295,Données!$D$2:$E$5,2,FALSE),"")</f>
        <v/>
      </c>
      <c r="N295" s="44" t="str">
        <f t="shared" si="53"/>
        <v/>
      </c>
      <c r="O295" s="150" t="e">
        <f>Réservation!#REF!</f>
        <v>#REF!</v>
      </c>
      <c r="P295" s="44" t="str">
        <f>IFERROR(VLOOKUP(O295,Données!$D$2:$E$5,2,FALSE),"")</f>
        <v/>
      </c>
      <c r="Q295" s="44" t="str">
        <f t="shared" si="54"/>
        <v/>
      </c>
      <c r="R295" s="150" t="e">
        <f>Réservation!#REF!</f>
        <v>#REF!</v>
      </c>
      <c r="S295" s="44" t="str">
        <f>IFERROR(VLOOKUP(R295,Données!$D$2:$E$5,2,FALSE),"")</f>
        <v/>
      </c>
      <c r="T295" s="44" t="str">
        <f t="shared" si="55"/>
        <v/>
      </c>
      <c r="U295" s="187">
        <f t="shared" si="56"/>
        <v>0</v>
      </c>
      <c r="V295" s="45" t="e">
        <f>Réservation!#REF!</f>
        <v>#REF!</v>
      </c>
      <c r="W295" s="45" t="str">
        <f>IFERROR(VLOOKUP(V295,Données!$K$2:$N$7,3,FALSE),"")</f>
        <v/>
      </c>
      <c r="X295" s="187" t="str">
        <f t="shared" si="57"/>
        <v/>
      </c>
      <c r="Y295" s="45" t="e">
        <f>Réservation!#REF!</f>
        <v>#REF!</v>
      </c>
      <c r="Z295" s="45" t="str">
        <f>IFERROR(VLOOKUP(Y295,Données!$D$8:$E$10,2,FALSE),"")</f>
        <v/>
      </c>
      <c r="AA295" s="187" t="str">
        <f t="shared" si="58"/>
        <v/>
      </c>
      <c r="AB295" s="45" t="e">
        <f>Réservation!#REF!</f>
        <v>#REF!</v>
      </c>
      <c r="AC295" s="45" t="e">
        <f>Réservation!#REF!</f>
        <v>#REF!</v>
      </c>
      <c r="AD295" s="45" t="e">
        <f>VLOOKUP(AC295,Données!$D$14:$E$16,2,FALSE)</f>
        <v>#REF!</v>
      </c>
      <c r="AE295" s="187" t="str">
        <f t="shared" si="59"/>
        <v/>
      </c>
    </row>
    <row r="296" spans="1:31" hidden="1" x14ac:dyDescent="0.35">
      <c r="A296" s="150" t="e">
        <f>Réservation!#REF!</f>
        <v>#REF!</v>
      </c>
      <c r="B296" s="150" t="e">
        <f>Réservation!#REF!</f>
        <v>#REF!</v>
      </c>
      <c r="C296" s="151" t="e">
        <f>Réservation!#REF!</f>
        <v>#REF!</v>
      </c>
      <c r="D296" s="151" t="e">
        <f>Réservation!#REF!</f>
        <v>#REF!</v>
      </c>
      <c r="E296" s="44" t="e">
        <f t="shared" si="51"/>
        <v>#REF!</v>
      </c>
      <c r="F296" s="44" t="e">
        <f>Réservation!#REF!</f>
        <v>#REF!</v>
      </c>
      <c r="G296" s="44" t="e">
        <f>Réservation!#REF!</f>
        <v>#REF!</v>
      </c>
      <c r="H296" s="44" t="e">
        <f>Réservation!#REF!</f>
        <v>#REF!</v>
      </c>
      <c r="I296" s="150" t="e">
        <f>Réservation!#REF!</f>
        <v>#REF!</v>
      </c>
      <c r="J296" s="44" t="str">
        <f>IFERROR(VLOOKUP(I296,Données!$D$2:$E$5,2,FALSE),"")</f>
        <v/>
      </c>
      <c r="K296" s="44" t="str">
        <f t="shared" si="52"/>
        <v/>
      </c>
      <c r="L296" s="150" t="e">
        <f>Réservation!#REF!</f>
        <v>#REF!</v>
      </c>
      <c r="M296" s="44" t="str">
        <f>IFERROR(VLOOKUP(L296,Données!$D$2:$E$5,2,FALSE),"")</f>
        <v/>
      </c>
      <c r="N296" s="44" t="str">
        <f t="shared" si="53"/>
        <v/>
      </c>
      <c r="O296" s="150" t="e">
        <f>Réservation!#REF!</f>
        <v>#REF!</v>
      </c>
      <c r="P296" s="44" t="str">
        <f>IFERROR(VLOOKUP(O296,Données!$D$2:$E$5,2,FALSE),"")</f>
        <v/>
      </c>
      <c r="Q296" s="44" t="str">
        <f t="shared" si="54"/>
        <v/>
      </c>
      <c r="R296" s="150" t="e">
        <f>Réservation!#REF!</f>
        <v>#REF!</v>
      </c>
      <c r="S296" s="44" t="str">
        <f>IFERROR(VLOOKUP(R296,Données!$D$2:$E$5,2,FALSE),"")</f>
        <v/>
      </c>
      <c r="T296" s="44" t="str">
        <f t="shared" si="55"/>
        <v/>
      </c>
      <c r="U296" s="187">
        <f t="shared" si="56"/>
        <v>0</v>
      </c>
      <c r="V296" s="45" t="e">
        <f>Réservation!#REF!</f>
        <v>#REF!</v>
      </c>
      <c r="W296" s="45" t="str">
        <f>IFERROR(VLOOKUP(V296,Données!$K$2:$N$7,3,FALSE),"")</f>
        <v/>
      </c>
      <c r="X296" s="187" t="str">
        <f t="shared" si="57"/>
        <v/>
      </c>
      <c r="Y296" s="45" t="e">
        <f>Réservation!#REF!</f>
        <v>#REF!</v>
      </c>
      <c r="Z296" s="45" t="str">
        <f>IFERROR(VLOOKUP(Y296,Données!$D$8:$E$10,2,FALSE),"")</f>
        <v/>
      </c>
      <c r="AA296" s="187" t="str">
        <f t="shared" si="58"/>
        <v/>
      </c>
      <c r="AB296" s="45" t="e">
        <f>Réservation!#REF!</f>
        <v>#REF!</v>
      </c>
      <c r="AC296" s="45" t="e">
        <f>Réservation!#REF!</f>
        <v>#REF!</v>
      </c>
      <c r="AD296" s="45" t="e">
        <f>VLOOKUP(AC296,Données!$D$14:$E$16,2,FALSE)</f>
        <v>#REF!</v>
      </c>
      <c r="AE296" s="187" t="str">
        <f t="shared" si="59"/>
        <v/>
      </c>
    </row>
    <row r="297" spans="1:31" hidden="1" x14ac:dyDescent="0.35">
      <c r="A297" s="150" t="e">
        <f>Réservation!#REF!</f>
        <v>#REF!</v>
      </c>
      <c r="B297" s="150" t="e">
        <f>Réservation!#REF!</f>
        <v>#REF!</v>
      </c>
      <c r="C297" s="151" t="e">
        <f>Réservation!#REF!</f>
        <v>#REF!</v>
      </c>
      <c r="D297" s="151" t="e">
        <f>Réservation!#REF!</f>
        <v>#REF!</v>
      </c>
      <c r="E297" s="44" t="e">
        <f t="shared" si="51"/>
        <v>#REF!</v>
      </c>
      <c r="F297" s="44" t="e">
        <f>Réservation!#REF!</f>
        <v>#REF!</v>
      </c>
      <c r="G297" s="44" t="e">
        <f>Réservation!#REF!</f>
        <v>#REF!</v>
      </c>
      <c r="H297" s="44" t="e">
        <f>Réservation!#REF!</f>
        <v>#REF!</v>
      </c>
      <c r="I297" s="150" t="e">
        <f>Réservation!#REF!</f>
        <v>#REF!</v>
      </c>
      <c r="J297" s="44" t="str">
        <f>IFERROR(VLOOKUP(I297,Données!$D$2:$E$5,2,FALSE),"")</f>
        <v/>
      </c>
      <c r="K297" s="44" t="str">
        <f t="shared" si="52"/>
        <v/>
      </c>
      <c r="L297" s="150" t="e">
        <f>Réservation!#REF!</f>
        <v>#REF!</v>
      </c>
      <c r="M297" s="44" t="str">
        <f>IFERROR(VLOOKUP(L297,Données!$D$2:$E$5,2,FALSE),"")</f>
        <v/>
      </c>
      <c r="N297" s="44" t="str">
        <f t="shared" si="53"/>
        <v/>
      </c>
      <c r="O297" s="150" t="e">
        <f>Réservation!#REF!</f>
        <v>#REF!</v>
      </c>
      <c r="P297" s="44" t="str">
        <f>IFERROR(VLOOKUP(O297,Données!$D$2:$E$5,2,FALSE),"")</f>
        <v/>
      </c>
      <c r="Q297" s="44" t="str">
        <f t="shared" si="54"/>
        <v/>
      </c>
      <c r="R297" s="150" t="e">
        <f>Réservation!#REF!</f>
        <v>#REF!</v>
      </c>
      <c r="S297" s="44" t="str">
        <f>IFERROR(VLOOKUP(R297,Données!$D$2:$E$5,2,FALSE),"")</f>
        <v/>
      </c>
      <c r="T297" s="44" t="str">
        <f t="shared" si="55"/>
        <v/>
      </c>
      <c r="U297" s="187">
        <f t="shared" si="56"/>
        <v>0</v>
      </c>
      <c r="V297" s="45" t="e">
        <f>Réservation!#REF!</f>
        <v>#REF!</v>
      </c>
      <c r="W297" s="45" t="str">
        <f>IFERROR(VLOOKUP(V297,Données!$K$2:$N$7,3,FALSE),"")</f>
        <v/>
      </c>
      <c r="X297" s="187" t="str">
        <f t="shared" si="57"/>
        <v/>
      </c>
      <c r="Y297" s="45" t="e">
        <f>Réservation!#REF!</f>
        <v>#REF!</v>
      </c>
      <c r="Z297" s="45" t="str">
        <f>IFERROR(VLOOKUP(Y297,Données!$D$8:$E$10,2,FALSE),"")</f>
        <v/>
      </c>
      <c r="AA297" s="187" t="str">
        <f t="shared" si="58"/>
        <v/>
      </c>
      <c r="AB297" s="45" t="e">
        <f>Réservation!#REF!</f>
        <v>#REF!</v>
      </c>
      <c r="AC297" s="45" t="e">
        <f>Réservation!#REF!</f>
        <v>#REF!</v>
      </c>
      <c r="AD297" s="45" t="e">
        <f>VLOOKUP(AC297,Données!$D$14:$E$16,2,FALSE)</f>
        <v>#REF!</v>
      </c>
      <c r="AE297" s="187" t="str">
        <f t="shared" si="59"/>
        <v/>
      </c>
    </row>
    <row r="298" spans="1:31" hidden="1" x14ac:dyDescent="0.35">
      <c r="A298" s="150" t="e">
        <f>Réservation!#REF!</f>
        <v>#REF!</v>
      </c>
      <c r="B298" s="150" t="e">
        <f>Réservation!#REF!</f>
        <v>#REF!</v>
      </c>
      <c r="C298" s="151" t="e">
        <f>Réservation!#REF!</f>
        <v>#REF!</v>
      </c>
      <c r="D298" s="151" t="e">
        <f>Réservation!#REF!</f>
        <v>#REF!</v>
      </c>
      <c r="E298" s="44" t="e">
        <f t="shared" si="51"/>
        <v>#REF!</v>
      </c>
      <c r="F298" s="44" t="e">
        <f>Réservation!#REF!</f>
        <v>#REF!</v>
      </c>
      <c r="G298" s="44" t="e">
        <f>Réservation!#REF!</f>
        <v>#REF!</v>
      </c>
      <c r="H298" s="44" t="e">
        <f>Réservation!#REF!</f>
        <v>#REF!</v>
      </c>
      <c r="I298" s="150" t="e">
        <f>Réservation!#REF!</f>
        <v>#REF!</v>
      </c>
      <c r="J298" s="44" t="str">
        <f>IFERROR(VLOOKUP(I298,Données!$D$2:$E$5,2,FALSE),"")</f>
        <v/>
      </c>
      <c r="K298" s="44" t="str">
        <f t="shared" si="52"/>
        <v/>
      </c>
      <c r="L298" s="150" t="e">
        <f>Réservation!#REF!</f>
        <v>#REF!</v>
      </c>
      <c r="M298" s="44" t="str">
        <f>IFERROR(VLOOKUP(L298,Données!$D$2:$E$5,2,FALSE),"")</f>
        <v/>
      </c>
      <c r="N298" s="44" t="str">
        <f t="shared" si="53"/>
        <v/>
      </c>
      <c r="O298" s="150" t="e">
        <f>Réservation!#REF!</f>
        <v>#REF!</v>
      </c>
      <c r="P298" s="44" t="str">
        <f>IFERROR(VLOOKUP(O298,Données!$D$2:$E$5,2,FALSE),"")</f>
        <v/>
      </c>
      <c r="Q298" s="44" t="str">
        <f t="shared" si="54"/>
        <v/>
      </c>
      <c r="R298" s="150" t="e">
        <f>Réservation!#REF!</f>
        <v>#REF!</v>
      </c>
      <c r="S298" s="44" t="str">
        <f>IFERROR(VLOOKUP(R298,Données!$D$2:$E$5,2,FALSE),"")</f>
        <v/>
      </c>
      <c r="T298" s="44" t="str">
        <f t="shared" si="55"/>
        <v/>
      </c>
      <c r="U298" s="187">
        <f t="shared" si="56"/>
        <v>0</v>
      </c>
      <c r="V298" s="45" t="e">
        <f>Réservation!#REF!</f>
        <v>#REF!</v>
      </c>
      <c r="W298" s="45" t="str">
        <f>IFERROR(VLOOKUP(V298,Données!$K$2:$N$7,3,FALSE),"")</f>
        <v/>
      </c>
      <c r="X298" s="187" t="str">
        <f t="shared" si="57"/>
        <v/>
      </c>
      <c r="Y298" s="45" t="e">
        <f>Réservation!#REF!</f>
        <v>#REF!</v>
      </c>
      <c r="Z298" s="45" t="str">
        <f>IFERROR(VLOOKUP(Y298,Données!$D$8:$E$10,2,FALSE),"")</f>
        <v/>
      </c>
      <c r="AA298" s="187" t="str">
        <f t="shared" si="58"/>
        <v/>
      </c>
      <c r="AB298" s="45" t="e">
        <f>Réservation!#REF!</f>
        <v>#REF!</v>
      </c>
      <c r="AC298" s="45" t="e">
        <f>Réservation!#REF!</f>
        <v>#REF!</v>
      </c>
      <c r="AD298" s="45" t="e">
        <f>VLOOKUP(AC298,Données!$D$14:$E$16,2,FALSE)</f>
        <v>#REF!</v>
      </c>
      <c r="AE298" s="187" t="str">
        <f t="shared" si="59"/>
        <v/>
      </c>
    </row>
    <row r="299" spans="1:31" hidden="1" x14ac:dyDescent="0.35">
      <c r="A299" s="150" t="e">
        <f>Réservation!#REF!</f>
        <v>#REF!</v>
      </c>
      <c r="B299" s="150" t="e">
        <f>Réservation!#REF!</f>
        <v>#REF!</v>
      </c>
      <c r="C299" s="151" t="e">
        <f>Réservation!#REF!</f>
        <v>#REF!</v>
      </c>
      <c r="D299" s="151" t="e">
        <f>Réservation!#REF!</f>
        <v>#REF!</v>
      </c>
      <c r="E299" s="44" t="e">
        <f t="shared" si="51"/>
        <v>#REF!</v>
      </c>
      <c r="F299" s="44" t="e">
        <f>Réservation!#REF!</f>
        <v>#REF!</v>
      </c>
      <c r="G299" s="44" t="e">
        <f>Réservation!#REF!</f>
        <v>#REF!</v>
      </c>
      <c r="H299" s="44" t="e">
        <f>Réservation!#REF!</f>
        <v>#REF!</v>
      </c>
      <c r="I299" s="150" t="e">
        <f>Réservation!#REF!</f>
        <v>#REF!</v>
      </c>
      <c r="J299" s="44" t="str">
        <f>IFERROR(VLOOKUP(I299,Données!$D$2:$E$5,2,FALSE),"")</f>
        <v/>
      </c>
      <c r="K299" s="44" t="str">
        <f t="shared" si="52"/>
        <v/>
      </c>
      <c r="L299" s="150" t="e">
        <f>Réservation!#REF!</f>
        <v>#REF!</v>
      </c>
      <c r="M299" s="44" t="str">
        <f>IFERROR(VLOOKUP(L299,Données!$D$2:$E$5,2,FALSE),"")</f>
        <v/>
      </c>
      <c r="N299" s="44" t="str">
        <f t="shared" si="53"/>
        <v/>
      </c>
      <c r="O299" s="150" t="e">
        <f>Réservation!#REF!</f>
        <v>#REF!</v>
      </c>
      <c r="P299" s="44" t="str">
        <f>IFERROR(VLOOKUP(O299,Données!$D$2:$E$5,2,FALSE),"")</f>
        <v/>
      </c>
      <c r="Q299" s="44" t="str">
        <f t="shared" si="54"/>
        <v/>
      </c>
      <c r="R299" s="150" t="e">
        <f>Réservation!#REF!</f>
        <v>#REF!</v>
      </c>
      <c r="S299" s="44" t="str">
        <f>IFERROR(VLOOKUP(R299,Données!$D$2:$E$5,2,FALSE),"")</f>
        <v/>
      </c>
      <c r="T299" s="44" t="str">
        <f t="shared" si="55"/>
        <v/>
      </c>
      <c r="U299" s="187">
        <f t="shared" si="56"/>
        <v>0</v>
      </c>
      <c r="V299" s="45" t="e">
        <f>Réservation!#REF!</f>
        <v>#REF!</v>
      </c>
      <c r="W299" s="45" t="str">
        <f>IFERROR(VLOOKUP(V299,Données!$K$2:$N$7,3,FALSE),"")</f>
        <v/>
      </c>
      <c r="X299" s="187" t="str">
        <f t="shared" si="57"/>
        <v/>
      </c>
      <c r="Y299" s="45" t="e">
        <f>Réservation!#REF!</f>
        <v>#REF!</v>
      </c>
      <c r="Z299" s="45" t="str">
        <f>IFERROR(VLOOKUP(Y299,Données!$D$8:$E$10,2,FALSE),"")</f>
        <v/>
      </c>
      <c r="AA299" s="187" t="str">
        <f t="shared" si="58"/>
        <v/>
      </c>
      <c r="AB299" s="45" t="e">
        <f>Réservation!#REF!</f>
        <v>#REF!</v>
      </c>
      <c r="AC299" s="45" t="e">
        <f>Réservation!#REF!</f>
        <v>#REF!</v>
      </c>
      <c r="AD299" s="45" t="e">
        <f>VLOOKUP(AC299,Données!$D$14:$E$16,2,FALSE)</f>
        <v>#REF!</v>
      </c>
      <c r="AE299" s="187" t="str">
        <f t="shared" si="59"/>
        <v/>
      </c>
    </row>
    <row r="300" spans="1:31" hidden="1" x14ac:dyDescent="0.35">
      <c r="A300" s="150" t="e">
        <f>Réservation!#REF!</f>
        <v>#REF!</v>
      </c>
      <c r="B300" s="150" t="e">
        <f>Réservation!#REF!</f>
        <v>#REF!</v>
      </c>
      <c r="C300" s="151" t="e">
        <f>Réservation!#REF!</f>
        <v>#REF!</v>
      </c>
      <c r="D300" s="151" t="e">
        <f>Réservation!#REF!</f>
        <v>#REF!</v>
      </c>
      <c r="E300" s="44" t="e">
        <f t="shared" si="51"/>
        <v>#REF!</v>
      </c>
      <c r="F300" s="44" t="e">
        <f>Réservation!#REF!</f>
        <v>#REF!</v>
      </c>
      <c r="G300" s="44" t="e">
        <f>Réservation!#REF!</f>
        <v>#REF!</v>
      </c>
      <c r="H300" s="44" t="e">
        <f>Réservation!#REF!</f>
        <v>#REF!</v>
      </c>
      <c r="I300" s="150" t="e">
        <f>Réservation!#REF!</f>
        <v>#REF!</v>
      </c>
      <c r="J300" s="44" t="str">
        <f>IFERROR(VLOOKUP(I300,Données!$D$2:$E$5,2,FALSE),"")</f>
        <v/>
      </c>
      <c r="K300" s="44" t="str">
        <f t="shared" si="52"/>
        <v/>
      </c>
      <c r="L300" s="150" t="e">
        <f>Réservation!#REF!</f>
        <v>#REF!</v>
      </c>
      <c r="M300" s="44" t="str">
        <f>IFERROR(VLOOKUP(L300,Données!$D$2:$E$5,2,FALSE),"")</f>
        <v/>
      </c>
      <c r="N300" s="44" t="str">
        <f t="shared" si="53"/>
        <v/>
      </c>
      <c r="O300" s="150" t="e">
        <f>Réservation!#REF!</f>
        <v>#REF!</v>
      </c>
      <c r="P300" s="44" t="str">
        <f>IFERROR(VLOOKUP(O300,Données!$D$2:$E$5,2,FALSE),"")</f>
        <v/>
      </c>
      <c r="Q300" s="44" t="str">
        <f t="shared" si="54"/>
        <v/>
      </c>
      <c r="R300" s="150" t="e">
        <f>Réservation!#REF!</f>
        <v>#REF!</v>
      </c>
      <c r="S300" s="44" t="str">
        <f>IFERROR(VLOOKUP(R300,Données!$D$2:$E$5,2,FALSE),"")</f>
        <v/>
      </c>
      <c r="T300" s="44" t="str">
        <f t="shared" si="55"/>
        <v/>
      </c>
      <c r="U300" s="187">
        <f t="shared" si="56"/>
        <v>0</v>
      </c>
      <c r="V300" s="45" t="e">
        <f>Réservation!#REF!</f>
        <v>#REF!</v>
      </c>
      <c r="W300" s="45" t="str">
        <f>IFERROR(VLOOKUP(V300,Données!$K$2:$N$7,3,FALSE),"")</f>
        <v/>
      </c>
      <c r="X300" s="187" t="str">
        <f t="shared" si="57"/>
        <v/>
      </c>
      <c r="Y300" s="45" t="e">
        <f>Réservation!#REF!</f>
        <v>#REF!</v>
      </c>
      <c r="Z300" s="45" t="str">
        <f>IFERROR(VLOOKUP(Y300,Données!$D$8:$E$10,2,FALSE),"")</f>
        <v/>
      </c>
      <c r="AA300" s="187" t="str">
        <f t="shared" si="58"/>
        <v/>
      </c>
      <c r="AB300" s="45" t="e">
        <f>Réservation!#REF!</f>
        <v>#REF!</v>
      </c>
      <c r="AC300" s="45" t="e">
        <f>Réservation!#REF!</f>
        <v>#REF!</v>
      </c>
      <c r="AD300" s="45" t="e">
        <f>VLOOKUP(AC300,Données!$D$14:$E$16,2,FALSE)</f>
        <v>#REF!</v>
      </c>
      <c r="AE300" s="187" t="str">
        <f t="shared" si="59"/>
        <v/>
      </c>
    </row>
    <row r="301" spans="1:31" hidden="1" x14ac:dyDescent="0.35">
      <c r="A301" s="150" t="e">
        <f>Réservation!#REF!</f>
        <v>#REF!</v>
      </c>
      <c r="B301" s="150" t="e">
        <f>Réservation!#REF!</f>
        <v>#REF!</v>
      </c>
      <c r="C301" s="151" t="e">
        <f>Réservation!#REF!</f>
        <v>#REF!</v>
      </c>
      <c r="D301" s="151" t="e">
        <f>Réservation!#REF!</f>
        <v>#REF!</v>
      </c>
      <c r="E301" s="44" t="e">
        <f t="shared" si="51"/>
        <v>#REF!</v>
      </c>
      <c r="F301" s="44" t="e">
        <f>Réservation!#REF!</f>
        <v>#REF!</v>
      </c>
      <c r="G301" s="44" t="e">
        <f>Réservation!#REF!</f>
        <v>#REF!</v>
      </c>
      <c r="H301" s="44" t="e">
        <f>Réservation!#REF!</f>
        <v>#REF!</v>
      </c>
      <c r="I301" s="150" t="e">
        <f>Réservation!#REF!</f>
        <v>#REF!</v>
      </c>
      <c r="J301" s="44" t="str">
        <f>IFERROR(VLOOKUP(I301,Données!$D$2:$E$5,2,FALSE),"")</f>
        <v/>
      </c>
      <c r="K301" s="44" t="str">
        <f t="shared" si="52"/>
        <v/>
      </c>
      <c r="L301" s="150" t="e">
        <f>Réservation!#REF!</f>
        <v>#REF!</v>
      </c>
      <c r="M301" s="44" t="str">
        <f>IFERROR(VLOOKUP(L301,Données!$D$2:$E$5,2,FALSE),"")</f>
        <v/>
      </c>
      <c r="N301" s="44" t="str">
        <f t="shared" si="53"/>
        <v/>
      </c>
      <c r="O301" s="150" t="e">
        <f>Réservation!#REF!</f>
        <v>#REF!</v>
      </c>
      <c r="P301" s="44" t="str">
        <f>IFERROR(VLOOKUP(O301,Données!$D$2:$E$5,2,FALSE),"")</f>
        <v/>
      </c>
      <c r="Q301" s="44" t="str">
        <f t="shared" si="54"/>
        <v/>
      </c>
      <c r="R301" s="150" t="e">
        <f>Réservation!#REF!</f>
        <v>#REF!</v>
      </c>
      <c r="S301" s="44" t="str">
        <f>IFERROR(VLOOKUP(R301,Données!$D$2:$E$5,2,FALSE),"")</f>
        <v/>
      </c>
      <c r="T301" s="44" t="str">
        <f t="shared" si="55"/>
        <v/>
      </c>
      <c r="U301" s="187">
        <f t="shared" si="56"/>
        <v>0</v>
      </c>
      <c r="V301" s="45" t="e">
        <f>Réservation!#REF!</f>
        <v>#REF!</v>
      </c>
      <c r="W301" s="45" t="str">
        <f>IFERROR(VLOOKUP(V301,Données!$K$2:$N$7,3,FALSE),"")</f>
        <v/>
      </c>
      <c r="X301" s="187" t="str">
        <f t="shared" si="57"/>
        <v/>
      </c>
      <c r="Y301" s="45" t="e">
        <f>Réservation!#REF!</f>
        <v>#REF!</v>
      </c>
      <c r="Z301" s="45" t="str">
        <f>IFERROR(VLOOKUP(Y301,Données!$D$8:$E$10,2,FALSE),"")</f>
        <v/>
      </c>
      <c r="AA301" s="187" t="str">
        <f t="shared" si="58"/>
        <v/>
      </c>
      <c r="AB301" s="45" t="e">
        <f>Réservation!#REF!</f>
        <v>#REF!</v>
      </c>
      <c r="AC301" s="45" t="e">
        <f>Réservation!#REF!</f>
        <v>#REF!</v>
      </c>
      <c r="AD301" s="45" t="e">
        <f>VLOOKUP(AC301,Données!$D$14:$E$16,2,FALSE)</f>
        <v>#REF!</v>
      </c>
      <c r="AE301" s="187" t="str">
        <f t="shared" si="59"/>
        <v/>
      </c>
    </row>
    <row r="302" spans="1:31" hidden="1" x14ac:dyDescent="0.35">
      <c r="A302" s="150" t="e">
        <f>Réservation!#REF!</f>
        <v>#REF!</v>
      </c>
      <c r="B302" s="150" t="e">
        <f>Réservation!#REF!</f>
        <v>#REF!</v>
      </c>
      <c r="C302" s="151" t="e">
        <f>Réservation!#REF!</f>
        <v>#REF!</v>
      </c>
      <c r="D302" s="151" t="e">
        <f>Réservation!#REF!</f>
        <v>#REF!</v>
      </c>
      <c r="E302" s="44" t="e">
        <f t="shared" si="51"/>
        <v>#REF!</v>
      </c>
      <c r="F302" s="44" t="e">
        <f>Réservation!#REF!</f>
        <v>#REF!</v>
      </c>
      <c r="G302" s="44" t="e">
        <f>Réservation!#REF!</f>
        <v>#REF!</v>
      </c>
      <c r="H302" s="44" t="e">
        <f>Réservation!#REF!</f>
        <v>#REF!</v>
      </c>
      <c r="I302" s="150" t="e">
        <f>Réservation!#REF!</f>
        <v>#REF!</v>
      </c>
      <c r="J302" s="44" t="str">
        <f>IFERROR(VLOOKUP(I302,Données!$D$2:$E$5,2,FALSE),"")</f>
        <v/>
      </c>
      <c r="K302" s="44" t="str">
        <f t="shared" si="52"/>
        <v/>
      </c>
      <c r="L302" s="150" t="e">
        <f>Réservation!#REF!</f>
        <v>#REF!</v>
      </c>
      <c r="M302" s="44" t="str">
        <f>IFERROR(VLOOKUP(L302,Données!$D$2:$E$5,2,FALSE),"")</f>
        <v/>
      </c>
      <c r="N302" s="44" t="str">
        <f t="shared" si="53"/>
        <v/>
      </c>
      <c r="O302" s="150" t="e">
        <f>Réservation!#REF!</f>
        <v>#REF!</v>
      </c>
      <c r="P302" s="44" t="str">
        <f>IFERROR(VLOOKUP(O302,Données!$D$2:$E$5,2,FALSE),"")</f>
        <v/>
      </c>
      <c r="Q302" s="44" t="str">
        <f t="shared" si="54"/>
        <v/>
      </c>
      <c r="R302" s="150" t="e">
        <f>Réservation!#REF!</f>
        <v>#REF!</v>
      </c>
      <c r="S302" s="44" t="str">
        <f>IFERROR(VLOOKUP(R302,Données!$D$2:$E$5,2,FALSE),"")</f>
        <v/>
      </c>
      <c r="T302" s="44" t="str">
        <f t="shared" si="55"/>
        <v/>
      </c>
      <c r="U302" s="187">
        <f t="shared" si="56"/>
        <v>0</v>
      </c>
      <c r="V302" s="45" t="e">
        <f>Réservation!#REF!</f>
        <v>#REF!</v>
      </c>
      <c r="W302" s="45" t="str">
        <f>IFERROR(VLOOKUP(V302,Données!$K$2:$N$7,3,FALSE),"")</f>
        <v/>
      </c>
      <c r="X302" s="187" t="str">
        <f t="shared" si="57"/>
        <v/>
      </c>
      <c r="Y302" s="45" t="e">
        <f>Réservation!#REF!</f>
        <v>#REF!</v>
      </c>
      <c r="Z302" s="45" t="str">
        <f>IFERROR(VLOOKUP(Y302,Données!$D$8:$E$10,2,FALSE),"")</f>
        <v/>
      </c>
      <c r="AA302" s="187" t="str">
        <f t="shared" si="58"/>
        <v/>
      </c>
      <c r="AB302" s="45" t="e">
        <f>Réservation!#REF!</f>
        <v>#REF!</v>
      </c>
      <c r="AC302" s="45" t="e">
        <f>Réservation!#REF!</f>
        <v>#REF!</v>
      </c>
      <c r="AD302" s="45" t="e">
        <f>VLOOKUP(AC302,Données!$D$14:$E$16,2,FALSE)</f>
        <v>#REF!</v>
      </c>
      <c r="AE302" s="187" t="str">
        <f t="shared" si="59"/>
        <v/>
      </c>
    </row>
    <row r="303" spans="1:31" hidden="1" x14ac:dyDescent="0.35">
      <c r="A303" s="150" t="e">
        <f>Réservation!#REF!</f>
        <v>#REF!</v>
      </c>
      <c r="B303" s="150" t="e">
        <f>Réservation!#REF!</f>
        <v>#REF!</v>
      </c>
      <c r="C303" s="151" t="e">
        <f>Réservation!#REF!</f>
        <v>#REF!</v>
      </c>
      <c r="D303" s="151" t="e">
        <f>Réservation!#REF!</f>
        <v>#REF!</v>
      </c>
      <c r="E303" s="44" t="e">
        <f t="shared" si="51"/>
        <v>#REF!</v>
      </c>
      <c r="F303" s="44" t="e">
        <f>Réservation!#REF!</f>
        <v>#REF!</v>
      </c>
      <c r="G303" s="44" t="e">
        <f>Réservation!#REF!</f>
        <v>#REF!</v>
      </c>
      <c r="H303" s="44" t="e">
        <f>Réservation!#REF!</f>
        <v>#REF!</v>
      </c>
      <c r="I303" s="150" t="e">
        <f>Réservation!#REF!</f>
        <v>#REF!</v>
      </c>
      <c r="J303" s="44" t="str">
        <f>IFERROR(VLOOKUP(I303,Données!$D$2:$E$5,2,FALSE),"")</f>
        <v/>
      </c>
      <c r="K303" s="44" t="str">
        <f t="shared" si="52"/>
        <v/>
      </c>
      <c r="L303" s="150" t="e">
        <f>Réservation!#REF!</f>
        <v>#REF!</v>
      </c>
      <c r="M303" s="44" t="str">
        <f>IFERROR(VLOOKUP(L303,Données!$D$2:$E$5,2,FALSE),"")</f>
        <v/>
      </c>
      <c r="N303" s="44" t="str">
        <f t="shared" si="53"/>
        <v/>
      </c>
      <c r="O303" s="150" t="e">
        <f>Réservation!#REF!</f>
        <v>#REF!</v>
      </c>
      <c r="P303" s="44" t="str">
        <f>IFERROR(VLOOKUP(O303,Données!$D$2:$E$5,2,FALSE),"")</f>
        <v/>
      </c>
      <c r="Q303" s="44" t="str">
        <f t="shared" si="54"/>
        <v/>
      </c>
      <c r="R303" s="150" t="e">
        <f>Réservation!#REF!</f>
        <v>#REF!</v>
      </c>
      <c r="S303" s="44" t="str">
        <f>IFERROR(VLOOKUP(R303,Données!$D$2:$E$5,2,FALSE),"")</f>
        <v/>
      </c>
      <c r="T303" s="44" t="str">
        <f t="shared" si="55"/>
        <v/>
      </c>
      <c r="U303" s="187">
        <f t="shared" si="56"/>
        <v>0</v>
      </c>
      <c r="V303" s="45" t="e">
        <f>Réservation!#REF!</f>
        <v>#REF!</v>
      </c>
      <c r="W303" s="45" t="str">
        <f>IFERROR(VLOOKUP(V303,Données!$K$2:$N$7,3,FALSE),"")</f>
        <v/>
      </c>
      <c r="X303" s="187" t="str">
        <f t="shared" si="57"/>
        <v/>
      </c>
      <c r="Y303" s="45" t="e">
        <f>Réservation!#REF!</f>
        <v>#REF!</v>
      </c>
      <c r="Z303" s="45" t="str">
        <f>IFERROR(VLOOKUP(Y303,Données!$D$8:$E$10,2,FALSE),"")</f>
        <v/>
      </c>
      <c r="AA303" s="187" t="str">
        <f t="shared" si="58"/>
        <v/>
      </c>
      <c r="AB303" s="45" t="e">
        <f>Réservation!#REF!</f>
        <v>#REF!</v>
      </c>
      <c r="AC303" s="45" t="e">
        <f>Réservation!#REF!</f>
        <v>#REF!</v>
      </c>
      <c r="AD303" s="45" t="e">
        <f>VLOOKUP(AC303,Données!$D$14:$E$16,2,FALSE)</f>
        <v>#REF!</v>
      </c>
      <c r="AE303" s="187" t="str">
        <f t="shared" si="59"/>
        <v/>
      </c>
    </row>
    <row r="304" spans="1:31" hidden="1" x14ac:dyDescent="0.35">
      <c r="A304" s="150" t="e">
        <f>Réservation!#REF!</f>
        <v>#REF!</v>
      </c>
      <c r="B304" s="150" t="e">
        <f>Réservation!#REF!</f>
        <v>#REF!</v>
      </c>
      <c r="C304" s="151" t="e">
        <f>Réservation!#REF!</f>
        <v>#REF!</v>
      </c>
      <c r="D304" s="151" t="e">
        <f>Réservation!#REF!</f>
        <v>#REF!</v>
      </c>
      <c r="E304" s="44" t="e">
        <f t="shared" si="51"/>
        <v>#REF!</v>
      </c>
      <c r="F304" s="44" t="e">
        <f>Réservation!#REF!</f>
        <v>#REF!</v>
      </c>
      <c r="G304" s="44" t="e">
        <f>Réservation!#REF!</f>
        <v>#REF!</v>
      </c>
      <c r="H304" s="44" t="e">
        <f>Réservation!#REF!</f>
        <v>#REF!</v>
      </c>
      <c r="I304" s="150" t="e">
        <f>Réservation!#REF!</f>
        <v>#REF!</v>
      </c>
      <c r="J304" s="44" t="str">
        <f>IFERROR(VLOOKUP(I304,Données!$D$2:$E$5,2,FALSE),"")</f>
        <v/>
      </c>
      <c r="K304" s="44" t="str">
        <f t="shared" si="52"/>
        <v/>
      </c>
      <c r="L304" s="150" t="e">
        <f>Réservation!#REF!</f>
        <v>#REF!</v>
      </c>
      <c r="M304" s="44" t="str">
        <f>IFERROR(VLOOKUP(L304,Données!$D$2:$E$5,2,FALSE),"")</f>
        <v/>
      </c>
      <c r="N304" s="44" t="str">
        <f t="shared" si="53"/>
        <v/>
      </c>
      <c r="O304" s="150" t="e">
        <f>Réservation!#REF!</f>
        <v>#REF!</v>
      </c>
      <c r="P304" s="44" t="str">
        <f>IFERROR(VLOOKUP(O304,Données!$D$2:$E$5,2,FALSE),"")</f>
        <v/>
      </c>
      <c r="Q304" s="44" t="str">
        <f t="shared" si="54"/>
        <v/>
      </c>
      <c r="R304" s="150" t="e">
        <f>Réservation!#REF!</f>
        <v>#REF!</v>
      </c>
      <c r="S304" s="44" t="str">
        <f>IFERROR(VLOOKUP(R304,Données!$D$2:$E$5,2,FALSE),"")</f>
        <v/>
      </c>
      <c r="T304" s="44" t="str">
        <f t="shared" si="55"/>
        <v/>
      </c>
      <c r="U304" s="187">
        <f t="shared" si="56"/>
        <v>0</v>
      </c>
      <c r="V304" s="45" t="e">
        <f>Réservation!#REF!</f>
        <v>#REF!</v>
      </c>
      <c r="W304" s="45" t="str">
        <f>IFERROR(VLOOKUP(V304,Données!$K$2:$N$7,3,FALSE),"")</f>
        <v/>
      </c>
      <c r="X304" s="187" t="str">
        <f t="shared" si="57"/>
        <v/>
      </c>
      <c r="Y304" s="45" t="e">
        <f>Réservation!#REF!</f>
        <v>#REF!</v>
      </c>
      <c r="Z304" s="45" t="str">
        <f>IFERROR(VLOOKUP(Y304,Données!$D$8:$E$10,2,FALSE),"")</f>
        <v/>
      </c>
      <c r="AA304" s="187" t="str">
        <f t="shared" si="58"/>
        <v/>
      </c>
      <c r="AB304" s="45" t="e">
        <f>Réservation!#REF!</f>
        <v>#REF!</v>
      </c>
      <c r="AC304" s="45" t="e">
        <f>Réservation!#REF!</f>
        <v>#REF!</v>
      </c>
      <c r="AD304" s="45" t="e">
        <f>VLOOKUP(AC304,Données!$D$14:$E$16,2,FALSE)</f>
        <v>#REF!</v>
      </c>
      <c r="AE304" s="187" t="str">
        <f t="shared" si="59"/>
        <v/>
      </c>
    </row>
    <row r="305" spans="1:31" hidden="1" x14ac:dyDescent="0.35">
      <c r="A305" s="150" t="e">
        <f>Réservation!#REF!</f>
        <v>#REF!</v>
      </c>
      <c r="B305" s="150" t="e">
        <f>Réservation!#REF!</f>
        <v>#REF!</v>
      </c>
      <c r="C305" s="151" t="e">
        <f>Réservation!#REF!</f>
        <v>#REF!</v>
      </c>
      <c r="D305" s="151" t="e">
        <f>Réservation!#REF!</f>
        <v>#REF!</v>
      </c>
      <c r="E305" s="44" t="e">
        <f t="shared" si="51"/>
        <v>#REF!</v>
      </c>
      <c r="F305" s="44" t="e">
        <f>Réservation!#REF!</f>
        <v>#REF!</v>
      </c>
      <c r="G305" s="44" t="e">
        <f>Réservation!#REF!</f>
        <v>#REF!</v>
      </c>
      <c r="H305" s="44" t="e">
        <f>Réservation!#REF!</f>
        <v>#REF!</v>
      </c>
      <c r="I305" s="150" t="e">
        <f>Réservation!#REF!</f>
        <v>#REF!</v>
      </c>
      <c r="J305" s="44" t="str">
        <f>IFERROR(VLOOKUP(I305,Données!$D$2:$E$5,2,FALSE),"")</f>
        <v/>
      </c>
      <c r="K305" s="44" t="str">
        <f t="shared" si="52"/>
        <v/>
      </c>
      <c r="L305" s="150" t="e">
        <f>Réservation!#REF!</f>
        <v>#REF!</v>
      </c>
      <c r="M305" s="44" t="str">
        <f>IFERROR(VLOOKUP(L305,Données!$D$2:$E$5,2,FALSE),"")</f>
        <v/>
      </c>
      <c r="N305" s="44" t="str">
        <f t="shared" si="53"/>
        <v/>
      </c>
      <c r="O305" s="150" t="e">
        <f>Réservation!#REF!</f>
        <v>#REF!</v>
      </c>
      <c r="P305" s="44" t="str">
        <f>IFERROR(VLOOKUP(O305,Données!$D$2:$E$5,2,FALSE),"")</f>
        <v/>
      </c>
      <c r="Q305" s="44" t="str">
        <f t="shared" si="54"/>
        <v/>
      </c>
      <c r="R305" s="150" t="e">
        <f>Réservation!#REF!</f>
        <v>#REF!</v>
      </c>
      <c r="S305" s="44" t="str">
        <f>IFERROR(VLOOKUP(R305,Données!$D$2:$E$5,2,FALSE),"")</f>
        <v/>
      </c>
      <c r="T305" s="44" t="str">
        <f t="shared" si="55"/>
        <v/>
      </c>
      <c r="U305" s="187">
        <f t="shared" si="56"/>
        <v>0</v>
      </c>
      <c r="V305" s="45" t="e">
        <f>Réservation!#REF!</f>
        <v>#REF!</v>
      </c>
      <c r="W305" s="45" t="str">
        <f>IFERROR(VLOOKUP(V305,Données!$K$2:$N$7,3,FALSE),"")</f>
        <v/>
      </c>
      <c r="X305" s="187" t="str">
        <f t="shared" si="57"/>
        <v/>
      </c>
      <c r="Y305" s="45" t="e">
        <f>Réservation!#REF!</f>
        <v>#REF!</v>
      </c>
      <c r="Z305" s="45" t="str">
        <f>IFERROR(VLOOKUP(Y305,Données!$D$8:$E$10,2,FALSE),"")</f>
        <v/>
      </c>
      <c r="AA305" s="187" t="str">
        <f t="shared" si="58"/>
        <v/>
      </c>
      <c r="AB305" s="45" t="e">
        <f>Réservation!#REF!</f>
        <v>#REF!</v>
      </c>
      <c r="AC305" s="45" t="e">
        <f>Réservation!#REF!</f>
        <v>#REF!</v>
      </c>
      <c r="AD305" s="45" t="e">
        <f>VLOOKUP(AC305,Données!$D$14:$E$16,2,FALSE)</f>
        <v>#REF!</v>
      </c>
      <c r="AE305" s="187" t="str">
        <f t="shared" si="59"/>
        <v/>
      </c>
    </row>
    <row r="306" spans="1:31" hidden="1" x14ac:dyDescent="0.35">
      <c r="A306" s="150" t="e">
        <f>Réservation!#REF!</f>
        <v>#REF!</v>
      </c>
      <c r="B306" s="150" t="e">
        <f>Réservation!#REF!</f>
        <v>#REF!</v>
      </c>
      <c r="C306" s="151" t="e">
        <f>Réservation!#REF!</f>
        <v>#REF!</v>
      </c>
      <c r="D306" s="151" t="e">
        <f>Réservation!#REF!</f>
        <v>#REF!</v>
      </c>
      <c r="E306" s="44" t="e">
        <f t="shared" si="51"/>
        <v>#REF!</v>
      </c>
      <c r="F306" s="44" t="e">
        <f>Réservation!#REF!</f>
        <v>#REF!</v>
      </c>
      <c r="G306" s="44" t="e">
        <f>Réservation!#REF!</f>
        <v>#REF!</v>
      </c>
      <c r="H306" s="44" t="e">
        <f>Réservation!#REF!</f>
        <v>#REF!</v>
      </c>
      <c r="I306" s="150" t="e">
        <f>Réservation!#REF!</f>
        <v>#REF!</v>
      </c>
      <c r="J306" s="44" t="str">
        <f>IFERROR(VLOOKUP(I306,Données!$D$2:$E$5,2,FALSE),"")</f>
        <v/>
      </c>
      <c r="K306" s="44" t="str">
        <f t="shared" si="52"/>
        <v/>
      </c>
      <c r="L306" s="150" t="e">
        <f>Réservation!#REF!</f>
        <v>#REF!</v>
      </c>
      <c r="M306" s="44" t="str">
        <f>IFERROR(VLOOKUP(L306,Données!$D$2:$E$5,2,FALSE),"")</f>
        <v/>
      </c>
      <c r="N306" s="44" t="str">
        <f t="shared" si="53"/>
        <v/>
      </c>
      <c r="O306" s="150" t="e">
        <f>Réservation!#REF!</f>
        <v>#REF!</v>
      </c>
      <c r="P306" s="44" t="str">
        <f>IFERROR(VLOOKUP(O306,Données!$D$2:$E$5,2,FALSE),"")</f>
        <v/>
      </c>
      <c r="Q306" s="44" t="str">
        <f t="shared" si="54"/>
        <v/>
      </c>
      <c r="R306" s="150" t="e">
        <f>Réservation!#REF!</f>
        <v>#REF!</v>
      </c>
      <c r="S306" s="44" t="str">
        <f>IFERROR(VLOOKUP(R306,Données!$D$2:$E$5,2,FALSE),"")</f>
        <v/>
      </c>
      <c r="T306" s="44" t="str">
        <f t="shared" si="55"/>
        <v/>
      </c>
      <c r="U306" s="187">
        <f t="shared" si="56"/>
        <v>0</v>
      </c>
      <c r="V306" s="45" t="e">
        <f>Réservation!#REF!</f>
        <v>#REF!</v>
      </c>
      <c r="W306" s="45" t="str">
        <f>IFERROR(VLOOKUP(V306,Données!$K$2:$N$7,3,FALSE),"")</f>
        <v/>
      </c>
      <c r="X306" s="187" t="str">
        <f t="shared" si="57"/>
        <v/>
      </c>
      <c r="Y306" s="45" t="e">
        <f>Réservation!#REF!</f>
        <v>#REF!</v>
      </c>
      <c r="Z306" s="45" t="str">
        <f>IFERROR(VLOOKUP(Y306,Données!$D$8:$E$10,2,FALSE),"")</f>
        <v/>
      </c>
      <c r="AA306" s="187" t="str">
        <f t="shared" si="58"/>
        <v/>
      </c>
      <c r="AB306" s="45" t="e">
        <f>Réservation!#REF!</f>
        <v>#REF!</v>
      </c>
      <c r="AC306" s="45" t="e">
        <f>Réservation!#REF!</f>
        <v>#REF!</v>
      </c>
      <c r="AD306" s="45" t="e">
        <f>VLOOKUP(AC306,Données!$D$14:$E$16,2,FALSE)</f>
        <v>#REF!</v>
      </c>
      <c r="AE306" s="187" t="str">
        <f t="shared" si="59"/>
        <v/>
      </c>
    </row>
    <row r="307" spans="1:31" hidden="1" x14ac:dyDescent="0.35">
      <c r="A307" s="150" t="e">
        <f>Réservation!#REF!</f>
        <v>#REF!</v>
      </c>
      <c r="B307" s="150" t="e">
        <f>Réservation!#REF!</f>
        <v>#REF!</v>
      </c>
      <c r="C307" s="151" t="e">
        <f>Réservation!#REF!</f>
        <v>#REF!</v>
      </c>
      <c r="D307" s="151" t="e">
        <f>Réservation!#REF!</f>
        <v>#REF!</v>
      </c>
      <c r="E307" s="44" t="e">
        <f t="shared" si="51"/>
        <v>#REF!</v>
      </c>
      <c r="F307" s="44" t="e">
        <f>Réservation!#REF!</f>
        <v>#REF!</v>
      </c>
      <c r="G307" s="44" t="e">
        <f>Réservation!#REF!</f>
        <v>#REF!</v>
      </c>
      <c r="H307" s="44" t="e">
        <f>Réservation!#REF!</f>
        <v>#REF!</v>
      </c>
      <c r="I307" s="150" t="e">
        <f>Réservation!#REF!</f>
        <v>#REF!</v>
      </c>
      <c r="J307" s="44" t="str">
        <f>IFERROR(VLOOKUP(I307,Données!$D$2:$E$5,2,FALSE),"")</f>
        <v/>
      </c>
      <c r="K307" s="44" t="str">
        <f t="shared" si="52"/>
        <v/>
      </c>
      <c r="L307" s="150" t="e">
        <f>Réservation!#REF!</f>
        <v>#REF!</v>
      </c>
      <c r="M307" s="44" t="str">
        <f>IFERROR(VLOOKUP(L307,Données!$D$2:$E$5,2,FALSE),"")</f>
        <v/>
      </c>
      <c r="N307" s="44" t="str">
        <f t="shared" si="53"/>
        <v/>
      </c>
      <c r="O307" s="150" t="e">
        <f>Réservation!#REF!</f>
        <v>#REF!</v>
      </c>
      <c r="P307" s="44" t="str">
        <f>IFERROR(VLOOKUP(O307,Données!$D$2:$E$5,2,FALSE),"")</f>
        <v/>
      </c>
      <c r="Q307" s="44" t="str">
        <f t="shared" si="54"/>
        <v/>
      </c>
      <c r="R307" s="150" t="e">
        <f>Réservation!#REF!</f>
        <v>#REF!</v>
      </c>
      <c r="S307" s="44" t="str">
        <f>IFERROR(VLOOKUP(R307,Données!$D$2:$E$5,2,FALSE),"")</f>
        <v/>
      </c>
      <c r="T307" s="44" t="str">
        <f t="shared" si="55"/>
        <v/>
      </c>
      <c r="U307" s="187">
        <f t="shared" si="56"/>
        <v>0</v>
      </c>
      <c r="V307" s="45" t="e">
        <f>Réservation!#REF!</f>
        <v>#REF!</v>
      </c>
      <c r="W307" s="45" t="str">
        <f>IFERROR(VLOOKUP(V307,Données!$K$2:$N$7,3,FALSE),"")</f>
        <v/>
      </c>
      <c r="X307" s="187" t="str">
        <f t="shared" si="57"/>
        <v/>
      </c>
      <c r="Y307" s="45" t="e">
        <f>Réservation!#REF!</f>
        <v>#REF!</v>
      </c>
      <c r="Z307" s="45" t="str">
        <f>IFERROR(VLOOKUP(Y307,Données!$D$8:$E$10,2,FALSE),"")</f>
        <v/>
      </c>
      <c r="AA307" s="187" t="str">
        <f t="shared" si="58"/>
        <v/>
      </c>
      <c r="AB307" s="45" t="e">
        <f>Réservation!#REF!</f>
        <v>#REF!</v>
      </c>
      <c r="AC307" s="45" t="e">
        <f>Réservation!#REF!</f>
        <v>#REF!</v>
      </c>
      <c r="AD307" s="45" t="e">
        <f>VLOOKUP(AC307,Données!$D$14:$E$16,2,FALSE)</f>
        <v>#REF!</v>
      </c>
      <c r="AE307" s="187" t="str">
        <f t="shared" si="59"/>
        <v/>
      </c>
    </row>
    <row r="308" spans="1:31" hidden="1" x14ac:dyDescent="0.35">
      <c r="A308" s="150" t="e">
        <f>Réservation!#REF!</f>
        <v>#REF!</v>
      </c>
      <c r="B308" s="150" t="e">
        <f>Réservation!#REF!</f>
        <v>#REF!</v>
      </c>
      <c r="C308" s="151" t="e">
        <f>Réservation!#REF!</f>
        <v>#REF!</v>
      </c>
      <c r="D308" s="151" t="e">
        <f>Réservation!#REF!</f>
        <v>#REF!</v>
      </c>
      <c r="E308" s="44" t="e">
        <f t="shared" si="51"/>
        <v>#REF!</v>
      </c>
      <c r="F308" s="44" t="e">
        <f>Réservation!#REF!</f>
        <v>#REF!</v>
      </c>
      <c r="G308" s="44" t="e">
        <f>Réservation!#REF!</f>
        <v>#REF!</v>
      </c>
      <c r="H308" s="44" t="e">
        <f>Réservation!#REF!</f>
        <v>#REF!</v>
      </c>
      <c r="I308" s="150" t="e">
        <f>Réservation!#REF!</f>
        <v>#REF!</v>
      </c>
      <c r="J308" s="44" t="str">
        <f>IFERROR(VLOOKUP(I308,Données!$D$2:$E$5,2,FALSE),"")</f>
        <v/>
      </c>
      <c r="K308" s="44" t="str">
        <f t="shared" si="52"/>
        <v/>
      </c>
      <c r="L308" s="150" t="e">
        <f>Réservation!#REF!</f>
        <v>#REF!</v>
      </c>
      <c r="M308" s="44" t="str">
        <f>IFERROR(VLOOKUP(L308,Données!$D$2:$E$5,2,FALSE),"")</f>
        <v/>
      </c>
      <c r="N308" s="44" t="str">
        <f t="shared" si="53"/>
        <v/>
      </c>
      <c r="O308" s="150" t="e">
        <f>Réservation!#REF!</f>
        <v>#REF!</v>
      </c>
      <c r="P308" s="44" t="str">
        <f>IFERROR(VLOOKUP(O308,Données!$D$2:$E$5,2,FALSE),"")</f>
        <v/>
      </c>
      <c r="Q308" s="44" t="str">
        <f t="shared" si="54"/>
        <v/>
      </c>
      <c r="R308" s="150" t="e">
        <f>Réservation!#REF!</f>
        <v>#REF!</v>
      </c>
      <c r="S308" s="44" t="str">
        <f>IFERROR(VLOOKUP(R308,Données!$D$2:$E$5,2,FALSE),"")</f>
        <v/>
      </c>
      <c r="T308" s="44" t="str">
        <f t="shared" si="55"/>
        <v/>
      </c>
      <c r="U308" s="187">
        <f t="shared" si="56"/>
        <v>0</v>
      </c>
      <c r="V308" s="45" t="e">
        <f>Réservation!#REF!</f>
        <v>#REF!</v>
      </c>
      <c r="W308" s="45" t="str">
        <f>IFERROR(VLOOKUP(V308,Données!$K$2:$N$7,3,FALSE),"")</f>
        <v/>
      </c>
      <c r="X308" s="187" t="str">
        <f t="shared" si="57"/>
        <v/>
      </c>
      <c r="Y308" s="45" t="e">
        <f>Réservation!#REF!</f>
        <v>#REF!</v>
      </c>
      <c r="Z308" s="45" t="str">
        <f>IFERROR(VLOOKUP(Y308,Données!$D$8:$E$10,2,FALSE),"")</f>
        <v/>
      </c>
      <c r="AA308" s="187" t="str">
        <f t="shared" si="58"/>
        <v/>
      </c>
      <c r="AB308" s="45" t="e">
        <f>Réservation!#REF!</f>
        <v>#REF!</v>
      </c>
      <c r="AC308" s="45" t="e">
        <f>Réservation!#REF!</f>
        <v>#REF!</v>
      </c>
      <c r="AD308" s="45" t="e">
        <f>VLOOKUP(AC308,Données!$D$14:$E$16,2,FALSE)</f>
        <v>#REF!</v>
      </c>
      <c r="AE308" s="187" t="str">
        <f t="shared" si="59"/>
        <v/>
      </c>
    </row>
    <row r="309" spans="1:31" hidden="1" x14ac:dyDescent="0.35">
      <c r="A309" s="150" t="e">
        <f>Réservation!#REF!</f>
        <v>#REF!</v>
      </c>
      <c r="B309" s="150" t="e">
        <f>Réservation!#REF!</f>
        <v>#REF!</v>
      </c>
      <c r="C309" s="151" t="e">
        <f>Réservation!#REF!</f>
        <v>#REF!</v>
      </c>
      <c r="D309" s="151" t="e">
        <f>Réservation!#REF!</f>
        <v>#REF!</v>
      </c>
      <c r="E309" s="44" t="e">
        <f t="shared" si="51"/>
        <v>#REF!</v>
      </c>
      <c r="F309" s="44" t="e">
        <f>Réservation!#REF!</f>
        <v>#REF!</v>
      </c>
      <c r="G309" s="44" t="e">
        <f>Réservation!#REF!</f>
        <v>#REF!</v>
      </c>
      <c r="H309" s="44" t="e">
        <f>Réservation!#REF!</f>
        <v>#REF!</v>
      </c>
      <c r="I309" s="150" t="e">
        <f>Réservation!#REF!</f>
        <v>#REF!</v>
      </c>
      <c r="J309" s="44" t="str">
        <f>IFERROR(VLOOKUP(I309,Données!$D$2:$E$5,2,FALSE),"")</f>
        <v/>
      </c>
      <c r="K309" s="44" t="str">
        <f t="shared" si="52"/>
        <v/>
      </c>
      <c r="L309" s="150" t="e">
        <f>Réservation!#REF!</f>
        <v>#REF!</v>
      </c>
      <c r="M309" s="44" t="str">
        <f>IFERROR(VLOOKUP(L309,Données!$D$2:$E$5,2,FALSE),"")</f>
        <v/>
      </c>
      <c r="N309" s="44" t="str">
        <f t="shared" si="53"/>
        <v/>
      </c>
      <c r="O309" s="150" t="e">
        <f>Réservation!#REF!</f>
        <v>#REF!</v>
      </c>
      <c r="P309" s="44" t="str">
        <f>IFERROR(VLOOKUP(O309,Données!$D$2:$E$5,2,FALSE),"")</f>
        <v/>
      </c>
      <c r="Q309" s="44" t="str">
        <f t="shared" si="54"/>
        <v/>
      </c>
      <c r="R309" s="150" t="e">
        <f>Réservation!#REF!</f>
        <v>#REF!</v>
      </c>
      <c r="S309" s="44" t="str">
        <f>IFERROR(VLOOKUP(R309,Données!$D$2:$E$5,2,FALSE),"")</f>
        <v/>
      </c>
      <c r="T309" s="44" t="str">
        <f t="shared" si="55"/>
        <v/>
      </c>
      <c r="U309" s="187">
        <f t="shared" si="56"/>
        <v>0</v>
      </c>
      <c r="V309" s="45" t="e">
        <f>Réservation!#REF!</f>
        <v>#REF!</v>
      </c>
      <c r="W309" s="45" t="str">
        <f>IFERROR(VLOOKUP(V309,Données!$K$2:$N$7,3,FALSE),"")</f>
        <v/>
      </c>
      <c r="X309" s="187" t="str">
        <f t="shared" si="57"/>
        <v/>
      </c>
      <c r="Y309" s="45" t="e">
        <f>Réservation!#REF!</f>
        <v>#REF!</v>
      </c>
      <c r="Z309" s="45" t="str">
        <f>IFERROR(VLOOKUP(Y309,Données!$D$8:$E$10,2,FALSE),"")</f>
        <v/>
      </c>
      <c r="AA309" s="187" t="str">
        <f t="shared" si="58"/>
        <v/>
      </c>
      <c r="AB309" s="45" t="e">
        <f>Réservation!#REF!</f>
        <v>#REF!</v>
      </c>
      <c r="AC309" s="45" t="e">
        <f>Réservation!#REF!</f>
        <v>#REF!</v>
      </c>
      <c r="AD309" s="45" t="e">
        <f>VLOOKUP(AC309,Données!$D$14:$E$16,2,FALSE)</f>
        <v>#REF!</v>
      </c>
      <c r="AE309" s="187" t="str">
        <f t="shared" si="59"/>
        <v/>
      </c>
    </row>
    <row r="310" spans="1:31" hidden="1" x14ac:dyDescent="0.35">
      <c r="A310" s="150" t="e">
        <f>Réservation!#REF!</f>
        <v>#REF!</v>
      </c>
      <c r="B310" s="150" t="e">
        <f>Réservation!#REF!</f>
        <v>#REF!</v>
      </c>
      <c r="C310" s="151" t="e">
        <f>Réservation!#REF!</f>
        <v>#REF!</v>
      </c>
      <c r="D310" s="151" t="e">
        <f>Réservation!#REF!</f>
        <v>#REF!</v>
      </c>
      <c r="E310" s="44" t="e">
        <f t="shared" si="51"/>
        <v>#REF!</v>
      </c>
      <c r="F310" s="44" t="e">
        <f>Réservation!#REF!</f>
        <v>#REF!</v>
      </c>
      <c r="G310" s="44" t="e">
        <f>Réservation!#REF!</f>
        <v>#REF!</v>
      </c>
      <c r="H310" s="44" t="e">
        <f>Réservation!#REF!</f>
        <v>#REF!</v>
      </c>
      <c r="I310" s="150" t="e">
        <f>Réservation!#REF!</f>
        <v>#REF!</v>
      </c>
      <c r="J310" s="44" t="str">
        <f>IFERROR(VLOOKUP(I310,Données!$D$2:$E$5,2,FALSE),"")</f>
        <v/>
      </c>
      <c r="K310" s="44" t="str">
        <f t="shared" si="52"/>
        <v/>
      </c>
      <c r="L310" s="150" t="e">
        <f>Réservation!#REF!</f>
        <v>#REF!</v>
      </c>
      <c r="M310" s="44" t="str">
        <f>IFERROR(VLOOKUP(L310,Données!$D$2:$E$5,2,FALSE),"")</f>
        <v/>
      </c>
      <c r="N310" s="44" t="str">
        <f t="shared" si="53"/>
        <v/>
      </c>
      <c r="O310" s="150" t="e">
        <f>Réservation!#REF!</f>
        <v>#REF!</v>
      </c>
      <c r="P310" s="44" t="str">
        <f>IFERROR(VLOOKUP(O310,Données!$D$2:$E$5,2,FALSE),"")</f>
        <v/>
      </c>
      <c r="Q310" s="44" t="str">
        <f t="shared" si="54"/>
        <v/>
      </c>
      <c r="R310" s="150" t="e">
        <f>Réservation!#REF!</f>
        <v>#REF!</v>
      </c>
      <c r="S310" s="44" t="str">
        <f>IFERROR(VLOOKUP(R310,Données!$D$2:$E$5,2,FALSE),"")</f>
        <v/>
      </c>
      <c r="T310" s="44" t="str">
        <f t="shared" si="55"/>
        <v/>
      </c>
      <c r="U310" s="187">
        <f t="shared" si="56"/>
        <v>0</v>
      </c>
      <c r="V310" s="45" t="e">
        <f>Réservation!#REF!</f>
        <v>#REF!</v>
      </c>
      <c r="W310" s="45" t="str">
        <f>IFERROR(VLOOKUP(V310,Données!$K$2:$N$7,3,FALSE),"")</f>
        <v/>
      </c>
      <c r="X310" s="187" t="str">
        <f t="shared" si="57"/>
        <v/>
      </c>
      <c r="Y310" s="45" t="e">
        <f>Réservation!#REF!</f>
        <v>#REF!</v>
      </c>
      <c r="Z310" s="45" t="str">
        <f>IFERROR(VLOOKUP(Y310,Données!$D$8:$E$10,2,FALSE),"")</f>
        <v/>
      </c>
      <c r="AA310" s="187" t="str">
        <f t="shared" si="58"/>
        <v/>
      </c>
      <c r="AB310" s="45" t="e">
        <f>Réservation!#REF!</f>
        <v>#REF!</v>
      </c>
      <c r="AC310" s="45" t="e">
        <f>Réservation!#REF!</f>
        <v>#REF!</v>
      </c>
      <c r="AD310" s="45" t="e">
        <f>VLOOKUP(AC310,Données!$D$14:$E$16,2,FALSE)</f>
        <v>#REF!</v>
      </c>
      <c r="AE310" s="187" t="str">
        <f t="shared" si="59"/>
        <v/>
      </c>
    </row>
    <row r="311" spans="1:31" hidden="1" x14ac:dyDescent="0.35">
      <c r="A311" s="150" t="e">
        <f>Réservation!#REF!</f>
        <v>#REF!</v>
      </c>
      <c r="B311" s="150" t="e">
        <f>Réservation!#REF!</f>
        <v>#REF!</v>
      </c>
      <c r="C311" s="151" t="e">
        <f>Réservation!#REF!</f>
        <v>#REF!</v>
      </c>
      <c r="D311" s="151" t="e">
        <f>Réservation!#REF!</f>
        <v>#REF!</v>
      </c>
      <c r="E311" s="44" t="e">
        <f t="shared" si="51"/>
        <v>#REF!</v>
      </c>
      <c r="F311" s="44" t="e">
        <f>Réservation!#REF!</f>
        <v>#REF!</v>
      </c>
      <c r="G311" s="44" t="e">
        <f>Réservation!#REF!</f>
        <v>#REF!</v>
      </c>
      <c r="H311" s="44" t="e">
        <f>Réservation!#REF!</f>
        <v>#REF!</v>
      </c>
      <c r="I311" s="150" t="e">
        <f>Réservation!#REF!</f>
        <v>#REF!</v>
      </c>
      <c r="J311" s="44" t="str">
        <f>IFERROR(VLOOKUP(I311,Données!$D$2:$E$5,2,FALSE),"")</f>
        <v/>
      </c>
      <c r="K311" s="44" t="str">
        <f t="shared" si="52"/>
        <v/>
      </c>
      <c r="L311" s="150" t="e">
        <f>Réservation!#REF!</f>
        <v>#REF!</v>
      </c>
      <c r="M311" s="44" t="str">
        <f>IFERROR(VLOOKUP(L311,Données!$D$2:$E$5,2,FALSE),"")</f>
        <v/>
      </c>
      <c r="N311" s="44" t="str">
        <f t="shared" si="53"/>
        <v/>
      </c>
      <c r="O311" s="150" t="e">
        <f>Réservation!#REF!</f>
        <v>#REF!</v>
      </c>
      <c r="P311" s="44" t="str">
        <f>IFERROR(VLOOKUP(O311,Données!$D$2:$E$5,2,FALSE),"")</f>
        <v/>
      </c>
      <c r="Q311" s="44" t="str">
        <f t="shared" si="54"/>
        <v/>
      </c>
      <c r="R311" s="150" t="e">
        <f>Réservation!#REF!</f>
        <v>#REF!</v>
      </c>
      <c r="S311" s="44" t="str">
        <f>IFERROR(VLOOKUP(R311,Données!$D$2:$E$5,2,FALSE),"")</f>
        <v/>
      </c>
      <c r="T311" s="44" t="str">
        <f t="shared" si="55"/>
        <v/>
      </c>
      <c r="U311" s="187">
        <f t="shared" si="56"/>
        <v>0</v>
      </c>
      <c r="V311" s="45" t="e">
        <f>Réservation!#REF!</f>
        <v>#REF!</v>
      </c>
      <c r="W311" s="45" t="str">
        <f>IFERROR(VLOOKUP(V311,Données!$K$2:$N$7,3,FALSE),"")</f>
        <v/>
      </c>
      <c r="X311" s="187" t="str">
        <f t="shared" si="57"/>
        <v/>
      </c>
      <c r="Y311" s="45" t="e">
        <f>Réservation!#REF!</f>
        <v>#REF!</v>
      </c>
      <c r="Z311" s="45" t="str">
        <f>IFERROR(VLOOKUP(Y311,Données!$D$8:$E$10,2,FALSE),"")</f>
        <v/>
      </c>
      <c r="AA311" s="187" t="str">
        <f t="shared" si="58"/>
        <v/>
      </c>
      <c r="AB311" s="45" t="e">
        <f>Réservation!#REF!</f>
        <v>#REF!</v>
      </c>
      <c r="AC311" s="45" t="e">
        <f>Réservation!#REF!</f>
        <v>#REF!</v>
      </c>
      <c r="AD311" s="45" t="e">
        <f>VLOOKUP(AC311,Données!$D$14:$E$16,2,FALSE)</f>
        <v>#REF!</v>
      </c>
      <c r="AE311" s="187" t="str">
        <f t="shared" si="59"/>
        <v/>
      </c>
    </row>
    <row r="312" spans="1:31" hidden="1" x14ac:dyDescent="0.35">
      <c r="A312" s="150" t="e">
        <f>Réservation!#REF!</f>
        <v>#REF!</v>
      </c>
      <c r="B312" s="150" t="e">
        <f>Réservation!#REF!</f>
        <v>#REF!</v>
      </c>
      <c r="C312" s="151" t="e">
        <f>Réservation!#REF!</f>
        <v>#REF!</v>
      </c>
      <c r="D312" s="151" t="e">
        <f>Réservation!#REF!</f>
        <v>#REF!</v>
      </c>
      <c r="E312" s="44" t="e">
        <f t="shared" si="51"/>
        <v>#REF!</v>
      </c>
      <c r="F312" s="44" t="e">
        <f>Réservation!#REF!</f>
        <v>#REF!</v>
      </c>
      <c r="G312" s="44" t="e">
        <f>Réservation!#REF!</f>
        <v>#REF!</v>
      </c>
      <c r="H312" s="44" t="e">
        <f>Réservation!#REF!</f>
        <v>#REF!</v>
      </c>
      <c r="I312" s="150" t="e">
        <f>Réservation!#REF!</f>
        <v>#REF!</v>
      </c>
      <c r="J312" s="44" t="str">
        <f>IFERROR(VLOOKUP(I312,Données!$D$2:$E$5,2,FALSE),"")</f>
        <v/>
      </c>
      <c r="K312" s="44" t="str">
        <f t="shared" si="52"/>
        <v/>
      </c>
      <c r="L312" s="150" t="e">
        <f>Réservation!#REF!</f>
        <v>#REF!</v>
      </c>
      <c r="M312" s="44" t="str">
        <f>IFERROR(VLOOKUP(L312,Données!$D$2:$E$5,2,FALSE),"")</f>
        <v/>
      </c>
      <c r="N312" s="44" t="str">
        <f t="shared" si="53"/>
        <v/>
      </c>
      <c r="O312" s="150" t="e">
        <f>Réservation!#REF!</f>
        <v>#REF!</v>
      </c>
      <c r="P312" s="44" t="str">
        <f>IFERROR(VLOOKUP(O312,Données!$D$2:$E$5,2,FALSE),"")</f>
        <v/>
      </c>
      <c r="Q312" s="44" t="str">
        <f t="shared" si="54"/>
        <v/>
      </c>
      <c r="R312" s="150" t="e">
        <f>Réservation!#REF!</f>
        <v>#REF!</v>
      </c>
      <c r="S312" s="44" t="str">
        <f>IFERROR(VLOOKUP(R312,Données!$D$2:$E$5,2,FALSE),"")</f>
        <v/>
      </c>
      <c r="T312" s="44" t="str">
        <f t="shared" si="55"/>
        <v/>
      </c>
      <c r="U312" s="187">
        <f t="shared" si="56"/>
        <v>0</v>
      </c>
      <c r="V312" s="45" t="e">
        <f>Réservation!#REF!</f>
        <v>#REF!</v>
      </c>
      <c r="W312" s="45" t="str">
        <f>IFERROR(VLOOKUP(V312,Données!$K$2:$N$7,3,FALSE),"")</f>
        <v/>
      </c>
      <c r="X312" s="187" t="str">
        <f t="shared" si="57"/>
        <v/>
      </c>
      <c r="Y312" s="45" t="e">
        <f>Réservation!#REF!</f>
        <v>#REF!</v>
      </c>
      <c r="Z312" s="45" t="str">
        <f>IFERROR(VLOOKUP(Y312,Données!$D$8:$E$10,2,FALSE),"")</f>
        <v/>
      </c>
      <c r="AA312" s="187" t="str">
        <f t="shared" si="58"/>
        <v/>
      </c>
      <c r="AB312" s="45" t="e">
        <f>Réservation!#REF!</f>
        <v>#REF!</v>
      </c>
      <c r="AC312" s="45" t="e">
        <f>Réservation!#REF!</f>
        <v>#REF!</v>
      </c>
      <c r="AD312" s="45" t="e">
        <f>VLOOKUP(AC312,Données!$D$14:$E$16,2,FALSE)</f>
        <v>#REF!</v>
      </c>
      <c r="AE312" s="187" t="str">
        <f t="shared" si="59"/>
        <v/>
      </c>
    </row>
    <row r="313" spans="1:31" hidden="1" x14ac:dyDescent="0.35">
      <c r="A313" s="150" t="e">
        <f>Réservation!#REF!</f>
        <v>#REF!</v>
      </c>
      <c r="B313" s="150" t="e">
        <f>Réservation!#REF!</f>
        <v>#REF!</v>
      </c>
      <c r="C313" s="151" t="e">
        <f>Réservation!#REF!</f>
        <v>#REF!</v>
      </c>
      <c r="D313" s="151" t="e">
        <f>Réservation!#REF!</f>
        <v>#REF!</v>
      </c>
      <c r="E313" s="44" t="e">
        <f t="shared" si="51"/>
        <v>#REF!</v>
      </c>
      <c r="F313" s="44" t="e">
        <f>Réservation!#REF!</f>
        <v>#REF!</v>
      </c>
      <c r="G313" s="44" t="e">
        <f>Réservation!#REF!</f>
        <v>#REF!</v>
      </c>
      <c r="H313" s="44" t="e">
        <f>Réservation!#REF!</f>
        <v>#REF!</v>
      </c>
      <c r="I313" s="150" t="e">
        <f>Réservation!#REF!</f>
        <v>#REF!</v>
      </c>
      <c r="J313" s="44" t="str">
        <f>IFERROR(VLOOKUP(I313,Données!$D$2:$E$5,2,FALSE),"")</f>
        <v/>
      </c>
      <c r="K313" s="44" t="str">
        <f t="shared" si="52"/>
        <v/>
      </c>
      <c r="L313" s="150" t="e">
        <f>Réservation!#REF!</f>
        <v>#REF!</v>
      </c>
      <c r="M313" s="44" t="str">
        <f>IFERROR(VLOOKUP(L313,Données!$D$2:$E$5,2,FALSE),"")</f>
        <v/>
      </c>
      <c r="N313" s="44" t="str">
        <f t="shared" si="53"/>
        <v/>
      </c>
      <c r="O313" s="150" t="e">
        <f>Réservation!#REF!</f>
        <v>#REF!</v>
      </c>
      <c r="P313" s="44" t="str">
        <f>IFERROR(VLOOKUP(O313,Données!$D$2:$E$5,2,FALSE),"")</f>
        <v/>
      </c>
      <c r="Q313" s="44" t="str">
        <f t="shared" si="54"/>
        <v/>
      </c>
      <c r="R313" s="150" t="e">
        <f>Réservation!#REF!</f>
        <v>#REF!</v>
      </c>
      <c r="S313" s="44" t="str">
        <f>IFERROR(VLOOKUP(R313,Données!$D$2:$E$5,2,FALSE),"")</f>
        <v/>
      </c>
      <c r="T313" s="44" t="str">
        <f t="shared" si="55"/>
        <v/>
      </c>
      <c r="U313" s="187">
        <f t="shared" si="56"/>
        <v>0</v>
      </c>
      <c r="V313" s="45" t="e">
        <f>Réservation!#REF!</f>
        <v>#REF!</v>
      </c>
      <c r="W313" s="45" t="str">
        <f>IFERROR(VLOOKUP(V313,Données!$K$2:$N$7,3,FALSE),"")</f>
        <v/>
      </c>
      <c r="X313" s="187" t="str">
        <f t="shared" si="57"/>
        <v/>
      </c>
      <c r="Y313" s="45" t="e">
        <f>Réservation!#REF!</f>
        <v>#REF!</v>
      </c>
      <c r="Z313" s="45" t="str">
        <f>IFERROR(VLOOKUP(Y313,Données!$D$8:$E$10,2,FALSE),"")</f>
        <v/>
      </c>
      <c r="AA313" s="187" t="str">
        <f t="shared" si="58"/>
        <v/>
      </c>
      <c r="AB313" s="45" t="e">
        <f>Réservation!#REF!</f>
        <v>#REF!</v>
      </c>
      <c r="AC313" s="45" t="e">
        <f>Réservation!#REF!</f>
        <v>#REF!</v>
      </c>
      <c r="AD313" s="45" t="e">
        <f>VLOOKUP(AC313,Données!$D$14:$E$16,2,FALSE)</f>
        <v>#REF!</v>
      </c>
      <c r="AE313" s="187" t="str">
        <f t="shared" si="59"/>
        <v/>
      </c>
    </row>
    <row r="314" spans="1:31" hidden="1" x14ac:dyDescent="0.35">
      <c r="A314" s="150" t="e">
        <f>Réservation!#REF!</f>
        <v>#REF!</v>
      </c>
      <c r="B314" s="150" t="e">
        <f>Réservation!#REF!</f>
        <v>#REF!</v>
      </c>
      <c r="C314" s="151" t="e">
        <f>Réservation!#REF!</f>
        <v>#REF!</v>
      </c>
      <c r="D314" s="151" t="e">
        <f>Réservation!#REF!</f>
        <v>#REF!</v>
      </c>
      <c r="E314" s="44" t="e">
        <f t="shared" si="51"/>
        <v>#REF!</v>
      </c>
      <c r="F314" s="44" t="e">
        <f>Réservation!#REF!</f>
        <v>#REF!</v>
      </c>
      <c r="G314" s="44" t="e">
        <f>Réservation!#REF!</f>
        <v>#REF!</v>
      </c>
      <c r="H314" s="44" t="e">
        <f>Réservation!#REF!</f>
        <v>#REF!</v>
      </c>
      <c r="I314" s="150" t="e">
        <f>Réservation!#REF!</f>
        <v>#REF!</v>
      </c>
      <c r="J314" s="44" t="str">
        <f>IFERROR(VLOOKUP(I314,Données!$D$2:$E$5,2,FALSE),"")</f>
        <v/>
      </c>
      <c r="K314" s="44" t="str">
        <f t="shared" si="52"/>
        <v/>
      </c>
      <c r="L314" s="150" t="e">
        <f>Réservation!#REF!</f>
        <v>#REF!</v>
      </c>
      <c r="M314" s="44" t="str">
        <f>IFERROR(VLOOKUP(L314,Données!$D$2:$E$5,2,FALSE),"")</f>
        <v/>
      </c>
      <c r="N314" s="44" t="str">
        <f t="shared" si="53"/>
        <v/>
      </c>
      <c r="O314" s="150" t="e">
        <f>Réservation!#REF!</f>
        <v>#REF!</v>
      </c>
      <c r="P314" s="44" t="str">
        <f>IFERROR(VLOOKUP(O314,Données!$D$2:$E$5,2,FALSE),"")</f>
        <v/>
      </c>
      <c r="Q314" s="44" t="str">
        <f t="shared" si="54"/>
        <v/>
      </c>
      <c r="R314" s="150" t="e">
        <f>Réservation!#REF!</f>
        <v>#REF!</v>
      </c>
      <c r="S314" s="44" t="str">
        <f>IFERROR(VLOOKUP(R314,Données!$D$2:$E$5,2,FALSE),"")</f>
        <v/>
      </c>
      <c r="T314" s="44" t="str">
        <f t="shared" si="55"/>
        <v/>
      </c>
      <c r="U314" s="187">
        <f t="shared" si="56"/>
        <v>0</v>
      </c>
      <c r="V314" s="45" t="e">
        <f>Réservation!#REF!</f>
        <v>#REF!</v>
      </c>
      <c r="W314" s="45" t="str">
        <f>IFERROR(VLOOKUP(V314,Données!$K$2:$N$7,3,FALSE),"")</f>
        <v/>
      </c>
      <c r="X314" s="187" t="str">
        <f t="shared" si="57"/>
        <v/>
      </c>
      <c r="Y314" s="45" t="e">
        <f>Réservation!#REF!</f>
        <v>#REF!</v>
      </c>
      <c r="Z314" s="45" t="str">
        <f>IFERROR(VLOOKUP(Y314,Données!$D$8:$E$10,2,FALSE),"")</f>
        <v/>
      </c>
      <c r="AA314" s="187" t="str">
        <f t="shared" si="58"/>
        <v/>
      </c>
      <c r="AB314" s="45" t="e">
        <f>Réservation!#REF!</f>
        <v>#REF!</v>
      </c>
      <c r="AC314" s="45" t="e">
        <f>Réservation!#REF!</f>
        <v>#REF!</v>
      </c>
      <c r="AD314" s="45" t="e">
        <f>VLOOKUP(AC314,Données!$D$14:$E$16,2,FALSE)</f>
        <v>#REF!</v>
      </c>
      <c r="AE314" s="187" t="str">
        <f t="shared" si="59"/>
        <v/>
      </c>
    </row>
    <row r="315" spans="1:31" hidden="1" x14ac:dyDescent="0.35">
      <c r="A315" s="150" t="e">
        <f>Réservation!#REF!</f>
        <v>#REF!</v>
      </c>
      <c r="B315" s="150" t="e">
        <f>Réservation!#REF!</f>
        <v>#REF!</v>
      </c>
      <c r="C315" s="151" t="e">
        <f>Réservation!#REF!</f>
        <v>#REF!</v>
      </c>
      <c r="D315" s="151" t="e">
        <f>Réservation!#REF!</f>
        <v>#REF!</v>
      </c>
      <c r="E315" s="44" t="e">
        <f t="shared" si="51"/>
        <v>#REF!</v>
      </c>
      <c r="F315" s="44" t="e">
        <f>Réservation!#REF!</f>
        <v>#REF!</v>
      </c>
      <c r="G315" s="44" t="e">
        <f>Réservation!#REF!</f>
        <v>#REF!</v>
      </c>
      <c r="H315" s="44" t="e">
        <f>Réservation!#REF!</f>
        <v>#REF!</v>
      </c>
      <c r="I315" s="150" t="e">
        <f>Réservation!#REF!</f>
        <v>#REF!</v>
      </c>
      <c r="J315" s="44" t="str">
        <f>IFERROR(VLOOKUP(I315,Données!$D$2:$E$5,2,FALSE),"")</f>
        <v/>
      </c>
      <c r="K315" s="44" t="str">
        <f t="shared" si="52"/>
        <v/>
      </c>
      <c r="L315" s="150" t="e">
        <f>Réservation!#REF!</f>
        <v>#REF!</v>
      </c>
      <c r="M315" s="44" t="str">
        <f>IFERROR(VLOOKUP(L315,Données!$D$2:$E$5,2,FALSE),"")</f>
        <v/>
      </c>
      <c r="N315" s="44" t="str">
        <f t="shared" si="53"/>
        <v/>
      </c>
      <c r="O315" s="150" t="e">
        <f>Réservation!#REF!</f>
        <v>#REF!</v>
      </c>
      <c r="P315" s="44" t="str">
        <f>IFERROR(VLOOKUP(O315,Données!$D$2:$E$5,2,FALSE),"")</f>
        <v/>
      </c>
      <c r="Q315" s="44" t="str">
        <f t="shared" si="54"/>
        <v/>
      </c>
      <c r="R315" s="150" t="e">
        <f>Réservation!#REF!</f>
        <v>#REF!</v>
      </c>
      <c r="S315" s="44" t="str">
        <f>IFERROR(VLOOKUP(R315,Données!$D$2:$E$5,2,FALSE),"")</f>
        <v/>
      </c>
      <c r="T315" s="44" t="str">
        <f t="shared" si="55"/>
        <v/>
      </c>
      <c r="U315" s="187">
        <f t="shared" si="56"/>
        <v>0</v>
      </c>
      <c r="V315" s="45" t="e">
        <f>Réservation!#REF!</f>
        <v>#REF!</v>
      </c>
      <c r="W315" s="45" t="str">
        <f>IFERROR(VLOOKUP(V315,Données!$K$2:$N$7,3,FALSE),"")</f>
        <v/>
      </c>
      <c r="X315" s="187" t="str">
        <f t="shared" si="57"/>
        <v/>
      </c>
      <c r="Y315" s="45" t="e">
        <f>Réservation!#REF!</f>
        <v>#REF!</v>
      </c>
      <c r="Z315" s="45" t="str">
        <f>IFERROR(VLOOKUP(Y315,Données!$D$8:$E$10,2,FALSE),"")</f>
        <v/>
      </c>
      <c r="AA315" s="187" t="str">
        <f t="shared" si="58"/>
        <v/>
      </c>
      <c r="AB315" s="45" t="e">
        <f>Réservation!#REF!</f>
        <v>#REF!</v>
      </c>
      <c r="AC315" s="45" t="e">
        <f>Réservation!#REF!</f>
        <v>#REF!</v>
      </c>
      <c r="AD315" s="45" t="e">
        <f>VLOOKUP(AC315,Données!$D$14:$E$16,2,FALSE)</f>
        <v>#REF!</v>
      </c>
      <c r="AE315" s="187" t="str">
        <f t="shared" si="59"/>
        <v/>
      </c>
    </row>
    <row r="316" spans="1:31" hidden="1" x14ac:dyDescent="0.35">
      <c r="A316" s="150" t="e">
        <f>Réservation!#REF!</f>
        <v>#REF!</v>
      </c>
      <c r="B316" s="150" t="e">
        <f>Réservation!#REF!</f>
        <v>#REF!</v>
      </c>
      <c r="C316" s="151" t="e">
        <f>Réservation!#REF!</f>
        <v>#REF!</v>
      </c>
      <c r="D316" s="151" t="e">
        <f>Réservation!#REF!</f>
        <v>#REF!</v>
      </c>
      <c r="E316" s="44" t="e">
        <f t="shared" si="51"/>
        <v>#REF!</v>
      </c>
      <c r="F316" s="44" t="e">
        <f>Réservation!#REF!</f>
        <v>#REF!</v>
      </c>
      <c r="G316" s="44" t="e">
        <f>Réservation!#REF!</f>
        <v>#REF!</v>
      </c>
      <c r="H316" s="44" t="e">
        <f>Réservation!#REF!</f>
        <v>#REF!</v>
      </c>
      <c r="I316" s="150" t="e">
        <f>Réservation!#REF!</f>
        <v>#REF!</v>
      </c>
      <c r="J316" s="44" t="str">
        <f>IFERROR(VLOOKUP(I316,Données!$D$2:$E$5,2,FALSE),"")</f>
        <v/>
      </c>
      <c r="K316" s="44" t="str">
        <f t="shared" si="52"/>
        <v/>
      </c>
      <c r="L316" s="150" t="e">
        <f>Réservation!#REF!</f>
        <v>#REF!</v>
      </c>
      <c r="M316" s="44" t="str">
        <f>IFERROR(VLOOKUP(L316,Données!$D$2:$E$5,2,FALSE),"")</f>
        <v/>
      </c>
      <c r="N316" s="44" t="str">
        <f t="shared" si="53"/>
        <v/>
      </c>
      <c r="O316" s="150" t="e">
        <f>Réservation!#REF!</f>
        <v>#REF!</v>
      </c>
      <c r="P316" s="44" t="str">
        <f>IFERROR(VLOOKUP(O316,Données!$D$2:$E$5,2,FALSE),"")</f>
        <v/>
      </c>
      <c r="Q316" s="44" t="str">
        <f t="shared" si="54"/>
        <v/>
      </c>
      <c r="R316" s="150" t="e">
        <f>Réservation!#REF!</f>
        <v>#REF!</v>
      </c>
      <c r="S316" s="44" t="str">
        <f>IFERROR(VLOOKUP(R316,Données!$D$2:$E$5,2,FALSE),"")</f>
        <v/>
      </c>
      <c r="T316" s="44" t="str">
        <f t="shared" si="55"/>
        <v/>
      </c>
      <c r="U316" s="187">
        <f t="shared" si="56"/>
        <v>0</v>
      </c>
      <c r="V316" s="45" t="e">
        <f>Réservation!#REF!</f>
        <v>#REF!</v>
      </c>
      <c r="W316" s="45" t="str">
        <f>IFERROR(VLOOKUP(V316,Données!$K$2:$N$7,3,FALSE),"")</f>
        <v/>
      </c>
      <c r="X316" s="187" t="str">
        <f t="shared" si="57"/>
        <v/>
      </c>
      <c r="Y316" s="45" t="e">
        <f>Réservation!#REF!</f>
        <v>#REF!</v>
      </c>
      <c r="Z316" s="45" t="str">
        <f>IFERROR(VLOOKUP(Y316,Données!$D$8:$E$10,2,FALSE),"")</f>
        <v/>
      </c>
      <c r="AA316" s="187" t="str">
        <f t="shared" si="58"/>
        <v/>
      </c>
      <c r="AB316" s="45" t="e">
        <f>Réservation!#REF!</f>
        <v>#REF!</v>
      </c>
      <c r="AC316" s="45" t="e">
        <f>Réservation!#REF!</f>
        <v>#REF!</v>
      </c>
      <c r="AD316" s="45" t="e">
        <f>VLOOKUP(AC316,Données!$D$14:$E$16,2,FALSE)</f>
        <v>#REF!</v>
      </c>
      <c r="AE316" s="187" t="str">
        <f t="shared" si="59"/>
        <v/>
      </c>
    </row>
    <row r="317" spans="1:31" hidden="1" x14ac:dyDescent="0.35">
      <c r="A317" s="150" t="e">
        <f>Réservation!#REF!</f>
        <v>#REF!</v>
      </c>
      <c r="B317" s="150" t="e">
        <f>Réservation!#REF!</f>
        <v>#REF!</v>
      </c>
      <c r="C317" s="151" t="e">
        <f>Réservation!#REF!</f>
        <v>#REF!</v>
      </c>
      <c r="D317" s="151" t="e">
        <f>Réservation!#REF!</f>
        <v>#REF!</v>
      </c>
      <c r="E317" s="44" t="e">
        <f t="shared" si="51"/>
        <v>#REF!</v>
      </c>
      <c r="F317" s="44" t="e">
        <f>Réservation!#REF!</f>
        <v>#REF!</v>
      </c>
      <c r="G317" s="44" t="e">
        <f>Réservation!#REF!</f>
        <v>#REF!</v>
      </c>
      <c r="H317" s="44" t="e">
        <f>Réservation!#REF!</f>
        <v>#REF!</v>
      </c>
      <c r="I317" s="150" t="e">
        <f>Réservation!#REF!</f>
        <v>#REF!</v>
      </c>
      <c r="J317" s="44" t="str">
        <f>IFERROR(VLOOKUP(I317,Données!$D$2:$E$5,2,FALSE),"")</f>
        <v/>
      </c>
      <c r="K317" s="44" t="str">
        <f t="shared" si="52"/>
        <v/>
      </c>
      <c r="L317" s="150" t="e">
        <f>Réservation!#REF!</f>
        <v>#REF!</v>
      </c>
      <c r="M317" s="44" t="str">
        <f>IFERROR(VLOOKUP(L317,Données!$D$2:$E$5,2,FALSE),"")</f>
        <v/>
      </c>
      <c r="N317" s="44" t="str">
        <f t="shared" si="53"/>
        <v/>
      </c>
      <c r="O317" s="150" t="e">
        <f>Réservation!#REF!</f>
        <v>#REF!</v>
      </c>
      <c r="P317" s="44" t="str">
        <f>IFERROR(VLOOKUP(O317,Données!$D$2:$E$5,2,FALSE),"")</f>
        <v/>
      </c>
      <c r="Q317" s="44" t="str">
        <f t="shared" si="54"/>
        <v/>
      </c>
      <c r="R317" s="150" t="e">
        <f>Réservation!#REF!</f>
        <v>#REF!</v>
      </c>
      <c r="S317" s="44" t="str">
        <f>IFERROR(VLOOKUP(R317,Données!$D$2:$E$5,2,FALSE),"")</f>
        <v/>
      </c>
      <c r="T317" s="44" t="str">
        <f t="shared" si="55"/>
        <v/>
      </c>
      <c r="U317" s="187">
        <f t="shared" si="56"/>
        <v>0</v>
      </c>
      <c r="V317" s="45" t="e">
        <f>Réservation!#REF!</f>
        <v>#REF!</v>
      </c>
      <c r="W317" s="45" t="str">
        <f>IFERROR(VLOOKUP(V317,Données!$K$2:$N$7,3,FALSE),"")</f>
        <v/>
      </c>
      <c r="X317" s="187" t="str">
        <f t="shared" si="57"/>
        <v/>
      </c>
      <c r="Y317" s="45" t="e">
        <f>Réservation!#REF!</f>
        <v>#REF!</v>
      </c>
      <c r="Z317" s="45" t="str">
        <f>IFERROR(VLOOKUP(Y317,Données!$D$8:$E$10,2,FALSE),"")</f>
        <v/>
      </c>
      <c r="AA317" s="187" t="str">
        <f t="shared" si="58"/>
        <v/>
      </c>
      <c r="AB317" s="45" t="e">
        <f>Réservation!#REF!</f>
        <v>#REF!</v>
      </c>
      <c r="AC317" s="45" t="e">
        <f>Réservation!#REF!</f>
        <v>#REF!</v>
      </c>
      <c r="AD317" s="45" t="e">
        <f>VLOOKUP(AC317,Données!$D$14:$E$16,2,FALSE)</f>
        <v>#REF!</v>
      </c>
      <c r="AE317" s="187" t="str">
        <f t="shared" si="59"/>
        <v/>
      </c>
    </row>
    <row r="318" spans="1:31" hidden="1" x14ac:dyDescent="0.35">
      <c r="A318" s="150" t="e">
        <f>Réservation!#REF!</f>
        <v>#REF!</v>
      </c>
      <c r="B318" s="150" t="e">
        <f>Réservation!#REF!</f>
        <v>#REF!</v>
      </c>
      <c r="C318" s="151" t="e">
        <f>Réservation!#REF!</f>
        <v>#REF!</v>
      </c>
      <c r="D318" s="151" t="e">
        <f>Réservation!#REF!</f>
        <v>#REF!</v>
      </c>
      <c r="E318" s="44" t="e">
        <f t="shared" si="51"/>
        <v>#REF!</v>
      </c>
      <c r="F318" s="44" t="e">
        <f>Réservation!#REF!</f>
        <v>#REF!</v>
      </c>
      <c r="G318" s="44" t="e">
        <f>Réservation!#REF!</f>
        <v>#REF!</v>
      </c>
      <c r="H318" s="44" t="e">
        <f>Réservation!#REF!</f>
        <v>#REF!</v>
      </c>
      <c r="I318" s="150" t="e">
        <f>Réservation!#REF!</f>
        <v>#REF!</v>
      </c>
      <c r="J318" s="44" t="str">
        <f>IFERROR(VLOOKUP(I318,Données!$D$2:$E$5,2,FALSE),"")</f>
        <v/>
      </c>
      <c r="K318" s="44" t="str">
        <f t="shared" si="52"/>
        <v/>
      </c>
      <c r="L318" s="150" t="e">
        <f>Réservation!#REF!</f>
        <v>#REF!</v>
      </c>
      <c r="M318" s="44" t="str">
        <f>IFERROR(VLOOKUP(L318,Données!$D$2:$E$5,2,FALSE),"")</f>
        <v/>
      </c>
      <c r="N318" s="44" t="str">
        <f t="shared" si="53"/>
        <v/>
      </c>
      <c r="O318" s="150" t="e">
        <f>Réservation!#REF!</f>
        <v>#REF!</v>
      </c>
      <c r="P318" s="44" t="str">
        <f>IFERROR(VLOOKUP(O318,Données!$D$2:$E$5,2,FALSE),"")</f>
        <v/>
      </c>
      <c r="Q318" s="44" t="str">
        <f t="shared" si="54"/>
        <v/>
      </c>
      <c r="R318" s="150" t="e">
        <f>Réservation!#REF!</f>
        <v>#REF!</v>
      </c>
      <c r="S318" s="44" t="str">
        <f>IFERROR(VLOOKUP(R318,Données!$D$2:$E$5,2,FALSE),"")</f>
        <v/>
      </c>
      <c r="T318" s="44" t="str">
        <f t="shared" si="55"/>
        <v/>
      </c>
      <c r="U318" s="187">
        <f t="shared" si="56"/>
        <v>0</v>
      </c>
      <c r="V318" s="45" t="e">
        <f>Réservation!#REF!</f>
        <v>#REF!</v>
      </c>
      <c r="W318" s="45" t="str">
        <f>IFERROR(VLOOKUP(V318,Données!$K$2:$N$7,3,FALSE),"")</f>
        <v/>
      </c>
      <c r="X318" s="187" t="str">
        <f t="shared" si="57"/>
        <v/>
      </c>
      <c r="Y318" s="45" t="e">
        <f>Réservation!#REF!</f>
        <v>#REF!</v>
      </c>
      <c r="Z318" s="45" t="str">
        <f>IFERROR(VLOOKUP(Y318,Données!$D$8:$E$10,2,FALSE),"")</f>
        <v/>
      </c>
      <c r="AA318" s="187" t="str">
        <f t="shared" si="58"/>
        <v/>
      </c>
      <c r="AB318" s="45" t="e">
        <f>Réservation!#REF!</f>
        <v>#REF!</v>
      </c>
      <c r="AC318" s="45" t="e">
        <f>Réservation!#REF!</f>
        <v>#REF!</v>
      </c>
      <c r="AD318" s="45" t="e">
        <f>VLOOKUP(AC318,Données!$D$14:$E$16,2,FALSE)</f>
        <v>#REF!</v>
      </c>
      <c r="AE318" s="187" t="str">
        <f t="shared" si="59"/>
        <v/>
      </c>
    </row>
    <row r="319" spans="1:31" hidden="1" x14ac:dyDescent="0.35">
      <c r="A319" s="150" t="e">
        <f>Réservation!#REF!</f>
        <v>#REF!</v>
      </c>
      <c r="B319" s="150" t="e">
        <f>Réservation!#REF!</f>
        <v>#REF!</v>
      </c>
      <c r="C319" s="151" t="e">
        <f>Réservation!#REF!</f>
        <v>#REF!</v>
      </c>
      <c r="D319" s="151" t="e">
        <f>Réservation!#REF!</f>
        <v>#REF!</v>
      </c>
      <c r="E319" s="44" t="e">
        <f t="shared" si="51"/>
        <v>#REF!</v>
      </c>
      <c r="F319" s="44" t="e">
        <f>Réservation!#REF!</f>
        <v>#REF!</v>
      </c>
      <c r="G319" s="44" t="e">
        <f>Réservation!#REF!</f>
        <v>#REF!</v>
      </c>
      <c r="H319" s="44" t="e">
        <f>Réservation!#REF!</f>
        <v>#REF!</v>
      </c>
      <c r="I319" s="150" t="e">
        <f>Réservation!#REF!</f>
        <v>#REF!</v>
      </c>
      <c r="J319" s="44" t="str">
        <f>IFERROR(VLOOKUP(I319,Données!$D$2:$E$5,2,FALSE),"")</f>
        <v/>
      </c>
      <c r="K319" s="44" t="str">
        <f t="shared" si="52"/>
        <v/>
      </c>
      <c r="L319" s="150" t="e">
        <f>Réservation!#REF!</f>
        <v>#REF!</v>
      </c>
      <c r="M319" s="44" t="str">
        <f>IFERROR(VLOOKUP(L319,Données!$D$2:$E$5,2,FALSE),"")</f>
        <v/>
      </c>
      <c r="N319" s="44" t="str">
        <f t="shared" si="53"/>
        <v/>
      </c>
      <c r="O319" s="150" t="e">
        <f>Réservation!#REF!</f>
        <v>#REF!</v>
      </c>
      <c r="P319" s="44" t="str">
        <f>IFERROR(VLOOKUP(O319,Données!$D$2:$E$5,2,FALSE),"")</f>
        <v/>
      </c>
      <c r="Q319" s="44" t="str">
        <f t="shared" si="54"/>
        <v/>
      </c>
      <c r="R319" s="150" t="e">
        <f>Réservation!#REF!</f>
        <v>#REF!</v>
      </c>
      <c r="S319" s="44" t="str">
        <f>IFERROR(VLOOKUP(R319,Données!$D$2:$E$5,2,FALSE),"")</f>
        <v/>
      </c>
      <c r="T319" s="44" t="str">
        <f t="shared" si="55"/>
        <v/>
      </c>
      <c r="U319" s="187">
        <f t="shared" si="56"/>
        <v>0</v>
      </c>
      <c r="V319" s="45" t="e">
        <f>Réservation!#REF!</f>
        <v>#REF!</v>
      </c>
      <c r="W319" s="45" t="str">
        <f>IFERROR(VLOOKUP(V319,Données!$K$2:$N$7,3,FALSE),"")</f>
        <v/>
      </c>
      <c r="X319" s="187" t="str">
        <f t="shared" si="57"/>
        <v/>
      </c>
      <c r="Y319" s="45" t="e">
        <f>Réservation!#REF!</f>
        <v>#REF!</v>
      </c>
      <c r="Z319" s="45" t="str">
        <f>IFERROR(VLOOKUP(Y319,Données!$D$8:$E$10,2,FALSE),"")</f>
        <v/>
      </c>
      <c r="AA319" s="187" t="str">
        <f t="shared" si="58"/>
        <v/>
      </c>
      <c r="AB319" s="45" t="e">
        <f>Réservation!#REF!</f>
        <v>#REF!</v>
      </c>
      <c r="AC319" s="45" t="e">
        <f>Réservation!#REF!</f>
        <v>#REF!</v>
      </c>
      <c r="AD319" s="45" t="e">
        <f>VLOOKUP(AC319,Données!$D$14:$E$16,2,FALSE)</f>
        <v>#REF!</v>
      </c>
      <c r="AE319" s="187" t="str">
        <f t="shared" si="59"/>
        <v/>
      </c>
    </row>
    <row r="320" spans="1:31" hidden="1" x14ac:dyDescent="0.35">
      <c r="A320" s="150" t="e">
        <f>Réservation!#REF!</f>
        <v>#REF!</v>
      </c>
      <c r="B320" s="150" t="e">
        <f>Réservation!#REF!</f>
        <v>#REF!</v>
      </c>
      <c r="C320" s="151" t="e">
        <f>Réservation!#REF!</f>
        <v>#REF!</v>
      </c>
      <c r="D320" s="151" t="e">
        <f>Réservation!#REF!</f>
        <v>#REF!</v>
      </c>
      <c r="E320" s="44" t="e">
        <f t="shared" si="51"/>
        <v>#REF!</v>
      </c>
      <c r="F320" s="44" t="e">
        <f>Réservation!#REF!</f>
        <v>#REF!</v>
      </c>
      <c r="G320" s="44" t="e">
        <f>Réservation!#REF!</f>
        <v>#REF!</v>
      </c>
      <c r="H320" s="44" t="e">
        <f>Réservation!#REF!</f>
        <v>#REF!</v>
      </c>
      <c r="I320" s="150" t="e">
        <f>Réservation!#REF!</f>
        <v>#REF!</v>
      </c>
      <c r="J320" s="44" t="str">
        <f>IFERROR(VLOOKUP(I320,Données!$D$2:$E$5,2,FALSE),"")</f>
        <v/>
      </c>
      <c r="K320" s="44" t="str">
        <f t="shared" si="52"/>
        <v/>
      </c>
      <c r="L320" s="150" t="e">
        <f>Réservation!#REF!</f>
        <v>#REF!</v>
      </c>
      <c r="M320" s="44" t="str">
        <f>IFERROR(VLOOKUP(L320,Données!$D$2:$E$5,2,FALSE),"")</f>
        <v/>
      </c>
      <c r="N320" s="44" t="str">
        <f t="shared" si="53"/>
        <v/>
      </c>
      <c r="O320" s="150" t="e">
        <f>Réservation!#REF!</f>
        <v>#REF!</v>
      </c>
      <c r="P320" s="44" t="str">
        <f>IFERROR(VLOOKUP(O320,Données!$D$2:$E$5,2,FALSE),"")</f>
        <v/>
      </c>
      <c r="Q320" s="44" t="str">
        <f t="shared" si="54"/>
        <v/>
      </c>
      <c r="R320" s="150" t="e">
        <f>Réservation!#REF!</f>
        <v>#REF!</v>
      </c>
      <c r="S320" s="44" t="str">
        <f>IFERROR(VLOOKUP(R320,Données!$D$2:$E$5,2,FALSE),"")</f>
        <v/>
      </c>
      <c r="T320" s="44" t="str">
        <f t="shared" si="55"/>
        <v/>
      </c>
      <c r="U320" s="187">
        <f t="shared" si="56"/>
        <v>0</v>
      </c>
      <c r="V320" s="45" t="e">
        <f>Réservation!#REF!</f>
        <v>#REF!</v>
      </c>
      <c r="W320" s="45" t="str">
        <f>IFERROR(VLOOKUP(V320,Données!$K$2:$N$7,3,FALSE),"")</f>
        <v/>
      </c>
      <c r="X320" s="187" t="str">
        <f t="shared" si="57"/>
        <v/>
      </c>
      <c r="Y320" s="45" t="e">
        <f>Réservation!#REF!</f>
        <v>#REF!</v>
      </c>
      <c r="Z320" s="45" t="str">
        <f>IFERROR(VLOOKUP(Y320,Données!$D$8:$E$10,2,FALSE),"")</f>
        <v/>
      </c>
      <c r="AA320" s="187" t="str">
        <f t="shared" si="58"/>
        <v/>
      </c>
      <c r="AB320" s="45" t="e">
        <f>Réservation!#REF!</f>
        <v>#REF!</v>
      </c>
      <c r="AC320" s="45" t="e">
        <f>Réservation!#REF!</f>
        <v>#REF!</v>
      </c>
      <c r="AD320" s="45" t="e">
        <f>VLOOKUP(AC320,Données!$D$14:$E$16,2,FALSE)</f>
        <v>#REF!</v>
      </c>
      <c r="AE320" s="187" t="str">
        <f t="shared" si="59"/>
        <v/>
      </c>
    </row>
    <row r="321" spans="1:31" hidden="1" x14ac:dyDescent="0.35">
      <c r="A321" s="150" t="e">
        <f>Réservation!#REF!</f>
        <v>#REF!</v>
      </c>
      <c r="B321" s="150" t="e">
        <f>Réservation!#REF!</f>
        <v>#REF!</v>
      </c>
      <c r="C321" s="151" t="e">
        <f>Réservation!#REF!</f>
        <v>#REF!</v>
      </c>
      <c r="D321" s="151" t="e">
        <f>Réservation!#REF!</f>
        <v>#REF!</v>
      </c>
      <c r="E321" s="44" t="e">
        <f t="shared" si="51"/>
        <v>#REF!</v>
      </c>
      <c r="F321" s="44" t="e">
        <f>Réservation!#REF!</f>
        <v>#REF!</v>
      </c>
      <c r="G321" s="44" t="e">
        <f>Réservation!#REF!</f>
        <v>#REF!</v>
      </c>
      <c r="H321" s="44" t="e">
        <f>Réservation!#REF!</f>
        <v>#REF!</v>
      </c>
      <c r="I321" s="150" t="e">
        <f>Réservation!#REF!</f>
        <v>#REF!</v>
      </c>
      <c r="J321" s="44" t="str">
        <f>IFERROR(VLOOKUP(I321,Données!$D$2:$E$5,2,FALSE),"")</f>
        <v/>
      </c>
      <c r="K321" s="44" t="str">
        <f t="shared" si="52"/>
        <v/>
      </c>
      <c r="L321" s="150" t="e">
        <f>Réservation!#REF!</f>
        <v>#REF!</v>
      </c>
      <c r="M321" s="44" t="str">
        <f>IFERROR(VLOOKUP(L321,Données!$D$2:$E$5,2,FALSE),"")</f>
        <v/>
      </c>
      <c r="N321" s="44" t="str">
        <f t="shared" si="53"/>
        <v/>
      </c>
      <c r="O321" s="150" t="e">
        <f>Réservation!#REF!</f>
        <v>#REF!</v>
      </c>
      <c r="P321" s="44" t="str">
        <f>IFERROR(VLOOKUP(O321,Données!$D$2:$E$5,2,FALSE),"")</f>
        <v/>
      </c>
      <c r="Q321" s="44" t="str">
        <f t="shared" si="54"/>
        <v/>
      </c>
      <c r="R321" s="150" t="e">
        <f>Réservation!#REF!</f>
        <v>#REF!</v>
      </c>
      <c r="S321" s="44" t="str">
        <f>IFERROR(VLOOKUP(R321,Données!$D$2:$E$5,2,FALSE),"")</f>
        <v/>
      </c>
      <c r="T321" s="44" t="str">
        <f t="shared" si="55"/>
        <v/>
      </c>
      <c r="U321" s="187">
        <f t="shared" si="56"/>
        <v>0</v>
      </c>
      <c r="V321" s="45" t="e">
        <f>Réservation!#REF!</f>
        <v>#REF!</v>
      </c>
      <c r="W321" s="45" t="str">
        <f>IFERROR(VLOOKUP(V321,Données!$K$2:$N$7,3,FALSE),"")</f>
        <v/>
      </c>
      <c r="X321" s="187" t="str">
        <f t="shared" si="57"/>
        <v/>
      </c>
      <c r="Y321" s="45" t="e">
        <f>Réservation!#REF!</f>
        <v>#REF!</v>
      </c>
      <c r="Z321" s="45" t="str">
        <f>IFERROR(VLOOKUP(Y321,Données!$D$8:$E$10,2,FALSE),"")</f>
        <v/>
      </c>
      <c r="AA321" s="187" t="str">
        <f t="shared" si="58"/>
        <v/>
      </c>
      <c r="AB321" s="45" t="e">
        <f>Réservation!#REF!</f>
        <v>#REF!</v>
      </c>
      <c r="AC321" s="45" t="e">
        <f>Réservation!#REF!</f>
        <v>#REF!</v>
      </c>
      <c r="AD321" s="45" t="e">
        <f>VLOOKUP(AC321,Données!$D$14:$E$16,2,FALSE)</f>
        <v>#REF!</v>
      </c>
      <c r="AE321" s="187" t="str">
        <f t="shared" si="59"/>
        <v/>
      </c>
    </row>
    <row r="322" spans="1:31" hidden="1" x14ac:dyDescent="0.35">
      <c r="A322" s="150" t="e">
        <f>Réservation!#REF!</f>
        <v>#REF!</v>
      </c>
      <c r="B322" s="150" t="e">
        <f>Réservation!#REF!</f>
        <v>#REF!</v>
      </c>
      <c r="C322" s="151" t="e">
        <f>Réservation!#REF!</f>
        <v>#REF!</v>
      </c>
      <c r="D322" s="151" t="e">
        <f>Réservation!#REF!</f>
        <v>#REF!</v>
      </c>
      <c r="E322" s="44" t="e">
        <f t="shared" si="51"/>
        <v>#REF!</v>
      </c>
      <c r="F322" s="44" t="e">
        <f>Réservation!#REF!</f>
        <v>#REF!</v>
      </c>
      <c r="G322" s="44" t="e">
        <f>Réservation!#REF!</f>
        <v>#REF!</v>
      </c>
      <c r="H322" s="44" t="e">
        <f>Réservation!#REF!</f>
        <v>#REF!</v>
      </c>
      <c r="I322" s="150" t="e">
        <f>Réservation!#REF!</f>
        <v>#REF!</v>
      </c>
      <c r="J322" s="44" t="str">
        <f>IFERROR(VLOOKUP(I322,Données!$D$2:$E$5,2,FALSE),"")</f>
        <v/>
      </c>
      <c r="K322" s="44" t="str">
        <f t="shared" si="52"/>
        <v/>
      </c>
      <c r="L322" s="150" t="e">
        <f>Réservation!#REF!</f>
        <v>#REF!</v>
      </c>
      <c r="M322" s="44" t="str">
        <f>IFERROR(VLOOKUP(L322,Données!$D$2:$E$5,2,FALSE),"")</f>
        <v/>
      </c>
      <c r="N322" s="44" t="str">
        <f t="shared" si="53"/>
        <v/>
      </c>
      <c r="O322" s="150" t="e">
        <f>Réservation!#REF!</f>
        <v>#REF!</v>
      </c>
      <c r="P322" s="44" t="str">
        <f>IFERROR(VLOOKUP(O322,Données!$D$2:$E$5,2,FALSE),"")</f>
        <v/>
      </c>
      <c r="Q322" s="44" t="str">
        <f t="shared" si="54"/>
        <v/>
      </c>
      <c r="R322" s="150" t="e">
        <f>Réservation!#REF!</f>
        <v>#REF!</v>
      </c>
      <c r="S322" s="44" t="str">
        <f>IFERROR(VLOOKUP(R322,Données!$D$2:$E$5,2,FALSE),"")</f>
        <v/>
      </c>
      <c r="T322" s="44" t="str">
        <f t="shared" si="55"/>
        <v/>
      </c>
      <c r="U322" s="187">
        <f t="shared" si="56"/>
        <v>0</v>
      </c>
      <c r="V322" s="45" t="e">
        <f>Réservation!#REF!</f>
        <v>#REF!</v>
      </c>
      <c r="W322" s="45" t="str">
        <f>IFERROR(VLOOKUP(V322,Données!$K$2:$N$7,3,FALSE),"")</f>
        <v/>
      </c>
      <c r="X322" s="187" t="str">
        <f t="shared" si="57"/>
        <v/>
      </c>
      <c r="Y322" s="45" t="e">
        <f>Réservation!#REF!</f>
        <v>#REF!</v>
      </c>
      <c r="Z322" s="45" t="str">
        <f>IFERROR(VLOOKUP(Y322,Données!$D$8:$E$10,2,FALSE),"")</f>
        <v/>
      </c>
      <c r="AA322" s="187" t="str">
        <f t="shared" si="58"/>
        <v/>
      </c>
      <c r="AB322" s="45" t="e">
        <f>Réservation!#REF!</f>
        <v>#REF!</v>
      </c>
      <c r="AC322" s="45" t="e">
        <f>Réservation!#REF!</f>
        <v>#REF!</v>
      </c>
      <c r="AD322" s="45" t="e">
        <f>VLOOKUP(AC322,Données!$D$14:$E$16,2,FALSE)</f>
        <v>#REF!</v>
      </c>
      <c r="AE322" s="187" t="str">
        <f t="shared" si="59"/>
        <v/>
      </c>
    </row>
    <row r="323" spans="1:31" hidden="1" x14ac:dyDescent="0.35">
      <c r="A323" s="150" t="e">
        <f>Réservation!#REF!</f>
        <v>#REF!</v>
      </c>
      <c r="B323" s="150" t="e">
        <f>Réservation!#REF!</f>
        <v>#REF!</v>
      </c>
      <c r="C323" s="151" t="e">
        <f>Réservation!#REF!</f>
        <v>#REF!</v>
      </c>
      <c r="D323" s="151" t="e">
        <f>Réservation!#REF!</f>
        <v>#REF!</v>
      </c>
      <c r="E323" s="44" t="e">
        <f t="shared" si="51"/>
        <v>#REF!</v>
      </c>
      <c r="F323" s="44" t="e">
        <f>Réservation!#REF!</f>
        <v>#REF!</v>
      </c>
      <c r="G323" s="44" t="e">
        <f>Réservation!#REF!</f>
        <v>#REF!</v>
      </c>
      <c r="H323" s="44" t="e">
        <f>Réservation!#REF!</f>
        <v>#REF!</v>
      </c>
      <c r="I323" s="150" t="e">
        <f>Réservation!#REF!</f>
        <v>#REF!</v>
      </c>
      <c r="J323" s="44" t="str">
        <f>IFERROR(VLOOKUP(I323,Données!$D$2:$E$5,2,FALSE),"")</f>
        <v/>
      </c>
      <c r="K323" s="44" t="str">
        <f t="shared" si="52"/>
        <v/>
      </c>
      <c r="L323" s="150" t="e">
        <f>Réservation!#REF!</f>
        <v>#REF!</v>
      </c>
      <c r="M323" s="44" t="str">
        <f>IFERROR(VLOOKUP(L323,Données!$D$2:$E$5,2,FALSE),"")</f>
        <v/>
      </c>
      <c r="N323" s="44" t="str">
        <f t="shared" si="53"/>
        <v/>
      </c>
      <c r="O323" s="150" t="e">
        <f>Réservation!#REF!</f>
        <v>#REF!</v>
      </c>
      <c r="P323" s="44" t="str">
        <f>IFERROR(VLOOKUP(O323,Données!$D$2:$E$5,2,FALSE),"")</f>
        <v/>
      </c>
      <c r="Q323" s="44" t="str">
        <f t="shared" si="54"/>
        <v/>
      </c>
      <c r="R323" s="150" t="e">
        <f>Réservation!#REF!</f>
        <v>#REF!</v>
      </c>
      <c r="S323" s="44" t="str">
        <f>IFERROR(VLOOKUP(R323,Données!$D$2:$E$5,2,FALSE),"")</f>
        <v/>
      </c>
      <c r="T323" s="44" t="str">
        <f t="shared" si="55"/>
        <v/>
      </c>
      <c r="U323" s="187">
        <f t="shared" si="56"/>
        <v>0</v>
      </c>
      <c r="V323" s="45" t="e">
        <f>Réservation!#REF!</f>
        <v>#REF!</v>
      </c>
      <c r="W323" s="45" t="str">
        <f>IFERROR(VLOOKUP(V323,Données!$K$2:$N$7,3,FALSE),"")</f>
        <v/>
      </c>
      <c r="X323" s="187" t="str">
        <f t="shared" si="57"/>
        <v/>
      </c>
      <c r="Y323" s="45" t="e">
        <f>Réservation!#REF!</f>
        <v>#REF!</v>
      </c>
      <c r="Z323" s="45" t="str">
        <f>IFERROR(VLOOKUP(Y323,Données!$D$8:$E$10,2,FALSE),"")</f>
        <v/>
      </c>
      <c r="AA323" s="187" t="str">
        <f t="shared" si="58"/>
        <v/>
      </c>
      <c r="AB323" s="45" t="e">
        <f>Réservation!#REF!</f>
        <v>#REF!</v>
      </c>
      <c r="AC323" s="45" t="e">
        <f>Réservation!#REF!</f>
        <v>#REF!</v>
      </c>
      <c r="AD323" s="45" t="e">
        <f>VLOOKUP(AC323,Données!$D$14:$E$16,2,FALSE)</f>
        <v>#REF!</v>
      </c>
      <c r="AE323" s="187" t="str">
        <f t="shared" si="59"/>
        <v/>
      </c>
    </row>
    <row r="324" spans="1:31" hidden="1" x14ac:dyDescent="0.35">
      <c r="A324" s="150" t="e">
        <f>Réservation!#REF!</f>
        <v>#REF!</v>
      </c>
      <c r="B324" s="150" t="e">
        <f>Réservation!#REF!</f>
        <v>#REF!</v>
      </c>
      <c r="C324" s="151" t="e">
        <f>Réservation!#REF!</f>
        <v>#REF!</v>
      </c>
      <c r="D324" s="151" t="e">
        <f>Réservation!#REF!</f>
        <v>#REF!</v>
      </c>
      <c r="E324" s="44" t="e">
        <f t="shared" si="51"/>
        <v>#REF!</v>
      </c>
      <c r="F324" s="44" t="e">
        <f>Réservation!#REF!</f>
        <v>#REF!</v>
      </c>
      <c r="G324" s="44" t="e">
        <f>Réservation!#REF!</f>
        <v>#REF!</v>
      </c>
      <c r="H324" s="44" t="e">
        <f>Réservation!#REF!</f>
        <v>#REF!</v>
      </c>
      <c r="I324" s="150" t="e">
        <f>Réservation!#REF!</f>
        <v>#REF!</v>
      </c>
      <c r="J324" s="44" t="str">
        <f>IFERROR(VLOOKUP(I324,Données!$D$2:$E$5,2,FALSE),"")</f>
        <v/>
      </c>
      <c r="K324" s="44" t="str">
        <f t="shared" si="52"/>
        <v/>
      </c>
      <c r="L324" s="150" t="e">
        <f>Réservation!#REF!</f>
        <v>#REF!</v>
      </c>
      <c r="M324" s="44" t="str">
        <f>IFERROR(VLOOKUP(L324,Données!$D$2:$E$5,2,FALSE),"")</f>
        <v/>
      </c>
      <c r="N324" s="44" t="str">
        <f t="shared" si="53"/>
        <v/>
      </c>
      <c r="O324" s="150" t="e">
        <f>Réservation!#REF!</f>
        <v>#REF!</v>
      </c>
      <c r="P324" s="44" t="str">
        <f>IFERROR(VLOOKUP(O324,Données!$D$2:$E$5,2,FALSE),"")</f>
        <v/>
      </c>
      <c r="Q324" s="44" t="str">
        <f t="shared" si="54"/>
        <v/>
      </c>
      <c r="R324" s="150" t="e">
        <f>Réservation!#REF!</f>
        <v>#REF!</v>
      </c>
      <c r="S324" s="44" t="str">
        <f>IFERROR(VLOOKUP(R324,Données!$D$2:$E$5,2,FALSE),"")</f>
        <v/>
      </c>
      <c r="T324" s="44" t="str">
        <f t="shared" si="55"/>
        <v/>
      </c>
      <c r="U324" s="187">
        <f t="shared" si="56"/>
        <v>0</v>
      </c>
      <c r="V324" s="45" t="e">
        <f>Réservation!#REF!</f>
        <v>#REF!</v>
      </c>
      <c r="W324" s="45" t="str">
        <f>IFERROR(VLOOKUP(V324,Données!$K$2:$N$7,3,FALSE),"")</f>
        <v/>
      </c>
      <c r="X324" s="187" t="str">
        <f t="shared" si="57"/>
        <v/>
      </c>
      <c r="Y324" s="45" t="e">
        <f>Réservation!#REF!</f>
        <v>#REF!</v>
      </c>
      <c r="Z324" s="45" t="str">
        <f>IFERROR(VLOOKUP(Y324,Données!$D$8:$E$10,2,FALSE),"")</f>
        <v/>
      </c>
      <c r="AA324" s="187" t="str">
        <f t="shared" si="58"/>
        <v/>
      </c>
      <c r="AB324" s="45" t="e">
        <f>Réservation!#REF!</f>
        <v>#REF!</v>
      </c>
      <c r="AC324" s="45" t="e">
        <f>Réservation!#REF!</f>
        <v>#REF!</v>
      </c>
      <c r="AD324" s="45" t="e">
        <f>VLOOKUP(AC324,Données!$D$14:$E$16,2,FALSE)</f>
        <v>#REF!</v>
      </c>
      <c r="AE324" s="187" t="str">
        <f t="shared" si="59"/>
        <v/>
      </c>
    </row>
    <row r="325" spans="1:31" hidden="1" x14ac:dyDescent="0.35">
      <c r="A325" s="150" t="e">
        <f>Réservation!#REF!</f>
        <v>#REF!</v>
      </c>
      <c r="B325" s="150" t="e">
        <f>Réservation!#REF!</f>
        <v>#REF!</v>
      </c>
      <c r="C325" s="151" t="e">
        <f>Réservation!#REF!</f>
        <v>#REF!</v>
      </c>
      <c r="D325" s="151" t="e">
        <f>Réservation!#REF!</f>
        <v>#REF!</v>
      </c>
      <c r="E325" s="44" t="e">
        <f t="shared" si="51"/>
        <v>#REF!</v>
      </c>
      <c r="F325" s="44" t="e">
        <f>Réservation!#REF!</f>
        <v>#REF!</v>
      </c>
      <c r="G325" s="44" t="e">
        <f>Réservation!#REF!</f>
        <v>#REF!</v>
      </c>
      <c r="H325" s="44" t="e">
        <f>Réservation!#REF!</f>
        <v>#REF!</v>
      </c>
      <c r="I325" s="150" t="e">
        <f>Réservation!#REF!</f>
        <v>#REF!</v>
      </c>
      <c r="J325" s="44" t="str">
        <f>IFERROR(VLOOKUP(I325,Données!$D$2:$E$5,2,FALSE),"")</f>
        <v/>
      </c>
      <c r="K325" s="44" t="str">
        <f t="shared" si="52"/>
        <v/>
      </c>
      <c r="L325" s="150" t="e">
        <f>Réservation!#REF!</f>
        <v>#REF!</v>
      </c>
      <c r="M325" s="44" t="str">
        <f>IFERROR(VLOOKUP(L325,Données!$D$2:$E$5,2,FALSE),"")</f>
        <v/>
      </c>
      <c r="N325" s="44" t="str">
        <f t="shared" si="53"/>
        <v/>
      </c>
      <c r="O325" s="150" t="e">
        <f>Réservation!#REF!</f>
        <v>#REF!</v>
      </c>
      <c r="P325" s="44" t="str">
        <f>IFERROR(VLOOKUP(O325,Données!$D$2:$E$5,2,FALSE),"")</f>
        <v/>
      </c>
      <c r="Q325" s="44" t="str">
        <f t="shared" si="54"/>
        <v/>
      </c>
      <c r="R325" s="150" t="e">
        <f>Réservation!#REF!</f>
        <v>#REF!</v>
      </c>
      <c r="S325" s="44" t="str">
        <f>IFERROR(VLOOKUP(R325,Données!$D$2:$E$5,2,FALSE),"")</f>
        <v/>
      </c>
      <c r="T325" s="44" t="str">
        <f t="shared" si="55"/>
        <v/>
      </c>
      <c r="U325" s="187">
        <f t="shared" si="56"/>
        <v>0</v>
      </c>
      <c r="V325" s="45" t="e">
        <f>Réservation!#REF!</f>
        <v>#REF!</v>
      </c>
      <c r="W325" s="45" t="str">
        <f>IFERROR(VLOOKUP(V325,Données!$K$2:$N$7,3,FALSE),"")</f>
        <v/>
      </c>
      <c r="X325" s="187" t="str">
        <f t="shared" si="57"/>
        <v/>
      </c>
      <c r="Y325" s="45" t="e">
        <f>Réservation!#REF!</f>
        <v>#REF!</v>
      </c>
      <c r="Z325" s="45" t="str">
        <f>IFERROR(VLOOKUP(Y325,Données!$D$8:$E$10,2,FALSE),"")</f>
        <v/>
      </c>
      <c r="AA325" s="187" t="str">
        <f t="shared" si="58"/>
        <v/>
      </c>
      <c r="AB325" s="45" t="e">
        <f>Réservation!#REF!</f>
        <v>#REF!</v>
      </c>
      <c r="AC325" s="45" t="e">
        <f>Réservation!#REF!</f>
        <v>#REF!</v>
      </c>
      <c r="AD325" s="45" t="e">
        <f>VLOOKUP(AC325,Données!$D$14:$E$16,2,FALSE)</f>
        <v>#REF!</v>
      </c>
      <c r="AE325" s="187" t="str">
        <f t="shared" si="59"/>
        <v/>
      </c>
    </row>
    <row r="326" spans="1:31" hidden="1" x14ac:dyDescent="0.35">
      <c r="A326" s="150" t="e">
        <f>Réservation!#REF!</f>
        <v>#REF!</v>
      </c>
      <c r="B326" s="150" t="e">
        <f>Réservation!#REF!</f>
        <v>#REF!</v>
      </c>
      <c r="C326" s="151" t="e">
        <f>Réservation!#REF!</f>
        <v>#REF!</v>
      </c>
      <c r="D326" s="151" t="e">
        <f>Réservation!#REF!</f>
        <v>#REF!</v>
      </c>
      <c r="E326" s="44" t="e">
        <f t="shared" si="51"/>
        <v>#REF!</v>
      </c>
      <c r="F326" s="44" t="e">
        <f>Réservation!#REF!</f>
        <v>#REF!</v>
      </c>
      <c r="G326" s="44" t="e">
        <f>Réservation!#REF!</f>
        <v>#REF!</v>
      </c>
      <c r="H326" s="44" t="e">
        <f>Réservation!#REF!</f>
        <v>#REF!</v>
      </c>
      <c r="I326" s="150" t="e">
        <f>Réservation!#REF!</f>
        <v>#REF!</v>
      </c>
      <c r="J326" s="44" t="str">
        <f>IFERROR(VLOOKUP(I326,Données!$D$2:$E$5,2,FALSE),"")</f>
        <v/>
      </c>
      <c r="K326" s="44" t="str">
        <f t="shared" si="52"/>
        <v/>
      </c>
      <c r="L326" s="150" t="e">
        <f>Réservation!#REF!</f>
        <v>#REF!</v>
      </c>
      <c r="M326" s="44" t="str">
        <f>IFERROR(VLOOKUP(L326,Données!$D$2:$E$5,2,FALSE),"")</f>
        <v/>
      </c>
      <c r="N326" s="44" t="str">
        <f t="shared" si="53"/>
        <v/>
      </c>
      <c r="O326" s="150" t="e">
        <f>Réservation!#REF!</f>
        <v>#REF!</v>
      </c>
      <c r="P326" s="44" t="str">
        <f>IFERROR(VLOOKUP(O326,Données!$D$2:$E$5,2,FALSE),"")</f>
        <v/>
      </c>
      <c r="Q326" s="44" t="str">
        <f t="shared" si="54"/>
        <v/>
      </c>
      <c r="R326" s="150" t="e">
        <f>Réservation!#REF!</f>
        <v>#REF!</v>
      </c>
      <c r="S326" s="44" t="str">
        <f>IFERROR(VLOOKUP(R326,Données!$D$2:$E$5,2,FALSE),"")</f>
        <v/>
      </c>
      <c r="T326" s="44" t="str">
        <f t="shared" si="55"/>
        <v/>
      </c>
      <c r="U326" s="187">
        <f t="shared" si="56"/>
        <v>0</v>
      </c>
      <c r="V326" s="45" t="e">
        <f>Réservation!#REF!</f>
        <v>#REF!</v>
      </c>
      <c r="W326" s="45" t="str">
        <f>IFERROR(VLOOKUP(V326,Données!$K$2:$N$7,3,FALSE),"")</f>
        <v/>
      </c>
      <c r="X326" s="187" t="str">
        <f t="shared" si="57"/>
        <v/>
      </c>
      <c r="Y326" s="45" t="e">
        <f>Réservation!#REF!</f>
        <v>#REF!</v>
      </c>
      <c r="Z326" s="45" t="str">
        <f>IFERROR(VLOOKUP(Y326,Données!$D$8:$E$10,2,FALSE),"")</f>
        <v/>
      </c>
      <c r="AA326" s="187" t="str">
        <f t="shared" si="58"/>
        <v/>
      </c>
      <c r="AB326" s="45" t="e">
        <f>Réservation!#REF!</f>
        <v>#REF!</v>
      </c>
      <c r="AC326" s="45" t="e">
        <f>Réservation!#REF!</f>
        <v>#REF!</v>
      </c>
      <c r="AD326" s="45" t="e">
        <f>VLOOKUP(AC326,Données!$D$14:$E$16,2,FALSE)</f>
        <v>#REF!</v>
      </c>
      <c r="AE326" s="187" t="str">
        <f t="shared" si="59"/>
        <v/>
      </c>
    </row>
    <row r="327" spans="1:31" hidden="1" x14ac:dyDescent="0.35">
      <c r="A327" s="150" t="e">
        <f>Réservation!#REF!</f>
        <v>#REF!</v>
      </c>
      <c r="B327" s="150" t="e">
        <f>Réservation!#REF!</f>
        <v>#REF!</v>
      </c>
      <c r="C327" s="151" t="e">
        <f>Réservation!#REF!</f>
        <v>#REF!</v>
      </c>
      <c r="D327" s="151" t="e">
        <f>Réservation!#REF!</f>
        <v>#REF!</v>
      </c>
      <c r="E327" s="44" t="e">
        <f t="shared" si="51"/>
        <v>#REF!</v>
      </c>
      <c r="F327" s="44" t="e">
        <f>Réservation!#REF!</f>
        <v>#REF!</v>
      </c>
      <c r="G327" s="44" t="e">
        <f>Réservation!#REF!</f>
        <v>#REF!</v>
      </c>
      <c r="H327" s="44" t="e">
        <f>Réservation!#REF!</f>
        <v>#REF!</v>
      </c>
      <c r="I327" s="150" t="e">
        <f>Réservation!#REF!</f>
        <v>#REF!</v>
      </c>
      <c r="J327" s="44" t="str">
        <f>IFERROR(VLOOKUP(I327,Données!$D$2:$E$5,2,FALSE),"")</f>
        <v/>
      </c>
      <c r="K327" s="44" t="str">
        <f t="shared" si="52"/>
        <v/>
      </c>
      <c r="L327" s="150" t="e">
        <f>Réservation!#REF!</f>
        <v>#REF!</v>
      </c>
      <c r="M327" s="44" t="str">
        <f>IFERROR(VLOOKUP(L327,Données!$D$2:$E$5,2,FALSE),"")</f>
        <v/>
      </c>
      <c r="N327" s="44" t="str">
        <f t="shared" si="53"/>
        <v/>
      </c>
      <c r="O327" s="150" t="e">
        <f>Réservation!#REF!</f>
        <v>#REF!</v>
      </c>
      <c r="P327" s="44" t="str">
        <f>IFERROR(VLOOKUP(O327,Données!$D$2:$E$5,2,FALSE),"")</f>
        <v/>
      </c>
      <c r="Q327" s="44" t="str">
        <f t="shared" si="54"/>
        <v/>
      </c>
      <c r="R327" s="150" t="e">
        <f>Réservation!#REF!</f>
        <v>#REF!</v>
      </c>
      <c r="S327" s="44" t="str">
        <f>IFERROR(VLOOKUP(R327,Données!$D$2:$E$5,2,FALSE),"")</f>
        <v/>
      </c>
      <c r="T327" s="44" t="str">
        <f t="shared" si="55"/>
        <v/>
      </c>
      <c r="U327" s="187">
        <f t="shared" si="56"/>
        <v>0</v>
      </c>
      <c r="V327" s="45" t="e">
        <f>Réservation!#REF!</f>
        <v>#REF!</v>
      </c>
      <c r="W327" s="45" t="str">
        <f>IFERROR(VLOOKUP(V327,Données!$K$2:$N$7,3,FALSE),"")</f>
        <v/>
      </c>
      <c r="X327" s="187" t="str">
        <f t="shared" si="57"/>
        <v/>
      </c>
      <c r="Y327" s="45" t="e">
        <f>Réservation!#REF!</f>
        <v>#REF!</v>
      </c>
      <c r="Z327" s="45" t="str">
        <f>IFERROR(VLOOKUP(Y327,Données!$D$8:$E$10,2,FALSE),"")</f>
        <v/>
      </c>
      <c r="AA327" s="187" t="str">
        <f t="shared" si="58"/>
        <v/>
      </c>
      <c r="AB327" s="45" t="e">
        <f>Réservation!#REF!</f>
        <v>#REF!</v>
      </c>
      <c r="AC327" s="45" t="e">
        <f>Réservation!#REF!</f>
        <v>#REF!</v>
      </c>
      <c r="AD327" s="45" t="e">
        <f>VLOOKUP(AC327,Données!$D$14:$E$16,2,FALSE)</f>
        <v>#REF!</v>
      </c>
      <c r="AE327" s="187" t="str">
        <f t="shared" si="59"/>
        <v/>
      </c>
    </row>
    <row r="328" spans="1:31" hidden="1" x14ac:dyDescent="0.35">
      <c r="A328" s="150" t="e">
        <f>Réservation!#REF!</f>
        <v>#REF!</v>
      </c>
      <c r="B328" s="150" t="e">
        <f>Réservation!#REF!</f>
        <v>#REF!</v>
      </c>
      <c r="C328" s="151" t="e">
        <f>Réservation!#REF!</f>
        <v>#REF!</v>
      </c>
      <c r="D328" s="151" t="e">
        <f>Réservation!#REF!</f>
        <v>#REF!</v>
      </c>
      <c r="E328" s="44" t="e">
        <f t="shared" si="51"/>
        <v>#REF!</v>
      </c>
      <c r="F328" s="44" t="e">
        <f>Réservation!#REF!</f>
        <v>#REF!</v>
      </c>
      <c r="G328" s="44" t="e">
        <f>Réservation!#REF!</f>
        <v>#REF!</v>
      </c>
      <c r="H328" s="44" t="e">
        <f>Réservation!#REF!</f>
        <v>#REF!</v>
      </c>
      <c r="I328" s="150" t="e">
        <f>Réservation!#REF!</f>
        <v>#REF!</v>
      </c>
      <c r="J328" s="44" t="str">
        <f>IFERROR(VLOOKUP(I328,Données!$D$2:$E$5,2,FALSE),"")</f>
        <v/>
      </c>
      <c r="K328" s="44" t="str">
        <f t="shared" si="52"/>
        <v/>
      </c>
      <c r="L328" s="150" t="e">
        <f>Réservation!#REF!</f>
        <v>#REF!</v>
      </c>
      <c r="M328" s="44" t="str">
        <f>IFERROR(VLOOKUP(L328,Données!$D$2:$E$5,2,FALSE),"")</f>
        <v/>
      </c>
      <c r="N328" s="44" t="str">
        <f t="shared" si="53"/>
        <v/>
      </c>
      <c r="O328" s="150" t="e">
        <f>Réservation!#REF!</f>
        <v>#REF!</v>
      </c>
      <c r="P328" s="44" t="str">
        <f>IFERROR(VLOOKUP(O328,Données!$D$2:$E$5,2,FALSE),"")</f>
        <v/>
      </c>
      <c r="Q328" s="44" t="str">
        <f t="shared" si="54"/>
        <v/>
      </c>
      <c r="R328" s="150" t="e">
        <f>Réservation!#REF!</f>
        <v>#REF!</v>
      </c>
      <c r="S328" s="44" t="str">
        <f>IFERROR(VLOOKUP(R328,Données!$D$2:$E$5,2,FALSE),"")</f>
        <v/>
      </c>
      <c r="T328" s="44" t="str">
        <f t="shared" si="55"/>
        <v/>
      </c>
      <c r="U328" s="187">
        <f t="shared" si="56"/>
        <v>0</v>
      </c>
      <c r="V328" s="45" t="e">
        <f>Réservation!#REF!</f>
        <v>#REF!</v>
      </c>
      <c r="W328" s="45" t="str">
        <f>IFERROR(VLOOKUP(V328,Données!$K$2:$N$7,3,FALSE),"")</f>
        <v/>
      </c>
      <c r="X328" s="187" t="str">
        <f t="shared" si="57"/>
        <v/>
      </c>
      <c r="Y328" s="45" t="e">
        <f>Réservation!#REF!</f>
        <v>#REF!</v>
      </c>
      <c r="Z328" s="45" t="str">
        <f>IFERROR(VLOOKUP(Y328,Données!$D$8:$E$10,2,FALSE),"")</f>
        <v/>
      </c>
      <c r="AA328" s="187" t="str">
        <f t="shared" si="58"/>
        <v/>
      </c>
      <c r="AB328" s="45" t="e">
        <f>Réservation!#REF!</f>
        <v>#REF!</v>
      </c>
      <c r="AC328" s="45" t="e">
        <f>Réservation!#REF!</f>
        <v>#REF!</v>
      </c>
      <c r="AD328" s="45" t="e">
        <f>VLOOKUP(AC328,Données!$D$14:$E$16,2,FALSE)</f>
        <v>#REF!</v>
      </c>
      <c r="AE328" s="187" t="str">
        <f t="shared" si="59"/>
        <v/>
      </c>
    </row>
    <row r="329" spans="1:31" hidden="1" x14ac:dyDescent="0.35">
      <c r="A329" s="150" t="e">
        <f>Réservation!#REF!</f>
        <v>#REF!</v>
      </c>
      <c r="B329" s="150" t="e">
        <f>Réservation!#REF!</f>
        <v>#REF!</v>
      </c>
      <c r="C329" s="151" t="e">
        <f>Réservation!#REF!</f>
        <v>#REF!</v>
      </c>
      <c r="D329" s="151" t="e">
        <f>Réservation!#REF!</f>
        <v>#REF!</v>
      </c>
      <c r="E329" s="44" t="e">
        <f t="shared" si="51"/>
        <v>#REF!</v>
      </c>
      <c r="F329" s="44" t="e">
        <f>Réservation!#REF!</f>
        <v>#REF!</v>
      </c>
      <c r="G329" s="44" t="e">
        <f>Réservation!#REF!</f>
        <v>#REF!</v>
      </c>
      <c r="H329" s="44" t="e">
        <f>Réservation!#REF!</f>
        <v>#REF!</v>
      </c>
      <c r="I329" s="150" t="e">
        <f>Réservation!#REF!</f>
        <v>#REF!</v>
      </c>
      <c r="J329" s="44" t="str">
        <f>IFERROR(VLOOKUP(I329,Données!$D$2:$E$5,2,FALSE),"")</f>
        <v/>
      </c>
      <c r="K329" s="44" t="str">
        <f t="shared" si="52"/>
        <v/>
      </c>
      <c r="L329" s="150" t="e">
        <f>Réservation!#REF!</f>
        <v>#REF!</v>
      </c>
      <c r="M329" s="44" t="str">
        <f>IFERROR(VLOOKUP(L329,Données!$D$2:$E$5,2,FALSE),"")</f>
        <v/>
      </c>
      <c r="N329" s="44" t="str">
        <f t="shared" si="53"/>
        <v/>
      </c>
      <c r="O329" s="150" t="e">
        <f>Réservation!#REF!</f>
        <v>#REF!</v>
      </c>
      <c r="P329" s="44" t="str">
        <f>IFERROR(VLOOKUP(O329,Données!$D$2:$E$5,2,FALSE),"")</f>
        <v/>
      </c>
      <c r="Q329" s="44" t="str">
        <f t="shared" si="54"/>
        <v/>
      </c>
      <c r="R329" s="150" t="e">
        <f>Réservation!#REF!</f>
        <v>#REF!</v>
      </c>
      <c r="S329" s="44" t="str">
        <f>IFERROR(VLOOKUP(R329,Données!$D$2:$E$5,2,FALSE),"")</f>
        <v/>
      </c>
      <c r="T329" s="44" t="str">
        <f t="shared" si="55"/>
        <v/>
      </c>
      <c r="U329" s="187">
        <f t="shared" si="56"/>
        <v>0</v>
      </c>
      <c r="V329" s="45" t="e">
        <f>Réservation!#REF!</f>
        <v>#REF!</v>
      </c>
      <c r="W329" s="45" t="str">
        <f>IFERROR(VLOOKUP(V329,Données!$K$2:$N$7,3,FALSE),"")</f>
        <v/>
      </c>
      <c r="X329" s="187" t="str">
        <f t="shared" si="57"/>
        <v/>
      </c>
      <c r="Y329" s="45" t="e">
        <f>Réservation!#REF!</f>
        <v>#REF!</v>
      </c>
      <c r="Z329" s="45" t="str">
        <f>IFERROR(VLOOKUP(Y329,Données!$D$8:$E$10,2,FALSE),"")</f>
        <v/>
      </c>
      <c r="AA329" s="187" t="str">
        <f t="shared" si="58"/>
        <v/>
      </c>
      <c r="AB329" s="45" t="e">
        <f>Réservation!#REF!</f>
        <v>#REF!</v>
      </c>
      <c r="AC329" s="45" t="e">
        <f>Réservation!#REF!</f>
        <v>#REF!</v>
      </c>
      <c r="AD329" s="45" t="e">
        <f>VLOOKUP(AC329,Données!$D$14:$E$16,2,FALSE)</f>
        <v>#REF!</v>
      </c>
      <c r="AE329" s="187" t="str">
        <f t="shared" si="59"/>
        <v/>
      </c>
    </row>
    <row r="330" spans="1:31" hidden="1" x14ac:dyDescent="0.35">
      <c r="A330" s="150" t="e">
        <f>Réservation!#REF!</f>
        <v>#REF!</v>
      </c>
      <c r="B330" s="150" t="e">
        <f>Réservation!#REF!</f>
        <v>#REF!</v>
      </c>
      <c r="C330" s="151" t="e">
        <f>Réservation!#REF!</f>
        <v>#REF!</v>
      </c>
      <c r="D330" s="151" t="e">
        <f>Réservation!#REF!</f>
        <v>#REF!</v>
      </c>
      <c r="E330" s="44" t="e">
        <f t="shared" ref="E330:E393" si="60">SUM(D330-C330)</f>
        <v>#REF!</v>
      </c>
      <c r="F330" s="44" t="e">
        <f>Réservation!#REF!</f>
        <v>#REF!</v>
      </c>
      <c r="G330" s="44" t="e">
        <f>Réservation!#REF!</f>
        <v>#REF!</v>
      </c>
      <c r="H330" s="44" t="e">
        <f>Réservation!#REF!</f>
        <v>#REF!</v>
      </c>
      <c r="I330" s="150" t="e">
        <f>Réservation!#REF!</f>
        <v>#REF!</v>
      </c>
      <c r="J330" s="44" t="str">
        <f>IFERROR(VLOOKUP(I330,Données!$D$2:$E$5,2,FALSE),"")</f>
        <v/>
      </c>
      <c r="K330" s="44" t="str">
        <f t="shared" ref="K330:K393" si="61">IFERROR(SUM(J330*E330),"")</f>
        <v/>
      </c>
      <c r="L330" s="150" t="e">
        <f>Réservation!#REF!</f>
        <v>#REF!</v>
      </c>
      <c r="M330" s="44" t="str">
        <f>IFERROR(VLOOKUP(L330,Données!$D$2:$E$5,2,FALSE),"")</f>
        <v/>
      </c>
      <c r="N330" s="44" t="str">
        <f t="shared" ref="N330:N393" si="62">IFERROR(SUM(M330*E330),"")</f>
        <v/>
      </c>
      <c r="O330" s="150" t="e">
        <f>Réservation!#REF!</f>
        <v>#REF!</v>
      </c>
      <c r="P330" s="44" t="str">
        <f>IFERROR(VLOOKUP(O330,Données!$D$2:$E$5,2,FALSE),"")</f>
        <v/>
      </c>
      <c r="Q330" s="44" t="str">
        <f t="shared" ref="Q330:Q393" si="63">IFERROR(SUM(P330*E330),"")</f>
        <v/>
      </c>
      <c r="R330" s="150" t="e">
        <f>Réservation!#REF!</f>
        <v>#REF!</v>
      </c>
      <c r="S330" s="44" t="str">
        <f>IFERROR(VLOOKUP(R330,Données!$D$2:$E$5,2,FALSE),"")</f>
        <v/>
      </c>
      <c r="T330" s="44" t="str">
        <f t="shared" ref="T330:T393" si="64">IFERROR(SUM(S330*E330),"")</f>
        <v/>
      </c>
      <c r="U330" s="187">
        <f t="shared" ref="U330:U393" si="65">SUM(K330,N330,Q330,T330)</f>
        <v>0</v>
      </c>
      <c r="V330" s="45" t="e">
        <f>Réservation!#REF!</f>
        <v>#REF!</v>
      </c>
      <c r="W330" s="45" t="str">
        <f>IFERROR(VLOOKUP(V330,Données!$K$2:$N$7,3,FALSE),"")</f>
        <v/>
      </c>
      <c r="X330" s="187" t="str">
        <f t="shared" ref="X330:X393" si="66">IFERROR(SUM(W330*E330),"")</f>
        <v/>
      </c>
      <c r="Y330" s="45" t="e">
        <f>Réservation!#REF!</f>
        <v>#REF!</v>
      </c>
      <c r="Z330" s="45" t="str">
        <f>IFERROR(VLOOKUP(Y330,Données!$D$8:$E$10,2,FALSE),"")</f>
        <v/>
      </c>
      <c r="AA330" s="187" t="str">
        <f t="shared" ref="AA330:AA393" si="67">IFERROR(SUM(Z330*F330)*E330,"")</f>
        <v/>
      </c>
      <c r="AB330" s="45" t="e">
        <f>Réservation!#REF!</f>
        <v>#REF!</v>
      </c>
      <c r="AC330" s="45" t="e">
        <f>Réservation!#REF!</f>
        <v>#REF!</v>
      </c>
      <c r="AD330" s="45" t="e">
        <f>VLOOKUP(AC330,Données!$D$14:$E$16,2,FALSE)</f>
        <v>#REF!</v>
      </c>
      <c r="AE330" s="187" t="str">
        <f t="shared" ref="AE330:AE393" si="68">IFERROR(SUM(AD330*H330)*E330,"")</f>
        <v/>
      </c>
    </row>
    <row r="331" spans="1:31" hidden="1" x14ac:dyDescent="0.35">
      <c r="A331" s="150" t="e">
        <f>Réservation!#REF!</f>
        <v>#REF!</v>
      </c>
      <c r="B331" s="150" t="e">
        <f>Réservation!#REF!</f>
        <v>#REF!</v>
      </c>
      <c r="C331" s="151" t="e">
        <f>Réservation!#REF!</f>
        <v>#REF!</v>
      </c>
      <c r="D331" s="151" t="e">
        <f>Réservation!#REF!</f>
        <v>#REF!</v>
      </c>
      <c r="E331" s="44" t="e">
        <f t="shared" si="60"/>
        <v>#REF!</v>
      </c>
      <c r="F331" s="44" t="e">
        <f>Réservation!#REF!</f>
        <v>#REF!</v>
      </c>
      <c r="G331" s="44" t="e">
        <f>Réservation!#REF!</f>
        <v>#REF!</v>
      </c>
      <c r="H331" s="44" t="e">
        <f>Réservation!#REF!</f>
        <v>#REF!</v>
      </c>
      <c r="I331" s="150" t="e">
        <f>Réservation!#REF!</f>
        <v>#REF!</v>
      </c>
      <c r="J331" s="44" t="str">
        <f>IFERROR(VLOOKUP(I331,Données!$D$2:$E$5,2,FALSE),"")</f>
        <v/>
      </c>
      <c r="K331" s="44" t="str">
        <f t="shared" si="61"/>
        <v/>
      </c>
      <c r="L331" s="150" t="e">
        <f>Réservation!#REF!</f>
        <v>#REF!</v>
      </c>
      <c r="M331" s="44" t="str">
        <f>IFERROR(VLOOKUP(L331,Données!$D$2:$E$5,2,FALSE),"")</f>
        <v/>
      </c>
      <c r="N331" s="44" t="str">
        <f t="shared" si="62"/>
        <v/>
      </c>
      <c r="O331" s="150" t="e">
        <f>Réservation!#REF!</f>
        <v>#REF!</v>
      </c>
      <c r="P331" s="44" t="str">
        <f>IFERROR(VLOOKUP(O331,Données!$D$2:$E$5,2,FALSE),"")</f>
        <v/>
      </c>
      <c r="Q331" s="44" t="str">
        <f t="shared" si="63"/>
        <v/>
      </c>
      <c r="R331" s="150" t="e">
        <f>Réservation!#REF!</f>
        <v>#REF!</v>
      </c>
      <c r="S331" s="44" t="str">
        <f>IFERROR(VLOOKUP(R331,Données!$D$2:$E$5,2,FALSE),"")</f>
        <v/>
      </c>
      <c r="T331" s="44" t="str">
        <f t="shared" si="64"/>
        <v/>
      </c>
      <c r="U331" s="187">
        <f t="shared" si="65"/>
        <v>0</v>
      </c>
      <c r="V331" s="45" t="e">
        <f>Réservation!#REF!</f>
        <v>#REF!</v>
      </c>
      <c r="W331" s="45" t="str">
        <f>IFERROR(VLOOKUP(V331,Données!$K$2:$N$7,3,FALSE),"")</f>
        <v/>
      </c>
      <c r="X331" s="187" t="str">
        <f t="shared" si="66"/>
        <v/>
      </c>
      <c r="Y331" s="45" t="e">
        <f>Réservation!#REF!</f>
        <v>#REF!</v>
      </c>
      <c r="Z331" s="45" t="str">
        <f>IFERROR(VLOOKUP(Y331,Données!$D$8:$E$10,2,FALSE),"")</f>
        <v/>
      </c>
      <c r="AA331" s="187" t="str">
        <f t="shared" si="67"/>
        <v/>
      </c>
      <c r="AB331" s="45" t="e">
        <f>Réservation!#REF!</f>
        <v>#REF!</v>
      </c>
      <c r="AC331" s="45" t="e">
        <f>Réservation!#REF!</f>
        <v>#REF!</v>
      </c>
      <c r="AD331" s="45" t="e">
        <f>VLOOKUP(AC331,Données!$D$14:$E$16,2,FALSE)</f>
        <v>#REF!</v>
      </c>
      <c r="AE331" s="187" t="str">
        <f t="shared" si="68"/>
        <v/>
      </c>
    </row>
    <row r="332" spans="1:31" hidden="1" x14ac:dyDescent="0.35">
      <c r="A332" s="150" t="e">
        <f>Réservation!#REF!</f>
        <v>#REF!</v>
      </c>
      <c r="B332" s="150" t="e">
        <f>Réservation!#REF!</f>
        <v>#REF!</v>
      </c>
      <c r="C332" s="151" t="e">
        <f>Réservation!#REF!</f>
        <v>#REF!</v>
      </c>
      <c r="D332" s="151" t="e">
        <f>Réservation!#REF!</f>
        <v>#REF!</v>
      </c>
      <c r="E332" s="44" t="e">
        <f t="shared" si="60"/>
        <v>#REF!</v>
      </c>
      <c r="F332" s="44" t="e">
        <f>Réservation!#REF!</f>
        <v>#REF!</v>
      </c>
      <c r="G332" s="44" t="e">
        <f>Réservation!#REF!</f>
        <v>#REF!</v>
      </c>
      <c r="H332" s="44" t="e">
        <f>Réservation!#REF!</f>
        <v>#REF!</v>
      </c>
      <c r="I332" s="150" t="e">
        <f>Réservation!#REF!</f>
        <v>#REF!</v>
      </c>
      <c r="J332" s="44" t="str">
        <f>IFERROR(VLOOKUP(I332,Données!$D$2:$E$5,2,FALSE),"")</f>
        <v/>
      </c>
      <c r="K332" s="44" t="str">
        <f t="shared" si="61"/>
        <v/>
      </c>
      <c r="L332" s="150" t="e">
        <f>Réservation!#REF!</f>
        <v>#REF!</v>
      </c>
      <c r="M332" s="44" t="str">
        <f>IFERROR(VLOOKUP(L332,Données!$D$2:$E$5,2,FALSE),"")</f>
        <v/>
      </c>
      <c r="N332" s="44" t="str">
        <f t="shared" si="62"/>
        <v/>
      </c>
      <c r="O332" s="150" t="e">
        <f>Réservation!#REF!</f>
        <v>#REF!</v>
      </c>
      <c r="P332" s="44" t="str">
        <f>IFERROR(VLOOKUP(O332,Données!$D$2:$E$5,2,FALSE),"")</f>
        <v/>
      </c>
      <c r="Q332" s="44" t="str">
        <f t="shared" si="63"/>
        <v/>
      </c>
      <c r="R332" s="150" t="e">
        <f>Réservation!#REF!</f>
        <v>#REF!</v>
      </c>
      <c r="S332" s="44" t="str">
        <f>IFERROR(VLOOKUP(R332,Données!$D$2:$E$5,2,FALSE),"")</f>
        <v/>
      </c>
      <c r="T332" s="44" t="str">
        <f t="shared" si="64"/>
        <v/>
      </c>
      <c r="U332" s="187">
        <f t="shared" si="65"/>
        <v>0</v>
      </c>
      <c r="V332" s="45" t="e">
        <f>Réservation!#REF!</f>
        <v>#REF!</v>
      </c>
      <c r="W332" s="45" t="str">
        <f>IFERROR(VLOOKUP(V332,Données!$K$2:$N$7,3,FALSE),"")</f>
        <v/>
      </c>
      <c r="X332" s="187" t="str">
        <f t="shared" si="66"/>
        <v/>
      </c>
      <c r="Y332" s="45" t="e">
        <f>Réservation!#REF!</f>
        <v>#REF!</v>
      </c>
      <c r="Z332" s="45" t="str">
        <f>IFERROR(VLOOKUP(Y332,Données!$D$8:$E$10,2,FALSE),"")</f>
        <v/>
      </c>
      <c r="AA332" s="187" t="str">
        <f t="shared" si="67"/>
        <v/>
      </c>
      <c r="AB332" s="45" t="e">
        <f>Réservation!#REF!</f>
        <v>#REF!</v>
      </c>
      <c r="AC332" s="45" t="e">
        <f>Réservation!#REF!</f>
        <v>#REF!</v>
      </c>
      <c r="AD332" s="45" t="e">
        <f>VLOOKUP(AC332,Données!$D$14:$E$16,2,FALSE)</f>
        <v>#REF!</v>
      </c>
      <c r="AE332" s="187" t="str">
        <f t="shared" si="68"/>
        <v/>
      </c>
    </row>
    <row r="333" spans="1:31" hidden="1" x14ac:dyDescent="0.35">
      <c r="A333" s="150" t="e">
        <f>Réservation!#REF!</f>
        <v>#REF!</v>
      </c>
      <c r="B333" s="150" t="e">
        <f>Réservation!#REF!</f>
        <v>#REF!</v>
      </c>
      <c r="C333" s="151" t="e">
        <f>Réservation!#REF!</f>
        <v>#REF!</v>
      </c>
      <c r="D333" s="151" t="e">
        <f>Réservation!#REF!</f>
        <v>#REF!</v>
      </c>
      <c r="E333" s="44" t="e">
        <f t="shared" si="60"/>
        <v>#REF!</v>
      </c>
      <c r="F333" s="44" t="e">
        <f>Réservation!#REF!</f>
        <v>#REF!</v>
      </c>
      <c r="G333" s="44" t="e">
        <f>Réservation!#REF!</f>
        <v>#REF!</v>
      </c>
      <c r="H333" s="44" t="e">
        <f>Réservation!#REF!</f>
        <v>#REF!</v>
      </c>
      <c r="I333" s="150" t="e">
        <f>Réservation!#REF!</f>
        <v>#REF!</v>
      </c>
      <c r="J333" s="44" t="str">
        <f>IFERROR(VLOOKUP(I333,Données!$D$2:$E$5,2,FALSE),"")</f>
        <v/>
      </c>
      <c r="K333" s="44" t="str">
        <f t="shared" si="61"/>
        <v/>
      </c>
      <c r="L333" s="150" t="e">
        <f>Réservation!#REF!</f>
        <v>#REF!</v>
      </c>
      <c r="M333" s="44" t="str">
        <f>IFERROR(VLOOKUP(L333,Données!$D$2:$E$5,2,FALSE),"")</f>
        <v/>
      </c>
      <c r="N333" s="44" t="str">
        <f t="shared" si="62"/>
        <v/>
      </c>
      <c r="O333" s="150" t="e">
        <f>Réservation!#REF!</f>
        <v>#REF!</v>
      </c>
      <c r="P333" s="44" t="str">
        <f>IFERROR(VLOOKUP(O333,Données!$D$2:$E$5,2,FALSE),"")</f>
        <v/>
      </c>
      <c r="Q333" s="44" t="str">
        <f t="shared" si="63"/>
        <v/>
      </c>
      <c r="R333" s="150" t="e">
        <f>Réservation!#REF!</f>
        <v>#REF!</v>
      </c>
      <c r="S333" s="44" t="str">
        <f>IFERROR(VLOOKUP(R333,Données!$D$2:$E$5,2,FALSE),"")</f>
        <v/>
      </c>
      <c r="T333" s="44" t="str">
        <f t="shared" si="64"/>
        <v/>
      </c>
      <c r="U333" s="187">
        <f t="shared" si="65"/>
        <v>0</v>
      </c>
      <c r="V333" s="45" t="e">
        <f>Réservation!#REF!</f>
        <v>#REF!</v>
      </c>
      <c r="W333" s="45" t="str">
        <f>IFERROR(VLOOKUP(V333,Données!$K$2:$N$7,3,FALSE),"")</f>
        <v/>
      </c>
      <c r="X333" s="187" t="str">
        <f t="shared" si="66"/>
        <v/>
      </c>
      <c r="Y333" s="45" t="e">
        <f>Réservation!#REF!</f>
        <v>#REF!</v>
      </c>
      <c r="Z333" s="45" t="str">
        <f>IFERROR(VLOOKUP(Y333,Données!$D$8:$E$10,2,FALSE),"")</f>
        <v/>
      </c>
      <c r="AA333" s="187" t="str">
        <f t="shared" si="67"/>
        <v/>
      </c>
      <c r="AB333" s="45" t="e">
        <f>Réservation!#REF!</f>
        <v>#REF!</v>
      </c>
      <c r="AC333" s="45" t="e">
        <f>Réservation!#REF!</f>
        <v>#REF!</v>
      </c>
      <c r="AD333" s="45" t="e">
        <f>VLOOKUP(AC333,Données!$D$14:$E$16,2,FALSE)</f>
        <v>#REF!</v>
      </c>
      <c r="AE333" s="187" t="str">
        <f t="shared" si="68"/>
        <v/>
      </c>
    </row>
    <row r="334" spans="1:31" hidden="1" x14ac:dyDescent="0.35">
      <c r="A334" s="150" t="e">
        <f>Réservation!#REF!</f>
        <v>#REF!</v>
      </c>
      <c r="B334" s="150" t="e">
        <f>Réservation!#REF!</f>
        <v>#REF!</v>
      </c>
      <c r="C334" s="151" t="e">
        <f>Réservation!#REF!</f>
        <v>#REF!</v>
      </c>
      <c r="D334" s="151" t="e">
        <f>Réservation!#REF!</f>
        <v>#REF!</v>
      </c>
      <c r="E334" s="44" t="e">
        <f t="shared" si="60"/>
        <v>#REF!</v>
      </c>
      <c r="F334" s="44" t="e">
        <f>Réservation!#REF!</f>
        <v>#REF!</v>
      </c>
      <c r="G334" s="44" t="e">
        <f>Réservation!#REF!</f>
        <v>#REF!</v>
      </c>
      <c r="H334" s="44" t="e">
        <f>Réservation!#REF!</f>
        <v>#REF!</v>
      </c>
      <c r="I334" s="150" t="e">
        <f>Réservation!#REF!</f>
        <v>#REF!</v>
      </c>
      <c r="J334" s="44" t="str">
        <f>IFERROR(VLOOKUP(I334,Données!$D$2:$E$5,2,FALSE),"")</f>
        <v/>
      </c>
      <c r="K334" s="44" t="str">
        <f t="shared" si="61"/>
        <v/>
      </c>
      <c r="L334" s="150" t="e">
        <f>Réservation!#REF!</f>
        <v>#REF!</v>
      </c>
      <c r="M334" s="44" t="str">
        <f>IFERROR(VLOOKUP(L334,Données!$D$2:$E$5,2,FALSE),"")</f>
        <v/>
      </c>
      <c r="N334" s="44" t="str">
        <f t="shared" si="62"/>
        <v/>
      </c>
      <c r="O334" s="150" t="e">
        <f>Réservation!#REF!</f>
        <v>#REF!</v>
      </c>
      <c r="P334" s="44" t="str">
        <f>IFERROR(VLOOKUP(O334,Données!$D$2:$E$5,2,FALSE),"")</f>
        <v/>
      </c>
      <c r="Q334" s="44" t="str">
        <f t="shared" si="63"/>
        <v/>
      </c>
      <c r="R334" s="150" t="e">
        <f>Réservation!#REF!</f>
        <v>#REF!</v>
      </c>
      <c r="S334" s="44" t="str">
        <f>IFERROR(VLOOKUP(R334,Données!$D$2:$E$5,2,FALSE),"")</f>
        <v/>
      </c>
      <c r="T334" s="44" t="str">
        <f t="shared" si="64"/>
        <v/>
      </c>
      <c r="U334" s="187">
        <f t="shared" si="65"/>
        <v>0</v>
      </c>
      <c r="V334" s="45" t="e">
        <f>Réservation!#REF!</f>
        <v>#REF!</v>
      </c>
      <c r="W334" s="45" t="str">
        <f>IFERROR(VLOOKUP(V334,Données!$K$2:$N$7,3,FALSE),"")</f>
        <v/>
      </c>
      <c r="X334" s="187" t="str">
        <f t="shared" si="66"/>
        <v/>
      </c>
      <c r="Y334" s="45" t="e">
        <f>Réservation!#REF!</f>
        <v>#REF!</v>
      </c>
      <c r="Z334" s="45" t="str">
        <f>IFERROR(VLOOKUP(Y334,Données!$D$8:$E$10,2,FALSE),"")</f>
        <v/>
      </c>
      <c r="AA334" s="187" t="str">
        <f t="shared" si="67"/>
        <v/>
      </c>
      <c r="AB334" s="45" t="e">
        <f>Réservation!#REF!</f>
        <v>#REF!</v>
      </c>
      <c r="AC334" s="45" t="e">
        <f>Réservation!#REF!</f>
        <v>#REF!</v>
      </c>
      <c r="AD334" s="45" t="e">
        <f>VLOOKUP(AC334,Données!$D$14:$E$16,2,FALSE)</f>
        <v>#REF!</v>
      </c>
      <c r="AE334" s="187" t="str">
        <f t="shared" si="68"/>
        <v/>
      </c>
    </row>
    <row r="335" spans="1:31" hidden="1" x14ac:dyDescent="0.35">
      <c r="A335" s="150" t="e">
        <f>Réservation!#REF!</f>
        <v>#REF!</v>
      </c>
      <c r="B335" s="150" t="e">
        <f>Réservation!#REF!</f>
        <v>#REF!</v>
      </c>
      <c r="C335" s="151" t="e">
        <f>Réservation!#REF!</f>
        <v>#REF!</v>
      </c>
      <c r="D335" s="151" t="e">
        <f>Réservation!#REF!</f>
        <v>#REF!</v>
      </c>
      <c r="E335" s="44" t="e">
        <f t="shared" si="60"/>
        <v>#REF!</v>
      </c>
      <c r="F335" s="44" t="e">
        <f>Réservation!#REF!</f>
        <v>#REF!</v>
      </c>
      <c r="G335" s="44" t="e">
        <f>Réservation!#REF!</f>
        <v>#REF!</v>
      </c>
      <c r="H335" s="44" t="e">
        <f>Réservation!#REF!</f>
        <v>#REF!</v>
      </c>
      <c r="I335" s="150" t="e">
        <f>Réservation!#REF!</f>
        <v>#REF!</v>
      </c>
      <c r="J335" s="44" t="str">
        <f>IFERROR(VLOOKUP(I335,Données!$D$2:$E$5,2,FALSE),"")</f>
        <v/>
      </c>
      <c r="K335" s="44" t="str">
        <f t="shared" si="61"/>
        <v/>
      </c>
      <c r="L335" s="150" t="e">
        <f>Réservation!#REF!</f>
        <v>#REF!</v>
      </c>
      <c r="M335" s="44" t="str">
        <f>IFERROR(VLOOKUP(L335,Données!$D$2:$E$5,2,FALSE),"")</f>
        <v/>
      </c>
      <c r="N335" s="44" t="str">
        <f t="shared" si="62"/>
        <v/>
      </c>
      <c r="O335" s="150" t="e">
        <f>Réservation!#REF!</f>
        <v>#REF!</v>
      </c>
      <c r="P335" s="44" t="str">
        <f>IFERROR(VLOOKUP(O335,Données!$D$2:$E$5,2,FALSE),"")</f>
        <v/>
      </c>
      <c r="Q335" s="44" t="str">
        <f t="shared" si="63"/>
        <v/>
      </c>
      <c r="R335" s="150" t="e">
        <f>Réservation!#REF!</f>
        <v>#REF!</v>
      </c>
      <c r="S335" s="44" t="str">
        <f>IFERROR(VLOOKUP(R335,Données!$D$2:$E$5,2,FALSE),"")</f>
        <v/>
      </c>
      <c r="T335" s="44" t="str">
        <f t="shared" si="64"/>
        <v/>
      </c>
      <c r="U335" s="187">
        <f t="shared" si="65"/>
        <v>0</v>
      </c>
      <c r="V335" s="45" t="e">
        <f>Réservation!#REF!</f>
        <v>#REF!</v>
      </c>
      <c r="W335" s="45" t="str">
        <f>IFERROR(VLOOKUP(V335,Données!$K$2:$N$7,3,FALSE),"")</f>
        <v/>
      </c>
      <c r="X335" s="187" t="str">
        <f t="shared" si="66"/>
        <v/>
      </c>
      <c r="Y335" s="45" t="e">
        <f>Réservation!#REF!</f>
        <v>#REF!</v>
      </c>
      <c r="Z335" s="45" t="str">
        <f>IFERROR(VLOOKUP(Y335,Données!$D$8:$E$10,2,FALSE),"")</f>
        <v/>
      </c>
      <c r="AA335" s="187" t="str">
        <f t="shared" si="67"/>
        <v/>
      </c>
      <c r="AB335" s="45" t="e">
        <f>Réservation!#REF!</f>
        <v>#REF!</v>
      </c>
      <c r="AC335" s="45" t="e">
        <f>Réservation!#REF!</f>
        <v>#REF!</v>
      </c>
      <c r="AD335" s="45" t="e">
        <f>VLOOKUP(AC335,Données!$D$14:$E$16,2,FALSE)</f>
        <v>#REF!</v>
      </c>
      <c r="AE335" s="187" t="str">
        <f t="shared" si="68"/>
        <v/>
      </c>
    </row>
    <row r="336" spans="1:31" hidden="1" x14ac:dyDescent="0.35">
      <c r="A336" s="150" t="e">
        <f>Réservation!#REF!</f>
        <v>#REF!</v>
      </c>
      <c r="B336" s="150" t="e">
        <f>Réservation!#REF!</f>
        <v>#REF!</v>
      </c>
      <c r="C336" s="151" t="e">
        <f>Réservation!#REF!</f>
        <v>#REF!</v>
      </c>
      <c r="D336" s="151" t="e">
        <f>Réservation!#REF!</f>
        <v>#REF!</v>
      </c>
      <c r="E336" s="44" t="e">
        <f t="shared" si="60"/>
        <v>#REF!</v>
      </c>
      <c r="F336" s="44" t="e">
        <f>Réservation!#REF!</f>
        <v>#REF!</v>
      </c>
      <c r="G336" s="44" t="e">
        <f>Réservation!#REF!</f>
        <v>#REF!</v>
      </c>
      <c r="H336" s="44" t="e">
        <f>Réservation!#REF!</f>
        <v>#REF!</v>
      </c>
      <c r="I336" s="150" t="e">
        <f>Réservation!#REF!</f>
        <v>#REF!</v>
      </c>
      <c r="J336" s="44" t="str">
        <f>IFERROR(VLOOKUP(I336,Données!$D$2:$E$5,2,FALSE),"")</f>
        <v/>
      </c>
      <c r="K336" s="44" t="str">
        <f t="shared" si="61"/>
        <v/>
      </c>
      <c r="L336" s="150" t="e">
        <f>Réservation!#REF!</f>
        <v>#REF!</v>
      </c>
      <c r="M336" s="44" t="str">
        <f>IFERROR(VLOOKUP(L336,Données!$D$2:$E$5,2,FALSE),"")</f>
        <v/>
      </c>
      <c r="N336" s="44" t="str">
        <f t="shared" si="62"/>
        <v/>
      </c>
      <c r="O336" s="150" t="e">
        <f>Réservation!#REF!</f>
        <v>#REF!</v>
      </c>
      <c r="P336" s="44" t="str">
        <f>IFERROR(VLOOKUP(O336,Données!$D$2:$E$5,2,FALSE),"")</f>
        <v/>
      </c>
      <c r="Q336" s="44" t="str">
        <f t="shared" si="63"/>
        <v/>
      </c>
      <c r="R336" s="150" t="e">
        <f>Réservation!#REF!</f>
        <v>#REF!</v>
      </c>
      <c r="S336" s="44" t="str">
        <f>IFERROR(VLOOKUP(R336,Données!$D$2:$E$5,2,FALSE),"")</f>
        <v/>
      </c>
      <c r="T336" s="44" t="str">
        <f t="shared" si="64"/>
        <v/>
      </c>
      <c r="U336" s="187">
        <f t="shared" si="65"/>
        <v>0</v>
      </c>
      <c r="V336" s="45" t="e">
        <f>Réservation!#REF!</f>
        <v>#REF!</v>
      </c>
      <c r="W336" s="45" t="str">
        <f>IFERROR(VLOOKUP(V336,Données!$K$2:$N$7,3,FALSE),"")</f>
        <v/>
      </c>
      <c r="X336" s="187" t="str">
        <f t="shared" si="66"/>
        <v/>
      </c>
      <c r="Y336" s="45" t="e">
        <f>Réservation!#REF!</f>
        <v>#REF!</v>
      </c>
      <c r="Z336" s="45" t="str">
        <f>IFERROR(VLOOKUP(Y336,Données!$D$8:$E$10,2,FALSE),"")</f>
        <v/>
      </c>
      <c r="AA336" s="187" t="str">
        <f t="shared" si="67"/>
        <v/>
      </c>
      <c r="AB336" s="45" t="e">
        <f>Réservation!#REF!</f>
        <v>#REF!</v>
      </c>
      <c r="AC336" s="45" t="e">
        <f>Réservation!#REF!</f>
        <v>#REF!</v>
      </c>
      <c r="AD336" s="45" t="e">
        <f>VLOOKUP(AC336,Données!$D$14:$E$16,2,FALSE)</f>
        <v>#REF!</v>
      </c>
      <c r="AE336" s="187" t="str">
        <f t="shared" si="68"/>
        <v/>
      </c>
    </row>
    <row r="337" spans="1:31" hidden="1" x14ac:dyDescent="0.35">
      <c r="A337" s="150" t="e">
        <f>Réservation!#REF!</f>
        <v>#REF!</v>
      </c>
      <c r="B337" s="150" t="e">
        <f>Réservation!#REF!</f>
        <v>#REF!</v>
      </c>
      <c r="C337" s="151" t="e">
        <f>Réservation!#REF!</f>
        <v>#REF!</v>
      </c>
      <c r="D337" s="151" t="e">
        <f>Réservation!#REF!</f>
        <v>#REF!</v>
      </c>
      <c r="E337" s="44" t="e">
        <f t="shared" si="60"/>
        <v>#REF!</v>
      </c>
      <c r="F337" s="44" t="e">
        <f>Réservation!#REF!</f>
        <v>#REF!</v>
      </c>
      <c r="G337" s="44" t="e">
        <f>Réservation!#REF!</f>
        <v>#REF!</v>
      </c>
      <c r="H337" s="44" t="e">
        <f>Réservation!#REF!</f>
        <v>#REF!</v>
      </c>
      <c r="I337" s="150" t="e">
        <f>Réservation!#REF!</f>
        <v>#REF!</v>
      </c>
      <c r="J337" s="44" t="str">
        <f>IFERROR(VLOOKUP(I337,Données!$D$2:$E$5,2,FALSE),"")</f>
        <v/>
      </c>
      <c r="K337" s="44" t="str">
        <f t="shared" si="61"/>
        <v/>
      </c>
      <c r="L337" s="150" t="e">
        <f>Réservation!#REF!</f>
        <v>#REF!</v>
      </c>
      <c r="M337" s="44" t="str">
        <f>IFERROR(VLOOKUP(L337,Données!$D$2:$E$5,2,FALSE),"")</f>
        <v/>
      </c>
      <c r="N337" s="44" t="str">
        <f t="shared" si="62"/>
        <v/>
      </c>
      <c r="O337" s="150" t="e">
        <f>Réservation!#REF!</f>
        <v>#REF!</v>
      </c>
      <c r="P337" s="44" t="str">
        <f>IFERROR(VLOOKUP(O337,Données!$D$2:$E$5,2,FALSE),"")</f>
        <v/>
      </c>
      <c r="Q337" s="44" t="str">
        <f t="shared" si="63"/>
        <v/>
      </c>
      <c r="R337" s="150" t="e">
        <f>Réservation!#REF!</f>
        <v>#REF!</v>
      </c>
      <c r="S337" s="44" t="str">
        <f>IFERROR(VLOOKUP(R337,Données!$D$2:$E$5,2,FALSE),"")</f>
        <v/>
      </c>
      <c r="T337" s="44" t="str">
        <f t="shared" si="64"/>
        <v/>
      </c>
      <c r="U337" s="187">
        <f t="shared" si="65"/>
        <v>0</v>
      </c>
      <c r="V337" s="45" t="e">
        <f>Réservation!#REF!</f>
        <v>#REF!</v>
      </c>
      <c r="W337" s="45" t="str">
        <f>IFERROR(VLOOKUP(V337,Données!$K$2:$N$7,3,FALSE),"")</f>
        <v/>
      </c>
      <c r="X337" s="187" t="str">
        <f t="shared" si="66"/>
        <v/>
      </c>
      <c r="Y337" s="45" t="e">
        <f>Réservation!#REF!</f>
        <v>#REF!</v>
      </c>
      <c r="Z337" s="45" t="str">
        <f>IFERROR(VLOOKUP(Y337,Données!$D$8:$E$10,2,FALSE),"")</f>
        <v/>
      </c>
      <c r="AA337" s="187" t="str">
        <f t="shared" si="67"/>
        <v/>
      </c>
      <c r="AB337" s="45" t="e">
        <f>Réservation!#REF!</f>
        <v>#REF!</v>
      </c>
      <c r="AC337" s="45" t="e">
        <f>Réservation!#REF!</f>
        <v>#REF!</v>
      </c>
      <c r="AD337" s="45" t="e">
        <f>VLOOKUP(AC337,Données!$D$14:$E$16,2,FALSE)</f>
        <v>#REF!</v>
      </c>
      <c r="AE337" s="187" t="str">
        <f t="shared" si="68"/>
        <v/>
      </c>
    </row>
    <row r="338" spans="1:31" hidden="1" x14ac:dyDescent="0.35">
      <c r="A338" s="150" t="e">
        <f>Réservation!#REF!</f>
        <v>#REF!</v>
      </c>
      <c r="B338" s="150" t="e">
        <f>Réservation!#REF!</f>
        <v>#REF!</v>
      </c>
      <c r="C338" s="151" t="e">
        <f>Réservation!#REF!</f>
        <v>#REF!</v>
      </c>
      <c r="D338" s="151" t="e">
        <f>Réservation!#REF!</f>
        <v>#REF!</v>
      </c>
      <c r="E338" s="44" t="e">
        <f t="shared" si="60"/>
        <v>#REF!</v>
      </c>
      <c r="F338" s="44" t="e">
        <f>Réservation!#REF!</f>
        <v>#REF!</v>
      </c>
      <c r="G338" s="44" t="e">
        <f>Réservation!#REF!</f>
        <v>#REF!</v>
      </c>
      <c r="H338" s="44" t="e">
        <f>Réservation!#REF!</f>
        <v>#REF!</v>
      </c>
      <c r="I338" s="150" t="e">
        <f>Réservation!#REF!</f>
        <v>#REF!</v>
      </c>
      <c r="J338" s="44" t="str">
        <f>IFERROR(VLOOKUP(I338,Données!$D$2:$E$5,2,FALSE),"")</f>
        <v/>
      </c>
      <c r="K338" s="44" t="str">
        <f t="shared" si="61"/>
        <v/>
      </c>
      <c r="L338" s="150" t="e">
        <f>Réservation!#REF!</f>
        <v>#REF!</v>
      </c>
      <c r="M338" s="44" t="str">
        <f>IFERROR(VLOOKUP(L338,Données!$D$2:$E$5,2,FALSE),"")</f>
        <v/>
      </c>
      <c r="N338" s="44" t="str">
        <f t="shared" si="62"/>
        <v/>
      </c>
      <c r="O338" s="150" t="e">
        <f>Réservation!#REF!</f>
        <v>#REF!</v>
      </c>
      <c r="P338" s="44" t="str">
        <f>IFERROR(VLOOKUP(O338,Données!$D$2:$E$5,2,FALSE),"")</f>
        <v/>
      </c>
      <c r="Q338" s="44" t="str">
        <f t="shared" si="63"/>
        <v/>
      </c>
      <c r="R338" s="150" t="e">
        <f>Réservation!#REF!</f>
        <v>#REF!</v>
      </c>
      <c r="S338" s="44" t="str">
        <f>IFERROR(VLOOKUP(R338,Données!$D$2:$E$5,2,FALSE),"")</f>
        <v/>
      </c>
      <c r="T338" s="44" t="str">
        <f t="shared" si="64"/>
        <v/>
      </c>
      <c r="U338" s="187">
        <f t="shared" si="65"/>
        <v>0</v>
      </c>
      <c r="V338" s="45" t="e">
        <f>Réservation!#REF!</f>
        <v>#REF!</v>
      </c>
      <c r="W338" s="45" t="str">
        <f>IFERROR(VLOOKUP(V338,Données!$K$2:$N$7,3,FALSE),"")</f>
        <v/>
      </c>
      <c r="X338" s="187" t="str">
        <f t="shared" si="66"/>
        <v/>
      </c>
      <c r="Y338" s="45" t="e">
        <f>Réservation!#REF!</f>
        <v>#REF!</v>
      </c>
      <c r="Z338" s="45" t="str">
        <f>IFERROR(VLOOKUP(Y338,Données!$D$8:$E$10,2,FALSE),"")</f>
        <v/>
      </c>
      <c r="AA338" s="187" t="str">
        <f t="shared" si="67"/>
        <v/>
      </c>
      <c r="AB338" s="45" t="e">
        <f>Réservation!#REF!</f>
        <v>#REF!</v>
      </c>
      <c r="AC338" s="45" t="e">
        <f>Réservation!#REF!</f>
        <v>#REF!</v>
      </c>
      <c r="AD338" s="45" t="e">
        <f>VLOOKUP(AC338,Données!$D$14:$E$16,2,FALSE)</f>
        <v>#REF!</v>
      </c>
      <c r="AE338" s="187" t="str">
        <f t="shared" si="68"/>
        <v/>
      </c>
    </row>
    <row r="339" spans="1:31" hidden="1" x14ac:dyDescent="0.35">
      <c r="A339" s="150" t="e">
        <f>Réservation!#REF!</f>
        <v>#REF!</v>
      </c>
      <c r="B339" s="150" t="e">
        <f>Réservation!#REF!</f>
        <v>#REF!</v>
      </c>
      <c r="C339" s="151" t="e">
        <f>Réservation!#REF!</f>
        <v>#REF!</v>
      </c>
      <c r="D339" s="151" t="e">
        <f>Réservation!#REF!</f>
        <v>#REF!</v>
      </c>
      <c r="E339" s="44" t="e">
        <f t="shared" si="60"/>
        <v>#REF!</v>
      </c>
      <c r="F339" s="44" t="e">
        <f>Réservation!#REF!</f>
        <v>#REF!</v>
      </c>
      <c r="G339" s="44" t="e">
        <f>Réservation!#REF!</f>
        <v>#REF!</v>
      </c>
      <c r="H339" s="44" t="e">
        <f>Réservation!#REF!</f>
        <v>#REF!</v>
      </c>
      <c r="I339" s="150" t="e">
        <f>Réservation!#REF!</f>
        <v>#REF!</v>
      </c>
      <c r="J339" s="44" t="str">
        <f>IFERROR(VLOOKUP(I339,Données!$D$2:$E$5,2,FALSE),"")</f>
        <v/>
      </c>
      <c r="K339" s="44" t="str">
        <f t="shared" si="61"/>
        <v/>
      </c>
      <c r="L339" s="150" t="e">
        <f>Réservation!#REF!</f>
        <v>#REF!</v>
      </c>
      <c r="M339" s="44" t="str">
        <f>IFERROR(VLOOKUP(L339,Données!$D$2:$E$5,2,FALSE),"")</f>
        <v/>
      </c>
      <c r="N339" s="44" t="str">
        <f t="shared" si="62"/>
        <v/>
      </c>
      <c r="O339" s="150" t="e">
        <f>Réservation!#REF!</f>
        <v>#REF!</v>
      </c>
      <c r="P339" s="44" t="str">
        <f>IFERROR(VLOOKUP(O339,Données!$D$2:$E$5,2,FALSE),"")</f>
        <v/>
      </c>
      <c r="Q339" s="44" t="str">
        <f t="shared" si="63"/>
        <v/>
      </c>
      <c r="R339" s="150" t="e">
        <f>Réservation!#REF!</f>
        <v>#REF!</v>
      </c>
      <c r="S339" s="44" t="str">
        <f>IFERROR(VLOOKUP(R339,Données!$D$2:$E$5,2,FALSE),"")</f>
        <v/>
      </c>
      <c r="T339" s="44" t="str">
        <f t="shared" si="64"/>
        <v/>
      </c>
      <c r="U339" s="187">
        <f t="shared" si="65"/>
        <v>0</v>
      </c>
      <c r="V339" s="45" t="e">
        <f>Réservation!#REF!</f>
        <v>#REF!</v>
      </c>
      <c r="W339" s="45" t="str">
        <f>IFERROR(VLOOKUP(V339,Données!$K$2:$N$7,3,FALSE),"")</f>
        <v/>
      </c>
      <c r="X339" s="187" t="str">
        <f t="shared" si="66"/>
        <v/>
      </c>
      <c r="Y339" s="45" t="e">
        <f>Réservation!#REF!</f>
        <v>#REF!</v>
      </c>
      <c r="Z339" s="45" t="str">
        <f>IFERROR(VLOOKUP(Y339,Données!$D$8:$E$10,2,FALSE),"")</f>
        <v/>
      </c>
      <c r="AA339" s="187" t="str">
        <f t="shared" si="67"/>
        <v/>
      </c>
      <c r="AB339" s="45" t="e">
        <f>Réservation!#REF!</f>
        <v>#REF!</v>
      </c>
      <c r="AC339" s="45" t="e">
        <f>Réservation!#REF!</f>
        <v>#REF!</v>
      </c>
      <c r="AD339" s="45" t="e">
        <f>VLOOKUP(AC339,Données!$D$14:$E$16,2,FALSE)</f>
        <v>#REF!</v>
      </c>
      <c r="AE339" s="187" t="str">
        <f t="shared" si="68"/>
        <v/>
      </c>
    </row>
    <row r="340" spans="1:31" hidden="1" x14ac:dyDescent="0.35">
      <c r="A340" s="150" t="e">
        <f>Réservation!#REF!</f>
        <v>#REF!</v>
      </c>
      <c r="B340" s="150" t="e">
        <f>Réservation!#REF!</f>
        <v>#REF!</v>
      </c>
      <c r="C340" s="151" t="e">
        <f>Réservation!#REF!</f>
        <v>#REF!</v>
      </c>
      <c r="D340" s="151" t="e">
        <f>Réservation!#REF!</f>
        <v>#REF!</v>
      </c>
      <c r="E340" s="44" t="e">
        <f t="shared" si="60"/>
        <v>#REF!</v>
      </c>
      <c r="F340" s="44" t="e">
        <f>Réservation!#REF!</f>
        <v>#REF!</v>
      </c>
      <c r="G340" s="44" t="e">
        <f>Réservation!#REF!</f>
        <v>#REF!</v>
      </c>
      <c r="H340" s="44" t="e">
        <f>Réservation!#REF!</f>
        <v>#REF!</v>
      </c>
      <c r="I340" s="150" t="e">
        <f>Réservation!#REF!</f>
        <v>#REF!</v>
      </c>
      <c r="J340" s="44" t="str">
        <f>IFERROR(VLOOKUP(I340,Données!$D$2:$E$5,2,FALSE),"")</f>
        <v/>
      </c>
      <c r="K340" s="44" t="str">
        <f t="shared" si="61"/>
        <v/>
      </c>
      <c r="L340" s="150" t="e">
        <f>Réservation!#REF!</f>
        <v>#REF!</v>
      </c>
      <c r="M340" s="44" t="str">
        <f>IFERROR(VLOOKUP(L340,Données!$D$2:$E$5,2,FALSE),"")</f>
        <v/>
      </c>
      <c r="N340" s="44" t="str">
        <f t="shared" si="62"/>
        <v/>
      </c>
      <c r="O340" s="150" t="e">
        <f>Réservation!#REF!</f>
        <v>#REF!</v>
      </c>
      <c r="P340" s="44" t="str">
        <f>IFERROR(VLOOKUP(O340,Données!$D$2:$E$5,2,FALSE),"")</f>
        <v/>
      </c>
      <c r="Q340" s="44" t="str">
        <f t="shared" si="63"/>
        <v/>
      </c>
      <c r="R340" s="150" t="e">
        <f>Réservation!#REF!</f>
        <v>#REF!</v>
      </c>
      <c r="S340" s="44" t="str">
        <f>IFERROR(VLOOKUP(R340,Données!$D$2:$E$5,2,FALSE),"")</f>
        <v/>
      </c>
      <c r="T340" s="44" t="str">
        <f t="shared" si="64"/>
        <v/>
      </c>
      <c r="U340" s="187">
        <f t="shared" si="65"/>
        <v>0</v>
      </c>
      <c r="V340" s="45" t="e">
        <f>Réservation!#REF!</f>
        <v>#REF!</v>
      </c>
      <c r="W340" s="45" t="str">
        <f>IFERROR(VLOOKUP(V340,Données!$K$2:$N$7,3,FALSE),"")</f>
        <v/>
      </c>
      <c r="X340" s="187" t="str">
        <f t="shared" si="66"/>
        <v/>
      </c>
      <c r="Y340" s="45" t="e">
        <f>Réservation!#REF!</f>
        <v>#REF!</v>
      </c>
      <c r="Z340" s="45" t="str">
        <f>IFERROR(VLOOKUP(Y340,Données!$D$8:$E$10,2,FALSE),"")</f>
        <v/>
      </c>
      <c r="AA340" s="187" t="str">
        <f t="shared" si="67"/>
        <v/>
      </c>
      <c r="AB340" s="45" t="e">
        <f>Réservation!#REF!</f>
        <v>#REF!</v>
      </c>
      <c r="AC340" s="45" t="e">
        <f>Réservation!#REF!</f>
        <v>#REF!</v>
      </c>
      <c r="AD340" s="45" t="e">
        <f>VLOOKUP(AC340,Données!$D$14:$E$16,2,FALSE)</f>
        <v>#REF!</v>
      </c>
      <c r="AE340" s="187" t="str">
        <f t="shared" si="68"/>
        <v/>
      </c>
    </row>
    <row r="341" spans="1:31" hidden="1" x14ac:dyDescent="0.35">
      <c r="A341" s="150" t="e">
        <f>Réservation!#REF!</f>
        <v>#REF!</v>
      </c>
      <c r="B341" s="150" t="e">
        <f>Réservation!#REF!</f>
        <v>#REF!</v>
      </c>
      <c r="C341" s="151" t="e">
        <f>Réservation!#REF!</f>
        <v>#REF!</v>
      </c>
      <c r="D341" s="151" t="e">
        <f>Réservation!#REF!</f>
        <v>#REF!</v>
      </c>
      <c r="E341" s="44" t="e">
        <f t="shared" si="60"/>
        <v>#REF!</v>
      </c>
      <c r="F341" s="44" t="e">
        <f>Réservation!#REF!</f>
        <v>#REF!</v>
      </c>
      <c r="G341" s="44" t="e">
        <f>Réservation!#REF!</f>
        <v>#REF!</v>
      </c>
      <c r="H341" s="44" t="e">
        <f>Réservation!#REF!</f>
        <v>#REF!</v>
      </c>
      <c r="I341" s="150" t="e">
        <f>Réservation!#REF!</f>
        <v>#REF!</v>
      </c>
      <c r="J341" s="44" t="str">
        <f>IFERROR(VLOOKUP(I341,Données!$D$2:$E$5,2,FALSE),"")</f>
        <v/>
      </c>
      <c r="K341" s="44" t="str">
        <f t="shared" si="61"/>
        <v/>
      </c>
      <c r="L341" s="150" t="e">
        <f>Réservation!#REF!</f>
        <v>#REF!</v>
      </c>
      <c r="M341" s="44" t="str">
        <f>IFERROR(VLOOKUP(L341,Données!$D$2:$E$5,2,FALSE),"")</f>
        <v/>
      </c>
      <c r="N341" s="44" t="str">
        <f t="shared" si="62"/>
        <v/>
      </c>
      <c r="O341" s="150" t="e">
        <f>Réservation!#REF!</f>
        <v>#REF!</v>
      </c>
      <c r="P341" s="44" t="str">
        <f>IFERROR(VLOOKUP(O341,Données!$D$2:$E$5,2,FALSE),"")</f>
        <v/>
      </c>
      <c r="Q341" s="44" t="str">
        <f t="shared" si="63"/>
        <v/>
      </c>
      <c r="R341" s="150" t="e">
        <f>Réservation!#REF!</f>
        <v>#REF!</v>
      </c>
      <c r="S341" s="44" t="str">
        <f>IFERROR(VLOOKUP(R341,Données!$D$2:$E$5,2,FALSE),"")</f>
        <v/>
      </c>
      <c r="T341" s="44" t="str">
        <f t="shared" si="64"/>
        <v/>
      </c>
      <c r="U341" s="187">
        <f t="shared" si="65"/>
        <v>0</v>
      </c>
      <c r="V341" s="45" t="e">
        <f>Réservation!#REF!</f>
        <v>#REF!</v>
      </c>
      <c r="W341" s="45" t="str">
        <f>IFERROR(VLOOKUP(V341,Données!$K$2:$N$7,3,FALSE),"")</f>
        <v/>
      </c>
      <c r="X341" s="187" t="str">
        <f t="shared" si="66"/>
        <v/>
      </c>
      <c r="Y341" s="45" t="e">
        <f>Réservation!#REF!</f>
        <v>#REF!</v>
      </c>
      <c r="Z341" s="45" t="str">
        <f>IFERROR(VLOOKUP(Y341,Données!$D$8:$E$10,2,FALSE),"")</f>
        <v/>
      </c>
      <c r="AA341" s="187" t="str">
        <f t="shared" si="67"/>
        <v/>
      </c>
      <c r="AB341" s="45" t="e">
        <f>Réservation!#REF!</f>
        <v>#REF!</v>
      </c>
      <c r="AC341" s="45" t="e">
        <f>Réservation!#REF!</f>
        <v>#REF!</v>
      </c>
      <c r="AD341" s="45" t="e">
        <f>VLOOKUP(AC341,Données!$D$14:$E$16,2,FALSE)</f>
        <v>#REF!</v>
      </c>
      <c r="AE341" s="187" t="str">
        <f t="shared" si="68"/>
        <v/>
      </c>
    </row>
    <row r="342" spans="1:31" hidden="1" x14ac:dyDescent="0.35">
      <c r="A342" s="150" t="e">
        <f>Réservation!#REF!</f>
        <v>#REF!</v>
      </c>
      <c r="B342" s="150" t="e">
        <f>Réservation!#REF!</f>
        <v>#REF!</v>
      </c>
      <c r="C342" s="151" t="e">
        <f>Réservation!#REF!</f>
        <v>#REF!</v>
      </c>
      <c r="D342" s="151" t="e">
        <f>Réservation!#REF!</f>
        <v>#REF!</v>
      </c>
      <c r="E342" s="44" t="e">
        <f t="shared" si="60"/>
        <v>#REF!</v>
      </c>
      <c r="F342" s="44" t="e">
        <f>Réservation!#REF!</f>
        <v>#REF!</v>
      </c>
      <c r="G342" s="44" t="e">
        <f>Réservation!#REF!</f>
        <v>#REF!</v>
      </c>
      <c r="H342" s="44" t="e">
        <f>Réservation!#REF!</f>
        <v>#REF!</v>
      </c>
      <c r="I342" s="150" t="e">
        <f>Réservation!#REF!</f>
        <v>#REF!</v>
      </c>
      <c r="J342" s="44" t="str">
        <f>IFERROR(VLOOKUP(I342,Données!$D$2:$E$5,2,FALSE),"")</f>
        <v/>
      </c>
      <c r="K342" s="44" t="str">
        <f t="shared" si="61"/>
        <v/>
      </c>
      <c r="L342" s="150" t="e">
        <f>Réservation!#REF!</f>
        <v>#REF!</v>
      </c>
      <c r="M342" s="44" t="str">
        <f>IFERROR(VLOOKUP(L342,Données!$D$2:$E$5,2,FALSE),"")</f>
        <v/>
      </c>
      <c r="N342" s="44" t="str">
        <f t="shared" si="62"/>
        <v/>
      </c>
      <c r="O342" s="150" t="e">
        <f>Réservation!#REF!</f>
        <v>#REF!</v>
      </c>
      <c r="P342" s="44" t="str">
        <f>IFERROR(VLOOKUP(O342,Données!$D$2:$E$5,2,FALSE),"")</f>
        <v/>
      </c>
      <c r="Q342" s="44" t="str">
        <f t="shared" si="63"/>
        <v/>
      </c>
      <c r="R342" s="150" t="e">
        <f>Réservation!#REF!</f>
        <v>#REF!</v>
      </c>
      <c r="S342" s="44" t="str">
        <f>IFERROR(VLOOKUP(R342,Données!$D$2:$E$5,2,FALSE),"")</f>
        <v/>
      </c>
      <c r="T342" s="44" t="str">
        <f t="shared" si="64"/>
        <v/>
      </c>
      <c r="U342" s="187">
        <f t="shared" si="65"/>
        <v>0</v>
      </c>
      <c r="V342" s="45" t="e">
        <f>Réservation!#REF!</f>
        <v>#REF!</v>
      </c>
      <c r="W342" s="45" t="str">
        <f>IFERROR(VLOOKUP(V342,Données!$K$2:$N$7,3,FALSE),"")</f>
        <v/>
      </c>
      <c r="X342" s="187" t="str">
        <f t="shared" si="66"/>
        <v/>
      </c>
      <c r="Y342" s="45" t="e">
        <f>Réservation!#REF!</f>
        <v>#REF!</v>
      </c>
      <c r="Z342" s="45" t="str">
        <f>IFERROR(VLOOKUP(Y342,Données!$D$8:$E$10,2,FALSE),"")</f>
        <v/>
      </c>
      <c r="AA342" s="187" t="str">
        <f t="shared" si="67"/>
        <v/>
      </c>
      <c r="AB342" s="45" t="e">
        <f>Réservation!#REF!</f>
        <v>#REF!</v>
      </c>
      <c r="AC342" s="45" t="e">
        <f>Réservation!#REF!</f>
        <v>#REF!</v>
      </c>
      <c r="AD342" s="45" t="e">
        <f>VLOOKUP(AC342,Données!$D$14:$E$16,2,FALSE)</f>
        <v>#REF!</v>
      </c>
      <c r="AE342" s="187" t="str">
        <f t="shared" si="68"/>
        <v/>
      </c>
    </row>
    <row r="343" spans="1:31" hidden="1" x14ac:dyDescent="0.35">
      <c r="A343" s="150" t="e">
        <f>Réservation!#REF!</f>
        <v>#REF!</v>
      </c>
      <c r="B343" s="150" t="e">
        <f>Réservation!#REF!</f>
        <v>#REF!</v>
      </c>
      <c r="C343" s="151" t="e">
        <f>Réservation!#REF!</f>
        <v>#REF!</v>
      </c>
      <c r="D343" s="151" t="e">
        <f>Réservation!#REF!</f>
        <v>#REF!</v>
      </c>
      <c r="E343" s="44" t="e">
        <f t="shared" si="60"/>
        <v>#REF!</v>
      </c>
      <c r="F343" s="44" t="e">
        <f>Réservation!#REF!</f>
        <v>#REF!</v>
      </c>
      <c r="G343" s="44" t="e">
        <f>Réservation!#REF!</f>
        <v>#REF!</v>
      </c>
      <c r="H343" s="44" t="e">
        <f>Réservation!#REF!</f>
        <v>#REF!</v>
      </c>
      <c r="I343" s="150" t="e">
        <f>Réservation!#REF!</f>
        <v>#REF!</v>
      </c>
      <c r="J343" s="44" t="str">
        <f>IFERROR(VLOOKUP(I343,Données!$D$2:$E$5,2,FALSE),"")</f>
        <v/>
      </c>
      <c r="K343" s="44" t="str">
        <f t="shared" si="61"/>
        <v/>
      </c>
      <c r="L343" s="150" t="e">
        <f>Réservation!#REF!</f>
        <v>#REF!</v>
      </c>
      <c r="M343" s="44" t="str">
        <f>IFERROR(VLOOKUP(L343,Données!$D$2:$E$5,2,FALSE),"")</f>
        <v/>
      </c>
      <c r="N343" s="44" t="str">
        <f t="shared" si="62"/>
        <v/>
      </c>
      <c r="O343" s="150" t="e">
        <f>Réservation!#REF!</f>
        <v>#REF!</v>
      </c>
      <c r="P343" s="44" t="str">
        <f>IFERROR(VLOOKUP(O343,Données!$D$2:$E$5,2,FALSE),"")</f>
        <v/>
      </c>
      <c r="Q343" s="44" t="str">
        <f t="shared" si="63"/>
        <v/>
      </c>
      <c r="R343" s="150" t="e">
        <f>Réservation!#REF!</f>
        <v>#REF!</v>
      </c>
      <c r="S343" s="44" t="str">
        <f>IFERROR(VLOOKUP(R343,Données!$D$2:$E$5,2,FALSE),"")</f>
        <v/>
      </c>
      <c r="T343" s="44" t="str">
        <f t="shared" si="64"/>
        <v/>
      </c>
      <c r="U343" s="187">
        <f t="shared" si="65"/>
        <v>0</v>
      </c>
      <c r="V343" s="45" t="e">
        <f>Réservation!#REF!</f>
        <v>#REF!</v>
      </c>
      <c r="W343" s="45" t="str">
        <f>IFERROR(VLOOKUP(V343,Données!$K$2:$N$7,3,FALSE),"")</f>
        <v/>
      </c>
      <c r="X343" s="187" t="str">
        <f t="shared" si="66"/>
        <v/>
      </c>
      <c r="Y343" s="45" t="e">
        <f>Réservation!#REF!</f>
        <v>#REF!</v>
      </c>
      <c r="Z343" s="45" t="str">
        <f>IFERROR(VLOOKUP(Y343,Données!$D$8:$E$10,2,FALSE),"")</f>
        <v/>
      </c>
      <c r="AA343" s="187" t="str">
        <f t="shared" si="67"/>
        <v/>
      </c>
      <c r="AB343" s="45" t="e">
        <f>Réservation!#REF!</f>
        <v>#REF!</v>
      </c>
      <c r="AC343" s="45" t="e">
        <f>Réservation!#REF!</f>
        <v>#REF!</v>
      </c>
      <c r="AD343" s="45" t="e">
        <f>VLOOKUP(AC343,Données!$D$14:$E$16,2,FALSE)</f>
        <v>#REF!</v>
      </c>
      <c r="AE343" s="187" t="str">
        <f t="shared" si="68"/>
        <v/>
      </c>
    </row>
    <row r="344" spans="1:31" hidden="1" x14ac:dyDescent="0.35">
      <c r="A344" s="150" t="e">
        <f>Réservation!#REF!</f>
        <v>#REF!</v>
      </c>
      <c r="B344" s="150" t="e">
        <f>Réservation!#REF!</f>
        <v>#REF!</v>
      </c>
      <c r="C344" s="151" t="e">
        <f>Réservation!#REF!</f>
        <v>#REF!</v>
      </c>
      <c r="D344" s="151" t="e">
        <f>Réservation!#REF!</f>
        <v>#REF!</v>
      </c>
      <c r="E344" s="44" t="e">
        <f t="shared" si="60"/>
        <v>#REF!</v>
      </c>
      <c r="F344" s="44" t="e">
        <f>Réservation!#REF!</f>
        <v>#REF!</v>
      </c>
      <c r="G344" s="44" t="e">
        <f>Réservation!#REF!</f>
        <v>#REF!</v>
      </c>
      <c r="H344" s="44" t="e">
        <f>Réservation!#REF!</f>
        <v>#REF!</v>
      </c>
      <c r="I344" s="150" t="e">
        <f>Réservation!#REF!</f>
        <v>#REF!</v>
      </c>
      <c r="J344" s="44" t="str">
        <f>IFERROR(VLOOKUP(I344,Données!$D$2:$E$5,2,FALSE),"")</f>
        <v/>
      </c>
      <c r="K344" s="44" t="str">
        <f t="shared" si="61"/>
        <v/>
      </c>
      <c r="L344" s="150" t="e">
        <f>Réservation!#REF!</f>
        <v>#REF!</v>
      </c>
      <c r="M344" s="44" t="str">
        <f>IFERROR(VLOOKUP(L344,Données!$D$2:$E$5,2,FALSE),"")</f>
        <v/>
      </c>
      <c r="N344" s="44" t="str">
        <f t="shared" si="62"/>
        <v/>
      </c>
      <c r="O344" s="150" t="e">
        <f>Réservation!#REF!</f>
        <v>#REF!</v>
      </c>
      <c r="P344" s="44" t="str">
        <f>IFERROR(VLOOKUP(O344,Données!$D$2:$E$5,2,FALSE),"")</f>
        <v/>
      </c>
      <c r="Q344" s="44" t="str">
        <f t="shared" si="63"/>
        <v/>
      </c>
      <c r="R344" s="150" t="e">
        <f>Réservation!#REF!</f>
        <v>#REF!</v>
      </c>
      <c r="S344" s="44" t="str">
        <f>IFERROR(VLOOKUP(R344,Données!$D$2:$E$5,2,FALSE),"")</f>
        <v/>
      </c>
      <c r="T344" s="44" t="str">
        <f t="shared" si="64"/>
        <v/>
      </c>
      <c r="U344" s="187">
        <f t="shared" si="65"/>
        <v>0</v>
      </c>
      <c r="V344" s="45" t="e">
        <f>Réservation!#REF!</f>
        <v>#REF!</v>
      </c>
      <c r="W344" s="45" t="str">
        <f>IFERROR(VLOOKUP(V344,Données!$K$2:$N$7,3,FALSE),"")</f>
        <v/>
      </c>
      <c r="X344" s="187" t="str">
        <f t="shared" si="66"/>
        <v/>
      </c>
      <c r="Y344" s="45" t="e">
        <f>Réservation!#REF!</f>
        <v>#REF!</v>
      </c>
      <c r="Z344" s="45" t="str">
        <f>IFERROR(VLOOKUP(Y344,Données!$D$8:$E$10,2,FALSE),"")</f>
        <v/>
      </c>
      <c r="AA344" s="187" t="str">
        <f t="shared" si="67"/>
        <v/>
      </c>
      <c r="AB344" s="45" t="e">
        <f>Réservation!#REF!</f>
        <v>#REF!</v>
      </c>
      <c r="AC344" s="45" t="e">
        <f>Réservation!#REF!</f>
        <v>#REF!</v>
      </c>
      <c r="AD344" s="45" t="e">
        <f>VLOOKUP(AC344,Données!$D$14:$E$16,2,FALSE)</f>
        <v>#REF!</v>
      </c>
      <c r="AE344" s="187" t="str">
        <f t="shared" si="68"/>
        <v/>
      </c>
    </row>
    <row r="345" spans="1:31" hidden="1" x14ac:dyDescent="0.35">
      <c r="A345" s="150" t="e">
        <f>Réservation!#REF!</f>
        <v>#REF!</v>
      </c>
      <c r="B345" s="150" t="e">
        <f>Réservation!#REF!</f>
        <v>#REF!</v>
      </c>
      <c r="C345" s="151" t="e">
        <f>Réservation!#REF!</f>
        <v>#REF!</v>
      </c>
      <c r="D345" s="151" t="e">
        <f>Réservation!#REF!</f>
        <v>#REF!</v>
      </c>
      <c r="E345" s="44" t="e">
        <f t="shared" si="60"/>
        <v>#REF!</v>
      </c>
      <c r="F345" s="44" t="e">
        <f>Réservation!#REF!</f>
        <v>#REF!</v>
      </c>
      <c r="G345" s="44" t="e">
        <f>Réservation!#REF!</f>
        <v>#REF!</v>
      </c>
      <c r="H345" s="44" t="e">
        <f>Réservation!#REF!</f>
        <v>#REF!</v>
      </c>
      <c r="I345" s="150" t="e">
        <f>Réservation!#REF!</f>
        <v>#REF!</v>
      </c>
      <c r="J345" s="44" t="str">
        <f>IFERROR(VLOOKUP(I345,Données!$D$2:$E$5,2,FALSE),"")</f>
        <v/>
      </c>
      <c r="K345" s="44" t="str">
        <f t="shared" si="61"/>
        <v/>
      </c>
      <c r="L345" s="150" t="e">
        <f>Réservation!#REF!</f>
        <v>#REF!</v>
      </c>
      <c r="M345" s="44" t="str">
        <f>IFERROR(VLOOKUP(L345,Données!$D$2:$E$5,2,FALSE),"")</f>
        <v/>
      </c>
      <c r="N345" s="44" t="str">
        <f t="shared" si="62"/>
        <v/>
      </c>
      <c r="O345" s="150" t="e">
        <f>Réservation!#REF!</f>
        <v>#REF!</v>
      </c>
      <c r="P345" s="44" t="str">
        <f>IFERROR(VLOOKUP(O345,Données!$D$2:$E$5,2,FALSE),"")</f>
        <v/>
      </c>
      <c r="Q345" s="44" t="str">
        <f t="shared" si="63"/>
        <v/>
      </c>
      <c r="R345" s="150" t="e">
        <f>Réservation!#REF!</f>
        <v>#REF!</v>
      </c>
      <c r="S345" s="44" t="str">
        <f>IFERROR(VLOOKUP(R345,Données!$D$2:$E$5,2,FALSE),"")</f>
        <v/>
      </c>
      <c r="T345" s="44" t="str">
        <f t="shared" si="64"/>
        <v/>
      </c>
      <c r="U345" s="187">
        <f t="shared" si="65"/>
        <v>0</v>
      </c>
      <c r="V345" s="45" t="e">
        <f>Réservation!#REF!</f>
        <v>#REF!</v>
      </c>
      <c r="W345" s="45" t="str">
        <f>IFERROR(VLOOKUP(V345,Données!$K$2:$N$7,3,FALSE),"")</f>
        <v/>
      </c>
      <c r="X345" s="187" t="str">
        <f t="shared" si="66"/>
        <v/>
      </c>
      <c r="Y345" s="45" t="e">
        <f>Réservation!#REF!</f>
        <v>#REF!</v>
      </c>
      <c r="Z345" s="45" t="str">
        <f>IFERROR(VLOOKUP(Y345,Données!$D$8:$E$10,2,FALSE),"")</f>
        <v/>
      </c>
      <c r="AA345" s="187" t="str">
        <f t="shared" si="67"/>
        <v/>
      </c>
      <c r="AB345" s="45" t="e">
        <f>Réservation!#REF!</f>
        <v>#REF!</v>
      </c>
      <c r="AC345" s="45" t="e">
        <f>Réservation!#REF!</f>
        <v>#REF!</v>
      </c>
      <c r="AD345" s="45" t="e">
        <f>VLOOKUP(AC345,Données!$D$14:$E$16,2,FALSE)</f>
        <v>#REF!</v>
      </c>
      <c r="AE345" s="187" t="str">
        <f t="shared" si="68"/>
        <v/>
      </c>
    </row>
    <row r="346" spans="1:31" hidden="1" x14ac:dyDescent="0.35">
      <c r="A346" s="150" t="e">
        <f>Réservation!#REF!</f>
        <v>#REF!</v>
      </c>
      <c r="B346" s="150" t="e">
        <f>Réservation!#REF!</f>
        <v>#REF!</v>
      </c>
      <c r="C346" s="151" t="e">
        <f>Réservation!#REF!</f>
        <v>#REF!</v>
      </c>
      <c r="D346" s="151" t="e">
        <f>Réservation!#REF!</f>
        <v>#REF!</v>
      </c>
      <c r="E346" s="44" t="e">
        <f t="shared" si="60"/>
        <v>#REF!</v>
      </c>
      <c r="F346" s="44" t="e">
        <f>Réservation!#REF!</f>
        <v>#REF!</v>
      </c>
      <c r="G346" s="44" t="e">
        <f>Réservation!#REF!</f>
        <v>#REF!</v>
      </c>
      <c r="H346" s="44" t="e">
        <f>Réservation!#REF!</f>
        <v>#REF!</v>
      </c>
      <c r="I346" s="150" t="e">
        <f>Réservation!#REF!</f>
        <v>#REF!</v>
      </c>
      <c r="J346" s="44" t="str">
        <f>IFERROR(VLOOKUP(I346,Données!$D$2:$E$5,2,FALSE),"")</f>
        <v/>
      </c>
      <c r="K346" s="44" t="str">
        <f t="shared" si="61"/>
        <v/>
      </c>
      <c r="L346" s="150" t="e">
        <f>Réservation!#REF!</f>
        <v>#REF!</v>
      </c>
      <c r="M346" s="44" t="str">
        <f>IFERROR(VLOOKUP(L346,Données!$D$2:$E$5,2,FALSE),"")</f>
        <v/>
      </c>
      <c r="N346" s="44" t="str">
        <f t="shared" si="62"/>
        <v/>
      </c>
      <c r="O346" s="150" t="e">
        <f>Réservation!#REF!</f>
        <v>#REF!</v>
      </c>
      <c r="P346" s="44" t="str">
        <f>IFERROR(VLOOKUP(O346,Données!$D$2:$E$5,2,FALSE),"")</f>
        <v/>
      </c>
      <c r="Q346" s="44" t="str">
        <f t="shared" si="63"/>
        <v/>
      </c>
      <c r="R346" s="150" t="e">
        <f>Réservation!#REF!</f>
        <v>#REF!</v>
      </c>
      <c r="S346" s="44" t="str">
        <f>IFERROR(VLOOKUP(R346,Données!$D$2:$E$5,2,FALSE),"")</f>
        <v/>
      </c>
      <c r="T346" s="44" t="str">
        <f t="shared" si="64"/>
        <v/>
      </c>
      <c r="U346" s="187">
        <f t="shared" si="65"/>
        <v>0</v>
      </c>
      <c r="V346" s="45" t="e">
        <f>Réservation!#REF!</f>
        <v>#REF!</v>
      </c>
      <c r="W346" s="45" t="str">
        <f>IFERROR(VLOOKUP(V346,Données!$K$2:$N$7,3,FALSE),"")</f>
        <v/>
      </c>
      <c r="X346" s="187" t="str">
        <f t="shared" si="66"/>
        <v/>
      </c>
      <c r="Y346" s="45" t="e">
        <f>Réservation!#REF!</f>
        <v>#REF!</v>
      </c>
      <c r="Z346" s="45" t="str">
        <f>IFERROR(VLOOKUP(Y346,Données!$D$8:$E$10,2,FALSE),"")</f>
        <v/>
      </c>
      <c r="AA346" s="187" t="str">
        <f t="shared" si="67"/>
        <v/>
      </c>
      <c r="AB346" s="45" t="e">
        <f>Réservation!#REF!</f>
        <v>#REF!</v>
      </c>
      <c r="AC346" s="45" t="e">
        <f>Réservation!#REF!</f>
        <v>#REF!</v>
      </c>
      <c r="AD346" s="45" t="e">
        <f>VLOOKUP(AC346,Données!$D$14:$E$16,2,FALSE)</f>
        <v>#REF!</v>
      </c>
      <c r="AE346" s="187" t="str">
        <f t="shared" si="68"/>
        <v/>
      </c>
    </row>
    <row r="347" spans="1:31" hidden="1" x14ac:dyDescent="0.35">
      <c r="A347" s="150" t="e">
        <f>Réservation!#REF!</f>
        <v>#REF!</v>
      </c>
      <c r="B347" s="150" t="e">
        <f>Réservation!#REF!</f>
        <v>#REF!</v>
      </c>
      <c r="C347" s="151" t="e">
        <f>Réservation!#REF!</f>
        <v>#REF!</v>
      </c>
      <c r="D347" s="151" t="e">
        <f>Réservation!#REF!</f>
        <v>#REF!</v>
      </c>
      <c r="E347" s="44" t="e">
        <f t="shared" si="60"/>
        <v>#REF!</v>
      </c>
      <c r="F347" s="44" t="e">
        <f>Réservation!#REF!</f>
        <v>#REF!</v>
      </c>
      <c r="G347" s="44" t="e">
        <f>Réservation!#REF!</f>
        <v>#REF!</v>
      </c>
      <c r="H347" s="44" t="e">
        <f>Réservation!#REF!</f>
        <v>#REF!</v>
      </c>
      <c r="I347" s="150" t="e">
        <f>Réservation!#REF!</f>
        <v>#REF!</v>
      </c>
      <c r="J347" s="44" t="str">
        <f>IFERROR(VLOOKUP(I347,Données!$D$2:$E$5,2,FALSE),"")</f>
        <v/>
      </c>
      <c r="K347" s="44" t="str">
        <f t="shared" si="61"/>
        <v/>
      </c>
      <c r="L347" s="150" t="e">
        <f>Réservation!#REF!</f>
        <v>#REF!</v>
      </c>
      <c r="M347" s="44" t="str">
        <f>IFERROR(VLOOKUP(L347,Données!$D$2:$E$5,2,FALSE),"")</f>
        <v/>
      </c>
      <c r="N347" s="44" t="str">
        <f t="shared" si="62"/>
        <v/>
      </c>
      <c r="O347" s="150" t="e">
        <f>Réservation!#REF!</f>
        <v>#REF!</v>
      </c>
      <c r="P347" s="44" t="str">
        <f>IFERROR(VLOOKUP(O347,Données!$D$2:$E$5,2,FALSE),"")</f>
        <v/>
      </c>
      <c r="Q347" s="44" t="str">
        <f t="shared" si="63"/>
        <v/>
      </c>
      <c r="R347" s="150" t="e">
        <f>Réservation!#REF!</f>
        <v>#REF!</v>
      </c>
      <c r="S347" s="44" t="str">
        <f>IFERROR(VLOOKUP(R347,Données!$D$2:$E$5,2,FALSE),"")</f>
        <v/>
      </c>
      <c r="T347" s="44" t="str">
        <f t="shared" si="64"/>
        <v/>
      </c>
      <c r="U347" s="187">
        <f t="shared" si="65"/>
        <v>0</v>
      </c>
      <c r="V347" s="45" t="e">
        <f>Réservation!#REF!</f>
        <v>#REF!</v>
      </c>
      <c r="W347" s="45" t="str">
        <f>IFERROR(VLOOKUP(V347,Données!$K$2:$N$7,3,FALSE),"")</f>
        <v/>
      </c>
      <c r="X347" s="187" t="str">
        <f t="shared" si="66"/>
        <v/>
      </c>
      <c r="Y347" s="45" t="e">
        <f>Réservation!#REF!</f>
        <v>#REF!</v>
      </c>
      <c r="Z347" s="45" t="str">
        <f>IFERROR(VLOOKUP(Y347,Données!$D$8:$E$10,2,FALSE),"")</f>
        <v/>
      </c>
      <c r="AA347" s="187" t="str">
        <f t="shared" si="67"/>
        <v/>
      </c>
      <c r="AB347" s="45" t="e">
        <f>Réservation!#REF!</f>
        <v>#REF!</v>
      </c>
      <c r="AC347" s="45" t="e">
        <f>Réservation!#REF!</f>
        <v>#REF!</v>
      </c>
      <c r="AD347" s="45" t="e">
        <f>VLOOKUP(AC347,Données!$D$14:$E$16,2,FALSE)</f>
        <v>#REF!</v>
      </c>
      <c r="AE347" s="187" t="str">
        <f t="shared" si="68"/>
        <v/>
      </c>
    </row>
    <row r="348" spans="1:31" hidden="1" x14ac:dyDescent="0.35">
      <c r="A348" s="150" t="e">
        <f>Réservation!#REF!</f>
        <v>#REF!</v>
      </c>
      <c r="B348" s="150" t="e">
        <f>Réservation!#REF!</f>
        <v>#REF!</v>
      </c>
      <c r="C348" s="151" t="e">
        <f>Réservation!#REF!</f>
        <v>#REF!</v>
      </c>
      <c r="D348" s="151" t="e">
        <f>Réservation!#REF!</f>
        <v>#REF!</v>
      </c>
      <c r="E348" s="44" t="e">
        <f t="shared" si="60"/>
        <v>#REF!</v>
      </c>
      <c r="F348" s="44" t="e">
        <f>Réservation!#REF!</f>
        <v>#REF!</v>
      </c>
      <c r="G348" s="44" t="e">
        <f>Réservation!#REF!</f>
        <v>#REF!</v>
      </c>
      <c r="H348" s="44" t="e">
        <f>Réservation!#REF!</f>
        <v>#REF!</v>
      </c>
      <c r="I348" s="150" t="e">
        <f>Réservation!#REF!</f>
        <v>#REF!</v>
      </c>
      <c r="J348" s="44" t="str">
        <f>IFERROR(VLOOKUP(I348,Données!$D$2:$E$5,2,FALSE),"")</f>
        <v/>
      </c>
      <c r="K348" s="44" t="str">
        <f t="shared" si="61"/>
        <v/>
      </c>
      <c r="L348" s="150" t="e">
        <f>Réservation!#REF!</f>
        <v>#REF!</v>
      </c>
      <c r="M348" s="44" t="str">
        <f>IFERROR(VLOOKUP(L348,Données!$D$2:$E$5,2,FALSE),"")</f>
        <v/>
      </c>
      <c r="N348" s="44" t="str">
        <f t="shared" si="62"/>
        <v/>
      </c>
      <c r="O348" s="150" t="e">
        <f>Réservation!#REF!</f>
        <v>#REF!</v>
      </c>
      <c r="P348" s="44" t="str">
        <f>IFERROR(VLOOKUP(O348,Données!$D$2:$E$5,2,FALSE),"")</f>
        <v/>
      </c>
      <c r="Q348" s="44" t="str">
        <f t="shared" si="63"/>
        <v/>
      </c>
      <c r="R348" s="150" t="e">
        <f>Réservation!#REF!</f>
        <v>#REF!</v>
      </c>
      <c r="S348" s="44" t="str">
        <f>IFERROR(VLOOKUP(R348,Données!$D$2:$E$5,2,FALSE),"")</f>
        <v/>
      </c>
      <c r="T348" s="44" t="str">
        <f t="shared" si="64"/>
        <v/>
      </c>
      <c r="U348" s="187">
        <f t="shared" si="65"/>
        <v>0</v>
      </c>
      <c r="V348" s="45" t="e">
        <f>Réservation!#REF!</f>
        <v>#REF!</v>
      </c>
      <c r="W348" s="45" t="str">
        <f>IFERROR(VLOOKUP(V348,Données!$K$2:$N$7,3,FALSE),"")</f>
        <v/>
      </c>
      <c r="X348" s="187" t="str">
        <f t="shared" si="66"/>
        <v/>
      </c>
      <c r="Y348" s="45" t="e">
        <f>Réservation!#REF!</f>
        <v>#REF!</v>
      </c>
      <c r="Z348" s="45" t="str">
        <f>IFERROR(VLOOKUP(Y348,Données!$D$8:$E$10,2,FALSE),"")</f>
        <v/>
      </c>
      <c r="AA348" s="187" t="str">
        <f t="shared" si="67"/>
        <v/>
      </c>
      <c r="AB348" s="45" t="e">
        <f>Réservation!#REF!</f>
        <v>#REF!</v>
      </c>
      <c r="AC348" s="45" t="e">
        <f>Réservation!#REF!</f>
        <v>#REF!</v>
      </c>
      <c r="AD348" s="45" t="e">
        <f>VLOOKUP(AC348,Données!$D$14:$E$16,2,FALSE)</f>
        <v>#REF!</v>
      </c>
      <c r="AE348" s="187" t="str">
        <f t="shared" si="68"/>
        <v/>
      </c>
    </row>
    <row r="349" spans="1:31" hidden="1" x14ac:dyDescent="0.35">
      <c r="A349" s="150" t="e">
        <f>Réservation!#REF!</f>
        <v>#REF!</v>
      </c>
      <c r="B349" s="150" t="e">
        <f>Réservation!#REF!</f>
        <v>#REF!</v>
      </c>
      <c r="C349" s="151" t="e">
        <f>Réservation!#REF!</f>
        <v>#REF!</v>
      </c>
      <c r="D349" s="151" t="e">
        <f>Réservation!#REF!</f>
        <v>#REF!</v>
      </c>
      <c r="E349" s="44" t="e">
        <f t="shared" si="60"/>
        <v>#REF!</v>
      </c>
      <c r="F349" s="44" t="e">
        <f>Réservation!#REF!</f>
        <v>#REF!</v>
      </c>
      <c r="G349" s="44" t="e">
        <f>Réservation!#REF!</f>
        <v>#REF!</v>
      </c>
      <c r="H349" s="44" t="e">
        <f>Réservation!#REF!</f>
        <v>#REF!</v>
      </c>
      <c r="I349" s="150" t="e">
        <f>Réservation!#REF!</f>
        <v>#REF!</v>
      </c>
      <c r="J349" s="44" t="str">
        <f>IFERROR(VLOOKUP(I349,Données!$D$2:$E$5,2,FALSE),"")</f>
        <v/>
      </c>
      <c r="K349" s="44" t="str">
        <f t="shared" si="61"/>
        <v/>
      </c>
      <c r="L349" s="150" t="e">
        <f>Réservation!#REF!</f>
        <v>#REF!</v>
      </c>
      <c r="M349" s="44" t="str">
        <f>IFERROR(VLOOKUP(L349,Données!$D$2:$E$5,2,FALSE),"")</f>
        <v/>
      </c>
      <c r="N349" s="44" t="str">
        <f t="shared" si="62"/>
        <v/>
      </c>
      <c r="O349" s="150" t="e">
        <f>Réservation!#REF!</f>
        <v>#REF!</v>
      </c>
      <c r="P349" s="44" t="str">
        <f>IFERROR(VLOOKUP(O349,Données!$D$2:$E$5,2,FALSE),"")</f>
        <v/>
      </c>
      <c r="Q349" s="44" t="str">
        <f t="shared" si="63"/>
        <v/>
      </c>
      <c r="R349" s="150" t="e">
        <f>Réservation!#REF!</f>
        <v>#REF!</v>
      </c>
      <c r="S349" s="44" t="str">
        <f>IFERROR(VLOOKUP(R349,Données!$D$2:$E$5,2,FALSE),"")</f>
        <v/>
      </c>
      <c r="T349" s="44" t="str">
        <f t="shared" si="64"/>
        <v/>
      </c>
      <c r="U349" s="187">
        <f t="shared" si="65"/>
        <v>0</v>
      </c>
      <c r="V349" s="45" t="e">
        <f>Réservation!#REF!</f>
        <v>#REF!</v>
      </c>
      <c r="W349" s="45" t="str">
        <f>IFERROR(VLOOKUP(V349,Données!$K$2:$N$7,3,FALSE),"")</f>
        <v/>
      </c>
      <c r="X349" s="187" t="str">
        <f t="shared" si="66"/>
        <v/>
      </c>
      <c r="Y349" s="45" t="e">
        <f>Réservation!#REF!</f>
        <v>#REF!</v>
      </c>
      <c r="Z349" s="45" t="str">
        <f>IFERROR(VLOOKUP(Y349,Données!$D$8:$E$10,2,FALSE),"")</f>
        <v/>
      </c>
      <c r="AA349" s="187" t="str">
        <f t="shared" si="67"/>
        <v/>
      </c>
      <c r="AB349" s="45" t="e">
        <f>Réservation!#REF!</f>
        <v>#REF!</v>
      </c>
      <c r="AC349" s="45" t="e">
        <f>Réservation!#REF!</f>
        <v>#REF!</v>
      </c>
      <c r="AD349" s="45" t="e">
        <f>VLOOKUP(AC349,Données!$D$14:$E$16,2,FALSE)</f>
        <v>#REF!</v>
      </c>
      <c r="AE349" s="187" t="str">
        <f t="shared" si="68"/>
        <v/>
      </c>
    </row>
    <row r="350" spans="1:31" hidden="1" x14ac:dyDescent="0.35">
      <c r="A350" s="150" t="e">
        <f>Réservation!#REF!</f>
        <v>#REF!</v>
      </c>
      <c r="B350" s="150" t="e">
        <f>Réservation!#REF!</f>
        <v>#REF!</v>
      </c>
      <c r="C350" s="151" t="e">
        <f>Réservation!#REF!</f>
        <v>#REF!</v>
      </c>
      <c r="D350" s="151" t="e">
        <f>Réservation!#REF!</f>
        <v>#REF!</v>
      </c>
      <c r="E350" s="44" t="e">
        <f t="shared" si="60"/>
        <v>#REF!</v>
      </c>
      <c r="F350" s="44" t="e">
        <f>Réservation!#REF!</f>
        <v>#REF!</v>
      </c>
      <c r="G350" s="44" t="e">
        <f>Réservation!#REF!</f>
        <v>#REF!</v>
      </c>
      <c r="H350" s="44" t="e">
        <f>Réservation!#REF!</f>
        <v>#REF!</v>
      </c>
      <c r="I350" s="150" t="e">
        <f>Réservation!#REF!</f>
        <v>#REF!</v>
      </c>
      <c r="J350" s="44" t="str">
        <f>IFERROR(VLOOKUP(I350,Données!$D$2:$E$5,2,FALSE),"")</f>
        <v/>
      </c>
      <c r="K350" s="44" t="str">
        <f t="shared" si="61"/>
        <v/>
      </c>
      <c r="L350" s="150" t="e">
        <f>Réservation!#REF!</f>
        <v>#REF!</v>
      </c>
      <c r="M350" s="44" t="str">
        <f>IFERROR(VLOOKUP(L350,Données!$D$2:$E$5,2,FALSE),"")</f>
        <v/>
      </c>
      <c r="N350" s="44" t="str">
        <f t="shared" si="62"/>
        <v/>
      </c>
      <c r="O350" s="150" t="e">
        <f>Réservation!#REF!</f>
        <v>#REF!</v>
      </c>
      <c r="P350" s="44" t="str">
        <f>IFERROR(VLOOKUP(O350,Données!$D$2:$E$5,2,FALSE),"")</f>
        <v/>
      </c>
      <c r="Q350" s="44" t="str">
        <f t="shared" si="63"/>
        <v/>
      </c>
      <c r="R350" s="150" t="e">
        <f>Réservation!#REF!</f>
        <v>#REF!</v>
      </c>
      <c r="S350" s="44" t="str">
        <f>IFERROR(VLOOKUP(R350,Données!$D$2:$E$5,2,FALSE),"")</f>
        <v/>
      </c>
      <c r="T350" s="44" t="str">
        <f t="shared" si="64"/>
        <v/>
      </c>
      <c r="U350" s="187">
        <f t="shared" si="65"/>
        <v>0</v>
      </c>
      <c r="V350" s="45" t="e">
        <f>Réservation!#REF!</f>
        <v>#REF!</v>
      </c>
      <c r="W350" s="45" t="str">
        <f>IFERROR(VLOOKUP(V350,Données!$K$2:$N$7,3,FALSE),"")</f>
        <v/>
      </c>
      <c r="X350" s="187" t="str">
        <f t="shared" si="66"/>
        <v/>
      </c>
      <c r="Y350" s="45" t="e">
        <f>Réservation!#REF!</f>
        <v>#REF!</v>
      </c>
      <c r="Z350" s="45" t="str">
        <f>IFERROR(VLOOKUP(Y350,Données!$D$8:$E$10,2,FALSE),"")</f>
        <v/>
      </c>
      <c r="AA350" s="187" t="str">
        <f t="shared" si="67"/>
        <v/>
      </c>
      <c r="AB350" s="45" t="e">
        <f>Réservation!#REF!</f>
        <v>#REF!</v>
      </c>
      <c r="AC350" s="45" t="e">
        <f>Réservation!#REF!</f>
        <v>#REF!</v>
      </c>
      <c r="AD350" s="45" t="e">
        <f>VLOOKUP(AC350,Données!$D$14:$E$16,2,FALSE)</f>
        <v>#REF!</v>
      </c>
      <c r="AE350" s="187" t="str">
        <f t="shared" si="68"/>
        <v/>
      </c>
    </row>
    <row r="351" spans="1:31" hidden="1" x14ac:dyDescent="0.35">
      <c r="A351" s="150" t="e">
        <f>Réservation!#REF!</f>
        <v>#REF!</v>
      </c>
      <c r="B351" s="150" t="e">
        <f>Réservation!#REF!</f>
        <v>#REF!</v>
      </c>
      <c r="C351" s="151" t="e">
        <f>Réservation!#REF!</f>
        <v>#REF!</v>
      </c>
      <c r="D351" s="151" t="e">
        <f>Réservation!#REF!</f>
        <v>#REF!</v>
      </c>
      <c r="E351" s="44" t="e">
        <f t="shared" si="60"/>
        <v>#REF!</v>
      </c>
      <c r="F351" s="44" t="e">
        <f>Réservation!#REF!</f>
        <v>#REF!</v>
      </c>
      <c r="G351" s="44" t="e">
        <f>Réservation!#REF!</f>
        <v>#REF!</v>
      </c>
      <c r="H351" s="44" t="e">
        <f>Réservation!#REF!</f>
        <v>#REF!</v>
      </c>
      <c r="I351" s="150" t="e">
        <f>Réservation!#REF!</f>
        <v>#REF!</v>
      </c>
      <c r="J351" s="44" t="str">
        <f>IFERROR(VLOOKUP(I351,Données!$D$2:$E$5,2,FALSE),"")</f>
        <v/>
      </c>
      <c r="K351" s="44" t="str">
        <f t="shared" si="61"/>
        <v/>
      </c>
      <c r="L351" s="150" t="e">
        <f>Réservation!#REF!</f>
        <v>#REF!</v>
      </c>
      <c r="M351" s="44" t="str">
        <f>IFERROR(VLOOKUP(L351,Données!$D$2:$E$5,2,FALSE),"")</f>
        <v/>
      </c>
      <c r="N351" s="44" t="str">
        <f t="shared" si="62"/>
        <v/>
      </c>
      <c r="O351" s="150" t="e">
        <f>Réservation!#REF!</f>
        <v>#REF!</v>
      </c>
      <c r="P351" s="44" t="str">
        <f>IFERROR(VLOOKUP(O351,Données!$D$2:$E$5,2,FALSE),"")</f>
        <v/>
      </c>
      <c r="Q351" s="44" t="str">
        <f t="shared" si="63"/>
        <v/>
      </c>
      <c r="R351" s="150" t="e">
        <f>Réservation!#REF!</f>
        <v>#REF!</v>
      </c>
      <c r="S351" s="44" t="str">
        <f>IFERROR(VLOOKUP(R351,Données!$D$2:$E$5,2,FALSE),"")</f>
        <v/>
      </c>
      <c r="T351" s="44" t="str">
        <f t="shared" si="64"/>
        <v/>
      </c>
      <c r="U351" s="187">
        <f t="shared" si="65"/>
        <v>0</v>
      </c>
      <c r="V351" s="45" t="e">
        <f>Réservation!#REF!</f>
        <v>#REF!</v>
      </c>
      <c r="W351" s="45" t="str">
        <f>IFERROR(VLOOKUP(V351,Données!$K$2:$N$7,3,FALSE),"")</f>
        <v/>
      </c>
      <c r="X351" s="187" t="str">
        <f t="shared" si="66"/>
        <v/>
      </c>
      <c r="Y351" s="45" t="e">
        <f>Réservation!#REF!</f>
        <v>#REF!</v>
      </c>
      <c r="Z351" s="45" t="str">
        <f>IFERROR(VLOOKUP(Y351,Données!$D$8:$E$10,2,FALSE),"")</f>
        <v/>
      </c>
      <c r="AA351" s="187" t="str">
        <f t="shared" si="67"/>
        <v/>
      </c>
      <c r="AB351" s="45" t="e">
        <f>Réservation!#REF!</f>
        <v>#REF!</v>
      </c>
      <c r="AC351" s="45" t="e">
        <f>Réservation!#REF!</f>
        <v>#REF!</v>
      </c>
      <c r="AD351" s="45" t="e">
        <f>VLOOKUP(AC351,Données!$D$14:$E$16,2,FALSE)</f>
        <v>#REF!</v>
      </c>
      <c r="AE351" s="187" t="str">
        <f t="shared" si="68"/>
        <v/>
      </c>
    </row>
    <row r="352" spans="1:31" hidden="1" x14ac:dyDescent="0.35">
      <c r="A352" s="150" t="e">
        <f>Réservation!#REF!</f>
        <v>#REF!</v>
      </c>
      <c r="B352" s="150" t="e">
        <f>Réservation!#REF!</f>
        <v>#REF!</v>
      </c>
      <c r="C352" s="151" t="e">
        <f>Réservation!#REF!</f>
        <v>#REF!</v>
      </c>
      <c r="D352" s="151" t="e">
        <f>Réservation!#REF!</f>
        <v>#REF!</v>
      </c>
      <c r="E352" s="44" t="e">
        <f t="shared" si="60"/>
        <v>#REF!</v>
      </c>
      <c r="F352" s="44" t="e">
        <f>Réservation!#REF!</f>
        <v>#REF!</v>
      </c>
      <c r="G352" s="44" t="e">
        <f>Réservation!#REF!</f>
        <v>#REF!</v>
      </c>
      <c r="H352" s="44" t="e">
        <f>Réservation!#REF!</f>
        <v>#REF!</v>
      </c>
      <c r="I352" s="150" t="e">
        <f>Réservation!#REF!</f>
        <v>#REF!</v>
      </c>
      <c r="J352" s="44" t="str">
        <f>IFERROR(VLOOKUP(I352,Données!$D$2:$E$5,2,FALSE),"")</f>
        <v/>
      </c>
      <c r="K352" s="44" t="str">
        <f t="shared" si="61"/>
        <v/>
      </c>
      <c r="L352" s="150" t="e">
        <f>Réservation!#REF!</f>
        <v>#REF!</v>
      </c>
      <c r="M352" s="44" t="str">
        <f>IFERROR(VLOOKUP(L352,Données!$D$2:$E$5,2,FALSE),"")</f>
        <v/>
      </c>
      <c r="N352" s="44" t="str">
        <f t="shared" si="62"/>
        <v/>
      </c>
      <c r="O352" s="150" t="e">
        <f>Réservation!#REF!</f>
        <v>#REF!</v>
      </c>
      <c r="P352" s="44" t="str">
        <f>IFERROR(VLOOKUP(O352,Données!$D$2:$E$5,2,FALSE),"")</f>
        <v/>
      </c>
      <c r="Q352" s="44" t="str">
        <f t="shared" si="63"/>
        <v/>
      </c>
      <c r="R352" s="150" t="e">
        <f>Réservation!#REF!</f>
        <v>#REF!</v>
      </c>
      <c r="S352" s="44" t="str">
        <f>IFERROR(VLOOKUP(R352,Données!$D$2:$E$5,2,FALSE),"")</f>
        <v/>
      </c>
      <c r="T352" s="44" t="str">
        <f t="shared" si="64"/>
        <v/>
      </c>
      <c r="U352" s="187">
        <f t="shared" si="65"/>
        <v>0</v>
      </c>
      <c r="V352" s="45" t="e">
        <f>Réservation!#REF!</f>
        <v>#REF!</v>
      </c>
      <c r="W352" s="45" t="str">
        <f>IFERROR(VLOOKUP(V352,Données!$K$2:$N$7,3,FALSE),"")</f>
        <v/>
      </c>
      <c r="X352" s="187" t="str">
        <f t="shared" si="66"/>
        <v/>
      </c>
      <c r="Y352" s="45" t="e">
        <f>Réservation!#REF!</f>
        <v>#REF!</v>
      </c>
      <c r="Z352" s="45" t="str">
        <f>IFERROR(VLOOKUP(Y352,Données!$D$8:$E$10,2,FALSE),"")</f>
        <v/>
      </c>
      <c r="AA352" s="187" t="str">
        <f t="shared" si="67"/>
        <v/>
      </c>
      <c r="AB352" s="45" t="e">
        <f>Réservation!#REF!</f>
        <v>#REF!</v>
      </c>
      <c r="AC352" s="45" t="e">
        <f>Réservation!#REF!</f>
        <v>#REF!</v>
      </c>
      <c r="AD352" s="45" t="e">
        <f>VLOOKUP(AC352,Données!$D$14:$E$16,2,FALSE)</f>
        <v>#REF!</v>
      </c>
      <c r="AE352" s="187" t="str">
        <f t="shared" si="68"/>
        <v/>
      </c>
    </row>
    <row r="353" spans="1:31" hidden="1" x14ac:dyDescent="0.35">
      <c r="A353" s="150" t="e">
        <f>Réservation!#REF!</f>
        <v>#REF!</v>
      </c>
      <c r="B353" s="150" t="e">
        <f>Réservation!#REF!</f>
        <v>#REF!</v>
      </c>
      <c r="C353" s="151" t="e">
        <f>Réservation!#REF!</f>
        <v>#REF!</v>
      </c>
      <c r="D353" s="151" t="e">
        <f>Réservation!#REF!</f>
        <v>#REF!</v>
      </c>
      <c r="E353" s="44" t="e">
        <f t="shared" si="60"/>
        <v>#REF!</v>
      </c>
      <c r="F353" s="44" t="e">
        <f>Réservation!#REF!</f>
        <v>#REF!</v>
      </c>
      <c r="G353" s="44" t="e">
        <f>Réservation!#REF!</f>
        <v>#REF!</v>
      </c>
      <c r="H353" s="44" t="e">
        <f>Réservation!#REF!</f>
        <v>#REF!</v>
      </c>
      <c r="I353" s="150" t="e">
        <f>Réservation!#REF!</f>
        <v>#REF!</v>
      </c>
      <c r="J353" s="44" t="str">
        <f>IFERROR(VLOOKUP(I353,Données!$D$2:$E$5,2,FALSE),"")</f>
        <v/>
      </c>
      <c r="K353" s="44" t="str">
        <f t="shared" si="61"/>
        <v/>
      </c>
      <c r="L353" s="150" t="e">
        <f>Réservation!#REF!</f>
        <v>#REF!</v>
      </c>
      <c r="M353" s="44" t="str">
        <f>IFERROR(VLOOKUP(L353,Données!$D$2:$E$5,2,FALSE),"")</f>
        <v/>
      </c>
      <c r="N353" s="44" t="str">
        <f t="shared" si="62"/>
        <v/>
      </c>
      <c r="O353" s="150" t="e">
        <f>Réservation!#REF!</f>
        <v>#REF!</v>
      </c>
      <c r="P353" s="44" t="str">
        <f>IFERROR(VLOOKUP(O353,Données!$D$2:$E$5,2,FALSE),"")</f>
        <v/>
      </c>
      <c r="Q353" s="44" t="str">
        <f t="shared" si="63"/>
        <v/>
      </c>
      <c r="R353" s="150" t="e">
        <f>Réservation!#REF!</f>
        <v>#REF!</v>
      </c>
      <c r="S353" s="44" t="str">
        <f>IFERROR(VLOOKUP(R353,Données!$D$2:$E$5,2,FALSE),"")</f>
        <v/>
      </c>
      <c r="T353" s="44" t="str">
        <f t="shared" si="64"/>
        <v/>
      </c>
      <c r="U353" s="187">
        <f t="shared" si="65"/>
        <v>0</v>
      </c>
      <c r="V353" s="45" t="e">
        <f>Réservation!#REF!</f>
        <v>#REF!</v>
      </c>
      <c r="W353" s="45" t="str">
        <f>IFERROR(VLOOKUP(V353,Données!$K$2:$N$7,3,FALSE),"")</f>
        <v/>
      </c>
      <c r="X353" s="187" t="str">
        <f t="shared" si="66"/>
        <v/>
      </c>
      <c r="Y353" s="45" t="e">
        <f>Réservation!#REF!</f>
        <v>#REF!</v>
      </c>
      <c r="Z353" s="45" t="str">
        <f>IFERROR(VLOOKUP(Y353,Données!$D$8:$E$10,2,FALSE),"")</f>
        <v/>
      </c>
      <c r="AA353" s="187" t="str">
        <f t="shared" si="67"/>
        <v/>
      </c>
      <c r="AB353" s="45" t="e">
        <f>Réservation!#REF!</f>
        <v>#REF!</v>
      </c>
      <c r="AC353" s="45" t="e">
        <f>Réservation!#REF!</f>
        <v>#REF!</v>
      </c>
      <c r="AD353" s="45" t="e">
        <f>VLOOKUP(AC353,Données!$D$14:$E$16,2,FALSE)</f>
        <v>#REF!</v>
      </c>
      <c r="AE353" s="187" t="str">
        <f t="shared" si="68"/>
        <v/>
      </c>
    </row>
    <row r="354" spans="1:31" hidden="1" x14ac:dyDescent="0.35">
      <c r="A354" s="150" t="e">
        <f>Réservation!#REF!</f>
        <v>#REF!</v>
      </c>
      <c r="B354" s="150" t="e">
        <f>Réservation!#REF!</f>
        <v>#REF!</v>
      </c>
      <c r="C354" s="151" t="e">
        <f>Réservation!#REF!</f>
        <v>#REF!</v>
      </c>
      <c r="D354" s="151" t="e">
        <f>Réservation!#REF!</f>
        <v>#REF!</v>
      </c>
      <c r="E354" s="44" t="e">
        <f t="shared" si="60"/>
        <v>#REF!</v>
      </c>
      <c r="F354" s="44" t="e">
        <f>Réservation!#REF!</f>
        <v>#REF!</v>
      </c>
      <c r="G354" s="44" t="e">
        <f>Réservation!#REF!</f>
        <v>#REF!</v>
      </c>
      <c r="H354" s="44" t="e">
        <f>Réservation!#REF!</f>
        <v>#REF!</v>
      </c>
      <c r="I354" s="150" t="e">
        <f>Réservation!#REF!</f>
        <v>#REF!</v>
      </c>
      <c r="J354" s="44" t="str">
        <f>IFERROR(VLOOKUP(I354,Données!$D$2:$E$5,2,FALSE),"")</f>
        <v/>
      </c>
      <c r="K354" s="44" t="str">
        <f t="shared" si="61"/>
        <v/>
      </c>
      <c r="L354" s="150" t="e">
        <f>Réservation!#REF!</f>
        <v>#REF!</v>
      </c>
      <c r="M354" s="44" t="str">
        <f>IFERROR(VLOOKUP(L354,Données!$D$2:$E$5,2,FALSE),"")</f>
        <v/>
      </c>
      <c r="N354" s="44" t="str">
        <f t="shared" si="62"/>
        <v/>
      </c>
      <c r="O354" s="150" t="e">
        <f>Réservation!#REF!</f>
        <v>#REF!</v>
      </c>
      <c r="P354" s="44" t="str">
        <f>IFERROR(VLOOKUP(O354,Données!$D$2:$E$5,2,FALSE),"")</f>
        <v/>
      </c>
      <c r="Q354" s="44" t="str">
        <f t="shared" si="63"/>
        <v/>
      </c>
      <c r="R354" s="150" t="e">
        <f>Réservation!#REF!</f>
        <v>#REF!</v>
      </c>
      <c r="S354" s="44" t="str">
        <f>IFERROR(VLOOKUP(R354,Données!$D$2:$E$5,2,FALSE),"")</f>
        <v/>
      </c>
      <c r="T354" s="44" t="str">
        <f t="shared" si="64"/>
        <v/>
      </c>
      <c r="U354" s="187">
        <f t="shared" si="65"/>
        <v>0</v>
      </c>
      <c r="V354" s="45" t="e">
        <f>Réservation!#REF!</f>
        <v>#REF!</v>
      </c>
      <c r="W354" s="45" t="str">
        <f>IFERROR(VLOOKUP(V354,Données!$K$2:$N$7,3,FALSE),"")</f>
        <v/>
      </c>
      <c r="X354" s="187" t="str">
        <f t="shared" si="66"/>
        <v/>
      </c>
      <c r="Y354" s="45" t="e">
        <f>Réservation!#REF!</f>
        <v>#REF!</v>
      </c>
      <c r="Z354" s="45" t="str">
        <f>IFERROR(VLOOKUP(Y354,Données!$D$8:$E$10,2,FALSE),"")</f>
        <v/>
      </c>
      <c r="AA354" s="187" t="str">
        <f t="shared" si="67"/>
        <v/>
      </c>
      <c r="AB354" s="45" t="e">
        <f>Réservation!#REF!</f>
        <v>#REF!</v>
      </c>
      <c r="AC354" s="45" t="e">
        <f>Réservation!#REF!</f>
        <v>#REF!</v>
      </c>
      <c r="AD354" s="45" t="e">
        <f>VLOOKUP(AC354,Données!$D$14:$E$16,2,FALSE)</f>
        <v>#REF!</v>
      </c>
      <c r="AE354" s="187" t="str">
        <f t="shared" si="68"/>
        <v/>
      </c>
    </row>
    <row r="355" spans="1:31" hidden="1" x14ac:dyDescent="0.35">
      <c r="A355" s="150" t="e">
        <f>Réservation!#REF!</f>
        <v>#REF!</v>
      </c>
      <c r="B355" s="150" t="e">
        <f>Réservation!#REF!</f>
        <v>#REF!</v>
      </c>
      <c r="C355" s="151" t="e">
        <f>Réservation!#REF!</f>
        <v>#REF!</v>
      </c>
      <c r="D355" s="151" t="e">
        <f>Réservation!#REF!</f>
        <v>#REF!</v>
      </c>
      <c r="E355" s="44" t="e">
        <f t="shared" si="60"/>
        <v>#REF!</v>
      </c>
      <c r="F355" s="44" t="e">
        <f>Réservation!#REF!</f>
        <v>#REF!</v>
      </c>
      <c r="G355" s="44" t="e">
        <f>Réservation!#REF!</f>
        <v>#REF!</v>
      </c>
      <c r="H355" s="44" t="e">
        <f>Réservation!#REF!</f>
        <v>#REF!</v>
      </c>
      <c r="I355" s="150" t="e">
        <f>Réservation!#REF!</f>
        <v>#REF!</v>
      </c>
      <c r="J355" s="44" t="str">
        <f>IFERROR(VLOOKUP(I355,Données!$D$2:$E$5,2,FALSE),"")</f>
        <v/>
      </c>
      <c r="K355" s="44" t="str">
        <f t="shared" si="61"/>
        <v/>
      </c>
      <c r="L355" s="150" t="e">
        <f>Réservation!#REF!</f>
        <v>#REF!</v>
      </c>
      <c r="M355" s="44" t="str">
        <f>IFERROR(VLOOKUP(L355,Données!$D$2:$E$5,2,FALSE),"")</f>
        <v/>
      </c>
      <c r="N355" s="44" t="str">
        <f t="shared" si="62"/>
        <v/>
      </c>
      <c r="O355" s="150" t="e">
        <f>Réservation!#REF!</f>
        <v>#REF!</v>
      </c>
      <c r="P355" s="44" t="str">
        <f>IFERROR(VLOOKUP(O355,Données!$D$2:$E$5,2,FALSE),"")</f>
        <v/>
      </c>
      <c r="Q355" s="44" t="str">
        <f t="shared" si="63"/>
        <v/>
      </c>
      <c r="R355" s="150" t="e">
        <f>Réservation!#REF!</f>
        <v>#REF!</v>
      </c>
      <c r="S355" s="44" t="str">
        <f>IFERROR(VLOOKUP(R355,Données!$D$2:$E$5,2,FALSE),"")</f>
        <v/>
      </c>
      <c r="T355" s="44" t="str">
        <f t="shared" si="64"/>
        <v/>
      </c>
      <c r="U355" s="187">
        <f t="shared" si="65"/>
        <v>0</v>
      </c>
      <c r="V355" s="45" t="e">
        <f>Réservation!#REF!</f>
        <v>#REF!</v>
      </c>
      <c r="W355" s="45" t="str">
        <f>IFERROR(VLOOKUP(V355,Données!$K$2:$N$7,3,FALSE),"")</f>
        <v/>
      </c>
      <c r="X355" s="187" t="str">
        <f t="shared" si="66"/>
        <v/>
      </c>
      <c r="Y355" s="45" t="e">
        <f>Réservation!#REF!</f>
        <v>#REF!</v>
      </c>
      <c r="Z355" s="45" t="str">
        <f>IFERROR(VLOOKUP(Y355,Données!$D$8:$E$10,2,FALSE),"")</f>
        <v/>
      </c>
      <c r="AA355" s="187" t="str">
        <f t="shared" si="67"/>
        <v/>
      </c>
      <c r="AB355" s="45" t="e">
        <f>Réservation!#REF!</f>
        <v>#REF!</v>
      </c>
      <c r="AC355" s="45" t="e">
        <f>Réservation!#REF!</f>
        <v>#REF!</v>
      </c>
      <c r="AD355" s="45" t="e">
        <f>VLOOKUP(AC355,Données!$D$14:$E$16,2,FALSE)</f>
        <v>#REF!</v>
      </c>
      <c r="AE355" s="187" t="str">
        <f t="shared" si="68"/>
        <v/>
      </c>
    </row>
    <row r="356" spans="1:31" hidden="1" x14ac:dyDescent="0.35">
      <c r="A356" s="150" t="e">
        <f>Réservation!#REF!</f>
        <v>#REF!</v>
      </c>
      <c r="B356" s="150" t="e">
        <f>Réservation!#REF!</f>
        <v>#REF!</v>
      </c>
      <c r="C356" s="151" t="e">
        <f>Réservation!#REF!</f>
        <v>#REF!</v>
      </c>
      <c r="D356" s="151" t="e">
        <f>Réservation!#REF!</f>
        <v>#REF!</v>
      </c>
      <c r="E356" s="44" t="e">
        <f t="shared" si="60"/>
        <v>#REF!</v>
      </c>
      <c r="F356" s="44" t="e">
        <f>Réservation!#REF!</f>
        <v>#REF!</v>
      </c>
      <c r="G356" s="44" t="e">
        <f>Réservation!#REF!</f>
        <v>#REF!</v>
      </c>
      <c r="H356" s="44" t="e">
        <f>Réservation!#REF!</f>
        <v>#REF!</v>
      </c>
      <c r="I356" s="150" t="e">
        <f>Réservation!#REF!</f>
        <v>#REF!</v>
      </c>
      <c r="J356" s="44" t="str">
        <f>IFERROR(VLOOKUP(I356,Données!$D$2:$E$5,2,FALSE),"")</f>
        <v/>
      </c>
      <c r="K356" s="44" t="str">
        <f t="shared" si="61"/>
        <v/>
      </c>
      <c r="L356" s="150" t="e">
        <f>Réservation!#REF!</f>
        <v>#REF!</v>
      </c>
      <c r="M356" s="44" t="str">
        <f>IFERROR(VLOOKUP(L356,Données!$D$2:$E$5,2,FALSE),"")</f>
        <v/>
      </c>
      <c r="N356" s="44" t="str">
        <f t="shared" si="62"/>
        <v/>
      </c>
      <c r="O356" s="150" t="e">
        <f>Réservation!#REF!</f>
        <v>#REF!</v>
      </c>
      <c r="P356" s="44" t="str">
        <f>IFERROR(VLOOKUP(O356,Données!$D$2:$E$5,2,FALSE),"")</f>
        <v/>
      </c>
      <c r="Q356" s="44" t="str">
        <f t="shared" si="63"/>
        <v/>
      </c>
      <c r="R356" s="150" t="e">
        <f>Réservation!#REF!</f>
        <v>#REF!</v>
      </c>
      <c r="S356" s="44" t="str">
        <f>IFERROR(VLOOKUP(R356,Données!$D$2:$E$5,2,FALSE),"")</f>
        <v/>
      </c>
      <c r="T356" s="44" t="str">
        <f t="shared" si="64"/>
        <v/>
      </c>
      <c r="U356" s="187">
        <f t="shared" si="65"/>
        <v>0</v>
      </c>
      <c r="V356" s="45" t="e">
        <f>Réservation!#REF!</f>
        <v>#REF!</v>
      </c>
      <c r="W356" s="45" t="str">
        <f>IFERROR(VLOOKUP(V356,Données!$K$2:$N$7,3,FALSE),"")</f>
        <v/>
      </c>
      <c r="X356" s="187" t="str">
        <f t="shared" si="66"/>
        <v/>
      </c>
      <c r="Y356" s="45" t="e">
        <f>Réservation!#REF!</f>
        <v>#REF!</v>
      </c>
      <c r="Z356" s="45" t="str">
        <f>IFERROR(VLOOKUP(Y356,Données!$D$8:$E$10,2,FALSE),"")</f>
        <v/>
      </c>
      <c r="AA356" s="187" t="str">
        <f t="shared" si="67"/>
        <v/>
      </c>
      <c r="AB356" s="45" t="e">
        <f>Réservation!#REF!</f>
        <v>#REF!</v>
      </c>
      <c r="AC356" s="45" t="e">
        <f>Réservation!#REF!</f>
        <v>#REF!</v>
      </c>
      <c r="AD356" s="45" t="e">
        <f>VLOOKUP(AC356,Données!$D$14:$E$16,2,FALSE)</f>
        <v>#REF!</v>
      </c>
      <c r="AE356" s="187" t="str">
        <f t="shared" si="68"/>
        <v/>
      </c>
    </row>
    <row r="357" spans="1:31" hidden="1" x14ac:dyDescent="0.35">
      <c r="A357" s="150" t="e">
        <f>Réservation!#REF!</f>
        <v>#REF!</v>
      </c>
      <c r="B357" s="150" t="e">
        <f>Réservation!#REF!</f>
        <v>#REF!</v>
      </c>
      <c r="C357" s="151" t="e">
        <f>Réservation!#REF!</f>
        <v>#REF!</v>
      </c>
      <c r="D357" s="151" t="e">
        <f>Réservation!#REF!</f>
        <v>#REF!</v>
      </c>
      <c r="E357" s="44" t="e">
        <f t="shared" si="60"/>
        <v>#REF!</v>
      </c>
      <c r="F357" s="44" t="e">
        <f>Réservation!#REF!</f>
        <v>#REF!</v>
      </c>
      <c r="G357" s="44" t="e">
        <f>Réservation!#REF!</f>
        <v>#REF!</v>
      </c>
      <c r="H357" s="44" t="e">
        <f>Réservation!#REF!</f>
        <v>#REF!</v>
      </c>
      <c r="I357" s="150" t="e">
        <f>Réservation!#REF!</f>
        <v>#REF!</v>
      </c>
      <c r="J357" s="44" t="str">
        <f>IFERROR(VLOOKUP(I357,Données!$D$2:$E$5,2,FALSE),"")</f>
        <v/>
      </c>
      <c r="K357" s="44" t="str">
        <f t="shared" si="61"/>
        <v/>
      </c>
      <c r="L357" s="150" t="e">
        <f>Réservation!#REF!</f>
        <v>#REF!</v>
      </c>
      <c r="M357" s="44" t="str">
        <f>IFERROR(VLOOKUP(L357,Données!$D$2:$E$5,2,FALSE),"")</f>
        <v/>
      </c>
      <c r="N357" s="44" t="str">
        <f t="shared" si="62"/>
        <v/>
      </c>
      <c r="O357" s="150" t="e">
        <f>Réservation!#REF!</f>
        <v>#REF!</v>
      </c>
      <c r="P357" s="44" t="str">
        <f>IFERROR(VLOOKUP(O357,Données!$D$2:$E$5,2,FALSE),"")</f>
        <v/>
      </c>
      <c r="Q357" s="44" t="str">
        <f t="shared" si="63"/>
        <v/>
      </c>
      <c r="R357" s="150" t="e">
        <f>Réservation!#REF!</f>
        <v>#REF!</v>
      </c>
      <c r="S357" s="44" t="str">
        <f>IFERROR(VLOOKUP(R357,Données!$D$2:$E$5,2,FALSE),"")</f>
        <v/>
      </c>
      <c r="T357" s="44" t="str">
        <f t="shared" si="64"/>
        <v/>
      </c>
      <c r="U357" s="187">
        <f t="shared" si="65"/>
        <v>0</v>
      </c>
      <c r="V357" s="45" t="e">
        <f>Réservation!#REF!</f>
        <v>#REF!</v>
      </c>
      <c r="W357" s="45" t="str">
        <f>IFERROR(VLOOKUP(V357,Données!$K$2:$N$7,3,FALSE),"")</f>
        <v/>
      </c>
      <c r="X357" s="187" t="str">
        <f t="shared" si="66"/>
        <v/>
      </c>
      <c r="Y357" s="45" t="e">
        <f>Réservation!#REF!</f>
        <v>#REF!</v>
      </c>
      <c r="Z357" s="45" t="str">
        <f>IFERROR(VLOOKUP(Y357,Données!$D$8:$E$10,2,FALSE),"")</f>
        <v/>
      </c>
      <c r="AA357" s="187" t="str">
        <f t="shared" si="67"/>
        <v/>
      </c>
      <c r="AB357" s="45" t="e">
        <f>Réservation!#REF!</f>
        <v>#REF!</v>
      </c>
      <c r="AC357" s="45" t="e">
        <f>Réservation!#REF!</f>
        <v>#REF!</v>
      </c>
      <c r="AD357" s="45" t="e">
        <f>VLOOKUP(AC357,Données!$D$14:$E$16,2,FALSE)</f>
        <v>#REF!</v>
      </c>
      <c r="AE357" s="187" t="str">
        <f t="shared" si="68"/>
        <v/>
      </c>
    </row>
    <row r="358" spans="1:31" hidden="1" x14ac:dyDescent="0.35">
      <c r="A358" s="150" t="e">
        <f>Réservation!#REF!</f>
        <v>#REF!</v>
      </c>
      <c r="B358" s="150" t="e">
        <f>Réservation!#REF!</f>
        <v>#REF!</v>
      </c>
      <c r="C358" s="151" t="e">
        <f>Réservation!#REF!</f>
        <v>#REF!</v>
      </c>
      <c r="D358" s="151" t="e">
        <f>Réservation!#REF!</f>
        <v>#REF!</v>
      </c>
      <c r="E358" s="44" t="e">
        <f t="shared" si="60"/>
        <v>#REF!</v>
      </c>
      <c r="F358" s="44" t="e">
        <f>Réservation!#REF!</f>
        <v>#REF!</v>
      </c>
      <c r="G358" s="44" t="e">
        <f>Réservation!#REF!</f>
        <v>#REF!</v>
      </c>
      <c r="H358" s="44" t="e">
        <f>Réservation!#REF!</f>
        <v>#REF!</v>
      </c>
      <c r="I358" s="150" t="e">
        <f>Réservation!#REF!</f>
        <v>#REF!</v>
      </c>
      <c r="J358" s="44" t="str">
        <f>IFERROR(VLOOKUP(I358,Données!$D$2:$E$5,2,FALSE),"")</f>
        <v/>
      </c>
      <c r="K358" s="44" t="str">
        <f t="shared" si="61"/>
        <v/>
      </c>
      <c r="L358" s="150" t="e">
        <f>Réservation!#REF!</f>
        <v>#REF!</v>
      </c>
      <c r="M358" s="44" t="str">
        <f>IFERROR(VLOOKUP(L358,Données!$D$2:$E$5,2,FALSE),"")</f>
        <v/>
      </c>
      <c r="N358" s="44" t="str">
        <f t="shared" si="62"/>
        <v/>
      </c>
      <c r="O358" s="150" t="e">
        <f>Réservation!#REF!</f>
        <v>#REF!</v>
      </c>
      <c r="P358" s="44" t="str">
        <f>IFERROR(VLOOKUP(O358,Données!$D$2:$E$5,2,FALSE),"")</f>
        <v/>
      </c>
      <c r="Q358" s="44" t="str">
        <f t="shared" si="63"/>
        <v/>
      </c>
      <c r="R358" s="150" t="e">
        <f>Réservation!#REF!</f>
        <v>#REF!</v>
      </c>
      <c r="S358" s="44" t="str">
        <f>IFERROR(VLOOKUP(R358,Données!$D$2:$E$5,2,FALSE),"")</f>
        <v/>
      </c>
      <c r="T358" s="44" t="str">
        <f t="shared" si="64"/>
        <v/>
      </c>
      <c r="U358" s="187">
        <f t="shared" si="65"/>
        <v>0</v>
      </c>
      <c r="V358" s="45" t="e">
        <f>Réservation!#REF!</f>
        <v>#REF!</v>
      </c>
      <c r="W358" s="45" t="str">
        <f>IFERROR(VLOOKUP(V358,Données!$K$2:$N$7,3,FALSE),"")</f>
        <v/>
      </c>
      <c r="X358" s="187" t="str">
        <f t="shared" si="66"/>
        <v/>
      </c>
      <c r="Y358" s="45" t="e">
        <f>Réservation!#REF!</f>
        <v>#REF!</v>
      </c>
      <c r="Z358" s="45" t="str">
        <f>IFERROR(VLOOKUP(Y358,Données!$D$8:$E$10,2,FALSE),"")</f>
        <v/>
      </c>
      <c r="AA358" s="187" t="str">
        <f t="shared" si="67"/>
        <v/>
      </c>
      <c r="AB358" s="45" t="e">
        <f>Réservation!#REF!</f>
        <v>#REF!</v>
      </c>
      <c r="AC358" s="45" t="e">
        <f>Réservation!#REF!</f>
        <v>#REF!</v>
      </c>
      <c r="AD358" s="45" t="e">
        <f>VLOOKUP(AC358,Données!$D$14:$E$16,2,FALSE)</f>
        <v>#REF!</v>
      </c>
      <c r="AE358" s="187" t="str">
        <f t="shared" si="68"/>
        <v/>
      </c>
    </row>
    <row r="359" spans="1:31" hidden="1" x14ac:dyDescent="0.35">
      <c r="A359" s="150" t="e">
        <f>Réservation!#REF!</f>
        <v>#REF!</v>
      </c>
      <c r="B359" s="150" t="e">
        <f>Réservation!#REF!</f>
        <v>#REF!</v>
      </c>
      <c r="C359" s="151" t="e">
        <f>Réservation!#REF!</f>
        <v>#REF!</v>
      </c>
      <c r="D359" s="151" t="e">
        <f>Réservation!#REF!</f>
        <v>#REF!</v>
      </c>
      <c r="E359" s="44" t="e">
        <f t="shared" si="60"/>
        <v>#REF!</v>
      </c>
      <c r="F359" s="44" t="e">
        <f>Réservation!#REF!</f>
        <v>#REF!</v>
      </c>
      <c r="G359" s="44" t="e">
        <f>Réservation!#REF!</f>
        <v>#REF!</v>
      </c>
      <c r="H359" s="44" t="e">
        <f>Réservation!#REF!</f>
        <v>#REF!</v>
      </c>
      <c r="I359" s="150" t="e">
        <f>Réservation!#REF!</f>
        <v>#REF!</v>
      </c>
      <c r="J359" s="44" t="str">
        <f>IFERROR(VLOOKUP(I359,Données!$D$2:$E$5,2,FALSE),"")</f>
        <v/>
      </c>
      <c r="K359" s="44" t="str">
        <f t="shared" si="61"/>
        <v/>
      </c>
      <c r="L359" s="150" t="e">
        <f>Réservation!#REF!</f>
        <v>#REF!</v>
      </c>
      <c r="M359" s="44" t="str">
        <f>IFERROR(VLOOKUP(L359,Données!$D$2:$E$5,2,FALSE),"")</f>
        <v/>
      </c>
      <c r="N359" s="44" t="str">
        <f t="shared" si="62"/>
        <v/>
      </c>
      <c r="O359" s="150" t="e">
        <f>Réservation!#REF!</f>
        <v>#REF!</v>
      </c>
      <c r="P359" s="44" t="str">
        <f>IFERROR(VLOOKUP(O359,Données!$D$2:$E$5,2,FALSE),"")</f>
        <v/>
      </c>
      <c r="Q359" s="44" t="str">
        <f t="shared" si="63"/>
        <v/>
      </c>
      <c r="R359" s="150" t="e">
        <f>Réservation!#REF!</f>
        <v>#REF!</v>
      </c>
      <c r="S359" s="44" t="str">
        <f>IFERROR(VLOOKUP(R359,Données!$D$2:$E$5,2,FALSE),"")</f>
        <v/>
      </c>
      <c r="T359" s="44" t="str">
        <f t="shared" si="64"/>
        <v/>
      </c>
      <c r="U359" s="187">
        <f t="shared" si="65"/>
        <v>0</v>
      </c>
      <c r="V359" s="45" t="e">
        <f>Réservation!#REF!</f>
        <v>#REF!</v>
      </c>
      <c r="W359" s="45" t="str">
        <f>IFERROR(VLOOKUP(V359,Données!$K$2:$N$7,3,FALSE),"")</f>
        <v/>
      </c>
      <c r="X359" s="187" t="str">
        <f t="shared" si="66"/>
        <v/>
      </c>
      <c r="Y359" s="45" t="e">
        <f>Réservation!#REF!</f>
        <v>#REF!</v>
      </c>
      <c r="Z359" s="45" t="str">
        <f>IFERROR(VLOOKUP(Y359,Données!$D$8:$E$10,2,FALSE),"")</f>
        <v/>
      </c>
      <c r="AA359" s="187" t="str">
        <f t="shared" si="67"/>
        <v/>
      </c>
      <c r="AB359" s="45" t="e">
        <f>Réservation!#REF!</f>
        <v>#REF!</v>
      </c>
      <c r="AC359" s="45" t="e">
        <f>Réservation!#REF!</f>
        <v>#REF!</v>
      </c>
      <c r="AD359" s="45" t="e">
        <f>VLOOKUP(AC359,Données!$D$14:$E$16,2,FALSE)</f>
        <v>#REF!</v>
      </c>
      <c r="AE359" s="187" t="str">
        <f t="shared" si="68"/>
        <v/>
      </c>
    </row>
    <row r="360" spans="1:31" hidden="1" x14ac:dyDescent="0.35">
      <c r="A360" s="150" t="e">
        <f>Réservation!#REF!</f>
        <v>#REF!</v>
      </c>
      <c r="B360" s="150" t="e">
        <f>Réservation!#REF!</f>
        <v>#REF!</v>
      </c>
      <c r="C360" s="151" t="e">
        <f>Réservation!#REF!</f>
        <v>#REF!</v>
      </c>
      <c r="D360" s="151" t="e">
        <f>Réservation!#REF!</f>
        <v>#REF!</v>
      </c>
      <c r="E360" s="44" t="e">
        <f t="shared" si="60"/>
        <v>#REF!</v>
      </c>
      <c r="F360" s="44" t="e">
        <f>Réservation!#REF!</f>
        <v>#REF!</v>
      </c>
      <c r="G360" s="44" t="e">
        <f>Réservation!#REF!</f>
        <v>#REF!</v>
      </c>
      <c r="H360" s="44" t="e">
        <f>Réservation!#REF!</f>
        <v>#REF!</v>
      </c>
      <c r="I360" s="150" t="e">
        <f>Réservation!#REF!</f>
        <v>#REF!</v>
      </c>
      <c r="J360" s="44" t="str">
        <f>IFERROR(VLOOKUP(I360,Données!$D$2:$E$5,2,FALSE),"")</f>
        <v/>
      </c>
      <c r="K360" s="44" t="str">
        <f t="shared" si="61"/>
        <v/>
      </c>
      <c r="L360" s="150" t="e">
        <f>Réservation!#REF!</f>
        <v>#REF!</v>
      </c>
      <c r="M360" s="44" t="str">
        <f>IFERROR(VLOOKUP(L360,Données!$D$2:$E$5,2,FALSE),"")</f>
        <v/>
      </c>
      <c r="N360" s="44" t="str">
        <f t="shared" si="62"/>
        <v/>
      </c>
      <c r="O360" s="150" t="e">
        <f>Réservation!#REF!</f>
        <v>#REF!</v>
      </c>
      <c r="P360" s="44" t="str">
        <f>IFERROR(VLOOKUP(O360,Données!$D$2:$E$5,2,FALSE),"")</f>
        <v/>
      </c>
      <c r="Q360" s="44" t="str">
        <f t="shared" si="63"/>
        <v/>
      </c>
      <c r="R360" s="150" t="e">
        <f>Réservation!#REF!</f>
        <v>#REF!</v>
      </c>
      <c r="S360" s="44" t="str">
        <f>IFERROR(VLOOKUP(R360,Données!$D$2:$E$5,2,FALSE),"")</f>
        <v/>
      </c>
      <c r="T360" s="44" t="str">
        <f t="shared" si="64"/>
        <v/>
      </c>
      <c r="U360" s="187">
        <f t="shared" si="65"/>
        <v>0</v>
      </c>
      <c r="V360" s="45" t="e">
        <f>Réservation!#REF!</f>
        <v>#REF!</v>
      </c>
      <c r="W360" s="45" t="str">
        <f>IFERROR(VLOOKUP(V360,Données!$K$2:$N$7,3,FALSE),"")</f>
        <v/>
      </c>
      <c r="X360" s="187" t="str">
        <f t="shared" si="66"/>
        <v/>
      </c>
      <c r="Y360" s="45" t="e">
        <f>Réservation!#REF!</f>
        <v>#REF!</v>
      </c>
      <c r="Z360" s="45" t="str">
        <f>IFERROR(VLOOKUP(Y360,Données!$D$8:$E$10,2,FALSE),"")</f>
        <v/>
      </c>
      <c r="AA360" s="187" t="str">
        <f t="shared" si="67"/>
        <v/>
      </c>
      <c r="AB360" s="45" t="e">
        <f>Réservation!#REF!</f>
        <v>#REF!</v>
      </c>
      <c r="AC360" s="45" t="e">
        <f>Réservation!#REF!</f>
        <v>#REF!</v>
      </c>
      <c r="AD360" s="45" t="e">
        <f>VLOOKUP(AC360,Données!$D$14:$E$16,2,FALSE)</f>
        <v>#REF!</v>
      </c>
      <c r="AE360" s="187" t="str">
        <f t="shared" si="68"/>
        <v/>
      </c>
    </row>
    <row r="361" spans="1:31" hidden="1" x14ac:dyDescent="0.35">
      <c r="A361" s="150" t="e">
        <f>Réservation!#REF!</f>
        <v>#REF!</v>
      </c>
      <c r="B361" s="150" t="e">
        <f>Réservation!#REF!</f>
        <v>#REF!</v>
      </c>
      <c r="C361" s="151" t="e">
        <f>Réservation!#REF!</f>
        <v>#REF!</v>
      </c>
      <c r="D361" s="151" t="e">
        <f>Réservation!#REF!</f>
        <v>#REF!</v>
      </c>
      <c r="E361" s="44" t="e">
        <f t="shared" si="60"/>
        <v>#REF!</v>
      </c>
      <c r="F361" s="44" t="e">
        <f>Réservation!#REF!</f>
        <v>#REF!</v>
      </c>
      <c r="G361" s="44" t="e">
        <f>Réservation!#REF!</f>
        <v>#REF!</v>
      </c>
      <c r="H361" s="44" t="e">
        <f>Réservation!#REF!</f>
        <v>#REF!</v>
      </c>
      <c r="I361" s="150" t="e">
        <f>Réservation!#REF!</f>
        <v>#REF!</v>
      </c>
      <c r="J361" s="44" t="str">
        <f>IFERROR(VLOOKUP(I361,Données!$D$2:$E$5,2,FALSE),"")</f>
        <v/>
      </c>
      <c r="K361" s="44" t="str">
        <f t="shared" si="61"/>
        <v/>
      </c>
      <c r="L361" s="150" t="e">
        <f>Réservation!#REF!</f>
        <v>#REF!</v>
      </c>
      <c r="M361" s="44" t="str">
        <f>IFERROR(VLOOKUP(L361,Données!$D$2:$E$5,2,FALSE),"")</f>
        <v/>
      </c>
      <c r="N361" s="44" t="str">
        <f t="shared" si="62"/>
        <v/>
      </c>
      <c r="O361" s="150" t="e">
        <f>Réservation!#REF!</f>
        <v>#REF!</v>
      </c>
      <c r="P361" s="44" t="str">
        <f>IFERROR(VLOOKUP(O361,Données!$D$2:$E$5,2,FALSE),"")</f>
        <v/>
      </c>
      <c r="Q361" s="44" t="str">
        <f t="shared" si="63"/>
        <v/>
      </c>
      <c r="R361" s="150" t="e">
        <f>Réservation!#REF!</f>
        <v>#REF!</v>
      </c>
      <c r="S361" s="44" t="str">
        <f>IFERROR(VLOOKUP(R361,Données!$D$2:$E$5,2,FALSE),"")</f>
        <v/>
      </c>
      <c r="T361" s="44" t="str">
        <f t="shared" si="64"/>
        <v/>
      </c>
      <c r="U361" s="187">
        <f t="shared" si="65"/>
        <v>0</v>
      </c>
      <c r="V361" s="45" t="e">
        <f>Réservation!#REF!</f>
        <v>#REF!</v>
      </c>
      <c r="W361" s="45" t="str">
        <f>IFERROR(VLOOKUP(V361,Données!$K$2:$N$7,3,FALSE),"")</f>
        <v/>
      </c>
      <c r="X361" s="187" t="str">
        <f t="shared" si="66"/>
        <v/>
      </c>
      <c r="Y361" s="45" t="e">
        <f>Réservation!#REF!</f>
        <v>#REF!</v>
      </c>
      <c r="Z361" s="45" t="str">
        <f>IFERROR(VLOOKUP(Y361,Données!$D$8:$E$10,2,FALSE),"")</f>
        <v/>
      </c>
      <c r="AA361" s="187" t="str">
        <f t="shared" si="67"/>
        <v/>
      </c>
      <c r="AB361" s="45" t="e">
        <f>Réservation!#REF!</f>
        <v>#REF!</v>
      </c>
      <c r="AC361" s="45" t="e">
        <f>Réservation!#REF!</f>
        <v>#REF!</v>
      </c>
      <c r="AD361" s="45" t="e">
        <f>VLOOKUP(AC361,Données!$D$14:$E$16,2,FALSE)</f>
        <v>#REF!</v>
      </c>
      <c r="AE361" s="187" t="str">
        <f t="shared" si="68"/>
        <v/>
      </c>
    </row>
    <row r="362" spans="1:31" hidden="1" x14ac:dyDescent="0.35">
      <c r="A362" s="150" t="e">
        <f>Réservation!#REF!</f>
        <v>#REF!</v>
      </c>
      <c r="B362" s="150" t="e">
        <f>Réservation!#REF!</f>
        <v>#REF!</v>
      </c>
      <c r="C362" s="151" t="e">
        <f>Réservation!#REF!</f>
        <v>#REF!</v>
      </c>
      <c r="D362" s="151" t="e">
        <f>Réservation!#REF!</f>
        <v>#REF!</v>
      </c>
      <c r="E362" s="44" t="e">
        <f t="shared" si="60"/>
        <v>#REF!</v>
      </c>
      <c r="F362" s="44" t="e">
        <f>Réservation!#REF!</f>
        <v>#REF!</v>
      </c>
      <c r="G362" s="44" t="e">
        <f>Réservation!#REF!</f>
        <v>#REF!</v>
      </c>
      <c r="H362" s="44" t="e">
        <f>Réservation!#REF!</f>
        <v>#REF!</v>
      </c>
      <c r="I362" s="150" t="e">
        <f>Réservation!#REF!</f>
        <v>#REF!</v>
      </c>
      <c r="J362" s="44" t="str">
        <f>IFERROR(VLOOKUP(I362,Données!$D$2:$E$5,2,FALSE),"")</f>
        <v/>
      </c>
      <c r="K362" s="44" t="str">
        <f t="shared" si="61"/>
        <v/>
      </c>
      <c r="L362" s="150" t="e">
        <f>Réservation!#REF!</f>
        <v>#REF!</v>
      </c>
      <c r="M362" s="44" t="str">
        <f>IFERROR(VLOOKUP(L362,Données!$D$2:$E$5,2,FALSE),"")</f>
        <v/>
      </c>
      <c r="N362" s="44" t="str">
        <f t="shared" si="62"/>
        <v/>
      </c>
      <c r="O362" s="150" t="e">
        <f>Réservation!#REF!</f>
        <v>#REF!</v>
      </c>
      <c r="P362" s="44" t="str">
        <f>IFERROR(VLOOKUP(O362,Données!$D$2:$E$5,2,FALSE),"")</f>
        <v/>
      </c>
      <c r="Q362" s="44" t="str">
        <f t="shared" si="63"/>
        <v/>
      </c>
      <c r="R362" s="150" t="e">
        <f>Réservation!#REF!</f>
        <v>#REF!</v>
      </c>
      <c r="S362" s="44" t="str">
        <f>IFERROR(VLOOKUP(R362,Données!$D$2:$E$5,2,FALSE),"")</f>
        <v/>
      </c>
      <c r="T362" s="44" t="str">
        <f t="shared" si="64"/>
        <v/>
      </c>
      <c r="U362" s="187">
        <f t="shared" si="65"/>
        <v>0</v>
      </c>
      <c r="V362" s="45" t="e">
        <f>Réservation!#REF!</f>
        <v>#REF!</v>
      </c>
      <c r="W362" s="45" t="str">
        <f>IFERROR(VLOOKUP(V362,Données!$K$2:$N$7,3,FALSE),"")</f>
        <v/>
      </c>
      <c r="X362" s="187" t="str">
        <f t="shared" si="66"/>
        <v/>
      </c>
      <c r="Y362" s="45" t="e">
        <f>Réservation!#REF!</f>
        <v>#REF!</v>
      </c>
      <c r="Z362" s="45" t="str">
        <f>IFERROR(VLOOKUP(Y362,Données!$D$8:$E$10,2,FALSE),"")</f>
        <v/>
      </c>
      <c r="AA362" s="187" t="str">
        <f t="shared" si="67"/>
        <v/>
      </c>
      <c r="AB362" s="45" t="e">
        <f>Réservation!#REF!</f>
        <v>#REF!</v>
      </c>
      <c r="AC362" s="45" t="e">
        <f>Réservation!#REF!</f>
        <v>#REF!</v>
      </c>
      <c r="AD362" s="45" t="e">
        <f>VLOOKUP(AC362,Données!$D$14:$E$16,2,FALSE)</f>
        <v>#REF!</v>
      </c>
      <c r="AE362" s="187" t="str">
        <f t="shared" si="68"/>
        <v/>
      </c>
    </row>
    <row r="363" spans="1:31" hidden="1" x14ac:dyDescent="0.35">
      <c r="A363" s="150" t="e">
        <f>Réservation!#REF!</f>
        <v>#REF!</v>
      </c>
      <c r="B363" s="150" t="e">
        <f>Réservation!#REF!</f>
        <v>#REF!</v>
      </c>
      <c r="C363" s="151" t="e">
        <f>Réservation!#REF!</f>
        <v>#REF!</v>
      </c>
      <c r="D363" s="151" t="e">
        <f>Réservation!#REF!</f>
        <v>#REF!</v>
      </c>
      <c r="E363" s="44" t="e">
        <f t="shared" si="60"/>
        <v>#REF!</v>
      </c>
      <c r="F363" s="44" t="e">
        <f>Réservation!#REF!</f>
        <v>#REF!</v>
      </c>
      <c r="G363" s="44" t="e">
        <f>Réservation!#REF!</f>
        <v>#REF!</v>
      </c>
      <c r="H363" s="44" t="e">
        <f>Réservation!#REF!</f>
        <v>#REF!</v>
      </c>
      <c r="I363" s="150" t="e">
        <f>Réservation!#REF!</f>
        <v>#REF!</v>
      </c>
      <c r="J363" s="44" t="str">
        <f>IFERROR(VLOOKUP(I363,Données!$D$2:$E$5,2,FALSE),"")</f>
        <v/>
      </c>
      <c r="K363" s="44" t="str">
        <f t="shared" si="61"/>
        <v/>
      </c>
      <c r="L363" s="150" t="e">
        <f>Réservation!#REF!</f>
        <v>#REF!</v>
      </c>
      <c r="M363" s="44" t="str">
        <f>IFERROR(VLOOKUP(L363,Données!$D$2:$E$5,2,FALSE),"")</f>
        <v/>
      </c>
      <c r="N363" s="44" t="str">
        <f t="shared" si="62"/>
        <v/>
      </c>
      <c r="O363" s="150" t="e">
        <f>Réservation!#REF!</f>
        <v>#REF!</v>
      </c>
      <c r="P363" s="44" t="str">
        <f>IFERROR(VLOOKUP(O363,Données!$D$2:$E$5,2,FALSE),"")</f>
        <v/>
      </c>
      <c r="Q363" s="44" t="str">
        <f t="shared" si="63"/>
        <v/>
      </c>
      <c r="R363" s="150" t="e">
        <f>Réservation!#REF!</f>
        <v>#REF!</v>
      </c>
      <c r="S363" s="44" t="str">
        <f>IFERROR(VLOOKUP(R363,Données!$D$2:$E$5,2,FALSE),"")</f>
        <v/>
      </c>
      <c r="T363" s="44" t="str">
        <f t="shared" si="64"/>
        <v/>
      </c>
      <c r="U363" s="187">
        <f t="shared" si="65"/>
        <v>0</v>
      </c>
      <c r="V363" s="45" t="e">
        <f>Réservation!#REF!</f>
        <v>#REF!</v>
      </c>
      <c r="W363" s="45" t="str">
        <f>IFERROR(VLOOKUP(V363,Données!$K$2:$N$7,3,FALSE),"")</f>
        <v/>
      </c>
      <c r="X363" s="187" t="str">
        <f t="shared" si="66"/>
        <v/>
      </c>
      <c r="Y363" s="45" t="e">
        <f>Réservation!#REF!</f>
        <v>#REF!</v>
      </c>
      <c r="Z363" s="45" t="str">
        <f>IFERROR(VLOOKUP(Y363,Données!$D$8:$E$10,2,FALSE),"")</f>
        <v/>
      </c>
      <c r="AA363" s="187" t="str">
        <f t="shared" si="67"/>
        <v/>
      </c>
      <c r="AB363" s="45" t="e">
        <f>Réservation!#REF!</f>
        <v>#REF!</v>
      </c>
      <c r="AC363" s="45" t="e">
        <f>Réservation!#REF!</f>
        <v>#REF!</v>
      </c>
      <c r="AD363" s="45" t="e">
        <f>VLOOKUP(AC363,Données!$D$14:$E$16,2,FALSE)</f>
        <v>#REF!</v>
      </c>
      <c r="AE363" s="187" t="str">
        <f t="shared" si="68"/>
        <v/>
      </c>
    </row>
    <row r="364" spans="1:31" hidden="1" x14ac:dyDescent="0.35">
      <c r="A364" s="150" t="e">
        <f>Réservation!#REF!</f>
        <v>#REF!</v>
      </c>
      <c r="B364" s="150" t="e">
        <f>Réservation!#REF!</f>
        <v>#REF!</v>
      </c>
      <c r="C364" s="151" t="e">
        <f>Réservation!#REF!</f>
        <v>#REF!</v>
      </c>
      <c r="D364" s="151" t="e">
        <f>Réservation!#REF!</f>
        <v>#REF!</v>
      </c>
      <c r="E364" s="44" t="e">
        <f t="shared" si="60"/>
        <v>#REF!</v>
      </c>
      <c r="F364" s="44" t="e">
        <f>Réservation!#REF!</f>
        <v>#REF!</v>
      </c>
      <c r="G364" s="44" t="e">
        <f>Réservation!#REF!</f>
        <v>#REF!</v>
      </c>
      <c r="H364" s="44" t="e">
        <f>Réservation!#REF!</f>
        <v>#REF!</v>
      </c>
      <c r="I364" s="150" t="e">
        <f>Réservation!#REF!</f>
        <v>#REF!</v>
      </c>
      <c r="J364" s="44" t="str">
        <f>IFERROR(VLOOKUP(I364,Données!$D$2:$E$5,2,FALSE),"")</f>
        <v/>
      </c>
      <c r="K364" s="44" t="str">
        <f t="shared" si="61"/>
        <v/>
      </c>
      <c r="L364" s="150" t="e">
        <f>Réservation!#REF!</f>
        <v>#REF!</v>
      </c>
      <c r="M364" s="44" t="str">
        <f>IFERROR(VLOOKUP(L364,Données!$D$2:$E$5,2,FALSE),"")</f>
        <v/>
      </c>
      <c r="N364" s="44" t="str">
        <f t="shared" si="62"/>
        <v/>
      </c>
      <c r="O364" s="150" t="e">
        <f>Réservation!#REF!</f>
        <v>#REF!</v>
      </c>
      <c r="P364" s="44" t="str">
        <f>IFERROR(VLOOKUP(O364,Données!$D$2:$E$5,2,FALSE),"")</f>
        <v/>
      </c>
      <c r="Q364" s="44" t="str">
        <f t="shared" si="63"/>
        <v/>
      </c>
      <c r="R364" s="150" t="e">
        <f>Réservation!#REF!</f>
        <v>#REF!</v>
      </c>
      <c r="S364" s="44" t="str">
        <f>IFERROR(VLOOKUP(R364,Données!$D$2:$E$5,2,FALSE),"")</f>
        <v/>
      </c>
      <c r="T364" s="44" t="str">
        <f t="shared" si="64"/>
        <v/>
      </c>
      <c r="U364" s="187">
        <f t="shared" si="65"/>
        <v>0</v>
      </c>
      <c r="V364" s="45" t="e">
        <f>Réservation!#REF!</f>
        <v>#REF!</v>
      </c>
      <c r="W364" s="45" t="str">
        <f>IFERROR(VLOOKUP(V364,Données!$K$2:$N$7,3,FALSE),"")</f>
        <v/>
      </c>
      <c r="X364" s="187" t="str">
        <f t="shared" si="66"/>
        <v/>
      </c>
      <c r="Y364" s="45" t="e">
        <f>Réservation!#REF!</f>
        <v>#REF!</v>
      </c>
      <c r="Z364" s="45" t="str">
        <f>IFERROR(VLOOKUP(Y364,Données!$D$8:$E$10,2,FALSE),"")</f>
        <v/>
      </c>
      <c r="AA364" s="187" t="str">
        <f t="shared" si="67"/>
        <v/>
      </c>
      <c r="AB364" s="45" t="e">
        <f>Réservation!#REF!</f>
        <v>#REF!</v>
      </c>
      <c r="AC364" s="45" t="e">
        <f>Réservation!#REF!</f>
        <v>#REF!</v>
      </c>
      <c r="AD364" s="45" t="e">
        <f>VLOOKUP(AC364,Données!$D$14:$E$16,2,FALSE)</f>
        <v>#REF!</v>
      </c>
      <c r="AE364" s="187" t="str">
        <f t="shared" si="68"/>
        <v/>
      </c>
    </row>
    <row r="365" spans="1:31" hidden="1" x14ac:dyDescent="0.35">
      <c r="A365" s="150" t="e">
        <f>Réservation!#REF!</f>
        <v>#REF!</v>
      </c>
      <c r="B365" s="150" t="e">
        <f>Réservation!#REF!</f>
        <v>#REF!</v>
      </c>
      <c r="C365" s="151" t="e">
        <f>Réservation!#REF!</f>
        <v>#REF!</v>
      </c>
      <c r="D365" s="151" t="e">
        <f>Réservation!#REF!</f>
        <v>#REF!</v>
      </c>
      <c r="E365" s="44" t="e">
        <f t="shared" si="60"/>
        <v>#REF!</v>
      </c>
      <c r="F365" s="44" t="e">
        <f>Réservation!#REF!</f>
        <v>#REF!</v>
      </c>
      <c r="G365" s="44" t="e">
        <f>Réservation!#REF!</f>
        <v>#REF!</v>
      </c>
      <c r="H365" s="44" t="e">
        <f>Réservation!#REF!</f>
        <v>#REF!</v>
      </c>
      <c r="I365" s="150" t="e">
        <f>Réservation!#REF!</f>
        <v>#REF!</v>
      </c>
      <c r="J365" s="44" t="str">
        <f>IFERROR(VLOOKUP(I365,Données!$D$2:$E$5,2,FALSE),"")</f>
        <v/>
      </c>
      <c r="K365" s="44" t="str">
        <f t="shared" si="61"/>
        <v/>
      </c>
      <c r="L365" s="150" t="e">
        <f>Réservation!#REF!</f>
        <v>#REF!</v>
      </c>
      <c r="M365" s="44" t="str">
        <f>IFERROR(VLOOKUP(L365,Données!$D$2:$E$5,2,FALSE),"")</f>
        <v/>
      </c>
      <c r="N365" s="44" t="str">
        <f t="shared" si="62"/>
        <v/>
      </c>
      <c r="O365" s="150" t="e">
        <f>Réservation!#REF!</f>
        <v>#REF!</v>
      </c>
      <c r="P365" s="44" t="str">
        <f>IFERROR(VLOOKUP(O365,Données!$D$2:$E$5,2,FALSE),"")</f>
        <v/>
      </c>
      <c r="Q365" s="44" t="str">
        <f t="shared" si="63"/>
        <v/>
      </c>
      <c r="R365" s="150" t="e">
        <f>Réservation!#REF!</f>
        <v>#REF!</v>
      </c>
      <c r="S365" s="44" t="str">
        <f>IFERROR(VLOOKUP(R365,Données!$D$2:$E$5,2,FALSE),"")</f>
        <v/>
      </c>
      <c r="T365" s="44" t="str">
        <f t="shared" si="64"/>
        <v/>
      </c>
      <c r="U365" s="187">
        <f t="shared" si="65"/>
        <v>0</v>
      </c>
      <c r="V365" s="45" t="e">
        <f>Réservation!#REF!</f>
        <v>#REF!</v>
      </c>
      <c r="W365" s="45" t="str">
        <f>IFERROR(VLOOKUP(V365,Données!$K$2:$N$7,3,FALSE),"")</f>
        <v/>
      </c>
      <c r="X365" s="187" t="str">
        <f t="shared" si="66"/>
        <v/>
      </c>
      <c r="Y365" s="45" t="e">
        <f>Réservation!#REF!</f>
        <v>#REF!</v>
      </c>
      <c r="Z365" s="45" t="str">
        <f>IFERROR(VLOOKUP(Y365,Données!$D$8:$E$10,2,FALSE),"")</f>
        <v/>
      </c>
      <c r="AA365" s="187" t="str">
        <f t="shared" si="67"/>
        <v/>
      </c>
      <c r="AB365" s="45" t="e">
        <f>Réservation!#REF!</f>
        <v>#REF!</v>
      </c>
      <c r="AC365" s="45" t="e">
        <f>Réservation!#REF!</f>
        <v>#REF!</v>
      </c>
      <c r="AD365" s="45" t="e">
        <f>VLOOKUP(AC365,Données!$D$14:$E$16,2,FALSE)</f>
        <v>#REF!</v>
      </c>
      <c r="AE365" s="187" t="str">
        <f t="shared" si="68"/>
        <v/>
      </c>
    </row>
    <row r="366" spans="1:31" hidden="1" x14ac:dyDescent="0.35">
      <c r="A366" s="150" t="e">
        <f>Réservation!#REF!</f>
        <v>#REF!</v>
      </c>
      <c r="B366" s="150" t="e">
        <f>Réservation!#REF!</f>
        <v>#REF!</v>
      </c>
      <c r="C366" s="151" t="e">
        <f>Réservation!#REF!</f>
        <v>#REF!</v>
      </c>
      <c r="D366" s="151" t="e">
        <f>Réservation!#REF!</f>
        <v>#REF!</v>
      </c>
      <c r="E366" s="44" t="e">
        <f t="shared" si="60"/>
        <v>#REF!</v>
      </c>
      <c r="F366" s="44" t="e">
        <f>Réservation!#REF!</f>
        <v>#REF!</v>
      </c>
      <c r="G366" s="44" t="e">
        <f>Réservation!#REF!</f>
        <v>#REF!</v>
      </c>
      <c r="H366" s="44" t="e">
        <f>Réservation!#REF!</f>
        <v>#REF!</v>
      </c>
      <c r="I366" s="150" t="e">
        <f>Réservation!#REF!</f>
        <v>#REF!</v>
      </c>
      <c r="J366" s="44" t="str">
        <f>IFERROR(VLOOKUP(I366,Données!$D$2:$E$5,2,FALSE),"")</f>
        <v/>
      </c>
      <c r="K366" s="44" t="str">
        <f t="shared" si="61"/>
        <v/>
      </c>
      <c r="L366" s="150" t="e">
        <f>Réservation!#REF!</f>
        <v>#REF!</v>
      </c>
      <c r="M366" s="44" t="str">
        <f>IFERROR(VLOOKUP(L366,Données!$D$2:$E$5,2,FALSE),"")</f>
        <v/>
      </c>
      <c r="N366" s="44" t="str">
        <f t="shared" si="62"/>
        <v/>
      </c>
      <c r="O366" s="150" t="e">
        <f>Réservation!#REF!</f>
        <v>#REF!</v>
      </c>
      <c r="P366" s="44" t="str">
        <f>IFERROR(VLOOKUP(O366,Données!$D$2:$E$5,2,FALSE),"")</f>
        <v/>
      </c>
      <c r="Q366" s="44" t="str">
        <f t="shared" si="63"/>
        <v/>
      </c>
      <c r="R366" s="150" t="e">
        <f>Réservation!#REF!</f>
        <v>#REF!</v>
      </c>
      <c r="S366" s="44" t="str">
        <f>IFERROR(VLOOKUP(R366,Données!$D$2:$E$5,2,FALSE),"")</f>
        <v/>
      </c>
      <c r="T366" s="44" t="str">
        <f t="shared" si="64"/>
        <v/>
      </c>
      <c r="U366" s="187">
        <f t="shared" si="65"/>
        <v>0</v>
      </c>
      <c r="V366" s="45" t="e">
        <f>Réservation!#REF!</f>
        <v>#REF!</v>
      </c>
      <c r="W366" s="45" t="str">
        <f>IFERROR(VLOOKUP(V366,Données!$K$2:$N$7,3,FALSE),"")</f>
        <v/>
      </c>
      <c r="X366" s="187" t="str">
        <f t="shared" si="66"/>
        <v/>
      </c>
      <c r="Y366" s="45" t="e">
        <f>Réservation!#REF!</f>
        <v>#REF!</v>
      </c>
      <c r="Z366" s="45" t="str">
        <f>IFERROR(VLOOKUP(Y366,Données!$D$8:$E$10,2,FALSE),"")</f>
        <v/>
      </c>
      <c r="AA366" s="187" t="str">
        <f t="shared" si="67"/>
        <v/>
      </c>
      <c r="AB366" s="45" t="e">
        <f>Réservation!#REF!</f>
        <v>#REF!</v>
      </c>
      <c r="AC366" s="45" t="e">
        <f>Réservation!#REF!</f>
        <v>#REF!</v>
      </c>
      <c r="AD366" s="45" t="e">
        <f>VLOOKUP(AC366,Données!$D$14:$E$16,2,FALSE)</f>
        <v>#REF!</v>
      </c>
      <c r="AE366" s="187" t="str">
        <f t="shared" si="68"/>
        <v/>
      </c>
    </row>
    <row r="367" spans="1:31" hidden="1" x14ac:dyDescent="0.35">
      <c r="A367" s="150" t="e">
        <f>Réservation!#REF!</f>
        <v>#REF!</v>
      </c>
      <c r="B367" s="150" t="e">
        <f>Réservation!#REF!</f>
        <v>#REF!</v>
      </c>
      <c r="C367" s="151" t="e">
        <f>Réservation!#REF!</f>
        <v>#REF!</v>
      </c>
      <c r="D367" s="151" t="e">
        <f>Réservation!#REF!</f>
        <v>#REF!</v>
      </c>
      <c r="E367" s="44" t="e">
        <f t="shared" si="60"/>
        <v>#REF!</v>
      </c>
      <c r="F367" s="44" t="e">
        <f>Réservation!#REF!</f>
        <v>#REF!</v>
      </c>
      <c r="G367" s="44" t="e">
        <f>Réservation!#REF!</f>
        <v>#REF!</v>
      </c>
      <c r="H367" s="44" t="e">
        <f>Réservation!#REF!</f>
        <v>#REF!</v>
      </c>
      <c r="I367" s="150" t="e">
        <f>Réservation!#REF!</f>
        <v>#REF!</v>
      </c>
      <c r="J367" s="44" t="str">
        <f>IFERROR(VLOOKUP(I367,Données!$D$2:$E$5,2,FALSE),"")</f>
        <v/>
      </c>
      <c r="K367" s="44" t="str">
        <f t="shared" si="61"/>
        <v/>
      </c>
      <c r="L367" s="150" t="e">
        <f>Réservation!#REF!</f>
        <v>#REF!</v>
      </c>
      <c r="M367" s="44" t="str">
        <f>IFERROR(VLOOKUP(L367,Données!$D$2:$E$5,2,FALSE),"")</f>
        <v/>
      </c>
      <c r="N367" s="44" t="str">
        <f t="shared" si="62"/>
        <v/>
      </c>
      <c r="O367" s="150" t="e">
        <f>Réservation!#REF!</f>
        <v>#REF!</v>
      </c>
      <c r="P367" s="44" t="str">
        <f>IFERROR(VLOOKUP(O367,Données!$D$2:$E$5,2,FALSE),"")</f>
        <v/>
      </c>
      <c r="Q367" s="44" t="str">
        <f t="shared" si="63"/>
        <v/>
      </c>
      <c r="R367" s="150" t="e">
        <f>Réservation!#REF!</f>
        <v>#REF!</v>
      </c>
      <c r="S367" s="44" t="str">
        <f>IFERROR(VLOOKUP(R367,Données!$D$2:$E$5,2,FALSE),"")</f>
        <v/>
      </c>
      <c r="T367" s="44" t="str">
        <f t="shared" si="64"/>
        <v/>
      </c>
      <c r="U367" s="187">
        <f t="shared" si="65"/>
        <v>0</v>
      </c>
      <c r="V367" s="45" t="e">
        <f>Réservation!#REF!</f>
        <v>#REF!</v>
      </c>
      <c r="W367" s="45" t="str">
        <f>IFERROR(VLOOKUP(V367,Données!$K$2:$N$7,3,FALSE),"")</f>
        <v/>
      </c>
      <c r="X367" s="187" t="str">
        <f t="shared" si="66"/>
        <v/>
      </c>
      <c r="Y367" s="45" t="e">
        <f>Réservation!#REF!</f>
        <v>#REF!</v>
      </c>
      <c r="Z367" s="45" t="str">
        <f>IFERROR(VLOOKUP(Y367,Données!$D$8:$E$10,2,FALSE),"")</f>
        <v/>
      </c>
      <c r="AA367" s="187" t="str">
        <f t="shared" si="67"/>
        <v/>
      </c>
      <c r="AB367" s="45" t="e">
        <f>Réservation!#REF!</f>
        <v>#REF!</v>
      </c>
      <c r="AC367" s="45" t="e">
        <f>Réservation!#REF!</f>
        <v>#REF!</v>
      </c>
      <c r="AD367" s="45" t="e">
        <f>VLOOKUP(AC367,Données!$D$14:$E$16,2,FALSE)</f>
        <v>#REF!</v>
      </c>
      <c r="AE367" s="187" t="str">
        <f t="shared" si="68"/>
        <v/>
      </c>
    </row>
    <row r="368" spans="1:31" hidden="1" x14ac:dyDescent="0.35">
      <c r="A368" s="150" t="e">
        <f>Réservation!#REF!</f>
        <v>#REF!</v>
      </c>
      <c r="B368" s="150" t="e">
        <f>Réservation!#REF!</f>
        <v>#REF!</v>
      </c>
      <c r="C368" s="151" t="e">
        <f>Réservation!#REF!</f>
        <v>#REF!</v>
      </c>
      <c r="D368" s="151" t="e">
        <f>Réservation!#REF!</f>
        <v>#REF!</v>
      </c>
      <c r="E368" s="44" t="e">
        <f t="shared" si="60"/>
        <v>#REF!</v>
      </c>
      <c r="F368" s="44" t="e">
        <f>Réservation!#REF!</f>
        <v>#REF!</v>
      </c>
      <c r="G368" s="44" t="e">
        <f>Réservation!#REF!</f>
        <v>#REF!</v>
      </c>
      <c r="H368" s="44" t="e">
        <f>Réservation!#REF!</f>
        <v>#REF!</v>
      </c>
      <c r="I368" s="150" t="e">
        <f>Réservation!#REF!</f>
        <v>#REF!</v>
      </c>
      <c r="J368" s="44" t="str">
        <f>IFERROR(VLOOKUP(I368,Données!$D$2:$E$5,2,FALSE),"")</f>
        <v/>
      </c>
      <c r="K368" s="44" t="str">
        <f t="shared" si="61"/>
        <v/>
      </c>
      <c r="L368" s="150" t="e">
        <f>Réservation!#REF!</f>
        <v>#REF!</v>
      </c>
      <c r="M368" s="44" t="str">
        <f>IFERROR(VLOOKUP(L368,Données!$D$2:$E$5,2,FALSE),"")</f>
        <v/>
      </c>
      <c r="N368" s="44" t="str">
        <f t="shared" si="62"/>
        <v/>
      </c>
      <c r="O368" s="150" t="e">
        <f>Réservation!#REF!</f>
        <v>#REF!</v>
      </c>
      <c r="P368" s="44" t="str">
        <f>IFERROR(VLOOKUP(O368,Données!$D$2:$E$5,2,FALSE),"")</f>
        <v/>
      </c>
      <c r="Q368" s="44" t="str">
        <f t="shared" si="63"/>
        <v/>
      </c>
      <c r="R368" s="150" t="e">
        <f>Réservation!#REF!</f>
        <v>#REF!</v>
      </c>
      <c r="S368" s="44" t="str">
        <f>IFERROR(VLOOKUP(R368,Données!$D$2:$E$5,2,FALSE),"")</f>
        <v/>
      </c>
      <c r="T368" s="44" t="str">
        <f t="shared" si="64"/>
        <v/>
      </c>
      <c r="U368" s="187">
        <f t="shared" si="65"/>
        <v>0</v>
      </c>
      <c r="V368" s="45" t="e">
        <f>Réservation!#REF!</f>
        <v>#REF!</v>
      </c>
      <c r="W368" s="45" t="str">
        <f>IFERROR(VLOOKUP(V368,Données!$K$2:$N$7,3,FALSE),"")</f>
        <v/>
      </c>
      <c r="X368" s="187" t="str">
        <f t="shared" si="66"/>
        <v/>
      </c>
      <c r="Y368" s="45" t="e">
        <f>Réservation!#REF!</f>
        <v>#REF!</v>
      </c>
      <c r="Z368" s="45" t="str">
        <f>IFERROR(VLOOKUP(Y368,Données!$D$8:$E$10,2,FALSE),"")</f>
        <v/>
      </c>
      <c r="AA368" s="187" t="str">
        <f t="shared" si="67"/>
        <v/>
      </c>
      <c r="AB368" s="45" t="e">
        <f>Réservation!#REF!</f>
        <v>#REF!</v>
      </c>
      <c r="AC368" s="45" t="e">
        <f>Réservation!#REF!</f>
        <v>#REF!</v>
      </c>
      <c r="AD368" s="45" t="e">
        <f>VLOOKUP(AC368,Données!$D$14:$E$16,2,FALSE)</f>
        <v>#REF!</v>
      </c>
      <c r="AE368" s="187" t="str">
        <f t="shared" si="68"/>
        <v/>
      </c>
    </row>
    <row r="369" spans="1:31" hidden="1" x14ac:dyDescent="0.35">
      <c r="A369" s="150" t="e">
        <f>Réservation!#REF!</f>
        <v>#REF!</v>
      </c>
      <c r="B369" s="150" t="e">
        <f>Réservation!#REF!</f>
        <v>#REF!</v>
      </c>
      <c r="C369" s="151" t="e">
        <f>Réservation!#REF!</f>
        <v>#REF!</v>
      </c>
      <c r="D369" s="151" t="e">
        <f>Réservation!#REF!</f>
        <v>#REF!</v>
      </c>
      <c r="E369" s="44" t="e">
        <f t="shared" si="60"/>
        <v>#REF!</v>
      </c>
      <c r="F369" s="44" t="e">
        <f>Réservation!#REF!</f>
        <v>#REF!</v>
      </c>
      <c r="G369" s="44" t="e">
        <f>Réservation!#REF!</f>
        <v>#REF!</v>
      </c>
      <c r="H369" s="44" t="e">
        <f>Réservation!#REF!</f>
        <v>#REF!</v>
      </c>
      <c r="I369" s="150" t="e">
        <f>Réservation!#REF!</f>
        <v>#REF!</v>
      </c>
      <c r="J369" s="44" t="str">
        <f>IFERROR(VLOOKUP(I369,Données!$D$2:$E$5,2,FALSE),"")</f>
        <v/>
      </c>
      <c r="K369" s="44" t="str">
        <f t="shared" si="61"/>
        <v/>
      </c>
      <c r="L369" s="150" t="e">
        <f>Réservation!#REF!</f>
        <v>#REF!</v>
      </c>
      <c r="M369" s="44" t="str">
        <f>IFERROR(VLOOKUP(L369,Données!$D$2:$E$5,2,FALSE),"")</f>
        <v/>
      </c>
      <c r="N369" s="44" t="str">
        <f t="shared" si="62"/>
        <v/>
      </c>
      <c r="O369" s="150" t="e">
        <f>Réservation!#REF!</f>
        <v>#REF!</v>
      </c>
      <c r="P369" s="44" t="str">
        <f>IFERROR(VLOOKUP(O369,Données!$D$2:$E$5,2,FALSE),"")</f>
        <v/>
      </c>
      <c r="Q369" s="44" t="str">
        <f t="shared" si="63"/>
        <v/>
      </c>
      <c r="R369" s="150" t="e">
        <f>Réservation!#REF!</f>
        <v>#REF!</v>
      </c>
      <c r="S369" s="44" t="str">
        <f>IFERROR(VLOOKUP(R369,Données!$D$2:$E$5,2,FALSE),"")</f>
        <v/>
      </c>
      <c r="T369" s="44" t="str">
        <f t="shared" si="64"/>
        <v/>
      </c>
      <c r="U369" s="187">
        <f t="shared" si="65"/>
        <v>0</v>
      </c>
      <c r="V369" s="45" t="e">
        <f>Réservation!#REF!</f>
        <v>#REF!</v>
      </c>
      <c r="W369" s="45" t="str">
        <f>IFERROR(VLOOKUP(V369,Données!$K$2:$N$7,3,FALSE),"")</f>
        <v/>
      </c>
      <c r="X369" s="187" t="str">
        <f t="shared" si="66"/>
        <v/>
      </c>
      <c r="Y369" s="45" t="e">
        <f>Réservation!#REF!</f>
        <v>#REF!</v>
      </c>
      <c r="Z369" s="45" t="str">
        <f>IFERROR(VLOOKUP(Y369,Données!$D$8:$E$10,2,FALSE),"")</f>
        <v/>
      </c>
      <c r="AA369" s="187" t="str">
        <f t="shared" si="67"/>
        <v/>
      </c>
      <c r="AB369" s="45" t="e">
        <f>Réservation!#REF!</f>
        <v>#REF!</v>
      </c>
      <c r="AC369" s="45" t="e">
        <f>Réservation!#REF!</f>
        <v>#REF!</v>
      </c>
      <c r="AD369" s="45" t="e">
        <f>VLOOKUP(AC369,Données!$D$14:$E$16,2,FALSE)</f>
        <v>#REF!</v>
      </c>
      <c r="AE369" s="187" t="str">
        <f t="shared" si="68"/>
        <v/>
      </c>
    </row>
    <row r="370" spans="1:31" hidden="1" x14ac:dyDescent="0.35">
      <c r="A370" s="150" t="e">
        <f>Réservation!#REF!</f>
        <v>#REF!</v>
      </c>
      <c r="B370" s="150" t="e">
        <f>Réservation!#REF!</f>
        <v>#REF!</v>
      </c>
      <c r="C370" s="151" t="e">
        <f>Réservation!#REF!</f>
        <v>#REF!</v>
      </c>
      <c r="D370" s="151" t="e">
        <f>Réservation!#REF!</f>
        <v>#REF!</v>
      </c>
      <c r="E370" s="44" t="e">
        <f t="shared" si="60"/>
        <v>#REF!</v>
      </c>
      <c r="F370" s="44" t="e">
        <f>Réservation!#REF!</f>
        <v>#REF!</v>
      </c>
      <c r="G370" s="44" t="e">
        <f>Réservation!#REF!</f>
        <v>#REF!</v>
      </c>
      <c r="H370" s="44" t="e">
        <f>Réservation!#REF!</f>
        <v>#REF!</v>
      </c>
      <c r="I370" s="150" t="e">
        <f>Réservation!#REF!</f>
        <v>#REF!</v>
      </c>
      <c r="J370" s="44" t="str">
        <f>IFERROR(VLOOKUP(I370,Données!$D$2:$E$5,2,FALSE),"")</f>
        <v/>
      </c>
      <c r="K370" s="44" t="str">
        <f t="shared" si="61"/>
        <v/>
      </c>
      <c r="L370" s="150" t="e">
        <f>Réservation!#REF!</f>
        <v>#REF!</v>
      </c>
      <c r="M370" s="44" t="str">
        <f>IFERROR(VLOOKUP(L370,Données!$D$2:$E$5,2,FALSE),"")</f>
        <v/>
      </c>
      <c r="N370" s="44" t="str">
        <f t="shared" si="62"/>
        <v/>
      </c>
      <c r="O370" s="150" t="e">
        <f>Réservation!#REF!</f>
        <v>#REF!</v>
      </c>
      <c r="P370" s="44" t="str">
        <f>IFERROR(VLOOKUP(O370,Données!$D$2:$E$5,2,FALSE),"")</f>
        <v/>
      </c>
      <c r="Q370" s="44" t="str">
        <f t="shared" si="63"/>
        <v/>
      </c>
      <c r="R370" s="150" t="e">
        <f>Réservation!#REF!</f>
        <v>#REF!</v>
      </c>
      <c r="S370" s="44" t="str">
        <f>IFERROR(VLOOKUP(R370,Données!$D$2:$E$5,2,FALSE),"")</f>
        <v/>
      </c>
      <c r="T370" s="44" t="str">
        <f t="shared" si="64"/>
        <v/>
      </c>
      <c r="U370" s="187">
        <f t="shared" si="65"/>
        <v>0</v>
      </c>
      <c r="V370" s="45" t="e">
        <f>Réservation!#REF!</f>
        <v>#REF!</v>
      </c>
      <c r="W370" s="45" t="str">
        <f>IFERROR(VLOOKUP(V370,Données!$K$2:$N$7,3,FALSE),"")</f>
        <v/>
      </c>
      <c r="X370" s="187" t="str">
        <f t="shared" si="66"/>
        <v/>
      </c>
      <c r="Y370" s="45" t="e">
        <f>Réservation!#REF!</f>
        <v>#REF!</v>
      </c>
      <c r="Z370" s="45" t="str">
        <f>IFERROR(VLOOKUP(Y370,Données!$D$8:$E$10,2,FALSE),"")</f>
        <v/>
      </c>
      <c r="AA370" s="187" t="str">
        <f t="shared" si="67"/>
        <v/>
      </c>
      <c r="AB370" s="45" t="e">
        <f>Réservation!#REF!</f>
        <v>#REF!</v>
      </c>
      <c r="AC370" s="45" t="e">
        <f>Réservation!#REF!</f>
        <v>#REF!</v>
      </c>
      <c r="AD370" s="45" t="e">
        <f>VLOOKUP(AC370,Données!$D$14:$E$16,2,FALSE)</f>
        <v>#REF!</v>
      </c>
      <c r="AE370" s="187" t="str">
        <f t="shared" si="68"/>
        <v/>
      </c>
    </row>
    <row r="371" spans="1:31" hidden="1" x14ac:dyDescent="0.35">
      <c r="A371" s="150" t="e">
        <f>Réservation!#REF!</f>
        <v>#REF!</v>
      </c>
      <c r="B371" s="150" t="e">
        <f>Réservation!#REF!</f>
        <v>#REF!</v>
      </c>
      <c r="C371" s="151" t="e">
        <f>Réservation!#REF!</f>
        <v>#REF!</v>
      </c>
      <c r="D371" s="151" t="e">
        <f>Réservation!#REF!</f>
        <v>#REF!</v>
      </c>
      <c r="E371" s="44" t="e">
        <f t="shared" si="60"/>
        <v>#REF!</v>
      </c>
      <c r="F371" s="44" t="e">
        <f>Réservation!#REF!</f>
        <v>#REF!</v>
      </c>
      <c r="G371" s="44" t="e">
        <f>Réservation!#REF!</f>
        <v>#REF!</v>
      </c>
      <c r="H371" s="44" t="e">
        <f>Réservation!#REF!</f>
        <v>#REF!</v>
      </c>
      <c r="I371" s="150" t="e">
        <f>Réservation!#REF!</f>
        <v>#REF!</v>
      </c>
      <c r="J371" s="44" t="str">
        <f>IFERROR(VLOOKUP(I371,Données!$D$2:$E$5,2,FALSE),"")</f>
        <v/>
      </c>
      <c r="K371" s="44" t="str">
        <f t="shared" si="61"/>
        <v/>
      </c>
      <c r="L371" s="150" t="e">
        <f>Réservation!#REF!</f>
        <v>#REF!</v>
      </c>
      <c r="M371" s="44" t="str">
        <f>IFERROR(VLOOKUP(L371,Données!$D$2:$E$5,2,FALSE),"")</f>
        <v/>
      </c>
      <c r="N371" s="44" t="str">
        <f t="shared" si="62"/>
        <v/>
      </c>
      <c r="O371" s="150" t="e">
        <f>Réservation!#REF!</f>
        <v>#REF!</v>
      </c>
      <c r="P371" s="44" t="str">
        <f>IFERROR(VLOOKUP(O371,Données!$D$2:$E$5,2,FALSE),"")</f>
        <v/>
      </c>
      <c r="Q371" s="44" t="str">
        <f t="shared" si="63"/>
        <v/>
      </c>
      <c r="R371" s="150" t="e">
        <f>Réservation!#REF!</f>
        <v>#REF!</v>
      </c>
      <c r="S371" s="44" t="str">
        <f>IFERROR(VLOOKUP(R371,Données!$D$2:$E$5,2,FALSE),"")</f>
        <v/>
      </c>
      <c r="T371" s="44" t="str">
        <f t="shared" si="64"/>
        <v/>
      </c>
      <c r="U371" s="187">
        <f t="shared" si="65"/>
        <v>0</v>
      </c>
      <c r="V371" s="45" t="e">
        <f>Réservation!#REF!</f>
        <v>#REF!</v>
      </c>
      <c r="W371" s="45" t="str">
        <f>IFERROR(VLOOKUP(V371,Données!$K$2:$N$7,3,FALSE),"")</f>
        <v/>
      </c>
      <c r="X371" s="187" t="str">
        <f t="shared" si="66"/>
        <v/>
      </c>
      <c r="Y371" s="45" t="e">
        <f>Réservation!#REF!</f>
        <v>#REF!</v>
      </c>
      <c r="Z371" s="45" t="str">
        <f>IFERROR(VLOOKUP(Y371,Données!$D$8:$E$10,2,FALSE),"")</f>
        <v/>
      </c>
      <c r="AA371" s="187" t="str">
        <f t="shared" si="67"/>
        <v/>
      </c>
      <c r="AB371" s="45" t="e">
        <f>Réservation!#REF!</f>
        <v>#REF!</v>
      </c>
      <c r="AC371" s="45" t="e">
        <f>Réservation!#REF!</f>
        <v>#REF!</v>
      </c>
      <c r="AD371" s="45" t="e">
        <f>VLOOKUP(AC371,Données!$D$14:$E$16,2,FALSE)</f>
        <v>#REF!</v>
      </c>
      <c r="AE371" s="187" t="str">
        <f t="shared" si="68"/>
        <v/>
      </c>
    </row>
    <row r="372" spans="1:31" hidden="1" x14ac:dyDescent="0.35">
      <c r="A372" s="150" t="e">
        <f>Réservation!#REF!</f>
        <v>#REF!</v>
      </c>
      <c r="B372" s="150" t="e">
        <f>Réservation!#REF!</f>
        <v>#REF!</v>
      </c>
      <c r="C372" s="151" t="e">
        <f>Réservation!#REF!</f>
        <v>#REF!</v>
      </c>
      <c r="D372" s="151" t="e">
        <f>Réservation!#REF!</f>
        <v>#REF!</v>
      </c>
      <c r="E372" s="44" t="e">
        <f t="shared" si="60"/>
        <v>#REF!</v>
      </c>
      <c r="F372" s="44" t="e">
        <f>Réservation!#REF!</f>
        <v>#REF!</v>
      </c>
      <c r="G372" s="44" t="e">
        <f>Réservation!#REF!</f>
        <v>#REF!</v>
      </c>
      <c r="H372" s="44" t="e">
        <f>Réservation!#REF!</f>
        <v>#REF!</v>
      </c>
      <c r="I372" s="150" t="e">
        <f>Réservation!#REF!</f>
        <v>#REF!</v>
      </c>
      <c r="J372" s="44" t="str">
        <f>IFERROR(VLOOKUP(I372,Données!$D$2:$E$5,2,FALSE),"")</f>
        <v/>
      </c>
      <c r="K372" s="44" t="str">
        <f t="shared" si="61"/>
        <v/>
      </c>
      <c r="L372" s="150" t="e">
        <f>Réservation!#REF!</f>
        <v>#REF!</v>
      </c>
      <c r="M372" s="44" t="str">
        <f>IFERROR(VLOOKUP(L372,Données!$D$2:$E$5,2,FALSE),"")</f>
        <v/>
      </c>
      <c r="N372" s="44" t="str">
        <f t="shared" si="62"/>
        <v/>
      </c>
      <c r="O372" s="150" t="e">
        <f>Réservation!#REF!</f>
        <v>#REF!</v>
      </c>
      <c r="P372" s="44" t="str">
        <f>IFERROR(VLOOKUP(O372,Données!$D$2:$E$5,2,FALSE),"")</f>
        <v/>
      </c>
      <c r="Q372" s="44" t="str">
        <f t="shared" si="63"/>
        <v/>
      </c>
      <c r="R372" s="150" t="e">
        <f>Réservation!#REF!</f>
        <v>#REF!</v>
      </c>
      <c r="S372" s="44" t="str">
        <f>IFERROR(VLOOKUP(R372,Données!$D$2:$E$5,2,FALSE),"")</f>
        <v/>
      </c>
      <c r="T372" s="44" t="str">
        <f t="shared" si="64"/>
        <v/>
      </c>
      <c r="U372" s="187">
        <f t="shared" si="65"/>
        <v>0</v>
      </c>
      <c r="V372" s="45" t="e">
        <f>Réservation!#REF!</f>
        <v>#REF!</v>
      </c>
      <c r="W372" s="45" t="str">
        <f>IFERROR(VLOOKUP(V372,Données!$K$2:$N$7,3,FALSE),"")</f>
        <v/>
      </c>
      <c r="X372" s="187" t="str">
        <f t="shared" si="66"/>
        <v/>
      </c>
      <c r="Y372" s="45" t="e">
        <f>Réservation!#REF!</f>
        <v>#REF!</v>
      </c>
      <c r="Z372" s="45" t="str">
        <f>IFERROR(VLOOKUP(Y372,Données!$D$8:$E$10,2,FALSE),"")</f>
        <v/>
      </c>
      <c r="AA372" s="187" t="str">
        <f t="shared" si="67"/>
        <v/>
      </c>
      <c r="AB372" s="45" t="e">
        <f>Réservation!#REF!</f>
        <v>#REF!</v>
      </c>
      <c r="AC372" s="45" t="e">
        <f>Réservation!#REF!</f>
        <v>#REF!</v>
      </c>
      <c r="AD372" s="45" t="e">
        <f>VLOOKUP(AC372,Données!$D$14:$E$16,2,FALSE)</f>
        <v>#REF!</v>
      </c>
      <c r="AE372" s="187" t="str">
        <f t="shared" si="68"/>
        <v/>
      </c>
    </row>
    <row r="373" spans="1:31" hidden="1" x14ac:dyDescent="0.35">
      <c r="A373" s="150" t="e">
        <f>Réservation!#REF!</f>
        <v>#REF!</v>
      </c>
      <c r="B373" s="150" t="e">
        <f>Réservation!#REF!</f>
        <v>#REF!</v>
      </c>
      <c r="C373" s="151" t="e">
        <f>Réservation!#REF!</f>
        <v>#REF!</v>
      </c>
      <c r="D373" s="151" t="e">
        <f>Réservation!#REF!</f>
        <v>#REF!</v>
      </c>
      <c r="E373" s="44" t="e">
        <f t="shared" si="60"/>
        <v>#REF!</v>
      </c>
      <c r="F373" s="44" t="e">
        <f>Réservation!#REF!</f>
        <v>#REF!</v>
      </c>
      <c r="G373" s="44" t="e">
        <f>Réservation!#REF!</f>
        <v>#REF!</v>
      </c>
      <c r="H373" s="44" t="e">
        <f>Réservation!#REF!</f>
        <v>#REF!</v>
      </c>
      <c r="I373" s="150" t="e">
        <f>Réservation!#REF!</f>
        <v>#REF!</v>
      </c>
      <c r="J373" s="44" t="str">
        <f>IFERROR(VLOOKUP(I373,Données!$D$2:$E$5,2,FALSE),"")</f>
        <v/>
      </c>
      <c r="K373" s="44" t="str">
        <f t="shared" si="61"/>
        <v/>
      </c>
      <c r="L373" s="150" t="e">
        <f>Réservation!#REF!</f>
        <v>#REF!</v>
      </c>
      <c r="M373" s="44" t="str">
        <f>IFERROR(VLOOKUP(L373,Données!$D$2:$E$5,2,FALSE),"")</f>
        <v/>
      </c>
      <c r="N373" s="44" t="str">
        <f t="shared" si="62"/>
        <v/>
      </c>
      <c r="O373" s="150" t="e">
        <f>Réservation!#REF!</f>
        <v>#REF!</v>
      </c>
      <c r="P373" s="44" t="str">
        <f>IFERROR(VLOOKUP(O373,Données!$D$2:$E$5,2,FALSE),"")</f>
        <v/>
      </c>
      <c r="Q373" s="44" t="str">
        <f t="shared" si="63"/>
        <v/>
      </c>
      <c r="R373" s="150" t="e">
        <f>Réservation!#REF!</f>
        <v>#REF!</v>
      </c>
      <c r="S373" s="44" t="str">
        <f>IFERROR(VLOOKUP(R373,Données!$D$2:$E$5,2,FALSE),"")</f>
        <v/>
      </c>
      <c r="T373" s="44" t="str">
        <f t="shared" si="64"/>
        <v/>
      </c>
      <c r="U373" s="187">
        <f t="shared" si="65"/>
        <v>0</v>
      </c>
      <c r="V373" s="45" t="e">
        <f>Réservation!#REF!</f>
        <v>#REF!</v>
      </c>
      <c r="W373" s="45" t="str">
        <f>IFERROR(VLOOKUP(V373,Données!$K$2:$N$7,3,FALSE),"")</f>
        <v/>
      </c>
      <c r="X373" s="187" t="str">
        <f t="shared" si="66"/>
        <v/>
      </c>
      <c r="Y373" s="45" t="e">
        <f>Réservation!#REF!</f>
        <v>#REF!</v>
      </c>
      <c r="Z373" s="45" t="str">
        <f>IFERROR(VLOOKUP(Y373,Données!$D$8:$E$10,2,FALSE),"")</f>
        <v/>
      </c>
      <c r="AA373" s="187" t="str">
        <f t="shared" si="67"/>
        <v/>
      </c>
      <c r="AB373" s="45" t="e">
        <f>Réservation!#REF!</f>
        <v>#REF!</v>
      </c>
      <c r="AC373" s="45" t="e">
        <f>Réservation!#REF!</f>
        <v>#REF!</v>
      </c>
      <c r="AD373" s="45" t="e">
        <f>VLOOKUP(AC373,Données!$D$14:$E$16,2,FALSE)</f>
        <v>#REF!</v>
      </c>
      <c r="AE373" s="187" t="str">
        <f t="shared" si="68"/>
        <v/>
      </c>
    </row>
    <row r="374" spans="1:31" hidden="1" x14ac:dyDescent="0.35">
      <c r="A374" s="150" t="e">
        <f>Réservation!#REF!</f>
        <v>#REF!</v>
      </c>
      <c r="B374" s="150" t="e">
        <f>Réservation!#REF!</f>
        <v>#REF!</v>
      </c>
      <c r="C374" s="151" t="e">
        <f>Réservation!#REF!</f>
        <v>#REF!</v>
      </c>
      <c r="D374" s="151" t="e">
        <f>Réservation!#REF!</f>
        <v>#REF!</v>
      </c>
      <c r="E374" s="44" t="e">
        <f t="shared" si="60"/>
        <v>#REF!</v>
      </c>
      <c r="F374" s="44" t="e">
        <f>Réservation!#REF!</f>
        <v>#REF!</v>
      </c>
      <c r="G374" s="44" t="e">
        <f>Réservation!#REF!</f>
        <v>#REF!</v>
      </c>
      <c r="H374" s="44" t="e">
        <f>Réservation!#REF!</f>
        <v>#REF!</v>
      </c>
      <c r="I374" s="150" t="e">
        <f>Réservation!#REF!</f>
        <v>#REF!</v>
      </c>
      <c r="J374" s="44" t="str">
        <f>IFERROR(VLOOKUP(I374,Données!$D$2:$E$5,2,FALSE),"")</f>
        <v/>
      </c>
      <c r="K374" s="44" t="str">
        <f t="shared" si="61"/>
        <v/>
      </c>
      <c r="L374" s="150" t="e">
        <f>Réservation!#REF!</f>
        <v>#REF!</v>
      </c>
      <c r="M374" s="44" t="str">
        <f>IFERROR(VLOOKUP(L374,Données!$D$2:$E$5,2,FALSE),"")</f>
        <v/>
      </c>
      <c r="N374" s="44" t="str">
        <f t="shared" si="62"/>
        <v/>
      </c>
      <c r="O374" s="150" t="e">
        <f>Réservation!#REF!</f>
        <v>#REF!</v>
      </c>
      <c r="P374" s="44" t="str">
        <f>IFERROR(VLOOKUP(O374,Données!$D$2:$E$5,2,FALSE),"")</f>
        <v/>
      </c>
      <c r="Q374" s="44" t="str">
        <f t="shared" si="63"/>
        <v/>
      </c>
      <c r="R374" s="150" t="e">
        <f>Réservation!#REF!</f>
        <v>#REF!</v>
      </c>
      <c r="S374" s="44" t="str">
        <f>IFERROR(VLOOKUP(R374,Données!$D$2:$E$5,2,FALSE),"")</f>
        <v/>
      </c>
      <c r="T374" s="44" t="str">
        <f t="shared" si="64"/>
        <v/>
      </c>
      <c r="U374" s="187">
        <f t="shared" si="65"/>
        <v>0</v>
      </c>
      <c r="V374" s="45" t="e">
        <f>Réservation!#REF!</f>
        <v>#REF!</v>
      </c>
      <c r="W374" s="45" t="str">
        <f>IFERROR(VLOOKUP(V374,Données!$K$2:$N$7,3,FALSE),"")</f>
        <v/>
      </c>
      <c r="X374" s="187" t="str">
        <f t="shared" si="66"/>
        <v/>
      </c>
      <c r="Y374" s="45" t="e">
        <f>Réservation!#REF!</f>
        <v>#REF!</v>
      </c>
      <c r="Z374" s="45" t="str">
        <f>IFERROR(VLOOKUP(Y374,Données!$D$8:$E$10,2,FALSE),"")</f>
        <v/>
      </c>
      <c r="AA374" s="187" t="str">
        <f t="shared" si="67"/>
        <v/>
      </c>
      <c r="AB374" s="45" t="e">
        <f>Réservation!#REF!</f>
        <v>#REF!</v>
      </c>
      <c r="AC374" s="45" t="e">
        <f>Réservation!#REF!</f>
        <v>#REF!</v>
      </c>
      <c r="AD374" s="45" t="e">
        <f>VLOOKUP(AC374,Données!$D$14:$E$16,2,FALSE)</f>
        <v>#REF!</v>
      </c>
      <c r="AE374" s="187" t="str">
        <f t="shared" si="68"/>
        <v/>
      </c>
    </row>
    <row r="375" spans="1:31" hidden="1" x14ac:dyDescent="0.35">
      <c r="A375" s="150" t="e">
        <f>Réservation!#REF!</f>
        <v>#REF!</v>
      </c>
      <c r="B375" s="150" t="e">
        <f>Réservation!#REF!</f>
        <v>#REF!</v>
      </c>
      <c r="C375" s="151" t="e">
        <f>Réservation!#REF!</f>
        <v>#REF!</v>
      </c>
      <c r="D375" s="151" t="e">
        <f>Réservation!#REF!</f>
        <v>#REF!</v>
      </c>
      <c r="E375" s="44" t="e">
        <f t="shared" si="60"/>
        <v>#REF!</v>
      </c>
      <c r="F375" s="44" t="e">
        <f>Réservation!#REF!</f>
        <v>#REF!</v>
      </c>
      <c r="G375" s="44" t="e">
        <f>Réservation!#REF!</f>
        <v>#REF!</v>
      </c>
      <c r="H375" s="44" t="e">
        <f>Réservation!#REF!</f>
        <v>#REF!</v>
      </c>
      <c r="I375" s="150" t="e">
        <f>Réservation!#REF!</f>
        <v>#REF!</v>
      </c>
      <c r="J375" s="44" t="str">
        <f>IFERROR(VLOOKUP(I375,Données!$D$2:$E$5,2,FALSE),"")</f>
        <v/>
      </c>
      <c r="K375" s="44" t="str">
        <f t="shared" si="61"/>
        <v/>
      </c>
      <c r="L375" s="150" t="e">
        <f>Réservation!#REF!</f>
        <v>#REF!</v>
      </c>
      <c r="M375" s="44" t="str">
        <f>IFERROR(VLOOKUP(L375,Données!$D$2:$E$5,2,FALSE),"")</f>
        <v/>
      </c>
      <c r="N375" s="44" t="str">
        <f t="shared" si="62"/>
        <v/>
      </c>
      <c r="O375" s="150" t="e">
        <f>Réservation!#REF!</f>
        <v>#REF!</v>
      </c>
      <c r="P375" s="44" t="str">
        <f>IFERROR(VLOOKUP(O375,Données!$D$2:$E$5,2,FALSE),"")</f>
        <v/>
      </c>
      <c r="Q375" s="44" t="str">
        <f t="shared" si="63"/>
        <v/>
      </c>
      <c r="R375" s="150" t="e">
        <f>Réservation!#REF!</f>
        <v>#REF!</v>
      </c>
      <c r="S375" s="44" t="str">
        <f>IFERROR(VLOOKUP(R375,Données!$D$2:$E$5,2,FALSE),"")</f>
        <v/>
      </c>
      <c r="T375" s="44" t="str">
        <f t="shared" si="64"/>
        <v/>
      </c>
      <c r="U375" s="187">
        <f t="shared" si="65"/>
        <v>0</v>
      </c>
      <c r="V375" s="45" t="e">
        <f>Réservation!#REF!</f>
        <v>#REF!</v>
      </c>
      <c r="W375" s="45" t="str">
        <f>IFERROR(VLOOKUP(V375,Données!$K$2:$N$7,3,FALSE),"")</f>
        <v/>
      </c>
      <c r="X375" s="187" t="str">
        <f t="shared" si="66"/>
        <v/>
      </c>
      <c r="Y375" s="45" t="e">
        <f>Réservation!#REF!</f>
        <v>#REF!</v>
      </c>
      <c r="Z375" s="45" t="str">
        <f>IFERROR(VLOOKUP(Y375,Données!$D$8:$E$10,2,FALSE),"")</f>
        <v/>
      </c>
      <c r="AA375" s="187" t="str">
        <f t="shared" si="67"/>
        <v/>
      </c>
      <c r="AB375" s="45" t="e">
        <f>Réservation!#REF!</f>
        <v>#REF!</v>
      </c>
      <c r="AC375" s="45" t="e">
        <f>Réservation!#REF!</f>
        <v>#REF!</v>
      </c>
      <c r="AD375" s="45" t="e">
        <f>VLOOKUP(AC375,Données!$D$14:$E$16,2,FALSE)</f>
        <v>#REF!</v>
      </c>
      <c r="AE375" s="187" t="str">
        <f t="shared" si="68"/>
        <v/>
      </c>
    </row>
    <row r="376" spans="1:31" hidden="1" x14ac:dyDescent="0.35">
      <c r="A376" s="150" t="e">
        <f>Réservation!#REF!</f>
        <v>#REF!</v>
      </c>
      <c r="B376" s="150" t="e">
        <f>Réservation!#REF!</f>
        <v>#REF!</v>
      </c>
      <c r="C376" s="151" t="e">
        <f>Réservation!#REF!</f>
        <v>#REF!</v>
      </c>
      <c r="D376" s="151" t="e">
        <f>Réservation!#REF!</f>
        <v>#REF!</v>
      </c>
      <c r="E376" s="44" t="e">
        <f t="shared" si="60"/>
        <v>#REF!</v>
      </c>
      <c r="F376" s="44" t="e">
        <f>Réservation!#REF!</f>
        <v>#REF!</v>
      </c>
      <c r="G376" s="44" t="e">
        <f>Réservation!#REF!</f>
        <v>#REF!</v>
      </c>
      <c r="H376" s="44" t="e">
        <f>Réservation!#REF!</f>
        <v>#REF!</v>
      </c>
      <c r="I376" s="150" t="e">
        <f>Réservation!#REF!</f>
        <v>#REF!</v>
      </c>
      <c r="J376" s="44" t="str">
        <f>IFERROR(VLOOKUP(I376,Données!$D$2:$E$5,2,FALSE),"")</f>
        <v/>
      </c>
      <c r="K376" s="44" t="str">
        <f t="shared" si="61"/>
        <v/>
      </c>
      <c r="L376" s="150" t="e">
        <f>Réservation!#REF!</f>
        <v>#REF!</v>
      </c>
      <c r="M376" s="44" t="str">
        <f>IFERROR(VLOOKUP(L376,Données!$D$2:$E$5,2,FALSE),"")</f>
        <v/>
      </c>
      <c r="N376" s="44" t="str">
        <f t="shared" si="62"/>
        <v/>
      </c>
      <c r="O376" s="150" t="e">
        <f>Réservation!#REF!</f>
        <v>#REF!</v>
      </c>
      <c r="P376" s="44" t="str">
        <f>IFERROR(VLOOKUP(O376,Données!$D$2:$E$5,2,FALSE),"")</f>
        <v/>
      </c>
      <c r="Q376" s="44" t="str">
        <f t="shared" si="63"/>
        <v/>
      </c>
      <c r="R376" s="150" t="e">
        <f>Réservation!#REF!</f>
        <v>#REF!</v>
      </c>
      <c r="S376" s="44" t="str">
        <f>IFERROR(VLOOKUP(R376,Données!$D$2:$E$5,2,FALSE),"")</f>
        <v/>
      </c>
      <c r="T376" s="44" t="str">
        <f t="shared" si="64"/>
        <v/>
      </c>
      <c r="U376" s="187">
        <f t="shared" si="65"/>
        <v>0</v>
      </c>
      <c r="V376" s="45" t="e">
        <f>Réservation!#REF!</f>
        <v>#REF!</v>
      </c>
      <c r="W376" s="45" t="str">
        <f>IFERROR(VLOOKUP(V376,Données!$K$2:$N$7,3,FALSE),"")</f>
        <v/>
      </c>
      <c r="X376" s="187" t="str">
        <f t="shared" si="66"/>
        <v/>
      </c>
      <c r="Y376" s="45" t="e">
        <f>Réservation!#REF!</f>
        <v>#REF!</v>
      </c>
      <c r="Z376" s="45" t="str">
        <f>IFERROR(VLOOKUP(Y376,Données!$D$8:$E$10,2,FALSE),"")</f>
        <v/>
      </c>
      <c r="AA376" s="187" t="str">
        <f t="shared" si="67"/>
        <v/>
      </c>
      <c r="AB376" s="45" t="e">
        <f>Réservation!#REF!</f>
        <v>#REF!</v>
      </c>
      <c r="AC376" s="45" t="e">
        <f>Réservation!#REF!</f>
        <v>#REF!</v>
      </c>
      <c r="AD376" s="45" t="e">
        <f>VLOOKUP(AC376,Données!$D$14:$E$16,2,FALSE)</f>
        <v>#REF!</v>
      </c>
      <c r="AE376" s="187" t="str">
        <f t="shared" si="68"/>
        <v/>
      </c>
    </row>
    <row r="377" spans="1:31" hidden="1" x14ac:dyDescent="0.35">
      <c r="A377" s="150" t="e">
        <f>Réservation!#REF!</f>
        <v>#REF!</v>
      </c>
      <c r="B377" s="150" t="e">
        <f>Réservation!#REF!</f>
        <v>#REF!</v>
      </c>
      <c r="C377" s="151" t="e">
        <f>Réservation!#REF!</f>
        <v>#REF!</v>
      </c>
      <c r="D377" s="151" t="e">
        <f>Réservation!#REF!</f>
        <v>#REF!</v>
      </c>
      <c r="E377" s="44" t="e">
        <f t="shared" si="60"/>
        <v>#REF!</v>
      </c>
      <c r="F377" s="44" t="e">
        <f>Réservation!#REF!</f>
        <v>#REF!</v>
      </c>
      <c r="G377" s="44" t="e">
        <f>Réservation!#REF!</f>
        <v>#REF!</v>
      </c>
      <c r="H377" s="44" t="e">
        <f>Réservation!#REF!</f>
        <v>#REF!</v>
      </c>
      <c r="I377" s="150" t="e">
        <f>Réservation!#REF!</f>
        <v>#REF!</v>
      </c>
      <c r="J377" s="44" t="str">
        <f>IFERROR(VLOOKUP(I377,Données!$D$2:$E$5,2,FALSE),"")</f>
        <v/>
      </c>
      <c r="K377" s="44" t="str">
        <f t="shared" si="61"/>
        <v/>
      </c>
      <c r="L377" s="150" t="e">
        <f>Réservation!#REF!</f>
        <v>#REF!</v>
      </c>
      <c r="M377" s="44" t="str">
        <f>IFERROR(VLOOKUP(L377,Données!$D$2:$E$5,2,FALSE),"")</f>
        <v/>
      </c>
      <c r="N377" s="44" t="str">
        <f t="shared" si="62"/>
        <v/>
      </c>
      <c r="O377" s="150" t="e">
        <f>Réservation!#REF!</f>
        <v>#REF!</v>
      </c>
      <c r="P377" s="44" t="str">
        <f>IFERROR(VLOOKUP(O377,Données!$D$2:$E$5,2,FALSE),"")</f>
        <v/>
      </c>
      <c r="Q377" s="44" t="str">
        <f t="shared" si="63"/>
        <v/>
      </c>
      <c r="R377" s="150" t="e">
        <f>Réservation!#REF!</f>
        <v>#REF!</v>
      </c>
      <c r="S377" s="44" t="str">
        <f>IFERROR(VLOOKUP(R377,Données!$D$2:$E$5,2,FALSE),"")</f>
        <v/>
      </c>
      <c r="T377" s="44" t="str">
        <f t="shared" si="64"/>
        <v/>
      </c>
      <c r="U377" s="187">
        <f t="shared" si="65"/>
        <v>0</v>
      </c>
      <c r="V377" s="45" t="e">
        <f>Réservation!#REF!</f>
        <v>#REF!</v>
      </c>
      <c r="W377" s="45" t="str">
        <f>IFERROR(VLOOKUP(V377,Données!$K$2:$N$7,3,FALSE),"")</f>
        <v/>
      </c>
      <c r="X377" s="187" t="str">
        <f t="shared" si="66"/>
        <v/>
      </c>
      <c r="Y377" s="45" t="e">
        <f>Réservation!#REF!</f>
        <v>#REF!</v>
      </c>
      <c r="Z377" s="45" t="str">
        <f>IFERROR(VLOOKUP(Y377,Données!$D$8:$E$10,2,FALSE),"")</f>
        <v/>
      </c>
      <c r="AA377" s="187" t="str">
        <f t="shared" si="67"/>
        <v/>
      </c>
      <c r="AB377" s="45" t="e">
        <f>Réservation!#REF!</f>
        <v>#REF!</v>
      </c>
      <c r="AC377" s="45" t="e">
        <f>Réservation!#REF!</f>
        <v>#REF!</v>
      </c>
      <c r="AD377" s="45" t="e">
        <f>VLOOKUP(AC377,Données!$D$14:$E$16,2,FALSE)</f>
        <v>#REF!</v>
      </c>
      <c r="AE377" s="187" t="str">
        <f t="shared" si="68"/>
        <v/>
      </c>
    </row>
    <row r="378" spans="1:31" hidden="1" x14ac:dyDescent="0.35">
      <c r="A378" s="150" t="e">
        <f>Réservation!#REF!</f>
        <v>#REF!</v>
      </c>
      <c r="B378" s="150" t="e">
        <f>Réservation!#REF!</f>
        <v>#REF!</v>
      </c>
      <c r="C378" s="151" t="e">
        <f>Réservation!#REF!</f>
        <v>#REF!</v>
      </c>
      <c r="D378" s="151" t="e">
        <f>Réservation!#REF!</f>
        <v>#REF!</v>
      </c>
      <c r="E378" s="44" t="e">
        <f t="shared" si="60"/>
        <v>#REF!</v>
      </c>
      <c r="F378" s="44" t="e">
        <f>Réservation!#REF!</f>
        <v>#REF!</v>
      </c>
      <c r="G378" s="44" t="e">
        <f>Réservation!#REF!</f>
        <v>#REF!</v>
      </c>
      <c r="H378" s="44" t="e">
        <f>Réservation!#REF!</f>
        <v>#REF!</v>
      </c>
      <c r="I378" s="150" t="e">
        <f>Réservation!#REF!</f>
        <v>#REF!</v>
      </c>
      <c r="J378" s="44" t="str">
        <f>IFERROR(VLOOKUP(I378,Données!$D$2:$E$5,2,FALSE),"")</f>
        <v/>
      </c>
      <c r="K378" s="44" t="str">
        <f t="shared" si="61"/>
        <v/>
      </c>
      <c r="L378" s="150" t="e">
        <f>Réservation!#REF!</f>
        <v>#REF!</v>
      </c>
      <c r="M378" s="44" t="str">
        <f>IFERROR(VLOOKUP(L378,Données!$D$2:$E$5,2,FALSE),"")</f>
        <v/>
      </c>
      <c r="N378" s="44" t="str">
        <f t="shared" si="62"/>
        <v/>
      </c>
      <c r="O378" s="150" t="e">
        <f>Réservation!#REF!</f>
        <v>#REF!</v>
      </c>
      <c r="P378" s="44" t="str">
        <f>IFERROR(VLOOKUP(O378,Données!$D$2:$E$5,2,FALSE),"")</f>
        <v/>
      </c>
      <c r="Q378" s="44" t="str">
        <f t="shared" si="63"/>
        <v/>
      </c>
      <c r="R378" s="150" t="e">
        <f>Réservation!#REF!</f>
        <v>#REF!</v>
      </c>
      <c r="S378" s="44" t="str">
        <f>IFERROR(VLOOKUP(R378,Données!$D$2:$E$5,2,FALSE),"")</f>
        <v/>
      </c>
      <c r="T378" s="44" t="str">
        <f t="shared" si="64"/>
        <v/>
      </c>
      <c r="U378" s="187">
        <f t="shared" si="65"/>
        <v>0</v>
      </c>
      <c r="V378" s="45" t="e">
        <f>Réservation!#REF!</f>
        <v>#REF!</v>
      </c>
      <c r="W378" s="45" t="str">
        <f>IFERROR(VLOOKUP(V378,Données!$K$2:$N$7,3,FALSE),"")</f>
        <v/>
      </c>
      <c r="X378" s="187" t="str">
        <f t="shared" si="66"/>
        <v/>
      </c>
      <c r="Y378" s="45" t="e">
        <f>Réservation!#REF!</f>
        <v>#REF!</v>
      </c>
      <c r="Z378" s="45" t="str">
        <f>IFERROR(VLOOKUP(Y378,Données!$D$8:$E$10,2,FALSE),"")</f>
        <v/>
      </c>
      <c r="AA378" s="187" t="str">
        <f t="shared" si="67"/>
        <v/>
      </c>
      <c r="AB378" s="45" t="e">
        <f>Réservation!#REF!</f>
        <v>#REF!</v>
      </c>
      <c r="AC378" s="45" t="e">
        <f>Réservation!#REF!</f>
        <v>#REF!</v>
      </c>
      <c r="AD378" s="45" t="e">
        <f>VLOOKUP(AC378,Données!$D$14:$E$16,2,FALSE)</f>
        <v>#REF!</v>
      </c>
      <c r="AE378" s="187" t="str">
        <f t="shared" si="68"/>
        <v/>
      </c>
    </row>
    <row r="379" spans="1:31" hidden="1" x14ac:dyDescent="0.35">
      <c r="A379" s="150" t="e">
        <f>Réservation!#REF!</f>
        <v>#REF!</v>
      </c>
      <c r="B379" s="150" t="e">
        <f>Réservation!#REF!</f>
        <v>#REF!</v>
      </c>
      <c r="C379" s="151" t="e">
        <f>Réservation!#REF!</f>
        <v>#REF!</v>
      </c>
      <c r="D379" s="151" t="e">
        <f>Réservation!#REF!</f>
        <v>#REF!</v>
      </c>
      <c r="E379" s="44" t="e">
        <f t="shared" si="60"/>
        <v>#REF!</v>
      </c>
      <c r="F379" s="44" t="e">
        <f>Réservation!#REF!</f>
        <v>#REF!</v>
      </c>
      <c r="G379" s="44" t="e">
        <f>Réservation!#REF!</f>
        <v>#REF!</v>
      </c>
      <c r="H379" s="44" t="e">
        <f>Réservation!#REF!</f>
        <v>#REF!</v>
      </c>
      <c r="I379" s="150" t="e">
        <f>Réservation!#REF!</f>
        <v>#REF!</v>
      </c>
      <c r="J379" s="44" t="str">
        <f>IFERROR(VLOOKUP(I379,Données!$D$2:$E$5,2,FALSE),"")</f>
        <v/>
      </c>
      <c r="K379" s="44" t="str">
        <f t="shared" si="61"/>
        <v/>
      </c>
      <c r="L379" s="150" t="e">
        <f>Réservation!#REF!</f>
        <v>#REF!</v>
      </c>
      <c r="M379" s="44" t="str">
        <f>IFERROR(VLOOKUP(L379,Données!$D$2:$E$5,2,FALSE),"")</f>
        <v/>
      </c>
      <c r="N379" s="44" t="str">
        <f t="shared" si="62"/>
        <v/>
      </c>
      <c r="O379" s="150" t="e">
        <f>Réservation!#REF!</f>
        <v>#REF!</v>
      </c>
      <c r="P379" s="44" t="str">
        <f>IFERROR(VLOOKUP(O379,Données!$D$2:$E$5,2,FALSE),"")</f>
        <v/>
      </c>
      <c r="Q379" s="44" t="str">
        <f t="shared" si="63"/>
        <v/>
      </c>
      <c r="R379" s="150" t="e">
        <f>Réservation!#REF!</f>
        <v>#REF!</v>
      </c>
      <c r="S379" s="44" t="str">
        <f>IFERROR(VLOOKUP(R379,Données!$D$2:$E$5,2,FALSE),"")</f>
        <v/>
      </c>
      <c r="T379" s="44" t="str">
        <f t="shared" si="64"/>
        <v/>
      </c>
      <c r="U379" s="187">
        <f t="shared" si="65"/>
        <v>0</v>
      </c>
      <c r="V379" s="45" t="e">
        <f>Réservation!#REF!</f>
        <v>#REF!</v>
      </c>
      <c r="W379" s="45" t="str">
        <f>IFERROR(VLOOKUP(V379,Données!$K$2:$N$7,3,FALSE),"")</f>
        <v/>
      </c>
      <c r="X379" s="187" t="str">
        <f t="shared" si="66"/>
        <v/>
      </c>
      <c r="Y379" s="45" t="e">
        <f>Réservation!#REF!</f>
        <v>#REF!</v>
      </c>
      <c r="Z379" s="45" t="str">
        <f>IFERROR(VLOOKUP(Y379,Données!$D$8:$E$10,2,FALSE),"")</f>
        <v/>
      </c>
      <c r="AA379" s="187" t="str">
        <f t="shared" si="67"/>
        <v/>
      </c>
      <c r="AB379" s="45" t="e">
        <f>Réservation!#REF!</f>
        <v>#REF!</v>
      </c>
      <c r="AC379" s="45" t="e">
        <f>Réservation!#REF!</f>
        <v>#REF!</v>
      </c>
      <c r="AD379" s="45" t="e">
        <f>VLOOKUP(AC379,Données!$D$14:$E$16,2,FALSE)</f>
        <v>#REF!</v>
      </c>
      <c r="AE379" s="187" t="str">
        <f t="shared" si="68"/>
        <v/>
      </c>
    </row>
    <row r="380" spans="1:31" hidden="1" x14ac:dyDescent="0.35">
      <c r="A380" s="150" t="e">
        <f>Réservation!#REF!</f>
        <v>#REF!</v>
      </c>
      <c r="B380" s="150" t="e">
        <f>Réservation!#REF!</f>
        <v>#REF!</v>
      </c>
      <c r="C380" s="151" t="e">
        <f>Réservation!#REF!</f>
        <v>#REF!</v>
      </c>
      <c r="D380" s="151" t="e">
        <f>Réservation!#REF!</f>
        <v>#REF!</v>
      </c>
      <c r="E380" s="44" t="e">
        <f t="shared" si="60"/>
        <v>#REF!</v>
      </c>
      <c r="F380" s="44" t="e">
        <f>Réservation!#REF!</f>
        <v>#REF!</v>
      </c>
      <c r="G380" s="44" t="e">
        <f>Réservation!#REF!</f>
        <v>#REF!</v>
      </c>
      <c r="H380" s="44" t="e">
        <f>Réservation!#REF!</f>
        <v>#REF!</v>
      </c>
      <c r="I380" s="150" t="e">
        <f>Réservation!#REF!</f>
        <v>#REF!</v>
      </c>
      <c r="J380" s="44" t="str">
        <f>IFERROR(VLOOKUP(I380,Données!$D$2:$E$5,2,FALSE),"")</f>
        <v/>
      </c>
      <c r="K380" s="44" t="str">
        <f t="shared" si="61"/>
        <v/>
      </c>
      <c r="L380" s="150" t="e">
        <f>Réservation!#REF!</f>
        <v>#REF!</v>
      </c>
      <c r="M380" s="44" t="str">
        <f>IFERROR(VLOOKUP(L380,Données!$D$2:$E$5,2,FALSE),"")</f>
        <v/>
      </c>
      <c r="N380" s="44" t="str">
        <f t="shared" si="62"/>
        <v/>
      </c>
      <c r="O380" s="150" t="e">
        <f>Réservation!#REF!</f>
        <v>#REF!</v>
      </c>
      <c r="P380" s="44" t="str">
        <f>IFERROR(VLOOKUP(O380,Données!$D$2:$E$5,2,FALSE),"")</f>
        <v/>
      </c>
      <c r="Q380" s="44" t="str">
        <f t="shared" si="63"/>
        <v/>
      </c>
      <c r="R380" s="150" t="e">
        <f>Réservation!#REF!</f>
        <v>#REF!</v>
      </c>
      <c r="S380" s="44" t="str">
        <f>IFERROR(VLOOKUP(R380,Données!$D$2:$E$5,2,FALSE),"")</f>
        <v/>
      </c>
      <c r="T380" s="44" t="str">
        <f t="shared" si="64"/>
        <v/>
      </c>
      <c r="U380" s="187">
        <f t="shared" si="65"/>
        <v>0</v>
      </c>
      <c r="V380" s="45" t="e">
        <f>Réservation!#REF!</f>
        <v>#REF!</v>
      </c>
      <c r="W380" s="45" t="str">
        <f>IFERROR(VLOOKUP(V380,Données!$K$2:$N$7,3,FALSE),"")</f>
        <v/>
      </c>
      <c r="X380" s="187" t="str">
        <f t="shared" si="66"/>
        <v/>
      </c>
      <c r="Y380" s="45" t="e">
        <f>Réservation!#REF!</f>
        <v>#REF!</v>
      </c>
      <c r="Z380" s="45" t="str">
        <f>IFERROR(VLOOKUP(Y380,Données!$D$8:$E$10,2,FALSE),"")</f>
        <v/>
      </c>
      <c r="AA380" s="187" t="str">
        <f t="shared" si="67"/>
        <v/>
      </c>
      <c r="AB380" s="45" t="e">
        <f>Réservation!#REF!</f>
        <v>#REF!</v>
      </c>
      <c r="AC380" s="45" t="e">
        <f>Réservation!#REF!</f>
        <v>#REF!</v>
      </c>
      <c r="AD380" s="45" t="e">
        <f>VLOOKUP(AC380,Données!$D$14:$E$16,2,FALSE)</f>
        <v>#REF!</v>
      </c>
      <c r="AE380" s="187" t="str">
        <f t="shared" si="68"/>
        <v/>
      </c>
    </row>
    <row r="381" spans="1:31" hidden="1" x14ac:dyDescent="0.35">
      <c r="A381" s="150" t="e">
        <f>Réservation!#REF!</f>
        <v>#REF!</v>
      </c>
      <c r="B381" s="150" t="e">
        <f>Réservation!#REF!</f>
        <v>#REF!</v>
      </c>
      <c r="C381" s="151" t="e">
        <f>Réservation!#REF!</f>
        <v>#REF!</v>
      </c>
      <c r="D381" s="151" t="e">
        <f>Réservation!#REF!</f>
        <v>#REF!</v>
      </c>
      <c r="E381" s="44" t="e">
        <f t="shared" si="60"/>
        <v>#REF!</v>
      </c>
      <c r="F381" s="44" t="e">
        <f>Réservation!#REF!</f>
        <v>#REF!</v>
      </c>
      <c r="G381" s="44" t="e">
        <f>Réservation!#REF!</f>
        <v>#REF!</v>
      </c>
      <c r="H381" s="44" t="e">
        <f>Réservation!#REF!</f>
        <v>#REF!</v>
      </c>
      <c r="I381" s="150" t="e">
        <f>Réservation!#REF!</f>
        <v>#REF!</v>
      </c>
      <c r="J381" s="44" t="str">
        <f>IFERROR(VLOOKUP(I381,Données!$D$2:$E$5,2,FALSE),"")</f>
        <v/>
      </c>
      <c r="K381" s="44" t="str">
        <f t="shared" si="61"/>
        <v/>
      </c>
      <c r="L381" s="150" t="e">
        <f>Réservation!#REF!</f>
        <v>#REF!</v>
      </c>
      <c r="M381" s="44" t="str">
        <f>IFERROR(VLOOKUP(L381,Données!$D$2:$E$5,2,FALSE),"")</f>
        <v/>
      </c>
      <c r="N381" s="44" t="str">
        <f t="shared" si="62"/>
        <v/>
      </c>
      <c r="O381" s="150" t="e">
        <f>Réservation!#REF!</f>
        <v>#REF!</v>
      </c>
      <c r="P381" s="44" t="str">
        <f>IFERROR(VLOOKUP(O381,Données!$D$2:$E$5,2,FALSE),"")</f>
        <v/>
      </c>
      <c r="Q381" s="44" t="str">
        <f t="shared" si="63"/>
        <v/>
      </c>
      <c r="R381" s="150" t="e">
        <f>Réservation!#REF!</f>
        <v>#REF!</v>
      </c>
      <c r="S381" s="44" t="str">
        <f>IFERROR(VLOOKUP(R381,Données!$D$2:$E$5,2,FALSE),"")</f>
        <v/>
      </c>
      <c r="T381" s="44" t="str">
        <f t="shared" si="64"/>
        <v/>
      </c>
      <c r="U381" s="187">
        <f t="shared" si="65"/>
        <v>0</v>
      </c>
      <c r="V381" s="45" t="e">
        <f>Réservation!#REF!</f>
        <v>#REF!</v>
      </c>
      <c r="W381" s="45" t="str">
        <f>IFERROR(VLOOKUP(V381,Données!$K$2:$N$7,3,FALSE),"")</f>
        <v/>
      </c>
      <c r="X381" s="187" t="str">
        <f t="shared" si="66"/>
        <v/>
      </c>
      <c r="Y381" s="45" t="e">
        <f>Réservation!#REF!</f>
        <v>#REF!</v>
      </c>
      <c r="Z381" s="45" t="str">
        <f>IFERROR(VLOOKUP(Y381,Données!$D$8:$E$10,2,FALSE),"")</f>
        <v/>
      </c>
      <c r="AA381" s="187" t="str">
        <f t="shared" si="67"/>
        <v/>
      </c>
      <c r="AB381" s="45" t="e">
        <f>Réservation!#REF!</f>
        <v>#REF!</v>
      </c>
      <c r="AC381" s="45" t="e">
        <f>Réservation!#REF!</f>
        <v>#REF!</v>
      </c>
      <c r="AD381" s="45" t="e">
        <f>VLOOKUP(AC381,Données!$D$14:$E$16,2,FALSE)</f>
        <v>#REF!</v>
      </c>
      <c r="AE381" s="187" t="str">
        <f t="shared" si="68"/>
        <v/>
      </c>
    </row>
    <row r="382" spans="1:31" hidden="1" x14ac:dyDescent="0.35">
      <c r="A382" s="150" t="e">
        <f>Réservation!#REF!</f>
        <v>#REF!</v>
      </c>
      <c r="B382" s="150" t="e">
        <f>Réservation!#REF!</f>
        <v>#REF!</v>
      </c>
      <c r="C382" s="151" t="e">
        <f>Réservation!#REF!</f>
        <v>#REF!</v>
      </c>
      <c r="D382" s="151" t="e">
        <f>Réservation!#REF!</f>
        <v>#REF!</v>
      </c>
      <c r="E382" s="44" t="e">
        <f t="shared" si="60"/>
        <v>#REF!</v>
      </c>
      <c r="F382" s="44" t="e">
        <f>Réservation!#REF!</f>
        <v>#REF!</v>
      </c>
      <c r="G382" s="44" t="e">
        <f>Réservation!#REF!</f>
        <v>#REF!</v>
      </c>
      <c r="H382" s="44" t="e">
        <f>Réservation!#REF!</f>
        <v>#REF!</v>
      </c>
      <c r="I382" s="150" t="e">
        <f>Réservation!#REF!</f>
        <v>#REF!</v>
      </c>
      <c r="J382" s="44" t="str">
        <f>IFERROR(VLOOKUP(I382,Données!$D$2:$E$5,2,FALSE),"")</f>
        <v/>
      </c>
      <c r="K382" s="44" t="str">
        <f t="shared" si="61"/>
        <v/>
      </c>
      <c r="L382" s="150" t="e">
        <f>Réservation!#REF!</f>
        <v>#REF!</v>
      </c>
      <c r="M382" s="44" t="str">
        <f>IFERROR(VLOOKUP(L382,Données!$D$2:$E$5,2,FALSE),"")</f>
        <v/>
      </c>
      <c r="N382" s="44" t="str">
        <f t="shared" si="62"/>
        <v/>
      </c>
      <c r="O382" s="150" t="e">
        <f>Réservation!#REF!</f>
        <v>#REF!</v>
      </c>
      <c r="P382" s="44" t="str">
        <f>IFERROR(VLOOKUP(O382,Données!$D$2:$E$5,2,FALSE),"")</f>
        <v/>
      </c>
      <c r="Q382" s="44" t="str">
        <f t="shared" si="63"/>
        <v/>
      </c>
      <c r="R382" s="150" t="e">
        <f>Réservation!#REF!</f>
        <v>#REF!</v>
      </c>
      <c r="S382" s="44" t="str">
        <f>IFERROR(VLOOKUP(R382,Données!$D$2:$E$5,2,FALSE),"")</f>
        <v/>
      </c>
      <c r="T382" s="44" t="str">
        <f t="shared" si="64"/>
        <v/>
      </c>
      <c r="U382" s="187">
        <f t="shared" si="65"/>
        <v>0</v>
      </c>
      <c r="V382" s="45" t="e">
        <f>Réservation!#REF!</f>
        <v>#REF!</v>
      </c>
      <c r="W382" s="45" t="str">
        <f>IFERROR(VLOOKUP(V382,Données!$K$2:$N$7,3,FALSE),"")</f>
        <v/>
      </c>
      <c r="X382" s="187" t="str">
        <f t="shared" si="66"/>
        <v/>
      </c>
      <c r="Y382" s="45" t="e">
        <f>Réservation!#REF!</f>
        <v>#REF!</v>
      </c>
      <c r="Z382" s="45" t="str">
        <f>IFERROR(VLOOKUP(Y382,Données!$D$8:$E$10,2,FALSE),"")</f>
        <v/>
      </c>
      <c r="AA382" s="187" t="str">
        <f t="shared" si="67"/>
        <v/>
      </c>
      <c r="AB382" s="45" t="e">
        <f>Réservation!#REF!</f>
        <v>#REF!</v>
      </c>
      <c r="AC382" s="45" t="e">
        <f>Réservation!#REF!</f>
        <v>#REF!</v>
      </c>
      <c r="AD382" s="45" t="e">
        <f>VLOOKUP(AC382,Données!$D$14:$E$16,2,FALSE)</f>
        <v>#REF!</v>
      </c>
      <c r="AE382" s="187" t="str">
        <f t="shared" si="68"/>
        <v/>
      </c>
    </row>
    <row r="383" spans="1:31" hidden="1" x14ac:dyDescent="0.35">
      <c r="A383" s="150" t="e">
        <f>Réservation!#REF!</f>
        <v>#REF!</v>
      </c>
      <c r="B383" s="150" t="e">
        <f>Réservation!#REF!</f>
        <v>#REF!</v>
      </c>
      <c r="C383" s="151" t="e">
        <f>Réservation!#REF!</f>
        <v>#REF!</v>
      </c>
      <c r="D383" s="151" t="e">
        <f>Réservation!#REF!</f>
        <v>#REF!</v>
      </c>
      <c r="E383" s="44" t="e">
        <f t="shared" si="60"/>
        <v>#REF!</v>
      </c>
      <c r="F383" s="44" t="e">
        <f>Réservation!#REF!</f>
        <v>#REF!</v>
      </c>
      <c r="G383" s="44" t="e">
        <f>Réservation!#REF!</f>
        <v>#REF!</v>
      </c>
      <c r="H383" s="44" t="e">
        <f>Réservation!#REF!</f>
        <v>#REF!</v>
      </c>
      <c r="I383" s="150" t="e">
        <f>Réservation!#REF!</f>
        <v>#REF!</v>
      </c>
      <c r="J383" s="44" t="str">
        <f>IFERROR(VLOOKUP(I383,Données!$D$2:$E$5,2,FALSE),"")</f>
        <v/>
      </c>
      <c r="K383" s="44" t="str">
        <f t="shared" si="61"/>
        <v/>
      </c>
      <c r="L383" s="150" t="e">
        <f>Réservation!#REF!</f>
        <v>#REF!</v>
      </c>
      <c r="M383" s="44" t="str">
        <f>IFERROR(VLOOKUP(L383,Données!$D$2:$E$5,2,FALSE),"")</f>
        <v/>
      </c>
      <c r="N383" s="44" t="str">
        <f t="shared" si="62"/>
        <v/>
      </c>
      <c r="O383" s="150" t="e">
        <f>Réservation!#REF!</f>
        <v>#REF!</v>
      </c>
      <c r="P383" s="44" t="str">
        <f>IFERROR(VLOOKUP(O383,Données!$D$2:$E$5,2,FALSE),"")</f>
        <v/>
      </c>
      <c r="Q383" s="44" t="str">
        <f t="shared" si="63"/>
        <v/>
      </c>
      <c r="R383" s="150" t="e">
        <f>Réservation!#REF!</f>
        <v>#REF!</v>
      </c>
      <c r="S383" s="44" t="str">
        <f>IFERROR(VLOOKUP(R383,Données!$D$2:$E$5,2,FALSE),"")</f>
        <v/>
      </c>
      <c r="T383" s="44" t="str">
        <f t="shared" si="64"/>
        <v/>
      </c>
      <c r="U383" s="187">
        <f t="shared" si="65"/>
        <v>0</v>
      </c>
      <c r="V383" s="45" t="e">
        <f>Réservation!#REF!</f>
        <v>#REF!</v>
      </c>
      <c r="W383" s="45" t="str">
        <f>IFERROR(VLOOKUP(V383,Données!$K$2:$N$7,3,FALSE),"")</f>
        <v/>
      </c>
      <c r="X383" s="187" t="str">
        <f t="shared" si="66"/>
        <v/>
      </c>
      <c r="Y383" s="45" t="e">
        <f>Réservation!#REF!</f>
        <v>#REF!</v>
      </c>
      <c r="Z383" s="45" t="str">
        <f>IFERROR(VLOOKUP(Y383,Données!$D$8:$E$10,2,FALSE),"")</f>
        <v/>
      </c>
      <c r="AA383" s="187" t="str">
        <f t="shared" si="67"/>
        <v/>
      </c>
      <c r="AB383" s="45" t="e">
        <f>Réservation!#REF!</f>
        <v>#REF!</v>
      </c>
      <c r="AC383" s="45" t="e">
        <f>Réservation!#REF!</f>
        <v>#REF!</v>
      </c>
      <c r="AD383" s="45" t="e">
        <f>VLOOKUP(AC383,Données!$D$14:$E$16,2,FALSE)</f>
        <v>#REF!</v>
      </c>
      <c r="AE383" s="187" t="str">
        <f t="shared" si="68"/>
        <v/>
      </c>
    </row>
    <row r="384" spans="1:31" hidden="1" x14ac:dyDescent="0.35">
      <c r="A384" s="150" t="e">
        <f>Réservation!#REF!</f>
        <v>#REF!</v>
      </c>
      <c r="B384" s="150" t="e">
        <f>Réservation!#REF!</f>
        <v>#REF!</v>
      </c>
      <c r="C384" s="151" t="e">
        <f>Réservation!#REF!</f>
        <v>#REF!</v>
      </c>
      <c r="D384" s="151" t="e">
        <f>Réservation!#REF!</f>
        <v>#REF!</v>
      </c>
      <c r="E384" s="44" t="e">
        <f t="shared" si="60"/>
        <v>#REF!</v>
      </c>
      <c r="F384" s="44" t="e">
        <f>Réservation!#REF!</f>
        <v>#REF!</v>
      </c>
      <c r="G384" s="44" t="e">
        <f>Réservation!#REF!</f>
        <v>#REF!</v>
      </c>
      <c r="H384" s="44" t="e">
        <f>Réservation!#REF!</f>
        <v>#REF!</v>
      </c>
      <c r="I384" s="150" t="e">
        <f>Réservation!#REF!</f>
        <v>#REF!</v>
      </c>
      <c r="J384" s="44" t="str">
        <f>IFERROR(VLOOKUP(I384,Données!$D$2:$E$5,2,FALSE),"")</f>
        <v/>
      </c>
      <c r="K384" s="44" t="str">
        <f t="shared" si="61"/>
        <v/>
      </c>
      <c r="L384" s="150" t="e">
        <f>Réservation!#REF!</f>
        <v>#REF!</v>
      </c>
      <c r="M384" s="44" t="str">
        <f>IFERROR(VLOOKUP(L384,Données!$D$2:$E$5,2,FALSE),"")</f>
        <v/>
      </c>
      <c r="N384" s="44" t="str">
        <f t="shared" si="62"/>
        <v/>
      </c>
      <c r="O384" s="150" t="e">
        <f>Réservation!#REF!</f>
        <v>#REF!</v>
      </c>
      <c r="P384" s="44" t="str">
        <f>IFERROR(VLOOKUP(O384,Données!$D$2:$E$5,2,FALSE),"")</f>
        <v/>
      </c>
      <c r="Q384" s="44" t="str">
        <f t="shared" si="63"/>
        <v/>
      </c>
      <c r="R384" s="150" t="e">
        <f>Réservation!#REF!</f>
        <v>#REF!</v>
      </c>
      <c r="S384" s="44" t="str">
        <f>IFERROR(VLOOKUP(R384,Données!$D$2:$E$5,2,FALSE),"")</f>
        <v/>
      </c>
      <c r="T384" s="44" t="str">
        <f t="shared" si="64"/>
        <v/>
      </c>
      <c r="U384" s="187">
        <f t="shared" si="65"/>
        <v>0</v>
      </c>
      <c r="V384" s="45" t="e">
        <f>Réservation!#REF!</f>
        <v>#REF!</v>
      </c>
      <c r="W384" s="45" t="str">
        <f>IFERROR(VLOOKUP(V384,Données!$K$2:$N$7,3,FALSE),"")</f>
        <v/>
      </c>
      <c r="X384" s="187" t="str">
        <f t="shared" si="66"/>
        <v/>
      </c>
      <c r="Y384" s="45" t="e">
        <f>Réservation!#REF!</f>
        <v>#REF!</v>
      </c>
      <c r="Z384" s="45" t="str">
        <f>IFERROR(VLOOKUP(Y384,Données!$D$8:$E$10,2,FALSE),"")</f>
        <v/>
      </c>
      <c r="AA384" s="187" t="str">
        <f t="shared" si="67"/>
        <v/>
      </c>
      <c r="AB384" s="45" t="e">
        <f>Réservation!#REF!</f>
        <v>#REF!</v>
      </c>
      <c r="AC384" s="45" t="e">
        <f>Réservation!#REF!</f>
        <v>#REF!</v>
      </c>
      <c r="AD384" s="45" t="e">
        <f>VLOOKUP(AC384,Données!$D$14:$E$16,2,FALSE)</f>
        <v>#REF!</v>
      </c>
      <c r="AE384" s="187" t="str">
        <f t="shared" si="68"/>
        <v/>
      </c>
    </row>
    <row r="385" spans="1:31" hidden="1" x14ac:dyDescent="0.35">
      <c r="A385" s="150" t="e">
        <f>Réservation!#REF!</f>
        <v>#REF!</v>
      </c>
      <c r="B385" s="150" t="e">
        <f>Réservation!#REF!</f>
        <v>#REF!</v>
      </c>
      <c r="C385" s="151" t="e">
        <f>Réservation!#REF!</f>
        <v>#REF!</v>
      </c>
      <c r="D385" s="151" t="e">
        <f>Réservation!#REF!</f>
        <v>#REF!</v>
      </c>
      <c r="E385" s="44" t="e">
        <f t="shared" si="60"/>
        <v>#REF!</v>
      </c>
      <c r="F385" s="44" t="e">
        <f>Réservation!#REF!</f>
        <v>#REF!</v>
      </c>
      <c r="G385" s="44" t="e">
        <f>Réservation!#REF!</f>
        <v>#REF!</v>
      </c>
      <c r="H385" s="44" t="e">
        <f>Réservation!#REF!</f>
        <v>#REF!</v>
      </c>
      <c r="I385" s="150" t="e">
        <f>Réservation!#REF!</f>
        <v>#REF!</v>
      </c>
      <c r="J385" s="44" t="str">
        <f>IFERROR(VLOOKUP(I385,Données!$D$2:$E$5,2,FALSE),"")</f>
        <v/>
      </c>
      <c r="K385" s="44" t="str">
        <f t="shared" si="61"/>
        <v/>
      </c>
      <c r="L385" s="150" t="e">
        <f>Réservation!#REF!</f>
        <v>#REF!</v>
      </c>
      <c r="M385" s="44" t="str">
        <f>IFERROR(VLOOKUP(L385,Données!$D$2:$E$5,2,FALSE),"")</f>
        <v/>
      </c>
      <c r="N385" s="44" t="str">
        <f t="shared" si="62"/>
        <v/>
      </c>
      <c r="O385" s="150" t="e">
        <f>Réservation!#REF!</f>
        <v>#REF!</v>
      </c>
      <c r="P385" s="44" t="str">
        <f>IFERROR(VLOOKUP(O385,Données!$D$2:$E$5,2,FALSE),"")</f>
        <v/>
      </c>
      <c r="Q385" s="44" t="str">
        <f t="shared" si="63"/>
        <v/>
      </c>
      <c r="R385" s="150" t="e">
        <f>Réservation!#REF!</f>
        <v>#REF!</v>
      </c>
      <c r="S385" s="44" t="str">
        <f>IFERROR(VLOOKUP(R385,Données!$D$2:$E$5,2,FALSE),"")</f>
        <v/>
      </c>
      <c r="T385" s="44" t="str">
        <f t="shared" si="64"/>
        <v/>
      </c>
      <c r="U385" s="187">
        <f t="shared" si="65"/>
        <v>0</v>
      </c>
      <c r="V385" s="45" t="e">
        <f>Réservation!#REF!</f>
        <v>#REF!</v>
      </c>
      <c r="W385" s="45" t="str">
        <f>IFERROR(VLOOKUP(V385,Données!$K$2:$N$7,3,FALSE),"")</f>
        <v/>
      </c>
      <c r="X385" s="187" t="str">
        <f t="shared" si="66"/>
        <v/>
      </c>
      <c r="Y385" s="45" t="e">
        <f>Réservation!#REF!</f>
        <v>#REF!</v>
      </c>
      <c r="Z385" s="45" t="str">
        <f>IFERROR(VLOOKUP(Y385,Données!$D$8:$E$10,2,FALSE),"")</f>
        <v/>
      </c>
      <c r="AA385" s="187" t="str">
        <f t="shared" si="67"/>
        <v/>
      </c>
      <c r="AB385" s="45" t="e">
        <f>Réservation!#REF!</f>
        <v>#REF!</v>
      </c>
      <c r="AC385" s="45" t="e">
        <f>Réservation!#REF!</f>
        <v>#REF!</v>
      </c>
      <c r="AD385" s="45" t="e">
        <f>VLOOKUP(AC385,Données!$D$14:$E$16,2,FALSE)</f>
        <v>#REF!</v>
      </c>
      <c r="AE385" s="187" t="str">
        <f t="shared" si="68"/>
        <v/>
      </c>
    </row>
    <row r="386" spans="1:31" hidden="1" x14ac:dyDescent="0.35">
      <c r="A386" s="150" t="e">
        <f>Réservation!#REF!</f>
        <v>#REF!</v>
      </c>
      <c r="B386" s="150" t="e">
        <f>Réservation!#REF!</f>
        <v>#REF!</v>
      </c>
      <c r="C386" s="151" t="e">
        <f>Réservation!#REF!</f>
        <v>#REF!</v>
      </c>
      <c r="D386" s="151" t="e">
        <f>Réservation!#REF!</f>
        <v>#REF!</v>
      </c>
      <c r="E386" s="44" t="e">
        <f t="shared" si="60"/>
        <v>#REF!</v>
      </c>
      <c r="F386" s="44" t="e">
        <f>Réservation!#REF!</f>
        <v>#REF!</v>
      </c>
      <c r="G386" s="44" t="e">
        <f>Réservation!#REF!</f>
        <v>#REF!</v>
      </c>
      <c r="H386" s="44" t="e">
        <f>Réservation!#REF!</f>
        <v>#REF!</v>
      </c>
      <c r="I386" s="150" t="e">
        <f>Réservation!#REF!</f>
        <v>#REF!</v>
      </c>
      <c r="J386" s="44" t="str">
        <f>IFERROR(VLOOKUP(I386,Données!$D$2:$E$5,2,FALSE),"")</f>
        <v/>
      </c>
      <c r="K386" s="44" t="str">
        <f t="shared" si="61"/>
        <v/>
      </c>
      <c r="L386" s="150" t="e">
        <f>Réservation!#REF!</f>
        <v>#REF!</v>
      </c>
      <c r="M386" s="44" t="str">
        <f>IFERROR(VLOOKUP(L386,Données!$D$2:$E$5,2,FALSE),"")</f>
        <v/>
      </c>
      <c r="N386" s="44" t="str">
        <f t="shared" si="62"/>
        <v/>
      </c>
      <c r="O386" s="150" t="e">
        <f>Réservation!#REF!</f>
        <v>#REF!</v>
      </c>
      <c r="P386" s="44" t="str">
        <f>IFERROR(VLOOKUP(O386,Données!$D$2:$E$5,2,FALSE),"")</f>
        <v/>
      </c>
      <c r="Q386" s="44" t="str">
        <f t="shared" si="63"/>
        <v/>
      </c>
      <c r="R386" s="150" t="e">
        <f>Réservation!#REF!</f>
        <v>#REF!</v>
      </c>
      <c r="S386" s="44" t="str">
        <f>IFERROR(VLOOKUP(R386,Données!$D$2:$E$5,2,FALSE),"")</f>
        <v/>
      </c>
      <c r="T386" s="44" t="str">
        <f t="shared" si="64"/>
        <v/>
      </c>
      <c r="U386" s="187">
        <f t="shared" si="65"/>
        <v>0</v>
      </c>
      <c r="V386" s="45" t="e">
        <f>Réservation!#REF!</f>
        <v>#REF!</v>
      </c>
      <c r="W386" s="45" t="str">
        <f>IFERROR(VLOOKUP(V386,Données!$K$2:$N$7,3,FALSE),"")</f>
        <v/>
      </c>
      <c r="X386" s="187" t="str">
        <f t="shared" si="66"/>
        <v/>
      </c>
      <c r="Y386" s="45" t="e">
        <f>Réservation!#REF!</f>
        <v>#REF!</v>
      </c>
      <c r="Z386" s="45" t="str">
        <f>IFERROR(VLOOKUP(Y386,Données!$D$8:$E$10,2,FALSE),"")</f>
        <v/>
      </c>
      <c r="AA386" s="187" t="str">
        <f t="shared" si="67"/>
        <v/>
      </c>
      <c r="AB386" s="45" t="e">
        <f>Réservation!#REF!</f>
        <v>#REF!</v>
      </c>
      <c r="AC386" s="45" t="e">
        <f>Réservation!#REF!</f>
        <v>#REF!</v>
      </c>
      <c r="AD386" s="45" t="e">
        <f>VLOOKUP(AC386,Données!$D$14:$E$16,2,FALSE)</f>
        <v>#REF!</v>
      </c>
      <c r="AE386" s="187" t="str">
        <f t="shared" si="68"/>
        <v/>
      </c>
    </row>
    <row r="387" spans="1:31" hidden="1" x14ac:dyDescent="0.35">
      <c r="A387" s="150" t="e">
        <f>Réservation!#REF!</f>
        <v>#REF!</v>
      </c>
      <c r="B387" s="150" t="e">
        <f>Réservation!#REF!</f>
        <v>#REF!</v>
      </c>
      <c r="C387" s="151" t="e">
        <f>Réservation!#REF!</f>
        <v>#REF!</v>
      </c>
      <c r="D387" s="151" t="e">
        <f>Réservation!#REF!</f>
        <v>#REF!</v>
      </c>
      <c r="E387" s="44" t="e">
        <f t="shared" si="60"/>
        <v>#REF!</v>
      </c>
      <c r="F387" s="44" t="e">
        <f>Réservation!#REF!</f>
        <v>#REF!</v>
      </c>
      <c r="G387" s="44" t="e">
        <f>Réservation!#REF!</f>
        <v>#REF!</v>
      </c>
      <c r="H387" s="44" t="e">
        <f>Réservation!#REF!</f>
        <v>#REF!</v>
      </c>
      <c r="I387" s="150" t="e">
        <f>Réservation!#REF!</f>
        <v>#REF!</v>
      </c>
      <c r="J387" s="44" t="str">
        <f>IFERROR(VLOOKUP(I387,Données!$D$2:$E$5,2,FALSE),"")</f>
        <v/>
      </c>
      <c r="K387" s="44" t="str">
        <f t="shared" si="61"/>
        <v/>
      </c>
      <c r="L387" s="150" t="e">
        <f>Réservation!#REF!</f>
        <v>#REF!</v>
      </c>
      <c r="M387" s="44" t="str">
        <f>IFERROR(VLOOKUP(L387,Données!$D$2:$E$5,2,FALSE),"")</f>
        <v/>
      </c>
      <c r="N387" s="44" t="str">
        <f t="shared" si="62"/>
        <v/>
      </c>
      <c r="O387" s="150" t="e">
        <f>Réservation!#REF!</f>
        <v>#REF!</v>
      </c>
      <c r="P387" s="44" t="str">
        <f>IFERROR(VLOOKUP(O387,Données!$D$2:$E$5,2,FALSE),"")</f>
        <v/>
      </c>
      <c r="Q387" s="44" t="str">
        <f t="shared" si="63"/>
        <v/>
      </c>
      <c r="R387" s="150" t="e">
        <f>Réservation!#REF!</f>
        <v>#REF!</v>
      </c>
      <c r="S387" s="44" t="str">
        <f>IFERROR(VLOOKUP(R387,Données!$D$2:$E$5,2,FALSE),"")</f>
        <v/>
      </c>
      <c r="T387" s="44" t="str">
        <f t="shared" si="64"/>
        <v/>
      </c>
      <c r="U387" s="187">
        <f t="shared" si="65"/>
        <v>0</v>
      </c>
      <c r="V387" s="45" t="e">
        <f>Réservation!#REF!</f>
        <v>#REF!</v>
      </c>
      <c r="W387" s="45" t="str">
        <f>IFERROR(VLOOKUP(V387,Données!$K$2:$N$7,3,FALSE),"")</f>
        <v/>
      </c>
      <c r="X387" s="187" t="str">
        <f t="shared" si="66"/>
        <v/>
      </c>
      <c r="Y387" s="45" t="e">
        <f>Réservation!#REF!</f>
        <v>#REF!</v>
      </c>
      <c r="Z387" s="45" t="str">
        <f>IFERROR(VLOOKUP(Y387,Données!$D$8:$E$10,2,FALSE),"")</f>
        <v/>
      </c>
      <c r="AA387" s="187" t="str">
        <f t="shared" si="67"/>
        <v/>
      </c>
      <c r="AB387" s="45" t="e">
        <f>Réservation!#REF!</f>
        <v>#REF!</v>
      </c>
      <c r="AC387" s="45" t="e">
        <f>Réservation!#REF!</f>
        <v>#REF!</v>
      </c>
      <c r="AD387" s="45" t="e">
        <f>VLOOKUP(AC387,Données!$D$14:$E$16,2,FALSE)</f>
        <v>#REF!</v>
      </c>
      <c r="AE387" s="187" t="str">
        <f t="shared" si="68"/>
        <v/>
      </c>
    </row>
    <row r="388" spans="1:31" hidden="1" x14ac:dyDescent="0.35">
      <c r="A388" s="150" t="e">
        <f>Réservation!#REF!</f>
        <v>#REF!</v>
      </c>
      <c r="B388" s="150" t="e">
        <f>Réservation!#REF!</f>
        <v>#REF!</v>
      </c>
      <c r="C388" s="151" t="e">
        <f>Réservation!#REF!</f>
        <v>#REF!</v>
      </c>
      <c r="D388" s="151" t="e">
        <f>Réservation!#REF!</f>
        <v>#REF!</v>
      </c>
      <c r="E388" s="44" t="e">
        <f t="shared" si="60"/>
        <v>#REF!</v>
      </c>
      <c r="F388" s="44" t="e">
        <f>Réservation!#REF!</f>
        <v>#REF!</v>
      </c>
      <c r="G388" s="44" t="e">
        <f>Réservation!#REF!</f>
        <v>#REF!</v>
      </c>
      <c r="H388" s="44" t="e">
        <f>Réservation!#REF!</f>
        <v>#REF!</v>
      </c>
      <c r="I388" s="150" t="e">
        <f>Réservation!#REF!</f>
        <v>#REF!</v>
      </c>
      <c r="J388" s="44" t="str">
        <f>IFERROR(VLOOKUP(I388,Données!$D$2:$E$5,2,FALSE),"")</f>
        <v/>
      </c>
      <c r="K388" s="44" t="str">
        <f t="shared" si="61"/>
        <v/>
      </c>
      <c r="L388" s="150" t="e">
        <f>Réservation!#REF!</f>
        <v>#REF!</v>
      </c>
      <c r="M388" s="44" t="str">
        <f>IFERROR(VLOOKUP(L388,Données!$D$2:$E$5,2,FALSE),"")</f>
        <v/>
      </c>
      <c r="N388" s="44" t="str">
        <f t="shared" si="62"/>
        <v/>
      </c>
      <c r="O388" s="150" t="e">
        <f>Réservation!#REF!</f>
        <v>#REF!</v>
      </c>
      <c r="P388" s="44" t="str">
        <f>IFERROR(VLOOKUP(O388,Données!$D$2:$E$5,2,FALSE),"")</f>
        <v/>
      </c>
      <c r="Q388" s="44" t="str">
        <f t="shared" si="63"/>
        <v/>
      </c>
      <c r="R388" s="150" t="e">
        <f>Réservation!#REF!</f>
        <v>#REF!</v>
      </c>
      <c r="S388" s="44" t="str">
        <f>IFERROR(VLOOKUP(R388,Données!$D$2:$E$5,2,FALSE),"")</f>
        <v/>
      </c>
      <c r="T388" s="44" t="str">
        <f t="shared" si="64"/>
        <v/>
      </c>
      <c r="U388" s="187">
        <f t="shared" si="65"/>
        <v>0</v>
      </c>
      <c r="V388" s="45" t="e">
        <f>Réservation!#REF!</f>
        <v>#REF!</v>
      </c>
      <c r="W388" s="45" t="str">
        <f>IFERROR(VLOOKUP(V388,Données!$K$2:$N$7,3,FALSE),"")</f>
        <v/>
      </c>
      <c r="X388" s="187" t="str">
        <f t="shared" si="66"/>
        <v/>
      </c>
      <c r="Y388" s="45" t="e">
        <f>Réservation!#REF!</f>
        <v>#REF!</v>
      </c>
      <c r="Z388" s="45" t="str">
        <f>IFERROR(VLOOKUP(Y388,Données!$D$8:$E$10,2,FALSE),"")</f>
        <v/>
      </c>
      <c r="AA388" s="187" t="str">
        <f t="shared" si="67"/>
        <v/>
      </c>
      <c r="AB388" s="45" t="e">
        <f>Réservation!#REF!</f>
        <v>#REF!</v>
      </c>
      <c r="AC388" s="45" t="e">
        <f>Réservation!#REF!</f>
        <v>#REF!</v>
      </c>
      <c r="AD388" s="45" t="e">
        <f>VLOOKUP(AC388,Données!$D$14:$E$16,2,FALSE)</f>
        <v>#REF!</v>
      </c>
      <c r="AE388" s="187" t="str">
        <f t="shared" si="68"/>
        <v/>
      </c>
    </row>
    <row r="389" spans="1:31" hidden="1" x14ac:dyDescent="0.35">
      <c r="A389" s="150" t="e">
        <f>Réservation!#REF!</f>
        <v>#REF!</v>
      </c>
      <c r="B389" s="150" t="e">
        <f>Réservation!#REF!</f>
        <v>#REF!</v>
      </c>
      <c r="C389" s="151" t="e">
        <f>Réservation!#REF!</f>
        <v>#REF!</v>
      </c>
      <c r="D389" s="151" t="e">
        <f>Réservation!#REF!</f>
        <v>#REF!</v>
      </c>
      <c r="E389" s="44" t="e">
        <f t="shared" si="60"/>
        <v>#REF!</v>
      </c>
      <c r="F389" s="44" t="e">
        <f>Réservation!#REF!</f>
        <v>#REF!</v>
      </c>
      <c r="G389" s="44" t="e">
        <f>Réservation!#REF!</f>
        <v>#REF!</v>
      </c>
      <c r="H389" s="44" t="e">
        <f>Réservation!#REF!</f>
        <v>#REF!</v>
      </c>
      <c r="I389" s="150" t="e">
        <f>Réservation!#REF!</f>
        <v>#REF!</v>
      </c>
      <c r="J389" s="44" t="str">
        <f>IFERROR(VLOOKUP(I389,Données!$D$2:$E$5,2,FALSE),"")</f>
        <v/>
      </c>
      <c r="K389" s="44" t="str">
        <f t="shared" si="61"/>
        <v/>
      </c>
      <c r="L389" s="150" t="e">
        <f>Réservation!#REF!</f>
        <v>#REF!</v>
      </c>
      <c r="M389" s="44" t="str">
        <f>IFERROR(VLOOKUP(L389,Données!$D$2:$E$5,2,FALSE),"")</f>
        <v/>
      </c>
      <c r="N389" s="44" t="str">
        <f t="shared" si="62"/>
        <v/>
      </c>
      <c r="O389" s="150" t="e">
        <f>Réservation!#REF!</f>
        <v>#REF!</v>
      </c>
      <c r="P389" s="44" t="str">
        <f>IFERROR(VLOOKUP(O389,Données!$D$2:$E$5,2,FALSE),"")</f>
        <v/>
      </c>
      <c r="Q389" s="44" t="str">
        <f t="shared" si="63"/>
        <v/>
      </c>
      <c r="R389" s="150" t="e">
        <f>Réservation!#REF!</f>
        <v>#REF!</v>
      </c>
      <c r="S389" s="44" t="str">
        <f>IFERROR(VLOOKUP(R389,Données!$D$2:$E$5,2,FALSE),"")</f>
        <v/>
      </c>
      <c r="T389" s="44" t="str">
        <f t="shared" si="64"/>
        <v/>
      </c>
      <c r="U389" s="187">
        <f t="shared" si="65"/>
        <v>0</v>
      </c>
      <c r="V389" s="45" t="e">
        <f>Réservation!#REF!</f>
        <v>#REF!</v>
      </c>
      <c r="W389" s="45" t="str">
        <f>IFERROR(VLOOKUP(V389,Données!$K$2:$N$7,3,FALSE),"")</f>
        <v/>
      </c>
      <c r="X389" s="187" t="str">
        <f t="shared" si="66"/>
        <v/>
      </c>
      <c r="Y389" s="45" t="e">
        <f>Réservation!#REF!</f>
        <v>#REF!</v>
      </c>
      <c r="Z389" s="45" t="str">
        <f>IFERROR(VLOOKUP(Y389,Données!$D$8:$E$10,2,FALSE),"")</f>
        <v/>
      </c>
      <c r="AA389" s="187" t="str">
        <f t="shared" si="67"/>
        <v/>
      </c>
      <c r="AB389" s="45" t="e">
        <f>Réservation!#REF!</f>
        <v>#REF!</v>
      </c>
      <c r="AC389" s="45" t="e">
        <f>Réservation!#REF!</f>
        <v>#REF!</v>
      </c>
      <c r="AD389" s="45" t="e">
        <f>VLOOKUP(AC389,Données!$D$14:$E$16,2,FALSE)</f>
        <v>#REF!</v>
      </c>
      <c r="AE389" s="187" t="str">
        <f t="shared" si="68"/>
        <v/>
      </c>
    </row>
    <row r="390" spans="1:31" hidden="1" x14ac:dyDescent="0.35">
      <c r="A390" s="150" t="e">
        <f>Réservation!#REF!</f>
        <v>#REF!</v>
      </c>
      <c r="B390" s="150" t="e">
        <f>Réservation!#REF!</f>
        <v>#REF!</v>
      </c>
      <c r="C390" s="151" t="e">
        <f>Réservation!#REF!</f>
        <v>#REF!</v>
      </c>
      <c r="D390" s="151" t="e">
        <f>Réservation!#REF!</f>
        <v>#REF!</v>
      </c>
      <c r="E390" s="44" t="e">
        <f t="shared" si="60"/>
        <v>#REF!</v>
      </c>
      <c r="F390" s="44" t="e">
        <f>Réservation!#REF!</f>
        <v>#REF!</v>
      </c>
      <c r="G390" s="44" t="e">
        <f>Réservation!#REF!</f>
        <v>#REF!</v>
      </c>
      <c r="H390" s="44" t="e">
        <f>Réservation!#REF!</f>
        <v>#REF!</v>
      </c>
      <c r="I390" s="150" t="e">
        <f>Réservation!#REF!</f>
        <v>#REF!</v>
      </c>
      <c r="J390" s="44" t="str">
        <f>IFERROR(VLOOKUP(I390,Données!$D$2:$E$5,2,FALSE),"")</f>
        <v/>
      </c>
      <c r="K390" s="44" t="str">
        <f t="shared" si="61"/>
        <v/>
      </c>
      <c r="L390" s="150" t="e">
        <f>Réservation!#REF!</f>
        <v>#REF!</v>
      </c>
      <c r="M390" s="44" t="str">
        <f>IFERROR(VLOOKUP(L390,Données!$D$2:$E$5,2,FALSE),"")</f>
        <v/>
      </c>
      <c r="N390" s="44" t="str">
        <f t="shared" si="62"/>
        <v/>
      </c>
      <c r="O390" s="150" t="e">
        <f>Réservation!#REF!</f>
        <v>#REF!</v>
      </c>
      <c r="P390" s="44" t="str">
        <f>IFERROR(VLOOKUP(O390,Données!$D$2:$E$5,2,FALSE),"")</f>
        <v/>
      </c>
      <c r="Q390" s="44" t="str">
        <f t="shared" si="63"/>
        <v/>
      </c>
      <c r="R390" s="150" t="e">
        <f>Réservation!#REF!</f>
        <v>#REF!</v>
      </c>
      <c r="S390" s="44" t="str">
        <f>IFERROR(VLOOKUP(R390,Données!$D$2:$E$5,2,FALSE),"")</f>
        <v/>
      </c>
      <c r="T390" s="44" t="str">
        <f t="shared" si="64"/>
        <v/>
      </c>
      <c r="U390" s="187">
        <f t="shared" si="65"/>
        <v>0</v>
      </c>
      <c r="V390" s="45" t="e">
        <f>Réservation!#REF!</f>
        <v>#REF!</v>
      </c>
      <c r="W390" s="45" t="str">
        <f>IFERROR(VLOOKUP(V390,Données!$K$2:$N$7,3,FALSE),"")</f>
        <v/>
      </c>
      <c r="X390" s="187" t="str">
        <f t="shared" si="66"/>
        <v/>
      </c>
      <c r="Y390" s="45" t="e">
        <f>Réservation!#REF!</f>
        <v>#REF!</v>
      </c>
      <c r="Z390" s="45" t="str">
        <f>IFERROR(VLOOKUP(Y390,Données!$D$8:$E$10,2,FALSE),"")</f>
        <v/>
      </c>
      <c r="AA390" s="187" t="str">
        <f t="shared" si="67"/>
        <v/>
      </c>
      <c r="AB390" s="45" t="e">
        <f>Réservation!#REF!</f>
        <v>#REF!</v>
      </c>
      <c r="AC390" s="45" t="e">
        <f>Réservation!#REF!</f>
        <v>#REF!</v>
      </c>
      <c r="AD390" s="45" t="e">
        <f>VLOOKUP(AC390,Données!$D$14:$E$16,2,FALSE)</f>
        <v>#REF!</v>
      </c>
      <c r="AE390" s="187" t="str">
        <f t="shared" si="68"/>
        <v/>
      </c>
    </row>
    <row r="391" spans="1:31" hidden="1" x14ac:dyDescent="0.35">
      <c r="A391" s="150" t="e">
        <f>Réservation!#REF!</f>
        <v>#REF!</v>
      </c>
      <c r="B391" s="150" t="e">
        <f>Réservation!#REF!</f>
        <v>#REF!</v>
      </c>
      <c r="C391" s="151" t="e">
        <f>Réservation!#REF!</f>
        <v>#REF!</v>
      </c>
      <c r="D391" s="151" t="e">
        <f>Réservation!#REF!</f>
        <v>#REF!</v>
      </c>
      <c r="E391" s="44" t="e">
        <f t="shared" si="60"/>
        <v>#REF!</v>
      </c>
      <c r="F391" s="44" t="e">
        <f>Réservation!#REF!</f>
        <v>#REF!</v>
      </c>
      <c r="G391" s="44" t="e">
        <f>Réservation!#REF!</f>
        <v>#REF!</v>
      </c>
      <c r="H391" s="44" t="e">
        <f>Réservation!#REF!</f>
        <v>#REF!</v>
      </c>
      <c r="I391" s="150" t="e">
        <f>Réservation!#REF!</f>
        <v>#REF!</v>
      </c>
      <c r="J391" s="44" t="str">
        <f>IFERROR(VLOOKUP(I391,Données!$D$2:$E$5,2,FALSE),"")</f>
        <v/>
      </c>
      <c r="K391" s="44" t="str">
        <f t="shared" si="61"/>
        <v/>
      </c>
      <c r="L391" s="150" t="e">
        <f>Réservation!#REF!</f>
        <v>#REF!</v>
      </c>
      <c r="M391" s="44" t="str">
        <f>IFERROR(VLOOKUP(L391,Données!$D$2:$E$5,2,FALSE),"")</f>
        <v/>
      </c>
      <c r="N391" s="44" t="str">
        <f t="shared" si="62"/>
        <v/>
      </c>
      <c r="O391" s="150" t="e">
        <f>Réservation!#REF!</f>
        <v>#REF!</v>
      </c>
      <c r="P391" s="44" t="str">
        <f>IFERROR(VLOOKUP(O391,Données!$D$2:$E$5,2,FALSE),"")</f>
        <v/>
      </c>
      <c r="Q391" s="44" t="str">
        <f t="shared" si="63"/>
        <v/>
      </c>
      <c r="R391" s="150" t="e">
        <f>Réservation!#REF!</f>
        <v>#REF!</v>
      </c>
      <c r="S391" s="44" t="str">
        <f>IFERROR(VLOOKUP(R391,Données!$D$2:$E$5,2,FALSE),"")</f>
        <v/>
      </c>
      <c r="T391" s="44" t="str">
        <f t="shared" si="64"/>
        <v/>
      </c>
      <c r="U391" s="187">
        <f t="shared" si="65"/>
        <v>0</v>
      </c>
      <c r="V391" s="45" t="e">
        <f>Réservation!#REF!</f>
        <v>#REF!</v>
      </c>
      <c r="W391" s="45" t="str">
        <f>IFERROR(VLOOKUP(V391,Données!$K$2:$N$7,3,FALSE),"")</f>
        <v/>
      </c>
      <c r="X391" s="187" t="str">
        <f t="shared" si="66"/>
        <v/>
      </c>
      <c r="Y391" s="45" t="e">
        <f>Réservation!#REF!</f>
        <v>#REF!</v>
      </c>
      <c r="Z391" s="45" t="str">
        <f>IFERROR(VLOOKUP(Y391,Données!$D$8:$E$10,2,FALSE),"")</f>
        <v/>
      </c>
      <c r="AA391" s="187" t="str">
        <f t="shared" si="67"/>
        <v/>
      </c>
      <c r="AB391" s="45" t="e">
        <f>Réservation!#REF!</f>
        <v>#REF!</v>
      </c>
      <c r="AC391" s="45" t="e">
        <f>Réservation!#REF!</f>
        <v>#REF!</v>
      </c>
      <c r="AD391" s="45" t="e">
        <f>VLOOKUP(AC391,Données!$D$14:$E$16,2,FALSE)</f>
        <v>#REF!</v>
      </c>
      <c r="AE391" s="187" t="str">
        <f t="shared" si="68"/>
        <v/>
      </c>
    </row>
    <row r="392" spans="1:31" hidden="1" x14ac:dyDescent="0.35">
      <c r="A392" s="150" t="e">
        <f>Réservation!#REF!</f>
        <v>#REF!</v>
      </c>
      <c r="B392" s="150" t="e">
        <f>Réservation!#REF!</f>
        <v>#REF!</v>
      </c>
      <c r="C392" s="151" t="e">
        <f>Réservation!#REF!</f>
        <v>#REF!</v>
      </c>
      <c r="D392" s="151" t="e">
        <f>Réservation!#REF!</f>
        <v>#REF!</v>
      </c>
      <c r="E392" s="44" t="e">
        <f t="shared" si="60"/>
        <v>#REF!</v>
      </c>
      <c r="F392" s="44" t="e">
        <f>Réservation!#REF!</f>
        <v>#REF!</v>
      </c>
      <c r="G392" s="44" t="e">
        <f>Réservation!#REF!</f>
        <v>#REF!</v>
      </c>
      <c r="H392" s="44" t="e">
        <f>Réservation!#REF!</f>
        <v>#REF!</v>
      </c>
      <c r="I392" s="150" t="e">
        <f>Réservation!#REF!</f>
        <v>#REF!</v>
      </c>
      <c r="J392" s="44" t="str">
        <f>IFERROR(VLOOKUP(I392,Données!$D$2:$E$5,2,FALSE),"")</f>
        <v/>
      </c>
      <c r="K392" s="44" t="str">
        <f t="shared" si="61"/>
        <v/>
      </c>
      <c r="L392" s="150" t="e">
        <f>Réservation!#REF!</f>
        <v>#REF!</v>
      </c>
      <c r="M392" s="44" t="str">
        <f>IFERROR(VLOOKUP(L392,Données!$D$2:$E$5,2,FALSE),"")</f>
        <v/>
      </c>
      <c r="N392" s="44" t="str">
        <f t="shared" si="62"/>
        <v/>
      </c>
      <c r="O392" s="150" t="e">
        <f>Réservation!#REF!</f>
        <v>#REF!</v>
      </c>
      <c r="P392" s="44" t="str">
        <f>IFERROR(VLOOKUP(O392,Données!$D$2:$E$5,2,FALSE),"")</f>
        <v/>
      </c>
      <c r="Q392" s="44" t="str">
        <f t="shared" si="63"/>
        <v/>
      </c>
      <c r="R392" s="150" t="e">
        <f>Réservation!#REF!</f>
        <v>#REF!</v>
      </c>
      <c r="S392" s="44" t="str">
        <f>IFERROR(VLOOKUP(R392,Données!$D$2:$E$5,2,FALSE),"")</f>
        <v/>
      </c>
      <c r="T392" s="44" t="str">
        <f t="shared" si="64"/>
        <v/>
      </c>
      <c r="U392" s="187">
        <f t="shared" si="65"/>
        <v>0</v>
      </c>
      <c r="V392" s="45" t="e">
        <f>Réservation!#REF!</f>
        <v>#REF!</v>
      </c>
      <c r="W392" s="45" t="str">
        <f>IFERROR(VLOOKUP(V392,Données!$K$2:$N$7,3,FALSE),"")</f>
        <v/>
      </c>
      <c r="X392" s="187" t="str">
        <f t="shared" si="66"/>
        <v/>
      </c>
      <c r="Y392" s="45" t="e">
        <f>Réservation!#REF!</f>
        <v>#REF!</v>
      </c>
      <c r="Z392" s="45" t="str">
        <f>IFERROR(VLOOKUP(Y392,Données!$D$8:$E$10,2,FALSE),"")</f>
        <v/>
      </c>
      <c r="AA392" s="187" t="str">
        <f t="shared" si="67"/>
        <v/>
      </c>
      <c r="AB392" s="45" t="e">
        <f>Réservation!#REF!</f>
        <v>#REF!</v>
      </c>
      <c r="AC392" s="45" t="e">
        <f>Réservation!#REF!</f>
        <v>#REF!</v>
      </c>
      <c r="AD392" s="45" t="e">
        <f>VLOOKUP(AC392,Données!$D$14:$E$16,2,FALSE)</f>
        <v>#REF!</v>
      </c>
      <c r="AE392" s="187" t="str">
        <f t="shared" si="68"/>
        <v/>
      </c>
    </row>
    <row r="393" spans="1:31" hidden="1" x14ac:dyDescent="0.35">
      <c r="A393" s="150" t="e">
        <f>Réservation!#REF!</f>
        <v>#REF!</v>
      </c>
      <c r="B393" s="150" t="e">
        <f>Réservation!#REF!</f>
        <v>#REF!</v>
      </c>
      <c r="C393" s="151" t="e">
        <f>Réservation!#REF!</f>
        <v>#REF!</v>
      </c>
      <c r="D393" s="151" t="e">
        <f>Réservation!#REF!</f>
        <v>#REF!</v>
      </c>
      <c r="E393" s="44" t="e">
        <f t="shared" si="60"/>
        <v>#REF!</v>
      </c>
      <c r="F393" s="44" t="e">
        <f>Réservation!#REF!</f>
        <v>#REF!</v>
      </c>
      <c r="G393" s="44" t="e">
        <f>Réservation!#REF!</f>
        <v>#REF!</v>
      </c>
      <c r="H393" s="44" t="e">
        <f>Réservation!#REF!</f>
        <v>#REF!</v>
      </c>
      <c r="I393" s="150" t="e">
        <f>Réservation!#REF!</f>
        <v>#REF!</v>
      </c>
      <c r="J393" s="44" t="str">
        <f>IFERROR(VLOOKUP(I393,Données!$D$2:$E$5,2,FALSE),"")</f>
        <v/>
      </c>
      <c r="K393" s="44" t="str">
        <f t="shared" si="61"/>
        <v/>
      </c>
      <c r="L393" s="150" t="e">
        <f>Réservation!#REF!</f>
        <v>#REF!</v>
      </c>
      <c r="M393" s="44" t="str">
        <f>IFERROR(VLOOKUP(L393,Données!$D$2:$E$5,2,FALSE),"")</f>
        <v/>
      </c>
      <c r="N393" s="44" t="str">
        <f t="shared" si="62"/>
        <v/>
      </c>
      <c r="O393" s="150" t="e">
        <f>Réservation!#REF!</f>
        <v>#REF!</v>
      </c>
      <c r="P393" s="44" t="str">
        <f>IFERROR(VLOOKUP(O393,Données!$D$2:$E$5,2,FALSE),"")</f>
        <v/>
      </c>
      <c r="Q393" s="44" t="str">
        <f t="shared" si="63"/>
        <v/>
      </c>
      <c r="R393" s="150" t="e">
        <f>Réservation!#REF!</f>
        <v>#REF!</v>
      </c>
      <c r="S393" s="44" t="str">
        <f>IFERROR(VLOOKUP(R393,Données!$D$2:$E$5,2,FALSE),"")</f>
        <v/>
      </c>
      <c r="T393" s="44" t="str">
        <f t="shared" si="64"/>
        <v/>
      </c>
      <c r="U393" s="187">
        <f t="shared" si="65"/>
        <v>0</v>
      </c>
      <c r="V393" s="45" t="e">
        <f>Réservation!#REF!</f>
        <v>#REF!</v>
      </c>
      <c r="W393" s="45" t="str">
        <f>IFERROR(VLOOKUP(V393,Données!$K$2:$N$7,3,FALSE),"")</f>
        <v/>
      </c>
      <c r="X393" s="187" t="str">
        <f t="shared" si="66"/>
        <v/>
      </c>
      <c r="Y393" s="45" t="e">
        <f>Réservation!#REF!</f>
        <v>#REF!</v>
      </c>
      <c r="Z393" s="45" t="str">
        <f>IFERROR(VLOOKUP(Y393,Données!$D$8:$E$10,2,FALSE),"")</f>
        <v/>
      </c>
      <c r="AA393" s="187" t="str">
        <f t="shared" si="67"/>
        <v/>
      </c>
      <c r="AB393" s="45" t="e">
        <f>Réservation!#REF!</f>
        <v>#REF!</v>
      </c>
      <c r="AC393" s="45" t="e">
        <f>Réservation!#REF!</f>
        <v>#REF!</v>
      </c>
      <c r="AD393" s="45" t="e">
        <f>VLOOKUP(AC393,Données!$D$14:$E$16,2,FALSE)</f>
        <v>#REF!</v>
      </c>
      <c r="AE393" s="187" t="str">
        <f t="shared" si="68"/>
        <v/>
      </c>
    </row>
    <row r="394" spans="1:31" hidden="1" x14ac:dyDescent="0.35">
      <c r="A394" s="150" t="e">
        <f>Réservation!#REF!</f>
        <v>#REF!</v>
      </c>
      <c r="B394" s="150" t="e">
        <f>Réservation!#REF!</f>
        <v>#REF!</v>
      </c>
      <c r="C394" s="151" t="e">
        <f>Réservation!#REF!</f>
        <v>#REF!</v>
      </c>
      <c r="D394" s="151" t="e">
        <f>Réservation!#REF!</f>
        <v>#REF!</v>
      </c>
      <c r="E394" s="44" t="e">
        <f t="shared" ref="E394:E400" si="69">SUM(D394-C394)</f>
        <v>#REF!</v>
      </c>
      <c r="F394" s="44" t="e">
        <f>Réservation!#REF!</f>
        <v>#REF!</v>
      </c>
      <c r="G394" s="44" t="e">
        <f>Réservation!#REF!</f>
        <v>#REF!</v>
      </c>
      <c r="H394" s="44" t="e">
        <f>Réservation!#REF!</f>
        <v>#REF!</v>
      </c>
      <c r="I394" s="150" t="e">
        <f>Réservation!#REF!</f>
        <v>#REF!</v>
      </c>
      <c r="J394" s="44" t="str">
        <f>IFERROR(VLOOKUP(I394,Données!$D$2:$E$5,2,FALSE),"")</f>
        <v/>
      </c>
      <c r="K394" s="44" t="str">
        <f t="shared" ref="K394:K400" si="70">IFERROR(SUM(J394*E394),"")</f>
        <v/>
      </c>
      <c r="L394" s="150" t="e">
        <f>Réservation!#REF!</f>
        <v>#REF!</v>
      </c>
      <c r="M394" s="44" t="str">
        <f>IFERROR(VLOOKUP(L394,Données!$D$2:$E$5,2,FALSE),"")</f>
        <v/>
      </c>
      <c r="N394" s="44" t="str">
        <f t="shared" ref="N394:N400" si="71">IFERROR(SUM(M394*E394),"")</f>
        <v/>
      </c>
      <c r="O394" s="150" t="e">
        <f>Réservation!#REF!</f>
        <v>#REF!</v>
      </c>
      <c r="P394" s="44" t="str">
        <f>IFERROR(VLOOKUP(O394,Données!$D$2:$E$5,2,FALSE),"")</f>
        <v/>
      </c>
      <c r="Q394" s="44" t="str">
        <f t="shared" ref="Q394:Q400" si="72">IFERROR(SUM(P394*E394),"")</f>
        <v/>
      </c>
      <c r="R394" s="150" t="e">
        <f>Réservation!#REF!</f>
        <v>#REF!</v>
      </c>
      <c r="S394" s="44" t="str">
        <f>IFERROR(VLOOKUP(R394,Données!$D$2:$E$5,2,FALSE),"")</f>
        <v/>
      </c>
      <c r="T394" s="44" t="str">
        <f t="shared" ref="T394:T400" si="73">IFERROR(SUM(S394*E394),"")</f>
        <v/>
      </c>
      <c r="U394" s="187">
        <f t="shared" ref="U394:U400" si="74">SUM(K394,N394,Q394,T394)</f>
        <v>0</v>
      </c>
      <c r="V394" s="45" t="e">
        <f>Réservation!#REF!</f>
        <v>#REF!</v>
      </c>
      <c r="W394" s="45" t="str">
        <f>IFERROR(VLOOKUP(V394,Données!$K$2:$N$7,3,FALSE),"")</f>
        <v/>
      </c>
      <c r="X394" s="187" t="str">
        <f t="shared" ref="X394:X400" si="75">IFERROR(SUM(W394*E394),"")</f>
        <v/>
      </c>
      <c r="Y394" s="45" t="e">
        <f>Réservation!#REF!</f>
        <v>#REF!</v>
      </c>
      <c r="Z394" s="45" t="str">
        <f>IFERROR(VLOOKUP(Y394,Données!$D$8:$E$10,2,FALSE),"")</f>
        <v/>
      </c>
      <c r="AA394" s="187" t="str">
        <f t="shared" ref="AA394:AA400" si="76">IFERROR(SUM(Z394*F394)*E394,"")</f>
        <v/>
      </c>
      <c r="AB394" s="45" t="e">
        <f>Réservation!#REF!</f>
        <v>#REF!</v>
      </c>
      <c r="AC394" s="45" t="e">
        <f>Réservation!#REF!</f>
        <v>#REF!</v>
      </c>
      <c r="AD394" s="45" t="e">
        <f>VLOOKUP(AC394,Données!$D$14:$E$16,2,FALSE)</f>
        <v>#REF!</v>
      </c>
      <c r="AE394" s="187" t="str">
        <f t="shared" ref="AE394:AE400" si="77">IFERROR(SUM(AD394*H394)*E394,"")</f>
        <v/>
      </c>
    </row>
    <row r="395" spans="1:31" hidden="1" x14ac:dyDescent="0.35">
      <c r="A395" s="150" t="e">
        <f>Réservation!#REF!</f>
        <v>#REF!</v>
      </c>
      <c r="B395" s="150" t="e">
        <f>Réservation!#REF!</f>
        <v>#REF!</v>
      </c>
      <c r="C395" s="151" t="e">
        <f>Réservation!#REF!</f>
        <v>#REF!</v>
      </c>
      <c r="D395" s="151" t="e">
        <f>Réservation!#REF!</f>
        <v>#REF!</v>
      </c>
      <c r="E395" s="44" t="e">
        <f t="shared" si="69"/>
        <v>#REF!</v>
      </c>
      <c r="F395" s="44" t="e">
        <f>Réservation!#REF!</f>
        <v>#REF!</v>
      </c>
      <c r="G395" s="44" t="e">
        <f>Réservation!#REF!</f>
        <v>#REF!</v>
      </c>
      <c r="H395" s="44" t="e">
        <f>Réservation!#REF!</f>
        <v>#REF!</v>
      </c>
      <c r="I395" s="150" t="e">
        <f>Réservation!#REF!</f>
        <v>#REF!</v>
      </c>
      <c r="J395" s="44" t="str">
        <f>IFERROR(VLOOKUP(I395,Données!$D$2:$E$5,2,FALSE),"")</f>
        <v/>
      </c>
      <c r="K395" s="44" t="str">
        <f t="shared" si="70"/>
        <v/>
      </c>
      <c r="L395" s="150" t="e">
        <f>Réservation!#REF!</f>
        <v>#REF!</v>
      </c>
      <c r="M395" s="44" t="str">
        <f>IFERROR(VLOOKUP(L395,Données!$D$2:$E$5,2,FALSE),"")</f>
        <v/>
      </c>
      <c r="N395" s="44" t="str">
        <f t="shared" si="71"/>
        <v/>
      </c>
      <c r="O395" s="150" t="e">
        <f>Réservation!#REF!</f>
        <v>#REF!</v>
      </c>
      <c r="P395" s="44" t="str">
        <f>IFERROR(VLOOKUP(O395,Données!$D$2:$E$5,2,FALSE),"")</f>
        <v/>
      </c>
      <c r="Q395" s="44" t="str">
        <f t="shared" si="72"/>
        <v/>
      </c>
      <c r="R395" s="150" t="e">
        <f>Réservation!#REF!</f>
        <v>#REF!</v>
      </c>
      <c r="S395" s="44" t="str">
        <f>IFERROR(VLOOKUP(R395,Données!$D$2:$E$5,2,FALSE),"")</f>
        <v/>
      </c>
      <c r="T395" s="44" t="str">
        <f t="shared" si="73"/>
        <v/>
      </c>
      <c r="U395" s="187">
        <f t="shared" si="74"/>
        <v>0</v>
      </c>
      <c r="V395" s="45" t="e">
        <f>Réservation!#REF!</f>
        <v>#REF!</v>
      </c>
      <c r="W395" s="45" t="str">
        <f>IFERROR(VLOOKUP(V395,Données!$K$2:$N$7,3,FALSE),"")</f>
        <v/>
      </c>
      <c r="X395" s="187" t="str">
        <f t="shared" si="75"/>
        <v/>
      </c>
      <c r="Y395" s="45" t="e">
        <f>Réservation!#REF!</f>
        <v>#REF!</v>
      </c>
      <c r="Z395" s="45" t="str">
        <f>IFERROR(VLOOKUP(Y395,Données!$D$8:$E$10,2,FALSE),"")</f>
        <v/>
      </c>
      <c r="AA395" s="187" t="str">
        <f t="shared" si="76"/>
        <v/>
      </c>
      <c r="AB395" s="45" t="e">
        <f>Réservation!#REF!</f>
        <v>#REF!</v>
      </c>
      <c r="AC395" s="45" t="e">
        <f>Réservation!#REF!</f>
        <v>#REF!</v>
      </c>
      <c r="AD395" s="45" t="e">
        <f>VLOOKUP(AC395,Données!$D$14:$E$16,2,FALSE)</f>
        <v>#REF!</v>
      </c>
      <c r="AE395" s="187" t="str">
        <f t="shared" si="77"/>
        <v/>
      </c>
    </row>
    <row r="396" spans="1:31" hidden="1" x14ac:dyDescent="0.35">
      <c r="A396" s="150" t="e">
        <f>Réservation!#REF!</f>
        <v>#REF!</v>
      </c>
      <c r="B396" s="150" t="e">
        <f>Réservation!#REF!</f>
        <v>#REF!</v>
      </c>
      <c r="C396" s="151" t="e">
        <f>Réservation!#REF!</f>
        <v>#REF!</v>
      </c>
      <c r="D396" s="151" t="e">
        <f>Réservation!#REF!</f>
        <v>#REF!</v>
      </c>
      <c r="E396" s="44" t="e">
        <f t="shared" si="69"/>
        <v>#REF!</v>
      </c>
      <c r="F396" s="44" t="e">
        <f>Réservation!#REF!</f>
        <v>#REF!</v>
      </c>
      <c r="G396" s="44" t="e">
        <f>Réservation!#REF!</f>
        <v>#REF!</v>
      </c>
      <c r="H396" s="44" t="e">
        <f>Réservation!#REF!</f>
        <v>#REF!</v>
      </c>
      <c r="I396" s="150" t="e">
        <f>Réservation!#REF!</f>
        <v>#REF!</v>
      </c>
      <c r="J396" s="44" t="str">
        <f>IFERROR(VLOOKUP(I396,Données!$D$2:$E$5,2,FALSE),"")</f>
        <v/>
      </c>
      <c r="K396" s="44" t="str">
        <f t="shared" si="70"/>
        <v/>
      </c>
      <c r="L396" s="150" t="e">
        <f>Réservation!#REF!</f>
        <v>#REF!</v>
      </c>
      <c r="M396" s="44" t="str">
        <f>IFERROR(VLOOKUP(L396,Données!$D$2:$E$5,2,FALSE),"")</f>
        <v/>
      </c>
      <c r="N396" s="44" t="str">
        <f t="shared" si="71"/>
        <v/>
      </c>
      <c r="O396" s="150" t="e">
        <f>Réservation!#REF!</f>
        <v>#REF!</v>
      </c>
      <c r="P396" s="44" t="str">
        <f>IFERROR(VLOOKUP(O396,Données!$D$2:$E$5,2,FALSE),"")</f>
        <v/>
      </c>
      <c r="Q396" s="44" t="str">
        <f t="shared" si="72"/>
        <v/>
      </c>
      <c r="R396" s="150" t="e">
        <f>Réservation!#REF!</f>
        <v>#REF!</v>
      </c>
      <c r="S396" s="44" t="str">
        <f>IFERROR(VLOOKUP(R396,Données!$D$2:$E$5,2,FALSE),"")</f>
        <v/>
      </c>
      <c r="T396" s="44" t="str">
        <f t="shared" si="73"/>
        <v/>
      </c>
      <c r="U396" s="187">
        <f t="shared" si="74"/>
        <v>0</v>
      </c>
      <c r="V396" s="45" t="e">
        <f>Réservation!#REF!</f>
        <v>#REF!</v>
      </c>
      <c r="W396" s="45" t="str">
        <f>IFERROR(VLOOKUP(V396,Données!$K$2:$N$7,3,FALSE),"")</f>
        <v/>
      </c>
      <c r="X396" s="187" t="str">
        <f t="shared" si="75"/>
        <v/>
      </c>
      <c r="Y396" s="45" t="e">
        <f>Réservation!#REF!</f>
        <v>#REF!</v>
      </c>
      <c r="Z396" s="45" t="str">
        <f>IFERROR(VLOOKUP(Y396,Données!$D$8:$E$10,2,FALSE),"")</f>
        <v/>
      </c>
      <c r="AA396" s="187" t="str">
        <f t="shared" si="76"/>
        <v/>
      </c>
      <c r="AB396" s="45" t="e">
        <f>Réservation!#REF!</f>
        <v>#REF!</v>
      </c>
      <c r="AC396" s="45" t="e">
        <f>Réservation!#REF!</f>
        <v>#REF!</v>
      </c>
      <c r="AD396" s="45" t="e">
        <f>VLOOKUP(AC396,Données!$D$14:$E$16,2,FALSE)</f>
        <v>#REF!</v>
      </c>
      <c r="AE396" s="187" t="str">
        <f t="shared" si="77"/>
        <v/>
      </c>
    </row>
    <row r="397" spans="1:31" hidden="1" x14ac:dyDescent="0.35">
      <c r="A397" s="150" t="e">
        <f>Réservation!#REF!</f>
        <v>#REF!</v>
      </c>
      <c r="B397" s="150" t="e">
        <f>Réservation!#REF!</f>
        <v>#REF!</v>
      </c>
      <c r="C397" s="151" t="e">
        <f>Réservation!#REF!</f>
        <v>#REF!</v>
      </c>
      <c r="D397" s="151" t="e">
        <f>Réservation!#REF!</f>
        <v>#REF!</v>
      </c>
      <c r="E397" s="44" t="e">
        <f t="shared" si="69"/>
        <v>#REF!</v>
      </c>
      <c r="F397" s="44" t="e">
        <f>Réservation!#REF!</f>
        <v>#REF!</v>
      </c>
      <c r="G397" s="44" t="e">
        <f>Réservation!#REF!</f>
        <v>#REF!</v>
      </c>
      <c r="H397" s="44" t="e">
        <f>Réservation!#REF!</f>
        <v>#REF!</v>
      </c>
      <c r="I397" s="150" t="e">
        <f>Réservation!#REF!</f>
        <v>#REF!</v>
      </c>
      <c r="J397" s="44" t="str">
        <f>IFERROR(VLOOKUP(I397,Données!$D$2:$E$5,2,FALSE),"")</f>
        <v/>
      </c>
      <c r="K397" s="44" t="str">
        <f t="shared" si="70"/>
        <v/>
      </c>
      <c r="L397" s="150" t="e">
        <f>Réservation!#REF!</f>
        <v>#REF!</v>
      </c>
      <c r="M397" s="44" t="str">
        <f>IFERROR(VLOOKUP(L397,Données!$D$2:$E$5,2,FALSE),"")</f>
        <v/>
      </c>
      <c r="N397" s="44" t="str">
        <f t="shared" si="71"/>
        <v/>
      </c>
      <c r="O397" s="150" t="e">
        <f>Réservation!#REF!</f>
        <v>#REF!</v>
      </c>
      <c r="P397" s="44" t="str">
        <f>IFERROR(VLOOKUP(O397,Données!$D$2:$E$5,2,FALSE),"")</f>
        <v/>
      </c>
      <c r="Q397" s="44" t="str">
        <f t="shared" si="72"/>
        <v/>
      </c>
      <c r="R397" s="150" t="e">
        <f>Réservation!#REF!</f>
        <v>#REF!</v>
      </c>
      <c r="S397" s="44" t="str">
        <f>IFERROR(VLOOKUP(R397,Données!$D$2:$E$5,2,FALSE),"")</f>
        <v/>
      </c>
      <c r="T397" s="44" t="str">
        <f t="shared" si="73"/>
        <v/>
      </c>
      <c r="U397" s="187">
        <f t="shared" si="74"/>
        <v>0</v>
      </c>
      <c r="V397" s="45" t="e">
        <f>Réservation!#REF!</f>
        <v>#REF!</v>
      </c>
      <c r="W397" s="45" t="str">
        <f>IFERROR(VLOOKUP(V397,Données!$K$2:$N$7,3,FALSE),"")</f>
        <v/>
      </c>
      <c r="X397" s="187" t="str">
        <f t="shared" si="75"/>
        <v/>
      </c>
      <c r="Y397" s="45" t="e">
        <f>Réservation!#REF!</f>
        <v>#REF!</v>
      </c>
      <c r="Z397" s="45" t="str">
        <f>IFERROR(VLOOKUP(Y397,Données!$D$8:$E$10,2,FALSE),"")</f>
        <v/>
      </c>
      <c r="AA397" s="187" t="str">
        <f t="shared" si="76"/>
        <v/>
      </c>
      <c r="AB397" s="45" t="e">
        <f>Réservation!#REF!</f>
        <v>#REF!</v>
      </c>
      <c r="AC397" s="45" t="e">
        <f>Réservation!#REF!</f>
        <v>#REF!</v>
      </c>
      <c r="AD397" s="45" t="e">
        <f>VLOOKUP(AC397,Données!$D$14:$E$16,2,FALSE)</f>
        <v>#REF!</v>
      </c>
      <c r="AE397" s="187" t="str">
        <f t="shared" si="77"/>
        <v/>
      </c>
    </row>
    <row r="398" spans="1:31" hidden="1" x14ac:dyDescent="0.35">
      <c r="A398" s="150" t="e">
        <f>Réservation!#REF!</f>
        <v>#REF!</v>
      </c>
      <c r="B398" s="150" t="e">
        <f>Réservation!#REF!</f>
        <v>#REF!</v>
      </c>
      <c r="C398" s="151" t="e">
        <f>Réservation!#REF!</f>
        <v>#REF!</v>
      </c>
      <c r="D398" s="151" t="e">
        <f>Réservation!#REF!</f>
        <v>#REF!</v>
      </c>
      <c r="E398" s="44" t="e">
        <f t="shared" si="69"/>
        <v>#REF!</v>
      </c>
      <c r="F398" s="44" t="e">
        <f>Réservation!#REF!</f>
        <v>#REF!</v>
      </c>
      <c r="G398" s="44" t="e">
        <f>Réservation!#REF!</f>
        <v>#REF!</v>
      </c>
      <c r="H398" s="44" t="e">
        <f>Réservation!#REF!</f>
        <v>#REF!</v>
      </c>
      <c r="I398" s="150" t="e">
        <f>Réservation!#REF!</f>
        <v>#REF!</v>
      </c>
      <c r="J398" s="44" t="str">
        <f>IFERROR(VLOOKUP(I398,Données!$D$2:$E$5,2,FALSE),"")</f>
        <v/>
      </c>
      <c r="K398" s="44" t="str">
        <f t="shared" si="70"/>
        <v/>
      </c>
      <c r="L398" s="150" t="e">
        <f>Réservation!#REF!</f>
        <v>#REF!</v>
      </c>
      <c r="M398" s="44" t="str">
        <f>IFERROR(VLOOKUP(L398,Données!$D$2:$E$5,2,FALSE),"")</f>
        <v/>
      </c>
      <c r="N398" s="44" t="str">
        <f t="shared" si="71"/>
        <v/>
      </c>
      <c r="O398" s="150" t="e">
        <f>Réservation!#REF!</f>
        <v>#REF!</v>
      </c>
      <c r="P398" s="44" t="str">
        <f>IFERROR(VLOOKUP(O398,Données!$D$2:$E$5,2,FALSE),"")</f>
        <v/>
      </c>
      <c r="Q398" s="44" t="str">
        <f t="shared" si="72"/>
        <v/>
      </c>
      <c r="R398" s="150" t="e">
        <f>Réservation!#REF!</f>
        <v>#REF!</v>
      </c>
      <c r="S398" s="44" t="str">
        <f>IFERROR(VLOOKUP(R398,Données!$D$2:$E$5,2,FALSE),"")</f>
        <v/>
      </c>
      <c r="T398" s="44" t="str">
        <f t="shared" si="73"/>
        <v/>
      </c>
      <c r="U398" s="187">
        <f t="shared" si="74"/>
        <v>0</v>
      </c>
      <c r="V398" s="45" t="e">
        <f>Réservation!#REF!</f>
        <v>#REF!</v>
      </c>
      <c r="W398" s="45" t="str">
        <f>IFERROR(VLOOKUP(V398,Données!$K$2:$N$7,3,FALSE),"")</f>
        <v/>
      </c>
      <c r="X398" s="187" t="str">
        <f t="shared" si="75"/>
        <v/>
      </c>
      <c r="Y398" s="45" t="e">
        <f>Réservation!#REF!</f>
        <v>#REF!</v>
      </c>
      <c r="Z398" s="45" t="str">
        <f>IFERROR(VLOOKUP(Y398,Données!$D$8:$E$10,2,FALSE),"")</f>
        <v/>
      </c>
      <c r="AA398" s="187" t="str">
        <f t="shared" si="76"/>
        <v/>
      </c>
      <c r="AB398" s="45" t="e">
        <f>Réservation!#REF!</f>
        <v>#REF!</v>
      </c>
      <c r="AC398" s="45" t="e">
        <f>Réservation!#REF!</f>
        <v>#REF!</v>
      </c>
      <c r="AD398" s="45" t="e">
        <f>VLOOKUP(AC398,Données!$D$14:$E$16,2,FALSE)</f>
        <v>#REF!</v>
      </c>
      <c r="AE398" s="187" t="str">
        <f t="shared" si="77"/>
        <v/>
      </c>
    </row>
    <row r="399" spans="1:31" hidden="1" x14ac:dyDescent="0.35">
      <c r="A399" s="150" t="e">
        <f>Réservation!#REF!</f>
        <v>#REF!</v>
      </c>
      <c r="B399" s="150" t="e">
        <f>Réservation!#REF!</f>
        <v>#REF!</v>
      </c>
      <c r="C399" s="151" t="e">
        <f>Réservation!#REF!</f>
        <v>#REF!</v>
      </c>
      <c r="D399" s="151" t="e">
        <f>Réservation!#REF!</f>
        <v>#REF!</v>
      </c>
      <c r="E399" s="44" t="e">
        <f t="shared" si="69"/>
        <v>#REF!</v>
      </c>
      <c r="F399" s="44" t="e">
        <f>Réservation!#REF!</f>
        <v>#REF!</v>
      </c>
      <c r="G399" s="44" t="e">
        <f>Réservation!#REF!</f>
        <v>#REF!</v>
      </c>
      <c r="H399" s="44" t="e">
        <f>Réservation!#REF!</f>
        <v>#REF!</v>
      </c>
      <c r="I399" s="150" t="e">
        <f>Réservation!#REF!</f>
        <v>#REF!</v>
      </c>
      <c r="J399" s="44" t="str">
        <f>IFERROR(VLOOKUP(I399,Données!$D$2:$E$5,2,FALSE),"")</f>
        <v/>
      </c>
      <c r="K399" s="44" t="str">
        <f t="shared" si="70"/>
        <v/>
      </c>
      <c r="L399" s="150" t="e">
        <f>Réservation!#REF!</f>
        <v>#REF!</v>
      </c>
      <c r="M399" s="44" t="str">
        <f>IFERROR(VLOOKUP(L399,Données!$D$2:$E$5,2,FALSE),"")</f>
        <v/>
      </c>
      <c r="N399" s="44" t="str">
        <f t="shared" si="71"/>
        <v/>
      </c>
      <c r="O399" s="150" t="e">
        <f>Réservation!#REF!</f>
        <v>#REF!</v>
      </c>
      <c r="P399" s="44" t="str">
        <f>IFERROR(VLOOKUP(O399,Données!$D$2:$E$5,2,FALSE),"")</f>
        <v/>
      </c>
      <c r="Q399" s="44" t="str">
        <f t="shared" si="72"/>
        <v/>
      </c>
      <c r="R399" s="150" t="e">
        <f>Réservation!#REF!</f>
        <v>#REF!</v>
      </c>
      <c r="S399" s="44" t="str">
        <f>IFERROR(VLOOKUP(R399,Données!$D$2:$E$5,2,FALSE),"")</f>
        <v/>
      </c>
      <c r="T399" s="44" t="str">
        <f t="shared" si="73"/>
        <v/>
      </c>
      <c r="U399" s="187">
        <f t="shared" si="74"/>
        <v>0</v>
      </c>
      <c r="V399" s="45" t="e">
        <f>Réservation!#REF!</f>
        <v>#REF!</v>
      </c>
      <c r="W399" s="45" t="str">
        <f>IFERROR(VLOOKUP(V399,Données!$K$2:$N$7,3,FALSE),"")</f>
        <v/>
      </c>
      <c r="X399" s="187" t="str">
        <f t="shared" si="75"/>
        <v/>
      </c>
      <c r="Y399" s="45" t="e">
        <f>Réservation!#REF!</f>
        <v>#REF!</v>
      </c>
      <c r="Z399" s="45" t="str">
        <f>IFERROR(VLOOKUP(Y399,Données!$D$8:$E$10,2,FALSE),"")</f>
        <v/>
      </c>
      <c r="AA399" s="187" t="str">
        <f t="shared" si="76"/>
        <v/>
      </c>
      <c r="AB399" s="45" t="e">
        <f>Réservation!#REF!</f>
        <v>#REF!</v>
      </c>
      <c r="AC399" s="45" t="e">
        <f>Réservation!#REF!</f>
        <v>#REF!</v>
      </c>
      <c r="AD399" s="45" t="e">
        <f>VLOOKUP(AC399,Données!$D$14:$E$16,2,FALSE)</f>
        <v>#REF!</v>
      </c>
      <c r="AE399" s="187" t="str">
        <f t="shared" si="77"/>
        <v/>
      </c>
    </row>
    <row r="400" spans="1:31" hidden="1" x14ac:dyDescent="0.35">
      <c r="A400" s="150" t="e">
        <f>Réservation!#REF!</f>
        <v>#REF!</v>
      </c>
      <c r="B400" s="150" t="e">
        <f>Réservation!#REF!</f>
        <v>#REF!</v>
      </c>
      <c r="C400" s="151" t="e">
        <f>Réservation!#REF!</f>
        <v>#REF!</v>
      </c>
      <c r="D400" s="151" t="e">
        <f>Réservation!#REF!</f>
        <v>#REF!</v>
      </c>
      <c r="E400" s="44" t="e">
        <f t="shared" si="69"/>
        <v>#REF!</v>
      </c>
      <c r="F400" s="44" t="e">
        <f>Réservation!#REF!</f>
        <v>#REF!</v>
      </c>
      <c r="G400" s="44" t="e">
        <f>Réservation!#REF!</f>
        <v>#REF!</v>
      </c>
      <c r="H400" s="44" t="e">
        <f>Réservation!#REF!</f>
        <v>#REF!</v>
      </c>
      <c r="I400" s="150" t="e">
        <f>Réservation!#REF!</f>
        <v>#REF!</v>
      </c>
      <c r="J400" s="44" t="str">
        <f>IFERROR(VLOOKUP(I400,Données!$D$2:$E$5,2,FALSE),"")</f>
        <v/>
      </c>
      <c r="K400" s="44" t="str">
        <f t="shared" si="70"/>
        <v/>
      </c>
      <c r="L400" s="150" t="e">
        <f>Réservation!#REF!</f>
        <v>#REF!</v>
      </c>
      <c r="M400" s="44" t="str">
        <f>IFERROR(VLOOKUP(L400,Données!$D$2:$E$5,2,FALSE),"")</f>
        <v/>
      </c>
      <c r="N400" s="44" t="str">
        <f t="shared" si="71"/>
        <v/>
      </c>
      <c r="O400" s="150" t="e">
        <f>Réservation!#REF!</f>
        <v>#REF!</v>
      </c>
      <c r="P400" s="44" t="str">
        <f>IFERROR(VLOOKUP(O400,Données!$D$2:$E$5,2,FALSE),"")</f>
        <v/>
      </c>
      <c r="Q400" s="44" t="str">
        <f t="shared" si="72"/>
        <v/>
      </c>
      <c r="R400" s="150" t="e">
        <f>Réservation!#REF!</f>
        <v>#REF!</v>
      </c>
      <c r="S400" s="44" t="str">
        <f>IFERROR(VLOOKUP(R400,Données!$D$2:$E$5,2,FALSE),"")</f>
        <v/>
      </c>
      <c r="T400" s="44" t="str">
        <f t="shared" si="73"/>
        <v/>
      </c>
      <c r="U400" s="187">
        <f t="shared" si="74"/>
        <v>0</v>
      </c>
      <c r="V400" s="45" t="e">
        <f>Réservation!#REF!</f>
        <v>#REF!</v>
      </c>
      <c r="W400" s="45" t="str">
        <f>IFERROR(VLOOKUP(V400,Données!$K$2:$N$7,3,FALSE),"")</f>
        <v/>
      </c>
      <c r="X400" s="187" t="str">
        <f t="shared" si="75"/>
        <v/>
      </c>
      <c r="Y400" s="45" t="e">
        <f>Réservation!#REF!</f>
        <v>#REF!</v>
      </c>
      <c r="Z400" s="45" t="str">
        <f>IFERROR(VLOOKUP(Y400,Données!$D$8:$E$10,2,FALSE),"")</f>
        <v/>
      </c>
      <c r="AA400" s="187" t="str">
        <f t="shared" si="76"/>
        <v/>
      </c>
      <c r="AB400" s="45" t="e">
        <f>Réservation!#REF!</f>
        <v>#REF!</v>
      </c>
      <c r="AC400" s="45" t="e">
        <f>Réservation!#REF!</f>
        <v>#REF!</v>
      </c>
      <c r="AD400" s="45" t="e">
        <f>VLOOKUP(AC400,Données!$D$14:$E$16,2,FALSE)</f>
        <v>#REF!</v>
      </c>
      <c r="AE400" s="187" t="str">
        <f t="shared" si="77"/>
        <v/>
      </c>
    </row>
    <row r="401" spans="5:31" x14ac:dyDescent="0.35">
      <c r="E401" s="55" t="e">
        <f>SUM(E2:E400)</f>
        <v>#REF!</v>
      </c>
      <c r="F401" s="55" t="e">
        <f t="shared" ref="F401:AE401" si="78">SUM(F2:F400)</f>
        <v>#REF!</v>
      </c>
      <c r="G401" s="55" t="e">
        <f t="shared" si="78"/>
        <v>#REF!</v>
      </c>
      <c r="H401" s="55" t="e">
        <f t="shared" si="78"/>
        <v>#REF!</v>
      </c>
      <c r="I401" s="55" t="e">
        <f t="shared" si="78"/>
        <v>#REF!</v>
      </c>
      <c r="J401" s="55">
        <f t="shared" si="78"/>
        <v>340</v>
      </c>
      <c r="K401" s="55">
        <f t="shared" si="78"/>
        <v>1645</v>
      </c>
      <c r="L401" s="55" t="e">
        <f t="shared" si="78"/>
        <v>#REF!</v>
      </c>
      <c r="M401" s="55">
        <f t="shared" si="78"/>
        <v>55</v>
      </c>
      <c r="N401" s="55">
        <f t="shared" si="78"/>
        <v>385</v>
      </c>
      <c r="O401" s="55" t="e">
        <f t="shared" si="78"/>
        <v>#REF!</v>
      </c>
      <c r="P401" s="55">
        <f t="shared" si="78"/>
        <v>0</v>
      </c>
      <c r="Q401" s="55">
        <f t="shared" si="78"/>
        <v>0</v>
      </c>
      <c r="R401" s="55" t="e">
        <f t="shared" si="78"/>
        <v>#REF!</v>
      </c>
      <c r="S401" s="55">
        <f t="shared" si="78"/>
        <v>0</v>
      </c>
      <c r="T401" s="55">
        <f t="shared" si="78"/>
        <v>0</v>
      </c>
      <c r="U401" s="188">
        <f>SUM(U2:U400)</f>
        <v>2030</v>
      </c>
      <c r="V401" s="56" t="e">
        <f t="shared" si="78"/>
        <v>#REF!</v>
      </c>
      <c r="W401" s="56">
        <f t="shared" si="78"/>
        <v>30</v>
      </c>
      <c r="X401" s="188">
        <f t="shared" si="78"/>
        <v>120</v>
      </c>
      <c r="Y401" s="56" t="e">
        <f t="shared" si="78"/>
        <v>#REF!</v>
      </c>
      <c r="Z401" s="56">
        <f t="shared" si="78"/>
        <v>6</v>
      </c>
      <c r="AA401" s="188">
        <f t="shared" si="78"/>
        <v>72</v>
      </c>
      <c r="AB401" s="56" t="e">
        <f t="shared" si="78"/>
        <v>#REF!</v>
      </c>
      <c r="AC401" s="56" t="e">
        <f t="shared" si="78"/>
        <v>#REF!</v>
      </c>
      <c r="AD401" s="56" t="e">
        <f t="shared" si="78"/>
        <v>#REF!</v>
      </c>
      <c r="AE401" s="188">
        <f t="shared" si="78"/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22"/>
  <sheetViews>
    <sheetView workbookViewId="0">
      <selection activeCell="P20" sqref="P20"/>
    </sheetView>
  </sheetViews>
  <sheetFormatPr baseColWidth="10" defaultColWidth="10.81640625" defaultRowHeight="14.5" x14ac:dyDescent="0.35"/>
  <cols>
    <col min="1" max="1" width="8.1796875" style="11" bestFit="1" customWidth="1"/>
    <col min="2" max="2" width="8" style="5" bestFit="1" customWidth="1"/>
    <col min="3" max="4" width="10.7265625" style="6" bestFit="1" customWidth="1"/>
    <col min="5" max="5" width="8" style="143" bestFit="1" customWidth="1"/>
    <col min="6" max="6" width="7" style="5" bestFit="1" customWidth="1"/>
    <col min="7" max="7" width="6.81640625" style="5" bestFit="1" customWidth="1"/>
    <col min="8" max="8" width="7.81640625" style="5" bestFit="1" customWidth="1"/>
    <col min="9" max="9" width="15" style="5" customWidth="1"/>
    <col min="10" max="10" width="29.7265625" style="5" customWidth="1"/>
    <col min="11" max="11" width="6.81640625" style="5" bestFit="1" customWidth="1"/>
    <col min="12" max="12" width="12.81640625" style="5" customWidth="1"/>
    <col min="13" max="15" width="9" style="2" bestFit="1" customWidth="1"/>
    <col min="16" max="16" width="11.26953125" style="2" bestFit="1" customWidth="1"/>
    <col min="17" max="17" width="9.81640625" style="2" bestFit="1" customWidth="1"/>
    <col min="18" max="18" width="11.26953125" style="2" bestFit="1" customWidth="1"/>
    <col min="19" max="16384" width="10.81640625" style="5"/>
  </cols>
  <sheetData>
    <row r="1" spans="1:21" s="79" customFormat="1" ht="29" x14ac:dyDescent="0.35">
      <c r="A1" s="138" t="s">
        <v>0</v>
      </c>
      <c r="B1" s="138" t="s">
        <v>2</v>
      </c>
      <c r="C1" s="144" t="s">
        <v>22</v>
      </c>
      <c r="D1" s="144" t="s">
        <v>23</v>
      </c>
      <c r="E1" s="145" t="s">
        <v>180</v>
      </c>
      <c r="F1" s="138" t="s">
        <v>24</v>
      </c>
      <c r="G1" s="139" t="s">
        <v>25</v>
      </c>
      <c r="H1" s="139" t="s">
        <v>26</v>
      </c>
      <c r="I1" s="139" t="s">
        <v>9</v>
      </c>
      <c r="J1" s="138" t="s">
        <v>6</v>
      </c>
      <c r="K1" s="138" t="s">
        <v>7</v>
      </c>
      <c r="L1" s="138" t="s">
        <v>27</v>
      </c>
      <c r="M1" s="139" t="s">
        <v>189</v>
      </c>
      <c r="N1" s="139" t="s">
        <v>190</v>
      </c>
      <c r="O1" s="139" t="s">
        <v>191</v>
      </c>
      <c r="P1" s="139" t="s">
        <v>187</v>
      </c>
      <c r="Q1" s="139" t="s">
        <v>186</v>
      </c>
      <c r="R1" s="139" t="s">
        <v>188</v>
      </c>
    </row>
    <row r="2" spans="1:21" x14ac:dyDescent="0.35">
      <c r="A2" s="146" t="str">
        <f>'Pro Forma'!B1</f>
        <v>Booking</v>
      </c>
      <c r="B2" s="146" t="str">
        <f>'Pro Forma'!D3</f>
        <v>Bruno</v>
      </c>
      <c r="C2" s="147">
        <f>'Pro Forma'!B5</f>
        <v>43385</v>
      </c>
      <c r="D2" s="147">
        <f>'Pro Forma'!D5</f>
        <v>43392</v>
      </c>
      <c r="E2" s="148">
        <f>SUM(D2-C2)</f>
        <v>7</v>
      </c>
      <c r="F2" s="149">
        <f>'Pro Forma'!B9</f>
        <v>2</v>
      </c>
      <c r="G2" s="149">
        <f>'Pro Forma'!D9</f>
        <v>0</v>
      </c>
      <c r="H2" s="149">
        <f>'Pro Forma'!F9</f>
        <v>4</v>
      </c>
      <c r="I2" s="149" t="str">
        <f>'Pro Forma'!B31</f>
        <v>Sans Transfert</v>
      </c>
      <c r="J2" s="146" t="str">
        <f>'Pro Forma'!B14</f>
        <v xml:space="preserve">Village    Océan        </v>
      </c>
      <c r="K2" s="149">
        <f>'Pro Forma'!B16</f>
        <v>2</v>
      </c>
      <c r="L2" s="146" t="str">
        <f>'Pro Forma'!B20</f>
        <v>Sans Pension</v>
      </c>
      <c r="M2" s="177">
        <f>'Pro Forma'!E35</f>
        <v>824</v>
      </c>
      <c r="N2" s="177">
        <f>'Pro Forma'!E37</f>
        <v>241.5</v>
      </c>
      <c r="O2" s="177">
        <f>'Pro Forma'!E39</f>
        <v>582.5</v>
      </c>
      <c r="P2" s="178">
        <f>SUM(M2*'Pro Forma'!H1)</f>
        <v>2884000</v>
      </c>
      <c r="Q2" s="178">
        <f>SUM(N2*'Pro Forma'!H1)</f>
        <v>845250</v>
      </c>
      <c r="R2" s="178">
        <f>O2*'Pro Forma'!H1</f>
        <v>2038750</v>
      </c>
      <c r="S2" s="10"/>
    </row>
    <row r="13" spans="1:21" x14ac:dyDescent="0.35">
      <c r="B13" s="10"/>
      <c r="F13" s="10"/>
      <c r="G13" s="10"/>
      <c r="H13" s="10"/>
      <c r="I13" s="10"/>
      <c r="J13" s="10"/>
      <c r="K13" s="10"/>
      <c r="L13" s="10"/>
      <c r="S13" s="10"/>
      <c r="U13" s="8" t="s">
        <v>28</v>
      </c>
    </row>
    <row r="14" spans="1:21" x14ac:dyDescent="0.35">
      <c r="B14" s="10"/>
      <c r="F14" s="10"/>
      <c r="G14" s="10"/>
      <c r="H14" s="10"/>
      <c r="I14" s="10"/>
      <c r="J14" s="10"/>
      <c r="K14" s="10"/>
      <c r="L14" s="10"/>
      <c r="S14" s="10"/>
      <c r="U14" s="9" t="s">
        <v>29</v>
      </c>
    </row>
    <row r="15" spans="1:21" x14ac:dyDescent="0.35">
      <c r="B15" s="10"/>
      <c r="F15" s="10"/>
      <c r="G15" s="10"/>
      <c r="H15" s="10"/>
      <c r="I15" s="10"/>
      <c r="J15" s="10"/>
      <c r="K15" s="10"/>
      <c r="L15" s="10"/>
      <c r="S15" s="10"/>
      <c r="U15" s="9" t="s">
        <v>30</v>
      </c>
    </row>
    <row r="16" spans="1:21" x14ac:dyDescent="0.35">
      <c r="B16" s="10"/>
      <c r="F16" s="10"/>
      <c r="G16" s="10"/>
      <c r="H16" s="10"/>
      <c r="I16" s="10"/>
      <c r="J16" s="10"/>
      <c r="K16" s="10"/>
      <c r="L16" s="10"/>
      <c r="S16" s="10"/>
      <c r="U16" s="7"/>
    </row>
    <row r="17" spans="21:21" x14ac:dyDescent="0.35">
      <c r="U17" s="8" t="s">
        <v>31</v>
      </c>
    </row>
    <row r="18" spans="21:21" x14ac:dyDescent="0.35">
      <c r="U18" s="9" t="s">
        <v>32</v>
      </c>
    </row>
    <row r="19" spans="21:21" x14ac:dyDescent="0.35">
      <c r="U19" s="9" t="s">
        <v>33</v>
      </c>
    </row>
    <row r="20" spans="21:21" x14ac:dyDescent="0.35">
      <c r="U20" s="7"/>
    </row>
    <row r="21" spans="21:21" x14ac:dyDescent="0.35">
      <c r="U21" s="8" t="s">
        <v>34</v>
      </c>
    </row>
    <row r="22" spans="21:21" x14ac:dyDescent="0.35">
      <c r="U22" s="9" t="s">
        <v>35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6"/>
  <sheetViews>
    <sheetView workbookViewId="0">
      <selection activeCell="N8" sqref="N8"/>
    </sheetView>
  </sheetViews>
  <sheetFormatPr baseColWidth="10" defaultRowHeight="14.5" x14ac:dyDescent="0.35"/>
  <cols>
    <col min="1" max="1" width="6.1796875" style="13" customWidth="1"/>
    <col min="2" max="2" width="17.81640625" bestFit="1" customWidth="1"/>
    <col min="3" max="3" width="14" bestFit="1" customWidth="1"/>
    <col min="4" max="4" width="21.54296875" bestFit="1" customWidth="1"/>
    <col min="5" max="5" width="8.54296875" style="3" customWidth="1"/>
    <col min="6" max="6" width="5.26953125" customWidth="1"/>
    <col min="7" max="7" width="21.54296875" bestFit="1" customWidth="1"/>
    <col min="8" max="8" width="17.1796875" bestFit="1" customWidth="1"/>
    <col min="9" max="9" width="21.54296875" bestFit="1" customWidth="1"/>
    <col min="10" max="10" width="15.7265625" bestFit="1" customWidth="1"/>
    <col min="11" max="11" width="4.26953125" customWidth="1"/>
    <col min="12" max="12" width="6.54296875" customWidth="1"/>
  </cols>
  <sheetData>
    <row r="1" spans="1:14" x14ac:dyDescent="0.35">
      <c r="A1" s="13">
        <v>0</v>
      </c>
      <c r="B1" t="s">
        <v>14</v>
      </c>
      <c r="D1" s="14" t="s">
        <v>50</v>
      </c>
      <c r="E1" s="15" t="s">
        <v>43</v>
      </c>
    </row>
    <row r="2" spans="1:14" x14ac:dyDescent="0.35">
      <c r="A2" s="13">
        <v>1</v>
      </c>
      <c r="B2" t="s">
        <v>40</v>
      </c>
      <c r="D2" t="s">
        <v>44</v>
      </c>
      <c r="E2" s="15">
        <v>40</v>
      </c>
      <c r="G2" t="s">
        <v>53</v>
      </c>
      <c r="H2" t="s">
        <v>88</v>
      </c>
      <c r="I2" t="s">
        <v>86</v>
      </c>
      <c r="J2" t="s">
        <v>87</v>
      </c>
      <c r="K2">
        <v>0</v>
      </c>
      <c r="M2">
        <v>0</v>
      </c>
    </row>
    <row r="3" spans="1:14" x14ac:dyDescent="0.35">
      <c r="A3" s="13">
        <v>2</v>
      </c>
      <c r="B3" t="s">
        <v>42</v>
      </c>
      <c r="D3" t="s">
        <v>45</v>
      </c>
      <c r="E3" s="15">
        <v>55</v>
      </c>
      <c r="G3" t="s">
        <v>89</v>
      </c>
      <c r="H3" t="s">
        <v>88</v>
      </c>
      <c r="I3" t="s">
        <v>86</v>
      </c>
      <c r="J3" t="s">
        <v>87</v>
      </c>
      <c r="K3">
        <v>1</v>
      </c>
      <c r="L3" t="s">
        <v>7</v>
      </c>
      <c r="M3">
        <v>10</v>
      </c>
      <c r="N3">
        <v>10</v>
      </c>
    </row>
    <row r="4" spans="1:14" x14ac:dyDescent="0.35">
      <c r="A4" s="13">
        <v>3</v>
      </c>
      <c r="B4" t="s">
        <v>41</v>
      </c>
      <c r="D4" t="s">
        <v>46</v>
      </c>
      <c r="E4" s="15">
        <v>40</v>
      </c>
      <c r="G4" t="s">
        <v>90</v>
      </c>
      <c r="H4" t="s">
        <v>88</v>
      </c>
      <c r="I4" t="s">
        <v>86</v>
      </c>
      <c r="J4" t="s">
        <v>87</v>
      </c>
      <c r="K4">
        <v>2</v>
      </c>
      <c r="L4" t="s">
        <v>7</v>
      </c>
      <c r="M4">
        <v>10</v>
      </c>
      <c r="N4">
        <v>20</v>
      </c>
    </row>
    <row r="5" spans="1:14" x14ac:dyDescent="0.35">
      <c r="A5" s="13">
        <v>4</v>
      </c>
      <c r="B5" t="s">
        <v>38</v>
      </c>
      <c r="D5" t="s">
        <v>51</v>
      </c>
      <c r="E5" s="15">
        <v>55</v>
      </c>
      <c r="G5" t="s">
        <v>53</v>
      </c>
      <c r="H5" t="s">
        <v>86</v>
      </c>
      <c r="K5">
        <v>3</v>
      </c>
      <c r="L5" t="s">
        <v>7</v>
      </c>
      <c r="M5">
        <v>10</v>
      </c>
      <c r="N5">
        <v>30</v>
      </c>
    </row>
    <row r="6" spans="1:14" x14ac:dyDescent="0.35">
      <c r="A6" s="13">
        <v>5</v>
      </c>
      <c r="B6" t="s">
        <v>39</v>
      </c>
      <c r="D6" t="s">
        <v>56</v>
      </c>
      <c r="E6"/>
      <c r="G6" t="s">
        <v>57</v>
      </c>
      <c r="H6" t="s">
        <v>86</v>
      </c>
      <c r="K6">
        <v>4</v>
      </c>
      <c r="L6" t="s">
        <v>7</v>
      </c>
      <c r="M6">
        <v>10</v>
      </c>
      <c r="N6">
        <v>40</v>
      </c>
    </row>
    <row r="7" spans="1:14" x14ac:dyDescent="0.35">
      <c r="A7" s="13">
        <v>6</v>
      </c>
      <c r="B7" t="s">
        <v>16</v>
      </c>
      <c r="D7" t="s">
        <v>7</v>
      </c>
      <c r="E7" s="15">
        <v>10</v>
      </c>
      <c r="G7" t="s">
        <v>58</v>
      </c>
      <c r="H7" t="s">
        <v>86</v>
      </c>
      <c r="K7">
        <v>5</v>
      </c>
      <c r="L7" t="s">
        <v>7</v>
      </c>
      <c r="M7">
        <v>10</v>
      </c>
      <c r="N7">
        <v>50</v>
      </c>
    </row>
    <row r="8" spans="1:14" x14ac:dyDescent="0.35">
      <c r="A8" s="13">
        <v>7</v>
      </c>
      <c r="B8" t="s">
        <v>19</v>
      </c>
      <c r="C8" t="s">
        <v>24</v>
      </c>
      <c r="D8" t="s">
        <v>53</v>
      </c>
      <c r="G8" t="s">
        <v>53</v>
      </c>
      <c r="H8" t="s">
        <v>87</v>
      </c>
      <c r="I8" t="s">
        <v>44</v>
      </c>
      <c r="J8">
        <v>0.5</v>
      </c>
    </row>
    <row r="9" spans="1:14" x14ac:dyDescent="0.35">
      <c r="A9" s="13">
        <v>8</v>
      </c>
      <c r="C9" t="s">
        <v>24</v>
      </c>
      <c r="D9" t="s">
        <v>89</v>
      </c>
      <c r="E9" s="15">
        <v>6</v>
      </c>
      <c r="G9" t="s">
        <v>47</v>
      </c>
      <c r="H9" t="s">
        <v>87</v>
      </c>
      <c r="I9" t="s">
        <v>45</v>
      </c>
      <c r="J9">
        <v>0.5</v>
      </c>
    </row>
    <row r="10" spans="1:14" x14ac:dyDescent="0.35">
      <c r="A10" s="13">
        <v>9</v>
      </c>
      <c r="C10" t="s">
        <v>24</v>
      </c>
      <c r="D10" t="s">
        <v>90</v>
      </c>
      <c r="E10" s="3">
        <v>26</v>
      </c>
      <c r="G10" t="s">
        <v>55</v>
      </c>
      <c r="H10" t="s">
        <v>87</v>
      </c>
      <c r="I10" t="s">
        <v>46</v>
      </c>
      <c r="J10">
        <v>0.5</v>
      </c>
    </row>
    <row r="11" spans="1:14" x14ac:dyDescent="0.35">
      <c r="A11" s="13">
        <v>10</v>
      </c>
      <c r="C11" t="s">
        <v>86</v>
      </c>
      <c r="D11" t="s">
        <v>53</v>
      </c>
      <c r="I11" t="s">
        <v>51</v>
      </c>
      <c r="J11">
        <v>0.5</v>
      </c>
    </row>
    <row r="12" spans="1:14" x14ac:dyDescent="0.35">
      <c r="A12" s="13">
        <v>11</v>
      </c>
      <c r="C12" t="s">
        <v>86</v>
      </c>
      <c r="D12" t="s">
        <v>89</v>
      </c>
      <c r="E12" s="15" t="s">
        <v>54</v>
      </c>
      <c r="G12" t="s">
        <v>88</v>
      </c>
      <c r="H12" t="s">
        <v>92</v>
      </c>
      <c r="I12" t="s">
        <v>59</v>
      </c>
      <c r="K12" s="15"/>
    </row>
    <row r="13" spans="1:14" x14ac:dyDescent="0.35">
      <c r="A13" s="13">
        <v>12</v>
      </c>
      <c r="C13" t="s">
        <v>86</v>
      </c>
      <c r="D13" t="s">
        <v>90</v>
      </c>
      <c r="E13" s="3" t="s">
        <v>54</v>
      </c>
      <c r="G13" t="s">
        <v>86</v>
      </c>
      <c r="H13" t="s">
        <v>93</v>
      </c>
      <c r="I13" t="s">
        <v>103</v>
      </c>
      <c r="J13" t="s">
        <v>49</v>
      </c>
      <c r="K13" s="30">
        <v>2</v>
      </c>
    </row>
    <row r="14" spans="1:14" x14ac:dyDescent="0.35">
      <c r="A14" s="13">
        <v>13</v>
      </c>
      <c r="C14" t="s">
        <v>87</v>
      </c>
      <c r="D14" t="s">
        <v>53</v>
      </c>
      <c r="G14" t="s">
        <v>87</v>
      </c>
      <c r="H14" t="s">
        <v>94</v>
      </c>
      <c r="J14" s="3"/>
    </row>
    <row r="15" spans="1:14" x14ac:dyDescent="0.35">
      <c r="C15" t="s">
        <v>87</v>
      </c>
      <c r="D15" t="s">
        <v>89</v>
      </c>
      <c r="E15" s="15">
        <v>3</v>
      </c>
      <c r="G15" t="s">
        <v>53</v>
      </c>
      <c r="H15" t="s">
        <v>95</v>
      </c>
    </row>
    <row r="16" spans="1:14" x14ac:dyDescent="0.35">
      <c r="C16" t="s">
        <v>87</v>
      </c>
      <c r="D16" t="s">
        <v>90</v>
      </c>
      <c r="E16" s="3">
        <v>13</v>
      </c>
      <c r="G16" t="s">
        <v>89</v>
      </c>
      <c r="H16" t="s">
        <v>96</v>
      </c>
      <c r="J16" s="3"/>
    </row>
    <row r="17" spans="2:10" x14ac:dyDescent="0.35">
      <c r="D17" t="s">
        <v>52</v>
      </c>
      <c r="G17" t="s">
        <v>90</v>
      </c>
      <c r="H17" t="s">
        <v>97</v>
      </c>
    </row>
    <row r="18" spans="2:10" x14ac:dyDescent="0.35">
      <c r="B18" t="s">
        <v>53</v>
      </c>
      <c r="C18" s="40" t="s">
        <v>107</v>
      </c>
      <c r="D18" s="120" t="s">
        <v>17</v>
      </c>
      <c r="E18" s="15">
        <v>4</v>
      </c>
      <c r="G18" t="s">
        <v>52</v>
      </c>
      <c r="H18" t="s">
        <v>98</v>
      </c>
      <c r="I18" s="34" t="s">
        <v>9</v>
      </c>
      <c r="J18" s="3" t="s">
        <v>106</v>
      </c>
    </row>
    <row r="19" spans="2:10" x14ac:dyDescent="0.35">
      <c r="B19" t="s">
        <v>89</v>
      </c>
      <c r="C19" s="40" t="s">
        <v>107</v>
      </c>
      <c r="D19" s="121" t="s">
        <v>18</v>
      </c>
      <c r="E19" s="15">
        <v>14</v>
      </c>
      <c r="G19" t="s">
        <v>17</v>
      </c>
      <c r="H19" t="s">
        <v>99</v>
      </c>
      <c r="I19" s="34" t="s">
        <v>9</v>
      </c>
    </row>
    <row r="20" spans="2:10" x14ac:dyDescent="0.35">
      <c r="B20" t="s">
        <v>90</v>
      </c>
      <c r="C20" s="40" t="s">
        <v>107</v>
      </c>
      <c r="D20" t="s">
        <v>48</v>
      </c>
      <c r="E20" s="15">
        <v>0.5</v>
      </c>
      <c r="F20" t="s">
        <v>15</v>
      </c>
      <c r="G20" t="s">
        <v>18</v>
      </c>
      <c r="H20" t="s">
        <v>100</v>
      </c>
      <c r="I20" s="34" t="s">
        <v>9</v>
      </c>
      <c r="J20" s="3"/>
    </row>
    <row r="21" spans="2:10" x14ac:dyDescent="0.35">
      <c r="B21" s="40" t="s">
        <v>107</v>
      </c>
      <c r="C21" s="36" t="s">
        <v>91</v>
      </c>
      <c r="D21" t="s">
        <v>49</v>
      </c>
      <c r="E21" s="15">
        <v>2</v>
      </c>
      <c r="F21" t="s">
        <v>59</v>
      </c>
      <c r="G21" t="s">
        <v>48</v>
      </c>
      <c r="H21" t="s">
        <v>101</v>
      </c>
      <c r="I21" t="s">
        <v>7</v>
      </c>
      <c r="J21" s="61" t="s">
        <v>152</v>
      </c>
    </row>
    <row r="22" spans="2:10" x14ac:dyDescent="0.35">
      <c r="G22" t="s">
        <v>49</v>
      </c>
      <c r="H22" t="s">
        <v>102</v>
      </c>
    </row>
    <row r="26" spans="2:10" x14ac:dyDescent="0.35">
      <c r="J26" s="3"/>
    </row>
  </sheetData>
  <sheetProtection sheet="1" objects="1" scenarios="1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Réservation</vt:lpstr>
      <vt:lpstr>Planning</vt:lpstr>
      <vt:lpstr>Pro Forma</vt:lpstr>
      <vt:lpstr>Facture</vt:lpstr>
      <vt:lpstr>Affiche</vt:lpstr>
      <vt:lpstr>Resultat</vt:lpstr>
      <vt:lpstr>Publipostage</vt:lpstr>
      <vt:lpstr>Données</vt:lpstr>
      <vt:lpstr>Affiche!Zone_d_impression</vt:lpstr>
      <vt:lpstr>Facture!Zone_d_impression</vt:lpstr>
      <vt:lpstr>'Pro Forma'!Zone_d_impression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AGUILERA</dc:creator>
  <cp:lastModifiedBy>Michel</cp:lastModifiedBy>
  <cp:revision/>
  <cp:lastPrinted>2017-12-20T06:51:59Z</cp:lastPrinted>
  <dcterms:created xsi:type="dcterms:W3CDTF">2015-05-23T06:07:25Z</dcterms:created>
  <dcterms:modified xsi:type="dcterms:W3CDTF">2017-12-25T06:59:17Z</dcterms:modified>
</cp:coreProperties>
</file>