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64" firstSheet="3" activeTab="3"/>
  </bookViews>
  <sheets>
    <sheet name="HORAIRES" sheetId="7" state="hidden" r:id="rId1"/>
    <sheet name="CALENDRIER" sheetId="5" state="hidden" r:id="rId2"/>
    <sheet name="BASE DE DONNEES" sheetId="2" state="veryHidden" r:id="rId3"/>
    <sheet name="EQUIPES" sheetId="10" r:id="rId4"/>
    <sheet name="SAISIES" sheetId="12" r:id="rId5"/>
    <sheet name="ABSENCES" sheetId="8" r:id="rId6"/>
    <sheet name="QUARTS" sheetId="3" r:id="rId7"/>
    <sheet name="HEURES" sheetId="11" r:id="rId8"/>
    <sheet name="HEURES MOIS" sheetId="6" r:id="rId9"/>
  </sheets>
  <definedNames>
    <definedName name="equipes">agents[#Headers]</definedName>
    <definedName name="icisaisie">SAISIES!$B$7</definedName>
    <definedName name="JF">CALENDRIER!$B$2:$F$13</definedName>
    <definedName name="moisannee">CALENDRIER!$I$1:$I$24</definedName>
  </definedNames>
  <calcPr calcId="152511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2" l="1"/>
  <c r="C1" i="12"/>
  <c r="D37" i="2" l="1"/>
  <c r="E37" i="2"/>
  <c r="F37" i="2"/>
  <c r="G37" i="2"/>
  <c r="H37" i="2"/>
  <c r="L37" i="2"/>
  <c r="M37" i="2"/>
  <c r="D34" i="2"/>
  <c r="E34" i="2"/>
  <c r="F34" i="2"/>
  <c r="G34" i="2"/>
  <c r="H34" i="2"/>
  <c r="L34" i="2"/>
  <c r="M34" i="2"/>
  <c r="D31" i="2"/>
  <c r="E31" i="2"/>
  <c r="F31" i="2"/>
  <c r="G31" i="2"/>
  <c r="H31" i="2"/>
  <c r="L31" i="2"/>
  <c r="M31" i="2"/>
  <c r="D28" i="2"/>
  <c r="E28" i="2"/>
  <c r="F28" i="2"/>
  <c r="G28" i="2"/>
  <c r="H28" i="2"/>
  <c r="L28" i="2"/>
  <c r="M28" i="2"/>
  <c r="D25" i="2"/>
  <c r="E25" i="2"/>
  <c r="F25" i="2"/>
  <c r="G25" i="2"/>
  <c r="H25" i="2"/>
  <c r="L25" i="2"/>
  <c r="M25" i="2"/>
  <c r="D22" i="2"/>
  <c r="E22" i="2"/>
  <c r="F22" i="2"/>
  <c r="G22" i="2"/>
  <c r="H22" i="2"/>
  <c r="L22" i="2"/>
  <c r="M22" i="2"/>
  <c r="D19" i="2"/>
  <c r="E19" i="2"/>
  <c r="F19" i="2"/>
  <c r="G19" i="2"/>
  <c r="H19" i="2"/>
  <c r="L19" i="2"/>
  <c r="M19" i="2"/>
  <c r="D16" i="2"/>
  <c r="E16" i="2"/>
  <c r="F16" i="2"/>
  <c r="G16" i="2"/>
  <c r="H16" i="2"/>
  <c r="L16" i="2"/>
  <c r="M16" i="2"/>
  <c r="D13" i="2"/>
  <c r="E13" i="2"/>
  <c r="F13" i="2"/>
  <c r="G13" i="2"/>
  <c r="H13" i="2"/>
  <c r="L13" i="2"/>
  <c r="M13" i="2"/>
  <c r="D10" i="2"/>
  <c r="E10" i="2"/>
  <c r="F10" i="2"/>
  <c r="G10" i="2"/>
  <c r="H10" i="2"/>
  <c r="L10" i="2"/>
  <c r="M10" i="2"/>
  <c r="D7" i="2"/>
  <c r="E7" i="2"/>
  <c r="F7" i="2"/>
  <c r="G7" i="2"/>
  <c r="H7" i="2"/>
  <c r="L7" i="2"/>
  <c r="M7" i="2"/>
  <c r="D4" i="2"/>
  <c r="E4" i="2"/>
  <c r="F4" i="2"/>
  <c r="G4" i="2"/>
  <c r="H4" i="2"/>
  <c r="L4" i="2"/>
  <c r="M4" i="2"/>
  <c r="J37" i="2" l="1"/>
  <c r="I37" i="2" s="1"/>
  <c r="J34" i="2"/>
  <c r="I34" i="2" s="1"/>
  <c r="J31" i="2"/>
  <c r="I31" i="2" s="1"/>
  <c r="J28" i="2"/>
  <c r="I28" i="2" s="1"/>
  <c r="J25" i="2"/>
  <c r="I25" i="2" s="1"/>
  <c r="J22" i="2"/>
  <c r="I22" i="2" s="1"/>
  <c r="J19" i="2"/>
  <c r="I19" i="2" s="1"/>
  <c r="J16" i="2"/>
  <c r="I16" i="2" s="1"/>
  <c r="J13" i="2"/>
  <c r="I13" i="2" s="1"/>
  <c r="J10" i="2"/>
  <c r="I10" i="2" s="1"/>
  <c r="J7" i="2"/>
  <c r="I7" i="2" s="1"/>
  <c r="J4" i="2"/>
  <c r="I4" i="2" s="1"/>
  <c r="M2" i="2"/>
  <c r="M3" i="2"/>
  <c r="M5" i="2"/>
  <c r="M6" i="2"/>
  <c r="M8" i="2"/>
  <c r="M9" i="2"/>
  <c r="M11" i="2"/>
  <c r="M12" i="2"/>
  <c r="M14" i="2"/>
  <c r="M15" i="2"/>
  <c r="M17" i="2"/>
  <c r="M18" i="2"/>
  <c r="M20" i="2"/>
  <c r="M21" i="2"/>
  <c r="M23" i="2"/>
  <c r="M24" i="2"/>
  <c r="M26" i="2"/>
  <c r="M27" i="2"/>
  <c r="M29" i="2"/>
  <c r="M30" i="2"/>
  <c r="M32" i="2"/>
  <c r="M33" i="2"/>
  <c r="M35" i="2"/>
  <c r="M36" i="2"/>
  <c r="A26" i="12" l="1"/>
  <c r="B27" i="12" s="1"/>
  <c r="A35" i="12"/>
  <c r="B36" i="12" s="1"/>
  <c r="A44" i="12"/>
  <c r="B45" i="12" s="1"/>
  <c r="A17" i="12"/>
  <c r="B17" i="12" s="1"/>
  <c r="A8" i="12"/>
  <c r="B39" i="12" l="1"/>
  <c r="B48" i="12"/>
  <c r="B51" i="12"/>
  <c r="B47" i="12"/>
  <c r="B50" i="12"/>
  <c r="B46" i="12"/>
  <c r="B49" i="12"/>
  <c r="B42" i="12"/>
  <c r="B38" i="12"/>
  <c r="B41" i="12"/>
  <c r="B37" i="12"/>
  <c r="B40" i="12"/>
  <c r="B21" i="12"/>
  <c r="B30" i="12"/>
  <c r="B33" i="12"/>
  <c r="B29" i="12"/>
  <c r="B32" i="12"/>
  <c r="B28" i="12"/>
  <c r="B31" i="12"/>
  <c r="B24" i="12"/>
  <c r="B20" i="12"/>
  <c r="B23" i="12"/>
  <c r="B19" i="12"/>
  <c r="B22" i="12"/>
  <c r="B18" i="12"/>
  <c r="B8" i="12"/>
  <c r="B44" i="12"/>
  <c r="B26" i="12"/>
  <c r="B35" i="12"/>
  <c r="B12" i="12"/>
  <c r="B13" i="12"/>
  <c r="B9" i="12"/>
  <c r="B15" i="12"/>
  <c r="B11" i="12"/>
  <c r="B14" i="12"/>
  <c r="B10" i="12"/>
  <c r="C7" i="12"/>
  <c r="C6" i="12" l="1"/>
  <c r="B7" i="12"/>
  <c r="D7" i="12"/>
  <c r="E7" i="12" l="1"/>
  <c r="D6" i="12"/>
  <c r="C64" i="3"/>
  <c r="G64" i="3" s="1"/>
  <c r="K64" i="3" s="1"/>
  <c r="O64" i="3" s="1"/>
  <c r="S64" i="3" s="1"/>
  <c r="W64" i="3" s="1"/>
  <c r="AA64" i="3" s="1"/>
  <c r="C52" i="3"/>
  <c r="G52" i="3" s="1"/>
  <c r="K52" i="3" s="1"/>
  <c r="O52" i="3" s="1"/>
  <c r="S52" i="3" s="1"/>
  <c r="W52" i="3" s="1"/>
  <c r="AA52" i="3" s="1"/>
  <c r="C40" i="3"/>
  <c r="G40" i="3" s="1"/>
  <c r="K40" i="3" s="1"/>
  <c r="O40" i="3" s="1"/>
  <c r="S40" i="3" s="1"/>
  <c r="W40" i="3" s="1"/>
  <c r="AA40" i="3" s="1"/>
  <c r="G28" i="3"/>
  <c r="K28" i="3" s="1"/>
  <c r="O28" i="3" s="1"/>
  <c r="S28" i="3" s="1"/>
  <c r="W28" i="3" s="1"/>
  <c r="AA28" i="3" s="1"/>
  <c r="C28" i="3"/>
  <c r="G64" i="11"/>
  <c r="K64" i="11" s="1"/>
  <c r="O64" i="11" s="1"/>
  <c r="S64" i="11" s="1"/>
  <c r="W64" i="11" s="1"/>
  <c r="AA64" i="11" s="1"/>
  <c r="C64" i="11"/>
  <c r="C52" i="11"/>
  <c r="G52" i="11" s="1"/>
  <c r="K52" i="11" s="1"/>
  <c r="O52" i="11" s="1"/>
  <c r="S52" i="11" s="1"/>
  <c r="W52" i="11" s="1"/>
  <c r="AA52" i="11" s="1"/>
  <c r="C40" i="11"/>
  <c r="G40" i="11" s="1"/>
  <c r="K40" i="11" s="1"/>
  <c r="O40" i="11" s="1"/>
  <c r="S40" i="11" s="1"/>
  <c r="W40" i="11" s="1"/>
  <c r="AA40" i="11" s="1"/>
  <c r="C28" i="11"/>
  <c r="G28" i="11" s="1"/>
  <c r="K28" i="11" s="1"/>
  <c r="O28" i="11" s="1"/>
  <c r="S28" i="11" s="1"/>
  <c r="W28" i="11" s="1"/>
  <c r="AA28" i="11" s="1"/>
  <c r="J6" i="11"/>
  <c r="N6" i="11" s="1"/>
  <c r="R6" i="11" s="1"/>
  <c r="V6" i="11" s="1"/>
  <c r="Z6" i="11" s="1"/>
  <c r="AD6" i="11" s="1"/>
  <c r="I6" i="11"/>
  <c r="M6" i="11" s="1"/>
  <c r="Q6" i="11" s="1"/>
  <c r="U6" i="11" s="1"/>
  <c r="Y6" i="11" s="1"/>
  <c r="AC6" i="11" s="1"/>
  <c r="H6" i="11"/>
  <c r="L6" i="11" s="1"/>
  <c r="P6" i="11" s="1"/>
  <c r="T6" i="11" s="1"/>
  <c r="X6" i="11" s="1"/>
  <c r="AB6" i="11" s="1"/>
  <c r="G6" i="11"/>
  <c r="K6" i="11" s="1"/>
  <c r="O6" i="11" s="1"/>
  <c r="S6" i="11" s="1"/>
  <c r="W6" i="11" s="1"/>
  <c r="AA6" i="11" s="1"/>
  <c r="J5" i="11"/>
  <c r="N5" i="11" s="1"/>
  <c r="R5" i="11" s="1"/>
  <c r="V5" i="11" s="1"/>
  <c r="Z5" i="11" s="1"/>
  <c r="AD5" i="11" s="1"/>
  <c r="I5" i="11"/>
  <c r="M5" i="11" s="1"/>
  <c r="Q5" i="11" s="1"/>
  <c r="U5" i="11" s="1"/>
  <c r="Y5" i="11" s="1"/>
  <c r="AC5" i="11" s="1"/>
  <c r="H5" i="11"/>
  <c r="L5" i="11" s="1"/>
  <c r="P5" i="11" s="1"/>
  <c r="T5" i="11" s="1"/>
  <c r="X5" i="11" s="1"/>
  <c r="AB5" i="11" s="1"/>
  <c r="G5" i="11"/>
  <c r="K5" i="11" s="1"/>
  <c r="O5" i="11" s="1"/>
  <c r="S5" i="11" s="1"/>
  <c r="W5" i="11" s="1"/>
  <c r="AA5" i="11" s="1"/>
  <c r="B14" i="11"/>
  <c r="B13" i="11"/>
  <c r="B12" i="11"/>
  <c r="B11" i="11"/>
  <c r="B10" i="11"/>
  <c r="B9" i="11"/>
  <c r="B8" i="11"/>
  <c r="B7" i="11"/>
  <c r="F18" i="11"/>
  <c r="J18" i="11" s="1"/>
  <c r="N18" i="11" s="1"/>
  <c r="R18" i="11" s="1"/>
  <c r="V18" i="11" s="1"/>
  <c r="Z18" i="11" s="1"/>
  <c r="AD18" i="11" s="1"/>
  <c r="E18" i="11"/>
  <c r="D18" i="11"/>
  <c r="C18" i="11"/>
  <c r="F17" i="11"/>
  <c r="J17" i="11" s="1"/>
  <c r="N17" i="11" s="1"/>
  <c r="R17" i="11" s="1"/>
  <c r="V17" i="11" s="1"/>
  <c r="Z17" i="11" s="1"/>
  <c r="AD17" i="11" s="1"/>
  <c r="E17" i="11"/>
  <c r="D17" i="11"/>
  <c r="C17" i="11"/>
  <c r="C4" i="11"/>
  <c r="C16" i="11" s="1"/>
  <c r="B14" i="3"/>
  <c r="B13" i="3"/>
  <c r="B12" i="3"/>
  <c r="B11" i="3"/>
  <c r="B10" i="3"/>
  <c r="B9" i="3"/>
  <c r="B8" i="3"/>
  <c r="B7" i="3"/>
  <c r="C4" i="3"/>
  <c r="G4" i="3" s="1"/>
  <c r="C5" i="3"/>
  <c r="C17" i="3" s="1"/>
  <c r="G17" i="3" s="1"/>
  <c r="K17" i="3" s="1"/>
  <c r="O17" i="3" s="1"/>
  <c r="S17" i="3" s="1"/>
  <c r="W17" i="3" s="1"/>
  <c r="AA17" i="3" s="1"/>
  <c r="D5" i="3"/>
  <c r="E5" i="3"/>
  <c r="F5" i="3"/>
  <c r="G5" i="3"/>
  <c r="H5" i="3"/>
  <c r="I5" i="3"/>
  <c r="M5" i="3" s="1"/>
  <c r="Q5" i="3" s="1"/>
  <c r="U5" i="3" s="1"/>
  <c r="Y5" i="3" s="1"/>
  <c r="AC5" i="3" s="1"/>
  <c r="J5" i="3"/>
  <c r="K5" i="3"/>
  <c r="L5" i="3"/>
  <c r="N5" i="3"/>
  <c r="O5" i="3"/>
  <c r="P5" i="3"/>
  <c r="R5" i="3"/>
  <c r="S5" i="3"/>
  <c r="T5" i="3"/>
  <c r="V5" i="3"/>
  <c r="W5" i="3"/>
  <c r="X5" i="3"/>
  <c r="Z5" i="3"/>
  <c r="AA5" i="3"/>
  <c r="AB5" i="3"/>
  <c r="AD5" i="3"/>
  <c r="C6" i="3"/>
  <c r="C18" i="3" s="1"/>
  <c r="G18" i="3" s="1"/>
  <c r="K18" i="3" s="1"/>
  <c r="O18" i="3" s="1"/>
  <c r="S18" i="3" s="1"/>
  <c r="W18" i="3" s="1"/>
  <c r="AA18" i="3" s="1"/>
  <c r="D6" i="3"/>
  <c r="E6" i="3"/>
  <c r="E18" i="3" s="1"/>
  <c r="F6" i="3"/>
  <c r="F18" i="3" s="1"/>
  <c r="G6" i="3"/>
  <c r="H6" i="3"/>
  <c r="K6" i="3"/>
  <c r="O6" i="3" s="1"/>
  <c r="S6" i="3" s="1"/>
  <c r="W6" i="3" s="1"/>
  <c r="AA6" i="3" s="1"/>
  <c r="L6" i="3"/>
  <c r="P6" i="3"/>
  <c r="T6" i="3" s="1"/>
  <c r="X6" i="3" s="1"/>
  <c r="AB6" i="3" s="1"/>
  <c r="D17" i="3"/>
  <c r="D29" i="3" s="1"/>
  <c r="H29" i="3" s="1"/>
  <c r="L29" i="3" s="1"/>
  <c r="P29" i="3" s="1"/>
  <c r="T29" i="3" s="1"/>
  <c r="X29" i="3" s="1"/>
  <c r="AB29" i="3" s="1"/>
  <c r="E17" i="3"/>
  <c r="E29" i="3" s="1"/>
  <c r="F17" i="3"/>
  <c r="F29" i="3" s="1"/>
  <c r="J17" i="3"/>
  <c r="N17" i="3" s="1"/>
  <c r="R17" i="3" s="1"/>
  <c r="V17" i="3" s="1"/>
  <c r="Z17" i="3" s="1"/>
  <c r="AD17" i="3" s="1"/>
  <c r="D18" i="3"/>
  <c r="D30" i="3" s="1"/>
  <c r="C29" i="3"/>
  <c r="G29" i="3" s="1"/>
  <c r="K29" i="3" s="1"/>
  <c r="O29" i="3" s="1"/>
  <c r="S29" i="3" s="1"/>
  <c r="W29" i="3" s="1"/>
  <c r="AA29" i="3" s="1"/>
  <c r="C30" i="3"/>
  <c r="C42" i="3" s="1"/>
  <c r="F7" i="12" l="1"/>
  <c r="E6" i="12"/>
  <c r="B21" i="11"/>
  <c r="B25" i="11"/>
  <c r="B22" i="11"/>
  <c r="B26" i="11"/>
  <c r="B19" i="11"/>
  <c r="B23" i="11"/>
  <c r="B20" i="11"/>
  <c r="B24" i="11"/>
  <c r="B21" i="3"/>
  <c r="B22" i="3"/>
  <c r="F30" i="11"/>
  <c r="F42" i="11" s="1"/>
  <c r="E29" i="11"/>
  <c r="I17" i="11"/>
  <c r="M17" i="11" s="1"/>
  <c r="Q17" i="11" s="1"/>
  <c r="U17" i="11" s="1"/>
  <c r="Y17" i="11" s="1"/>
  <c r="AC17" i="11" s="1"/>
  <c r="E30" i="11"/>
  <c r="I18" i="11"/>
  <c r="M18" i="11" s="1"/>
  <c r="Q18" i="11" s="1"/>
  <c r="U18" i="11" s="1"/>
  <c r="Y18" i="11" s="1"/>
  <c r="AC18" i="11" s="1"/>
  <c r="J42" i="11"/>
  <c r="N42" i="11" s="1"/>
  <c r="R42" i="11" s="1"/>
  <c r="V42" i="11" s="1"/>
  <c r="Z42" i="11" s="1"/>
  <c r="AD42" i="11" s="1"/>
  <c r="F54" i="11"/>
  <c r="G4" i="11"/>
  <c r="K4" i="11" s="1"/>
  <c r="O4" i="11" s="1"/>
  <c r="S4" i="11" s="1"/>
  <c r="W4" i="11" s="1"/>
  <c r="AA4" i="11" s="1"/>
  <c r="G16" i="11"/>
  <c r="K16" i="11" s="1"/>
  <c r="O16" i="11" s="1"/>
  <c r="S16" i="11" s="1"/>
  <c r="W16" i="11" s="1"/>
  <c r="AA16" i="11" s="1"/>
  <c r="F29" i="11"/>
  <c r="J30" i="11"/>
  <c r="N30" i="11" s="1"/>
  <c r="R30" i="11" s="1"/>
  <c r="V30" i="11" s="1"/>
  <c r="Z30" i="11" s="1"/>
  <c r="AD30" i="11" s="1"/>
  <c r="H17" i="11"/>
  <c r="L17" i="11" s="1"/>
  <c r="P17" i="11" s="1"/>
  <c r="T17" i="11" s="1"/>
  <c r="X17" i="11" s="1"/>
  <c r="AB17" i="11" s="1"/>
  <c r="D29" i="11"/>
  <c r="H18" i="11"/>
  <c r="L18" i="11" s="1"/>
  <c r="P18" i="11" s="1"/>
  <c r="T18" i="11" s="1"/>
  <c r="X18" i="11" s="1"/>
  <c r="AB18" i="11" s="1"/>
  <c r="D30" i="11"/>
  <c r="G17" i="11"/>
  <c r="K17" i="11" s="1"/>
  <c r="O17" i="11" s="1"/>
  <c r="S17" i="11" s="1"/>
  <c r="W17" i="11" s="1"/>
  <c r="AA17" i="11" s="1"/>
  <c r="C29" i="11"/>
  <c r="G18" i="11"/>
  <c r="K18" i="11" s="1"/>
  <c r="O18" i="11" s="1"/>
  <c r="S18" i="11" s="1"/>
  <c r="W18" i="11" s="1"/>
  <c r="AA18" i="11" s="1"/>
  <c r="C30" i="11"/>
  <c r="B25" i="3"/>
  <c r="B26" i="3"/>
  <c r="G30" i="3"/>
  <c r="K30" i="3" s="1"/>
  <c r="O30" i="3" s="1"/>
  <c r="S30" i="3" s="1"/>
  <c r="W30" i="3" s="1"/>
  <c r="AA30" i="3" s="1"/>
  <c r="J6" i="3"/>
  <c r="N6" i="3" s="1"/>
  <c r="R6" i="3" s="1"/>
  <c r="V6" i="3" s="1"/>
  <c r="Z6" i="3" s="1"/>
  <c r="AD6" i="3" s="1"/>
  <c r="C16" i="3"/>
  <c r="B23" i="3"/>
  <c r="B20" i="3"/>
  <c r="B24" i="3"/>
  <c r="B19" i="3"/>
  <c r="H30" i="3"/>
  <c r="L30" i="3" s="1"/>
  <c r="P30" i="3" s="1"/>
  <c r="T30" i="3" s="1"/>
  <c r="X30" i="3" s="1"/>
  <c r="AB30" i="3" s="1"/>
  <c r="D42" i="3"/>
  <c r="J18" i="3"/>
  <c r="N18" i="3" s="1"/>
  <c r="R18" i="3" s="1"/>
  <c r="V18" i="3" s="1"/>
  <c r="Z18" i="3" s="1"/>
  <c r="AD18" i="3" s="1"/>
  <c r="F30" i="3"/>
  <c r="E30" i="3"/>
  <c r="I18" i="3"/>
  <c r="M18" i="3" s="1"/>
  <c r="Q18" i="3" s="1"/>
  <c r="U18" i="3" s="1"/>
  <c r="Y18" i="3" s="1"/>
  <c r="AC18" i="3" s="1"/>
  <c r="G42" i="3"/>
  <c r="K42" i="3" s="1"/>
  <c r="O42" i="3" s="1"/>
  <c r="S42" i="3" s="1"/>
  <c r="W42" i="3" s="1"/>
  <c r="AA42" i="3" s="1"/>
  <c r="C54" i="3"/>
  <c r="I29" i="3"/>
  <c r="M29" i="3" s="1"/>
  <c r="Q29" i="3" s="1"/>
  <c r="U29" i="3" s="1"/>
  <c r="Y29" i="3" s="1"/>
  <c r="AC29" i="3" s="1"/>
  <c r="E41" i="3"/>
  <c r="I6" i="3"/>
  <c r="M6" i="3" s="1"/>
  <c r="Q6" i="3" s="1"/>
  <c r="U6" i="3" s="1"/>
  <c r="Y6" i="3" s="1"/>
  <c r="AC6" i="3" s="1"/>
  <c r="H18" i="3"/>
  <c r="L18" i="3" s="1"/>
  <c r="P18" i="3" s="1"/>
  <c r="T18" i="3" s="1"/>
  <c r="X18" i="3" s="1"/>
  <c r="AB18" i="3" s="1"/>
  <c r="I17" i="3"/>
  <c r="M17" i="3" s="1"/>
  <c r="Q17" i="3" s="1"/>
  <c r="U17" i="3" s="1"/>
  <c r="Y17" i="3" s="1"/>
  <c r="AC17" i="3" s="1"/>
  <c r="D41" i="3"/>
  <c r="H17" i="3"/>
  <c r="L17" i="3" s="1"/>
  <c r="P17" i="3" s="1"/>
  <c r="T17" i="3" s="1"/>
  <c r="X17" i="3" s="1"/>
  <c r="AB17" i="3" s="1"/>
  <c r="C41" i="3"/>
  <c r="C53" i="3" s="1"/>
  <c r="G41" i="3"/>
  <c r="K41" i="3" s="1"/>
  <c r="O41" i="3" s="1"/>
  <c r="S41" i="3" s="1"/>
  <c r="W41" i="3" s="1"/>
  <c r="AA41" i="3" s="1"/>
  <c r="E53" i="3"/>
  <c r="I41" i="3"/>
  <c r="M41" i="3" s="1"/>
  <c r="Q41" i="3" s="1"/>
  <c r="U41" i="3" s="1"/>
  <c r="Y41" i="3" s="1"/>
  <c r="AC41" i="3" s="1"/>
  <c r="J29" i="3"/>
  <c r="N29" i="3" s="1"/>
  <c r="R29" i="3" s="1"/>
  <c r="V29" i="3" s="1"/>
  <c r="Z29" i="3" s="1"/>
  <c r="AD29" i="3" s="1"/>
  <c r="F41" i="3"/>
  <c r="G16" i="3"/>
  <c r="K4" i="3"/>
  <c r="G2" i="2"/>
  <c r="G5" i="2"/>
  <c r="G8" i="2"/>
  <c r="G11" i="2"/>
  <c r="G14" i="2"/>
  <c r="G17" i="2"/>
  <c r="G20" i="2"/>
  <c r="G23" i="2"/>
  <c r="G26" i="2"/>
  <c r="G29" i="2"/>
  <c r="G32" i="2"/>
  <c r="G35" i="2"/>
  <c r="G3" i="2"/>
  <c r="G6" i="2"/>
  <c r="G9" i="2"/>
  <c r="G12" i="2"/>
  <c r="G15" i="2"/>
  <c r="G18" i="2"/>
  <c r="G21" i="2"/>
  <c r="G24" i="2"/>
  <c r="G27" i="2"/>
  <c r="G30" i="2"/>
  <c r="G33" i="2"/>
  <c r="G36" i="2"/>
  <c r="F2" i="2"/>
  <c r="F5" i="2"/>
  <c r="F8" i="2"/>
  <c r="F11" i="2"/>
  <c r="F14" i="2"/>
  <c r="F17" i="2"/>
  <c r="F20" i="2"/>
  <c r="F23" i="2"/>
  <c r="F26" i="2"/>
  <c r="F29" i="2"/>
  <c r="F32" i="2"/>
  <c r="F35" i="2"/>
  <c r="F3" i="2"/>
  <c r="F6" i="2"/>
  <c r="F9" i="2"/>
  <c r="F12" i="2"/>
  <c r="F15" i="2"/>
  <c r="F18" i="2"/>
  <c r="F21" i="2"/>
  <c r="F24" i="2"/>
  <c r="F27" i="2"/>
  <c r="F30" i="2"/>
  <c r="F33" i="2"/>
  <c r="F36" i="2"/>
  <c r="E2" i="2"/>
  <c r="E5" i="2"/>
  <c r="E8" i="2"/>
  <c r="E11" i="2"/>
  <c r="E14" i="2"/>
  <c r="E17" i="2"/>
  <c r="E20" i="2"/>
  <c r="E23" i="2"/>
  <c r="E26" i="2"/>
  <c r="E29" i="2"/>
  <c r="E32" i="2"/>
  <c r="E35" i="2"/>
  <c r="E3" i="2"/>
  <c r="E6" i="2"/>
  <c r="E9" i="2"/>
  <c r="E12" i="2"/>
  <c r="E15" i="2"/>
  <c r="E18" i="2"/>
  <c r="E21" i="2"/>
  <c r="E24" i="2"/>
  <c r="E27" i="2"/>
  <c r="E30" i="2"/>
  <c r="E33" i="2"/>
  <c r="E36" i="2"/>
  <c r="D2" i="2"/>
  <c r="D5" i="2"/>
  <c r="D8" i="2"/>
  <c r="D11" i="2"/>
  <c r="D14" i="2"/>
  <c r="D17" i="2"/>
  <c r="D20" i="2"/>
  <c r="D23" i="2"/>
  <c r="D26" i="2"/>
  <c r="D29" i="2"/>
  <c r="D32" i="2"/>
  <c r="D35" i="2"/>
  <c r="D3" i="2"/>
  <c r="D6" i="2"/>
  <c r="D9" i="2"/>
  <c r="D12" i="2"/>
  <c r="D15" i="2"/>
  <c r="D18" i="2"/>
  <c r="D21" i="2"/>
  <c r="D24" i="2"/>
  <c r="D27" i="2"/>
  <c r="D30" i="2"/>
  <c r="D33" i="2"/>
  <c r="D36" i="2"/>
  <c r="B1" i="5"/>
  <c r="C1" i="5" s="1"/>
  <c r="D1" i="5" s="1"/>
  <c r="E1" i="5" s="1"/>
  <c r="F1" i="5" s="1"/>
  <c r="F2" i="5" s="1"/>
  <c r="G7" i="12" l="1"/>
  <c r="F6" i="12"/>
  <c r="B35" i="11"/>
  <c r="B37" i="11"/>
  <c r="B32" i="11"/>
  <c r="B34" i="11"/>
  <c r="B36" i="11"/>
  <c r="B38" i="11"/>
  <c r="B31" i="11"/>
  <c r="B33" i="11"/>
  <c r="B34" i="3"/>
  <c r="B46" i="3" s="1"/>
  <c r="B33" i="3"/>
  <c r="B38" i="3"/>
  <c r="B37" i="3"/>
  <c r="C41" i="11"/>
  <c r="G29" i="11"/>
  <c r="K29" i="11" s="1"/>
  <c r="O29" i="11" s="1"/>
  <c r="S29" i="11" s="1"/>
  <c r="W29" i="11" s="1"/>
  <c r="AA29" i="11" s="1"/>
  <c r="C42" i="11"/>
  <c r="G30" i="11"/>
  <c r="K30" i="11" s="1"/>
  <c r="O30" i="11" s="1"/>
  <c r="S30" i="11" s="1"/>
  <c r="W30" i="11" s="1"/>
  <c r="AA30" i="11" s="1"/>
  <c r="H30" i="11"/>
  <c r="L30" i="11" s="1"/>
  <c r="P30" i="11" s="1"/>
  <c r="T30" i="11" s="1"/>
  <c r="X30" i="11" s="1"/>
  <c r="AB30" i="11" s="1"/>
  <c r="D42" i="11"/>
  <c r="E42" i="11"/>
  <c r="I30" i="11"/>
  <c r="M30" i="11" s="1"/>
  <c r="Q30" i="11" s="1"/>
  <c r="U30" i="11" s="1"/>
  <c r="Y30" i="11" s="1"/>
  <c r="AC30" i="11" s="1"/>
  <c r="F41" i="11"/>
  <c r="J29" i="11"/>
  <c r="N29" i="11" s="1"/>
  <c r="R29" i="11" s="1"/>
  <c r="V29" i="11" s="1"/>
  <c r="Z29" i="11" s="1"/>
  <c r="AD29" i="11" s="1"/>
  <c r="D41" i="11"/>
  <c r="H29" i="11"/>
  <c r="L29" i="11" s="1"/>
  <c r="P29" i="11" s="1"/>
  <c r="T29" i="11" s="1"/>
  <c r="X29" i="11" s="1"/>
  <c r="AB29" i="11" s="1"/>
  <c r="F66" i="11"/>
  <c r="J66" i="11" s="1"/>
  <c r="N66" i="11" s="1"/>
  <c r="R66" i="11" s="1"/>
  <c r="V66" i="11" s="1"/>
  <c r="Z66" i="11" s="1"/>
  <c r="AD66" i="11" s="1"/>
  <c r="J54" i="11"/>
  <c r="N54" i="11" s="1"/>
  <c r="R54" i="11" s="1"/>
  <c r="V54" i="11" s="1"/>
  <c r="Z54" i="11" s="1"/>
  <c r="AD54" i="11" s="1"/>
  <c r="E41" i="11"/>
  <c r="I29" i="11"/>
  <c r="M29" i="11" s="1"/>
  <c r="Q29" i="11" s="1"/>
  <c r="U29" i="11" s="1"/>
  <c r="Y29" i="11" s="1"/>
  <c r="AC29" i="11" s="1"/>
  <c r="B31" i="3"/>
  <c r="B35" i="3"/>
  <c r="B36" i="3"/>
  <c r="B32" i="3"/>
  <c r="G53" i="3"/>
  <c r="K53" i="3" s="1"/>
  <c r="O53" i="3" s="1"/>
  <c r="S53" i="3" s="1"/>
  <c r="W53" i="3" s="1"/>
  <c r="AA53" i="3" s="1"/>
  <c r="C65" i="3"/>
  <c r="G65" i="3" s="1"/>
  <c r="K65" i="3" s="1"/>
  <c r="O65" i="3" s="1"/>
  <c r="S65" i="3" s="1"/>
  <c r="W65" i="3" s="1"/>
  <c r="AA65" i="3" s="1"/>
  <c r="C66" i="3"/>
  <c r="G66" i="3" s="1"/>
  <c r="K66" i="3" s="1"/>
  <c r="O66" i="3" s="1"/>
  <c r="S66" i="3" s="1"/>
  <c r="W66" i="3" s="1"/>
  <c r="AA66" i="3" s="1"/>
  <c r="G54" i="3"/>
  <c r="K54" i="3" s="1"/>
  <c r="O54" i="3" s="1"/>
  <c r="S54" i="3" s="1"/>
  <c r="W54" i="3" s="1"/>
  <c r="AA54" i="3" s="1"/>
  <c r="F42" i="3"/>
  <c r="J30" i="3"/>
  <c r="N30" i="3" s="1"/>
  <c r="R30" i="3" s="1"/>
  <c r="V30" i="3" s="1"/>
  <c r="Z30" i="3" s="1"/>
  <c r="AD30" i="3" s="1"/>
  <c r="D53" i="3"/>
  <c r="H41" i="3"/>
  <c r="L41" i="3" s="1"/>
  <c r="P41" i="3" s="1"/>
  <c r="T41" i="3" s="1"/>
  <c r="X41" i="3" s="1"/>
  <c r="AB41" i="3" s="1"/>
  <c r="H42" i="3"/>
  <c r="L42" i="3" s="1"/>
  <c r="P42" i="3" s="1"/>
  <c r="T42" i="3" s="1"/>
  <c r="X42" i="3" s="1"/>
  <c r="AB42" i="3" s="1"/>
  <c r="D54" i="3"/>
  <c r="I30" i="3"/>
  <c r="M30" i="3" s="1"/>
  <c r="Q30" i="3" s="1"/>
  <c r="U30" i="3" s="1"/>
  <c r="Y30" i="3" s="1"/>
  <c r="AC30" i="3" s="1"/>
  <c r="E42" i="3"/>
  <c r="O4" i="3"/>
  <c r="K16" i="3"/>
  <c r="I53" i="3"/>
  <c r="M53" i="3" s="1"/>
  <c r="Q53" i="3" s="1"/>
  <c r="U53" i="3" s="1"/>
  <c r="Y53" i="3" s="1"/>
  <c r="AC53" i="3" s="1"/>
  <c r="E65" i="3"/>
  <c r="I65" i="3" s="1"/>
  <c r="M65" i="3" s="1"/>
  <c r="Q65" i="3" s="1"/>
  <c r="U65" i="3" s="1"/>
  <c r="Y65" i="3" s="1"/>
  <c r="AC65" i="3" s="1"/>
  <c r="J41" i="3"/>
  <c r="N41" i="3" s="1"/>
  <c r="R41" i="3" s="1"/>
  <c r="V41" i="3" s="1"/>
  <c r="Z41" i="3" s="1"/>
  <c r="AD41" i="3" s="1"/>
  <c r="F53" i="3"/>
  <c r="F12" i="5"/>
  <c r="F6" i="5"/>
  <c r="F11" i="5"/>
  <c r="F5" i="5"/>
  <c r="F10" i="5"/>
  <c r="F3" i="5"/>
  <c r="F4" i="5" s="1"/>
  <c r="F13" i="5"/>
  <c r="F9" i="5"/>
  <c r="E13" i="5"/>
  <c r="E12" i="5"/>
  <c r="E11" i="5"/>
  <c r="E10" i="5"/>
  <c r="E9" i="5"/>
  <c r="E6" i="5"/>
  <c r="E5" i="5"/>
  <c r="E3" i="5"/>
  <c r="E2" i="5"/>
  <c r="D13" i="5"/>
  <c r="D12" i="5"/>
  <c r="D11" i="5"/>
  <c r="D10" i="5"/>
  <c r="D9" i="5"/>
  <c r="D6" i="5"/>
  <c r="D5" i="5"/>
  <c r="D3" i="5"/>
  <c r="D2" i="5"/>
  <c r="C13" i="5"/>
  <c r="C12" i="5"/>
  <c r="C11" i="5"/>
  <c r="C10" i="5"/>
  <c r="C9" i="5"/>
  <c r="C6" i="5"/>
  <c r="C5" i="5"/>
  <c r="C3" i="5"/>
  <c r="C2" i="5"/>
  <c r="H7" i="12" l="1"/>
  <c r="G6" i="12"/>
  <c r="B50" i="11"/>
  <c r="B49" i="11"/>
  <c r="B43" i="11"/>
  <c r="B44" i="11"/>
  <c r="B45" i="11"/>
  <c r="B46" i="11"/>
  <c r="B48" i="11"/>
  <c r="B47" i="11"/>
  <c r="B45" i="3"/>
  <c r="B57" i="3" s="1"/>
  <c r="B50" i="3"/>
  <c r="B49" i="3"/>
  <c r="J41" i="11"/>
  <c r="N41" i="11" s="1"/>
  <c r="R41" i="11" s="1"/>
  <c r="V41" i="11" s="1"/>
  <c r="Z41" i="11" s="1"/>
  <c r="AD41" i="11" s="1"/>
  <c r="F53" i="11"/>
  <c r="E54" i="11"/>
  <c r="I42" i="11"/>
  <c r="M42" i="11" s="1"/>
  <c r="Q42" i="11" s="1"/>
  <c r="U42" i="11" s="1"/>
  <c r="Y42" i="11" s="1"/>
  <c r="AC42" i="11" s="1"/>
  <c r="C54" i="11"/>
  <c r="G42" i="11"/>
  <c r="K42" i="11" s="1"/>
  <c r="O42" i="11" s="1"/>
  <c r="S42" i="11" s="1"/>
  <c r="W42" i="11" s="1"/>
  <c r="AA42" i="11" s="1"/>
  <c r="H42" i="11"/>
  <c r="L42" i="11" s="1"/>
  <c r="P42" i="11" s="1"/>
  <c r="T42" i="11" s="1"/>
  <c r="X42" i="11" s="1"/>
  <c r="AB42" i="11" s="1"/>
  <c r="D54" i="11"/>
  <c r="I41" i="11"/>
  <c r="M41" i="11" s="1"/>
  <c r="Q41" i="11" s="1"/>
  <c r="U41" i="11" s="1"/>
  <c r="Y41" i="11" s="1"/>
  <c r="AC41" i="11" s="1"/>
  <c r="E53" i="11"/>
  <c r="H41" i="11"/>
  <c r="L41" i="11" s="1"/>
  <c r="P41" i="11" s="1"/>
  <c r="T41" i="11" s="1"/>
  <c r="X41" i="11" s="1"/>
  <c r="AB41" i="11" s="1"/>
  <c r="D53" i="11"/>
  <c r="C53" i="11"/>
  <c r="G41" i="11"/>
  <c r="K41" i="11" s="1"/>
  <c r="O41" i="11" s="1"/>
  <c r="S41" i="11" s="1"/>
  <c r="W41" i="11" s="1"/>
  <c r="AA41" i="11" s="1"/>
  <c r="B43" i="3"/>
  <c r="B44" i="3"/>
  <c r="B48" i="3"/>
  <c r="B47" i="3"/>
  <c r="B58" i="3"/>
  <c r="E54" i="3"/>
  <c r="I42" i="3"/>
  <c r="M42" i="3" s="1"/>
  <c r="Q42" i="3" s="1"/>
  <c r="U42" i="3" s="1"/>
  <c r="Y42" i="3" s="1"/>
  <c r="AC42" i="3" s="1"/>
  <c r="H54" i="3"/>
  <c r="L54" i="3" s="1"/>
  <c r="P54" i="3" s="1"/>
  <c r="T54" i="3" s="1"/>
  <c r="X54" i="3" s="1"/>
  <c r="AB54" i="3" s="1"/>
  <c r="D66" i="3"/>
  <c r="H66" i="3" s="1"/>
  <c r="L66" i="3" s="1"/>
  <c r="P66" i="3" s="1"/>
  <c r="T66" i="3" s="1"/>
  <c r="X66" i="3" s="1"/>
  <c r="AB66" i="3" s="1"/>
  <c r="J42" i="3"/>
  <c r="N42" i="3" s="1"/>
  <c r="R42" i="3" s="1"/>
  <c r="V42" i="3" s="1"/>
  <c r="Z42" i="3" s="1"/>
  <c r="AD42" i="3" s="1"/>
  <c r="F54" i="3"/>
  <c r="D65" i="3"/>
  <c r="H65" i="3" s="1"/>
  <c r="L65" i="3" s="1"/>
  <c r="P65" i="3" s="1"/>
  <c r="T65" i="3" s="1"/>
  <c r="X65" i="3" s="1"/>
  <c r="AB65" i="3" s="1"/>
  <c r="H53" i="3"/>
  <c r="L53" i="3" s="1"/>
  <c r="P53" i="3" s="1"/>
  <c r="T53" i="3" s="1"/>
  <c r="X53" i="3" s="1"/>
  <c r="AB53" i="3" s="1"/>
  <c r="O16" i="3"/>
  <c r="J53" i="3"/>
  <c r="N53" i="3" s="1"/>
  <c r="R53" i="3" s="1"/>
  <c r="V53" i="3" s="1"/>
  <c r="Z53" i="3" s="1"/>
  <c r="AD53" i="3" s="1"/>
  <c r="F65" i="3"/>
  <c r="J65" i="3" s="1"/>
  <c r="N65" i="3" s="1"/>
  <c r="R65" i="3" s="1"/>
  <c r="V65" i="3" s="1"/>
  <c r="Z65" i="3" s="1"/>
  <c r="AD65" i="3" s="1"/>
  <c r="S4" i="3"/>
  <c r="F7" i="5"/>
  <c r="F8" i="5"/>
  <c r="D4" i="5"/>
  <c r="D7" i="5"/>
  <c r="D8" i="5"/>
  <c r="E4" i="5"/>
  <c r="E7" i="5"/>
  <c r="E8" i="5"/>
  <c r="C4" i="5"/>
  <c r="C7" i="5"/>
  <c r="C8" i="5"/>
  <c r="I7" i="12" l="1"/>
  <c r="H6" i="12"/>
  <c r="B58" i="11"/>
  <c r="B61" i="11"/>
  <c r="B60" i="11"/>
  <c r="B55" i="11"/>
  <c r="B59" i="11"/>
  <c r="B56" i="11"/>
  <c r="B57" i="11"/>
  <c r="B62" i="11"/>
  <c r="B62" i="3"/>
  <c r="B61" i="3"/>
  <c r="E65" i="11"/>
  <c r="I65" i="11" s="1"/>
  <c r="M65" i="11" s="1"/>
  <c r="Q65" i="11" s="1"/>
  <c r="U65" i="11" s="1"/>
  <c r="Y65" i="11" s="1"/>
  <c r="AC65" i="11" s="1"/>
  <c r="I53" i="11"/>
  <c r="M53" i="11" s="1"/>
  <c r="Q53" i="11" s="1"/>
  <c r="U53" i="11" s="1"/>
  <c r="Y53" i="11" s="1"/>
  <c r="AC53" i="11" s="1"/>
  <c r="G53" i="11"/>
  <c r="K53" i="11" s="1"/>
  <c r="O53" i="11" s="1"/>
  <c r="S53" i="11" s="1"/>
  <c r="W53" i="11" s="1"/>
  <c r="AA53" i="11" s="1"/>
  <c r="C65" i="11"/>
  <c r="G65" i="11" s="1"/>
  <c r="K65" i="11" s="1"/>
  <c r="O65" i="11" s="1"/>
  <c r="S65" i="11" s="1"/>
  <c r="W65" i="11" s="1"/>
  <c r="AA65" i="11" s="1"/>
  <c r="E66" i="11"/>
  <c r="I66" i="11" s="1"/>
  <c r="M66" i="11" s="1"/>
  <c r="Q66" i="11" s="1"/>
  <c r="U66" i="11" s="1"/>
  <c r="Y66" i="11" s="1"/>
  <c r="AC66" i="11" s="1"/>
  <c r="I54" i="11"/>
  <c r="M54" i="11" s="1"/>
  <c r="Q54" i="11" s="1"/>
  <c r="U54" i="11" s="1"/>
  <c r="Y54" i="11" s="1"/>
  <c r="AC54" i="11" s="1"/>
  <c r="D65" i="11"/>
  <c r="H65" i="11" s="1"/>
  <c r="L65" i="11" s="1"/>
  <c r="P65" i="11" s="1"/>
  <c r="T65" i="11" s="1"/>
  <c r="X65" i="11" s="1"/>
  <c r="AB65" i="11" s="1"/>
  <c r="H53" i="11"/>
  <c r="L53" i="11" s="1"/>
  <c r="P53" i="11" s="1"/>
  <c r="T53" i="11" s="1"/>
  <c r="X53" i="11" s="1"/>
  <c r="AB53" i="11" s="1"/>
  <c r="D66" i="11"/>
  <c r="H66" i="11" s="1"/>
  <c r="L66" i="11" s="1"/>
  <c r="P66" i="11" s="1"/>
  <c r="T66" i="11" s="1"/>
  <c r="X66" i="11" s="1"/>
  <c r="AB66" i="11" s="1"/>
  <c r="H54" i="11"/>
  <c r="L54" i="11" s="1"/>
  <c r="P54" i="11" s="1"/>
  <c r="T54" i="11" s="1"/>
  <c r="X54" i="11" s="1"/>
  <c r="AB54" i="11" s="1"/>
  <c r="F65" i="11"/>
  <c r="J65" i="11" s="1"/>
  <c r="N65" i="11" s="1"/>
  <c r="R65" i="11" s="1"/>
  <c r="V65" i="11" s="1"/>
  <c r="Z65" i="11" s="1"/>
  <c r="AD65" i="11" s="1"/>
  <c r="J53" i="11"/>
  <c r="N53" i="11" s="1"/>
  <c r="R53" i="11" s="1"/>
  <c r="V53" i="11" s="1"/>
  <c r="Z53" i="11" s="1"/>
  <c r="AD53" i="11" s="1"/>
  <c r="C66" i="11"/>
  <c r="G66" i="11" s="1"/>
  <c r="K66" i="11" s="1"/>
  <c r="O66" i="11" s="1"/>
  <c r="S66" i="11" s="1"/>
  <c r="W66" i="11" s="1"/>
  <c r="AA66" i="11" s="1"/>
  <c r="G54" i="11"/>
  <c r="K54" i="11" s="1"/>
  <c r="O54" i="11" s="1"/>
  <c r="S54" i="11" s="1"/>
  <c r="W54" i="11" s="1"/>
  <c r="AA54" i="11" s="1"/>
  <c r="B69" i="3"/>
  <c r="B70" i="3"/>
  <c r="B59" i="3"/>
  <c r="B56" i="3"/>
  <c r="B60" i="3"/>
  <c r="B55" i="3"/>
  <c r="J54" i="3"/>
  <c r="N54" i="3" s="1"/>
  <c r="R54" i="3" s="1"/>
  <c r="V54" i="3" s="1"/>
  <c r="Z54" i="3" s="1"/>
  <c r="AD54" i="3" s="1"/>
  <c r="F66" i="3"/>
  <c r="J66" i="3" s="1"/>
  <c r="N66" i="3" s="1"/>
  <c r="R66" i="3" s="1"/>
  <c r="V66" i="3" s="1"/>
  <c r="Z66" i="3" s="1"/>
  <c r="AD66" i="3" s="1"/>
  <c r="I54" i="3"/>
  <c r="M54" i="3" s="1"/>
  <c r="Q54" i="3" s="1"/>
  <c r="U54" i="3" s="1"/>
  <c r="Y54" i="3" s="1"/>
  <c r="AC54" i="3" s="1"/>
  <c r="E66" i="3"/>
  <c r="I66" i="3" s="1"/>
  <c r="M66" i="3" s="1"/>
  <c r="Q66" i="3" s="1"/>
  <c r="U66" i="3" s="1"/>
  <c r="Y66" i="3" s="1"/>
  <c r="AC66" i="3" s="1"/>
  <c r="W4" i="3"/>
  <c r="S16" i="3"/>
  <c r="C5" i="7"/>
  <c r="D5" i="7"/>
  <c r="E5" i="7"/>
  <c r="B5" i="7"/>
  <c r="C6" i="7"/>
  <c r="D6" i="7"/>
  <c r="E6" i="7"/>
  <c r="B6" i="7"/>
  <c r="J7" i="12" l="1"/>
  <c r="I6" i="12"/>
  <c r="B68" i="11"/>
  <c r="B73" i="11"/>
  <c r="B69" i="11"/>
  <c r="B72" i="11"/>
  <c r="B74" i="11"/>
  <c r="B67" i="11"/>
  <c r="B71" i="11"/>
  <c r="B70" i="11"/>
  <c r="B74" i="3"/>
  <c r="B73" i="3"/>
  <c r="B68" i="3"/>
  <c r="B71" i="3"/>
  <c r="B72" i="3"/>
  <c r="B67" i="3"/>
  <c r="AA4" i="3"/>
  <c r="W16" i="3"/>
  <c r="H2" i="2"/>
  <c r="H5" i="2"/>
  <c r="H8" i="2"/>
  <c r="H11" i="2"/>
  <c r="J11" i="2" s="1"/>
  <c r="H14" i="2"/>
  <c r="H17" i="2"/>
  <c r="H20" i="2"/>
  <c r="J20" i="2" s="1"/>
  <c r="H23" i="2"/>
  <c r="J23" i="2" s="1"/>
  <c r="H26" i="2"/>
  <c r="H29" i="2"/>
  <c r="H32" i="2"/>
  <c r="H35" i="2"/>
  <c r="H3" i="2"/>
  <c r="H6" i="2"/>
  <c r="J6" i="2" s="1"/>
  <c r="H9" i="2"/>
  <c r="H12" i="2"/>
  <c r="J12" i="2" s="1"/>
  <c r="H15" i="2"/>
  <c r="H18" i="2"/>
  <c r="H21" i="2"/>
  <c r="H24" i="2"/>
  <c r="J24" i="2" s="1"/>
  <c r="H27" i="2"/>
  <c r="H30" i="2"/>
  <c r="J30" i="2" s="1"/>
  <c r="H33" i="2"/>
  <c r="H36" i="2"/>
  <c r="L2" i="2"/>
  <c r="L5" i="2"/>
  <c r="L8" i="2"/>
  <c r="L11" i="2"/>
  <c r="L14" i="2"/>
  <c r="L17" i="2"/>
  <c r="L20" i="2"/>
  <c r="L23" i="2"/>
  <c r="L26" i="2"/>
  <c r="L29" i="2"/>
  <c r="L32" i="2"/>
  <c r="L35" i="2"/>
  <c r="L3" i="2"/>
  <c r="L6" i="2"/>
  <c r="L9" i="2"/>
  <c r="L12" i="2"/>
  <c r="L15" i="2"/>
  <c r="L18" i="2"/>
  <c r="L21" i="2"/>
  <c r="L24" i="2"/>
  <c r="L27" i="2"/>
  <c r="L30" i="2"/>
  <c r="L33" i="2"/>
  <c r="L36" i="2"/>
  <c r="E8" i="3" l="1"/>
  <c r="X61" i="11"/>
  <c r="X57" i="11"/>
  <c r="M56" i="3"/>
  <c r="U56" i="3"/>
  <c r="J56" i="3"/>
  <c r="Z56" i="3"/>
  <c r="K56" i="3"/>
  <c r="AA56" i="3"/>
  <c r="P56" i="3"/>
  <c r="S59" i="3"/>
  <c r="D59" i="3"/>
  <c r="G59" i="3"/>
  <c r="P59" i="3"/>
  <c r="M59" i="3"/>
  <c r="AC59" i="3"/>
  <c r="R59" i="3"/>
  <c r="G62" i="3"/>
  <c r="P62" i="3"/>
  <c r="S62" i="3"/>
  <c r="T62" i="3"/>
  <c r="M62" i="3"/>
  <c r="AC62" i="3"/>
  <c r="R62" i="3"/>
  <c r="K69" i="3"/>
  <c r="D69" i="3"/>
  <c r="G69" i="3"/>
  <c r="P69" i="3"/>
  <c r="M69" i="3"/>
  <c r="AC69" i="3"/>
  <c r="R69" i="3"/>
  <c r="W60" i="3"/>
  <c r="P60" i="3"/>
  <c r="S60" i="3"/>
  <c r="T60" i="3"/>
  <c r="M60" i="3"/>
  <c r="AC60" i="3"/>
  <c r="R60" i="3"/>
  <c r="AA61" i="3"/>
  <c r="D61" i="3"/>
  <c r="G61" i="3"/>
  <c r="P61" i="3"/>
  <c r="M61" i="3"/>
  <c r="AC61" i="3"/>
  <c r="R61" i="3"/>
  <c r="O70" i="3"/>
  <c r="P70" i="3"/>
  <c r="S70" i="3"/>
  <c r="T70" i="3"/>
  <c r="M70" i="3"/>
  <c r="AC70" i="3"/>
  <c r="R70" i="3"/>
  <c r="Y55" i="3"/>
  <c r="Q55" i="3"/>
  <c r="J55" i="3"/>
  <c r="Z55" i="3"/>
  <c r="K55" i="3"/>
  <c r="AA55" i="3"/>
  <c r="P55" i="3"/>
  <c r="H58" i="11"/>
  <c r="Q58" i="11"/>
  <c r="T58" i="11"/>
  <c r="U58" i="11"/>
  <c r="D59" i="11"/>
  <c r="M59" i="11"/>
  <c r="P59" i="11"/>
  <c r="Y59" i="11"/>
  <c r="P62" i="11"/>
  <c r="Y62" i="11"/>
  <c r="AB62" i="11"/>
  <c r="AC62" i="11"/>
  <c r="X60" i="11"/>
  <c r="D60" i="11"/>
  <c r="E60" i="11"/>
  <c r="L61" i="11"/>
  <c r="U61" i="11"/>
  <c r="X13" i="11"/>
  <c r="L13" i="11"/>
  <c r="AB13" i="11"/>
  <c r="M13" i="11"/>
  <c r="Q10" i="11"/>
  <c r="H10" i="11"/>
  <c r="E10" i="11"/>
  <c r="T10" i="11"/>
  <c r="L14" i="11"/>
  <c r="E14" i="11"/>
  <c r="I14" i="11"/>
  <c r="M11" i="11"/>
  <c r="L11" i="11"/>
  <c r="I11" i="11"/>
  <c r="AC12" i="11"/>
  <c r="P12" i="11"/>
  <c r="E12" i="11"/>
  <c r="AB7" i="3"/>
  <c r="L7" i="3"/>
  <c r="W7" i="3"/>
  <c r="G7" i="3"/>
  <c r="V7" i="3"/>
  <c r="F7" i="3"/>
  <c r="M7" i="3"/>
  <c r="AB11" i="3"/>
  <c r="L11" i="3"/>
  <c r="W11" i="3"/>
  <c r="G11" i="3"/>
  <c r="V11" i="3"/>
  <c r="F11" i="3"/>
  <c r="U11" i="3"/>
  <c r="AB10" i="3"/>
  <c r="L10" i="3"/>
  <c r="W10" i="3"/>
  <c r="G10" i="3"/>
  <c r="V10" i="3"/>
  <c r="F10" i="3"/>
  <c r="Y10" i="3"/>
  <c r="AB14" i="3"/>
  <c r="L14" i="3"/>
  <c r="W14" i="3"/>
  <c r="G14" i="3"/>
  <c r="V14" i="3"/>
  <c r="F14" i="3"/>
  <c r="I14" i="3"/>
  <c r="AB8" i="3"/>
  <c r="L8" i="3"/>
  <c r="W8" i="3"/>
  <c r="G8" i="3"/>
  <c r="V8" i="3"/>
  <c r="F8" i="3"/>
  <c r="Q8" i="3"/>
  <c r="AB12" i="3"/>
  <c r="L12" i="3"/>
  <c r="W12" i="3"/>
  <c r="G12" i="3"/>
  <c r="V12" i="3"/>
  <c r="F12" i="3"/>
  <c r="Q12" i="3"/>
  <c r="AB9" i="3"/>
  <c r="L9" i="3"/>
  <c r="W9" i="3"/>
  <c r="G9" i="3"/>
  <c r="V9" i="3"/>
  <c r="F9" i="3"/>
  <c r="E9" i="3"/>
  <c r="AB13" i="3"/>
  <c r="L13" i="3"/>
  <c r="W13" i="3"/>
  <c r="G13" i="3"/>
  <c r="V13" i="3"/>
  <c r="F13" i="3"/>
  <c r="U13" i="3"/>
  <c r="P13" i="11"/>
  <c r="AC13" i="11"/>
  <c r="Q13" i="11"/>
  <c r="D13" i="11"/>
  <c r="I10" i="11"/>
  <c r="AC10" i="11"/>
  <c r="D10" i="11"/>
  <c r="D14" i="11"/>
  <c r="X14" i="11"/>
  <c r="H14" i="11"/>
  <c r="E11" i="11"/>
  <c r="D11" i="11"/>
  <c r="H11" i="11"/>
  <c r="Q12" i="11"/>
  <c r="H12" i="11"/>
  <c r="L12" i="11"/>
  <c r="X7" i="3"/>
  <c r="H7" i="3"/>
  <c r="S7" i="3"/>
  <c r="C7" i="3"/>
  <c r="R7" i="3"/>
  <c r="Q7" i="3"/>
  <c r="Y7" i="3"/>
  <c r="X11" i="3"/>
  <c r="H11" i="3"/>
  <c r="S11" i="3"/>
  <c r="C11" i="3"/>
  <c r="R11" i="3"/>
  <c r="Q11" i="3"/>
  <c r="Y11" i="3"/>
  <c r="X10" i="3"/>
  <c r="H10" i="3"/>
  <c r="S10" i="3"/>
  <c r="C10" i="3"/>
  <c r="R10" i="3"/>
  <c r="AC10" i="3"/>
  <c r="I10" i="3"/>
  <c r="X14" i="3"/>
  <c r="H14" i="3"/>
  <c r="S14" i="3"/>
  <c r="C14" i="3"/>
  <c r="R14" i="3"/>
  <c r="AC14" i="3"/>
  <c r="U14" i="3"/>
  <c r="X8" i="3"/>
  <c r="H8" i="3"/>
  <c r="S8" i="3"/>
  <c r="C8" i="3"/>
  <c r="R8" i="3"/>
  <c r="U8" i="3"/>
  <c r="I8" i="3"/>
  <c r="X12" i="3"/>
  <c r="H12" i="3"/>
  <c r="S12" i="3"/>
  <c r="C12" i="3"/>
  <c r="R12" i="3"/>
  <c r="U12" i="3"/>
  <c r="AC12" i="3"/>
  <c r="X9" i="3"/>
  <c r="H9" i="3"/>
  <c r="S9" i="3"/>
  <c r="C9" i="3"/>
  <c r="R9" i="3"/>
  <c r="Y9" i="3"/>
  <c r="AC9" i="3"/>
  <c r="X13" i="3"/>
  <c r="H13" i="3"/>
  <c r="S13" i="3"/>
  <c r="C13" i="3"/>
  <c r="R13" i="3"/>
  <c r="Y13" i="3"/>
  <c r="E13" i="3"/>
  <c r="H13" i="11"/>
  <c r="T13" i="11"/>
  <c r="E13" i="11"/>
  <c r="X10" i="11"/>
  <c r="U10" i="11"/>
  <c r="AB10" i="11"/>
  <c r="AB14" i="11"/>
  <c r="Y14" i="11"/>
  <c r="M14" i="11"/>
  <c r="AC14" i="11"/>
  <c r="AC11" i="11"/>
  <c r="AB11" i="11"/>
  <c r="Y11" i="11"/>
  <c r="U13" i="11"/>
  <c r="Y10" i="11"/>
  <c r="Q14" i="11"/>
  <c r="T11" i="11"/>
  <c r="I12" i="11"/>
  <c r="D12" i="11"/>
  <c r="D7" i="3"/>
  <c r="AD7" i="3"/>
  <c r="E7" i="3"/>
  <c r="T11" i="3"/>
  <c r="O11" i="3"/>
  <c r="N11" i="3"/>
  <c r="I11" i="3"/>
  <c r="D10" i="3"/>
  <c r="AD10" i="3"/>
  <c r="M10" i="3"/>
  <c r="T14" i="3"/>
  <c r="O14" i="3"/>
  <c r="N14" i="3"/>
  <c r="E14" i="3"/>
  <c r="D8" i="3"/>
  <c r="AD8" i="3"/>
  <c r="T12" i="3"/>
  <c r="O12" i="3"/>
  <c r="N12" i="3"/>
  <c r="M12" i="3"/>
  <c r="D9" i="3"/>
  <c r="AD9" i="3"/>
  <c r="I9" i="3"/>
  <c r="T13" i="3"/>
  <c r="O13" i="3"/>
  <c r="N13" i="3"/>
  <c r="M13" i="3"/>
  <c r="I13" i="11"/>
  <c r="P10" i="11"/>
  <c r="T14" i="11"/>
  <c r="Q11" i="11"/>
  <c r="Y12" i="11"/>
  <c r="U12" i="11"/>
  <c r="AA7" i="3"/>
  <c r="Z7" i="3"/>
  <c r="AC7" i="3"/>
  <c r="P11" i="3"/>
  <c r="K11" i="3"/>
  <c r="J11" i="3"/>
  <c r="E11" i="3"/>
  <c r="AA10" i="3"/>
  <c r="Z10" i="3"/>
  <c r="Q10" i="3"/>
  <c r="P14" i="3"/>
  <c r="K14" i="3"/>
  <c r="J14" i="3"/>
  <c r="Q14" i="3"/>
  <c r="AA8" i="3"/>
  <c r="Z8" i="3"/>
  <c r="Y8" i="3"/>
  <c r="P12" i="3"/>
  <c r="K12" i="3"/>
  <c r="J12" i="3"/>
  <c r="Y12" i="3"/>
  <c r="AA9" i="3"/>
  <c r="Z9" i="3"/>
  <c r="U9" i="3"/>
  <c r="P13" i="3"/>
  <c r="K13" i="3"/>
  <c r="J13" i="3"/>
  <c r="Q13" i="3"/>
  <c r="Y13" i="11"/>
  <c r="M10" i="11"/>
  <c r="P14" i="11"/>
  <c r="X11" i="11"/>
  <c r="AB12" i="11"/>
  <c r="X12" i="11"/>
  <c r="T7" i="3"/>
  <c r="O7" i="3"/>
  <c r="N7" i="3"/>
  <c r="I7" i="3"/>
  <c r="D11" i="3"/>
  <c r="AD11" i="3"/>
  <c r="AC11" i="3"/>
  <c r="T10" i="3"/>
  <c r="O10" i="3"/>
  <c r="N10" i="3"/>
  <c r="U10" i="3"/>
  <c r="D14" i="3"/>
  <c r="AD14" i="3"/>
  <c r="M14" i="3"/>
  <c r="T8" i="3"/>
  <c r="O8" i="3"/>
  <c r="N8" i="3"/>
  <c r="AC8" i="3"/>
  <c r="D12" i="3"/>
  <c r="AD12" i="3"/>
  <c r="E12" i="3"/>
  <c r="T9" i="3"/>
  <c r="O9" i="3"/>
  <c r="N9" i="3"/>
  <c r="Q9" i="3"/>
  <c r="D13" i="3"/>
  <c r="AD13" i="3"/>
  <c r="I13" i="3"/>
  <c r="L10" i="11"/>
  <c r="U14" i="11"/>
  <c r="U11" i="11"/>
  <c r="P11" i="11"/>
  <c r="T12" i="11"/>
  <c r="M12" i="11"/>
  <c r="P7" i="3"/>
  <c r="K7" i="3"/>
  <c r="J7" i="3"/>
  <c r="U7" i="3"/>
  <c r="AA11" i="3"/>
  <c r="Z11" i="3"/>
  <c r="M11" i="3"/>
  <c r="P10" i="3"/>
  <c r="K10" i="3"/>
  <c r="J10" i="3"/>
  <c r="E10" i="3"/>
  <c r="AA14" i="3"/>
  <c r="Z14" i="3"/>
  <c r="Y14" i="3"/>
  <c r="P8" i="3"/>
  <c r="K8" i="3"/>
  <c r="J8" i="3"/>
  <c r="M8" i="3"/>
  <c r="AA12" i="3"/>
  <c r="Z12" i="3"/>
  <c r="I12" i="3"/>
  <c r="P9" i="3"/>
  <c r="K9" i="3"/>
  <c r="J9" i="3"/>
  <c r="M9" i="3"/>
  <c r="AA13" i="3"/>
  <c r="Z13" i="3"/>
  <c r="AC13" i="3"/>
  <c r="P23" i="11"/>
  <c r="D23" i="11"/>
  <c r="T23" i="11"/>
  <c r="E23" i="11"/>
  <c r="H25" i="11"/>
  <c r="T25" i="11"/>
  <c r="E25" i="11"/>
  <c r="L22" i="11"/>
  <c r="AC22" i="11"/>
  <c r="P22" i="11"/>
  <c r="D24" i="11"/>
  <c r="Y24" i="11"/>
  <c r="M24" i="11"/>
  <c r="AB26" i="11"/>
  <c r="Y26" i="11"/>
  <c r="M26" i="11"/>
  <c r="Q26" i="11"/>
  <c r="AB20" i="3"/>
  <c r="L20" i="3"/>
  <c r="W20" i="3"/>
  <c r="G20" i="3"/>
  <c r="V20" i="3"/>
  <c r="F20" i="3"/>
  <c r="Y20" i="3"/>
  <c r="AB22" i="3"/>
  <c r="L22" i="3"/>
  <c r="W22" i="3"/>
  <c r="G22" i="3"/>
  <c r="V22" i="3"/>
  <c r="F22" i="3"/>
  <c r="I22" i="3"/>
  <c r="AB23" i="3"/>
  <c r="L23" i="3"/>
  <c r="W23" i="3"/>
  <c r="G23" i="3"/>
  <c r="V23" i="3"/>
  <c r="F23" i="3"/>
  <c r="E23" i="3"/>
  <c r="AB26" i="3"/>
  <c r="L26" i="3"/>
  <c r="W26" i="3"/>
  <c r="G26" i="3"/>
  <c r="V26" i="3"/>
  <c r="F26" i="3"/>
  <c r="I26" i="3"/>
  <c r="AB21" i="3"/>
  <c r="L21" i="3"/>
  <c r="W21" i="3"/>
  <c r="G21" i="3"/>
  <c r="V21" i="3"/>
  <c r="F21" i="3"/>
  <c r="U21" i="3"/>
  <c r="AB19" i="3"/>
  <c r="L19" i="3"/>
  <c r="W19" i="3"/>
  <c r="G19" i="3"/>
  <c r="V19" i="3"/>
  <c r="F19" i="3"/>
  <c r="M19" i="3"/>
  <c r="AB25" i="3"/>
  <c r="L25" i="3"/>
  <c r="W25" i="3"/>
  <c r="G25" i="3"/>
  <c r="V25" i="3"/>
  <c r="F25" i="3"/>
  <c r="E25" i="3"/>
  <c r="AB24" i="3"/>
  <c r="L24" i="3"/>
  <c r="W24" i="3"/>
  <c r="G24" i="3"/>
  <c r="V24" i="3"/>
  <c r="F24" i="3"/>
  <c r="I24" i="3"/>
  <c r="AC23" i="11"/>
  <c r="P25" i="11"/>
  <c r="Y25" i="11"/>
  <c r="Y22" i="11"/>
  <c r="H24" i="11"/>
  <c r="AC26" i="11"/>
  <c r="P20" i="3"/>
  <c r="Z20" i="3"/>
  <c r="I20" i="3"/>
  <c r="K22" i="3"/>
  <c r="J22" i="3"/>
  <c r="P23" i="3"/>
  <c r="H23" i="11"/>
  <c r="U23" i="11"/>
  <c r="I23" i="11"/>
  <c r="U25" i="11"/>
  <c r="I25" i="11"/>
  <c r="M25" i="11"/>
  <c r="D22" i="11"/>
  <c r="Q22" i="11"/>
  <c r="E22" i="11"/>
  <c r="AB24" i="11"/>
  <c r="AC24" i="11"/>
  <c r="P24" i="11"/>
  <c r="I24" i="11"/>
  <c r="T26" i="11"/>
  <c r="P26" i="11"/>
  <c r="U26" i="11"/>
  <c r="H26" i="11"/>
  <c r="X20" i="3"/>
  <c r="H20" i="3"/>
  <c r="S20" i="3"/>
  <c r="C20" i="3"/>
  <c r="R20" i="3"/>
  <c r="U20" i="3"/>
  <c r="AC20" i="3"/>
  <c r="X22" i="3"/>
  <c r="H22" i="3"/>
  <c r="S22" i="3"/>
  <c r="C22" i="3"/>
  <c r="R22" i="3"/>
  <c r="AC22" i="3"/>
  <c r="U22" i="3"/>
  <c r="X23" i="3"/>
  <c r="H23" i="3"/>
  <c r="S23" i="3"/>
  <c r="C23" i="3"/>
  <c r="R23" i="3"/>
  <c r="Q23" i="3"/>
  <c r="Y23" i="3"/>
  <c r="X26" i="3"/>
  <c r="H26" i="3"/>
  <c r="S26" i="3"/>
  <c r="C26" i="3"/>
  <c r="R26" i="3"/>
  <c r="AC26" i="3"/>
  <c r="Q26" i="3"/>
  <c r="X21" i="3"/>
  <c r="H21" i="3"/>
  <c r="S21" i="3"/>
  <c r="C21" i="3"/>
  <c r="R21" i="3"/>
  <c r="Y21" i="3"/>
  <c r="E21" i="3"/>
  <c r="X19" i="3"/>
  <c r="H19" i="3"/>
  <c r="S19" i="3"/>
  <c r="C19" i="3"/>
  <c r="R19" i="3"/>
  <c r="Q19" i="3"/>
  <c r="E19" i="3"/>
  <c r="X25" i="3"/>
  <c r="H25" i="3"/>
  <c r="S25" i="3"/>
  <c r="C25" i="3"/>
  <c r="R25" i="3"/>
  <c r="Y25" i="3"/>
  <c r="M25" i="3"/>
  <c r="X24" i="3"/>
  <c r="H24" i="3"/>
  <c r="S24" i="3"/>
  <c r="C24" i="3"/>
  <c r="R24" i="3"/>
  <c r="U24" i="3"/>
  <c r="AC24" i="3"/>
  <c r="M23" i="11"/>
  <c r="Q25" i="11"/>
  <c r="I22" i="11"/>
  <c r="L24" i="11"/>
  <c r="X26" i="11"/>
  <c r="AA20" i="3"/>
  <c r="J20" i="3"/>
  <c r="P22" i="3"/>
  <c r="Z22" i="3"/>
  <c r="Q22" i="3"/>
  <c r="Y23" i="11"/>
  <c r="L23" i="11"/>
  <c r="AB23" i="11"/>
  <c r="X25" i="11"/>
  <c r="L25" i="11"/>
  <c r="AB25" i="11"/>
  <c r="D25" i="11"/>
  <c r="AB22" i="11"/>
  <c r="U22" i="11"/>
  <c r="H22" i="11"/>
  <c r="M22" i="11"/>
  <c r="T24" i="11"/>
  <c r="Q24" i="11"/>
  <c r="E24" i="11"/>
  <c r="U24" i="11"/>
  <c r="L26" i="11"/>
  <c r="E26" i="11"/>
  <c r="I26" i="11"/>
  <c r="T20" i="3"/>
  <c r="D20" i="3"/>
  <c r="O20" i="3"/>
  <c r="AD20" i="3"/>
  <c r="N20" i="3"/>
  <c r="E20" i="3"/>
  <c r="M20" i="3"/>
  <c r="T22" i="3"/>
  <c r="D22" i="3"/>
  <c r="O22" i="3"/>
  <c r="AD22" i="3"/>
  <c r="N22" i="3"/>
  <c r="M22" i="3"/>
  <c r="E22" i="3"/>
  <c r="T23" i="3"/>
  <c r="D23" i="3"/>
  <c r="O23" i="3"/>
  <c r="AD23" i="3"/>
  <c r="N23" i="3"/>
  <c r="AC23" i="3"/>
  <c r="I23" i="3"/>
  <c r="T26" i="3"/>
  <c r="D26" i="3"/>
  <c r="O26" i="3"/>
  <c r="AD26" i="3"/>
  <c r="N26" i="3"/>
  <c r="M26" i="3"/>
  <c r="U26" i="3"/>
  <c r="T21" i="3"/>
  <c r="D21" i="3"/>
  <c r="O21" i="3"/>
  <c r="AD21" i="3"/>
  <c r="N21" i="3"/>
  <c r="I21" i="3"/>
  <c r="AC21" i="3"/>
  <c r="T19" i="3"/>
  <c r="D19" i="3"/>
  <c r="O19" i="3"/>
  <c r="AD19" i="3"/>
  <c r="N19" i="3"/>
  <c r="U19" i="3"/>
  <c r="Y19" i="3"/>
  <c r="T25" i="3"/>
  <c r="D25" i="3"/>
  <c r="O25" i="3"/>
  <c r="AD25" i="3"/>
  <c r="N25" i="3"/>
  <c r="I25" i="3"/>
  <c r="Q25" i="3"/>
  <c r="T24" i="3"/>
  <c r="D24" i="3"/>
  <c r="O24" i="3"/>
  <c r="AD24" i="3"/>
  <c r="N24" i="3"/>
  <c r="E24" i="3"/>
  <c r="M24" i="3"/>
  <c r="X23" i="11"/>
  <c r="Q23" i="11"/>
  <c r="AC25" i="11"/>
  <c r="T22" i="11"/>
  <c r="X22" i="11"/>
  <c r="X24" i="11"/>
  <c r="D26" i="11"/>
  <c r="K20" i="3"/>
  <c r="Q20" i="3"/>
  <c r="AA22" i="3"/>
  <c r="Y22" i="3"/>
  <c r="Z23" i="3"/>
  <c r="P26" i="3"/>
  <c r="J26" i="3"/>
  <c r="AA21" i="3"/>
  <c r="M21" i="3"/>
  <c r="K19" i="3"/>
  <c r="I19" i="3"/>
  <c r="Z25" i="3"/>
  <c r="P24" i="3"/>
  <c r="J24" i="3"/>
  <c r="K23" i="3"/>
  <c r="P21" i="3"/>
  <c r="AA19" i="3"/>
  <c r="AC25" i="3"/>
  <c r="J23" i="3"/>
  <c r="AA26" i="3"/>
  <c r="Y26" i="3"/>
  <c r="K21" i="3"/>
  <c r="Q21" i="3"/>
  <c r="Z19" i="3"/>
  <c r="P25" i="3"/>
  <c r="J25" i="3"/>
  <c r="AA24" i="3"/>
  <c r="Q24" i="3"/>
  <c r="J21" i="3"/>
  <c r="K25" i="3"/>
  <c r="AA23" i="3"/>
  <c r="M23" i="3"/>
  <c r="K26" i="3"/>
  <c r="E26" i="3"/>
  <c r="Z21" i="3"/>
  <c r="P19" i="3"/>
  <c r="J19" i="3"/>
  <c r="AA25" i="3"/>
  <c r="U25" i="3"/>
  <c r="K24" i="3"/>
  <c r="Y24" i="3"/>
  <c r="U23" i="3"/>
  <c r="Z26" i="3"/>
  <c r="AC19" i="3"/>
  <c r="Z24" i="3"/>
  <c r="AB38" i="11"/>
  <c r="D38" i="11"/>
  <c r="X38" i="11"/>
  <c r="H38" i="11"/>
  <c r="H37" i="11"/>
  <c r="AC37" i="11"/>
  <c r="AB37" i="11"/>
  <c r="AB34" i="11"/>
  <c r="U34" i="11"/>
  <c r="Q34" i="11"/>
  <c r="E34" i="11"/>
  <c r="T36" i="11"/>
  <c r="Q36" i="11"/>
  <c r="P36" i="11"/>
  <c r="M36" i="11"/>
  <c r="H35" i="11"/>
  <c r="Q35" i="11"/>
  <c r="AC35" i="11"/>
  <c r="AC46" i="3"/>
  <c r="M46" i="3"/>
  <c r="X46" i="3"/>
  <c r="H46" i="3"/>
  <c r="S46" i="3"/>
  <c r="C46" i="3"/>
  <c r="V46" i="3"/>
  <c r="AB31" i="3"/>
  <c r="L31" i="3"/>
  <c r="W31" i="3"/>
  <c r="G31" i="3"/>
  <c r="V31" i="3"/>
  <c r="F31" i="3"/>
  <c r="U31" i="3"/>
  <c r="AC36" i="3"/>
  <c r="M36" i="3"/>
  <c r="X36" i="3"/>
  <c r="H36" i="3"/>
  <c r="S36" i="3"/>
  <c r="C36" i="3"/>
  <c r="F36" i="3"/>
  <c r="AC37" i="3"/>
  <c r="M37" i="3"/>
  <c r="X37" i="3"/>
  <c r="H37" i="3"/>
  <c r="S37" i="3"/>
  <c r="C37" i="3"/>
  <c r="J37" i="3"/>
  <c r="AB33" i="3"/>
  <c r="L33" i="3"/>
  <c r="W33" i="3"/>
  <c r="G33" i="3"/>
  <c r="V33" i="3"/>
  <c r="F33" i="3"/>
  <c r="E33" i="3"/>
  <c r="AB32" i="3"/>
  <c r="L32" i="3"/>
  <c r="W32" i="3"/>
  <c r="G32" i="3"/>
  <c r="V32" i="3"/>
  <c r="F32" i="3"/>
  <c r="Y32" i="3"/>
  <c r="AC35" i="3"/>
  <c r="X35" i="3"/>
  <c r="V35" i="3"/>
  <c r="D35" i="3"/>
  <c r="G35" i="3"/>
  <c r="N35" i="3"/>
  <c r="M35" i="3"/>
  <c r="AC38" i="3"/>
  <c r="M38" i="3"/>
  <c r="X38" i="3"/>
  <c r="H38" i="3"/>
  <c r="S38" i="3"/>
  <c r="C38" i="3"/>
  <c r="Z38" i="3"/>
  <c r="AB34" i="3"/>
  <c r="L34" i="3"/>
  <c r="W34" i="3"/>
  <c r="G34" i="3"/>
  <c r="V34" i="3"/>
  <c r="F34" i="3"/>
  <c r="I34" i="3"/>
  <c r="R34" i="3"/>
  <c r="U34" i="3"/>
  <c r="I38" i="11"/>
  <c r="Y37" i="11"/>
  <c r="Y38" i="11"/>
  <c r="P38" i="11"/>
  <c r="M38" i="11"/>
  <c r="U37" i="11"/>
  <c r="T37" i="11"/>
  <c r="Q37" i="11"/>
  <c r="T34" i="11"/>
  <c r="I34" i="11"/>
  <c r="H34" i="11"/>
  <c r="X34" i="11"/>
  <c r="L36" i="11"/>
  <c r="H36" i="11"/>
  <c r="E36" i="11"/>
  <c r="Y35" i="11"/>
  <c r="U35" i="11"/>
  <c r="T35" i="11"/>
  <c r="Y46" i="3"/>
  <c r="I46" i="3"/>
  <c r="T46" i="3"/>
  <c r="D46" i="3"/>
  <c r="O46" i="3"/>
  <c r="R46" i="3"/>
  <c r="Z46" i="3"/>
  <c r="X31" i="3"/>
  <c r="H31" i="3"/>
  <c r="S31" i="3"/>
  <c r="C31" i="3"/>
  <c r="R31" i="3"/>
  <c r="Q31" i="3"/>
  <c r="Y31" i="3"/>
  <c r="Y36" i="3"/>
  <c r="I36" i="3"/>
  <c r="T36" i="3"/>
  <c r="D36" i="3"/>
  <c r="O36" i="3"/>
  <c r="Z36" i="3"/>
  <c r="R36" i="3"/>
  <c r="Y37" i="3"/>
  <c r="I37" i="3"/>
  <c r="T37" i="3"/>
  <c r="D37" i="3"/>
  <c r="O37" i="3"/>
  <c r="AD37" i="3"/>
  <c r="V37" i="3"/>
  <c r="X33" i="3"/>
  <c r="H33" i="3"/>
  <c r="S33" i="3"/>
  <c r="C33" i="3"/>
  <c r="R33" i="3"/>
  <c r="Y33" i="3"/>
  <c r="AC33" i="3"/>
  <c r="X32" i="3"/>
  <c r="H32" i="3"/>
  <c r="S32" i="3"/>
  <c r="C32" i="3"/>
  <c r="R32" i="3"/>
  <c r="U32" i="3"/>
  <c r="AC32" i="3"/>
  <c r="Y35" i="3"/>
  <c r="T35" i="3"/>
  <c r="P35" i="3"/>
  <c r="S35" i="3"/>
  <c r="C35" i="3"/>
  <c r="J35" i="3"/>
  <c r="Z35" i="3"/>
  <c r="Y38" i="3"/>
  <c r="I38" i="3"/>
  <c r="T38" i="3"/>
  <c r="D38" i="3"/>
  <c r="O38" i="3"/>
  <c r="R38" i="3"/>
  <c r="J38" i="3"/>
  <c r="X34" i="3"/>
  <c r="H34" i="3"/>
  <c r="S34" i="3"/>
  <c r="C34" i="3"/>
  <c r="AC34" i="3"/>
  <c r="P37" i="11"/>
  <c r="T38" i="11"/>
  <c r="E38" i="11"/>
  <c r="U38" i="11"/>
  <c r="X37" i="11"/>
  <c r="L37" i="11"/>
  <c r="I37" i="11"/>
  <c r="E37" i="11"/>
  <c r="L34" i="11"/>
  <c r="M34" i="11"/>
  <c r="Y34" i="11"/>
  <c r="D36" i="11"/>
  <c r="U36" i="11"/>
  <c r="I36" i="11"/>
  <c r="X35" i="11"/>
  <c r="M35" i="11"/>
  <c r="L35" i="11"/>
  <c r="I35" i="11"/>
  <c r="U46" i="3"/>
  <c r="E46" i="3"/>
  <c r="P46" i="3"/>
  <c r="AA46" i="3"/>
  <c r="K46" i="3"/>
  <c r="AD46" i="3"/>
  <c r="J46" i="3"/>
  <c r="T31" i="3"/>
  <c r="D31" i="3"/>
  <c r="O31" i="3"/>
  <c r="AD31" i="3"/>
  <c r="N31" i="3"/>
  <c r="AC31" i="3"/>
  <c r="I31" i="3"/>
  <c r="U36" i="3"/>
  <c r="E36" i="3"/>
  <c r="P36" i="3"/>
  <c r="AA36" i="3"/>
  <c r="K36" i="3"/>
  <c r="J36" i="3"/>
  <c r="AD36" i="3"/>
  <c r="U37" i="3"/>
  <c r="E37" i="3"/>
  <c r="P37" i="3"/>
  <c r="AA37" i="3"/>
  <c r="K37" i="3"/>
  <c r="N37" i="3"/>
  <c r="F37" i="3"/>
  <c r="T33" i="3"/>
  <c r="D33" i="3"/>
  <c r="O33" i="3"/>
  <c r="AD33" i="3"/>
  <c r="N33" i="3"/>
  <c r="I33" i="3"/>
  <c r="Q33" i="3"/>
  <c r="T32" i="3"/>
  <c r="D32" i="3"/>
  <c r="O32" i="3"/>
  <c r="AD32" i="3"/>
  <c r="N32" i="3"/>
  <c r="E32" i="3"/>
  <c r="M32" i="3"/>
  <c r="U35" i="3"/>
  <c r="AA35" i="3"/>
  <c r="L35" i="3"/>
  <c r="O35" i="3"/>
  <c r="AD35" i="3"/>
  <c r="F35" i="3"/>
  <c r="I35" i="3"/>
  <c r="U38" i="3"/>
  <c r="E38" i="3"/>
  <c r="P38" i="3"/>
  <c r="AA38" i="3"/>
  <c r="K38" i="3"/>
  <c r="AD38" i="3"/>
  <c r="F38" i="3"/>
  <c r="T34" i="3"/>
  <c r="D34" i="3"/>
  <c r="O34" i="3"/>
  <c r="AD34" i="3"/>
  <c r="N34" i="3"/>
  <c r="M34" i="3"/>
  <c r="E34" i="3"/>
  <c r="AC38" i="11"/>
  <c r="L38" i="11"/>
  <c r="Q38" i="11"/>
  <c r="M37" i="11"/>
  <c r="D37" i="11"/>
  <c r="D34" i="11"/>
  <c r="AB36" i="11"/>
  <c r="AB35" i="11"/>
  <c r="W46" i="3"/>
  <c r="P31" i="3"/>
  <c r="J31" i="3"/>
  <c r="AB36" i="3"/>
  <c r="V36" i="3"/>
  <c r="L37" i="3"/>
  <c r="R37" i="3"/>
  <c r="Z33" i="3"/>
  <c r="P32" i="3"/>
  <c r="J32" i="3"/>
  <c r="W35" i="3"/>
  <c r="Q35" i="3"/>
  <c r="L38" i="3"/>
  <c r="V38" i="3"/>
  <c r="Z34" i="3"/>
  <c r="W38" i="3"/>
  <c r="J34" i="3"/>
  <c r="F46" i="3"/>
  <c r="Q36" i="3"/>
  <c r="Z37" i="3"/>
  <c r="Z32" i="3"/>
  <c r="AB38" i="3"/>
  <c r="Q34" i="3"/>
  <c r="AC34" i="11"/>
  <c r="AC36" i="11"/>
  <c r="P35" i="11"/>
  <c r="Q46" i="3"/>
  <c r="G46" i="3"/>
  <c r="AA31" i="3"/>
  <c r="M31" i="3"/>
  <c r="L36" i="3"/>
  <c r="N36" i="3"/>
  <c r="W37" i="3"/>
  <c r="P33" i="3"/>
  <c r="J33" i="3"/>
  <c r="AA32" i="3"/>
  <c r="Q32" i="3"/>
  <c r="H35" i="3"/>
  <c r="E35" i="3"/>
  <c r="P34" i="3"/>
  <c r="E35" i="11"/>
  <c r="G36" i="3"/>
  <c r="K33" i="3"/>
  <c r="AB35" i="3"/>
  <c r="N38" i="3"/>
  <c r="P34" i="11"/>
  <c r="Y36" i="11"/>
  <c r="D35" i="11"/>
  <c r="AB46" i="3"/>
  <c r="N46" i="3"/>
  <c r="K31" i="3"/>
  <c r="E31" i="3"/>
  <c r="W36" i="3"/>
  <c r="Q37" i="3"/>
  <c r="G37" i="3"/>
  <c r="AA33" i="3"/>
  <c r="U33" i="3"/>
  <c r="K32" i="3"/>
  <c r="I32" i="3"/>
  <c r="K35" i="3"/>
  <c r="Q38" i="3"/>
  <c r="G38" i="3"/>
  <c r="AA34" i="3"/>
  <c r="Y34" i="3"/>
  <c r="X36" i="11"/>
  <c r="L46" i="3"/>
  <c r="Z31" i="3"/>
  <c r="AB37" i="3"/>
  <c r="M33" i="3"/>
  <c r="R35" i="3"/>
  <c r="K34" i="3"/>
  <c r="U46" i="11"/>
  <c r="T46" i="11"/>
  <c r="Q46" i="11"/>
  <c r="P46" i="11"/>
  <c r="I49" i="11"/>
  <c r="AC49" i="11"/>
  <c r="D49" i="11"/>
  <c r="E48" i="11"/>
  <c r="D48" i="11"/>
  <c r="X48" i="11"/>
  <c r="X47" i="11"/>
  <c r="U47" i="11"/>
  <c r="T47" i="11"/>
  <c r="M50" i="11"/>
  <c r="L50" i="11"/>
  <c r="I50" i="11"/>
  <c r="AD58" i="3"/>
  <c r="T58" i="3"/>
  <c r="D58" i="3"/>
  <c r="O58" i="3"/>
  <c r="Z58" i="3"/>
  <c r="J58" i="3"/>
  <c r="Y58" i="3"/>
  <c r="AB57" i="3"/>
  <c r="L57" i="3"/>
  <c r="W57" i="3"/>
  <c r="G57" i="3"/>
  <c r="V57" i="3"/>
  <c r="F57" i="3"/>
  <c r="I57" i="3"/>
  <c r="AB49" i="3"/>
  <c r="L49" i="3"/>
  <c r="W49" i="3"/>
  <c r="G49" i="3"/>
  <c r="V49" i="3"/>
  <c r="F49" i="3"/>
  <c r="I49" i="3"/>
  <c r="AB48" i="3"/>
  <c r="Y48" i="3"/>
  <c r="I48" i="3"/>
  <c r="P48" i="3"/>
  <c r="W48" i="3"/>
  <c r="G48" i="3"/>
  <c r="V48" i="3"/>
  <c r="AC44" i="3"/>
  <c r="M44" i="3"/>
  <c r="X44" i="3"/>
  <c r="H44" i="3"/>
  <c r="S44" i="3"/>
  <c r="C44" i="3"/>
  <c r="F44" i="3"/>
  <c r="AC47" i="3"/>
  <c r="M47" i="3"/>
  <c r="X47" i="3"/>
  <c r="H47" i="3"/>
  <c r="S47" i="3"/>
  <c r="C47" i="3"/>
  <c r="AD47" i="3"/>
  <c r="AC43" i="3"/>
  <c r="M43" i="3"/>
  <c r="X43" i="3"/>
  <c r="H43" i="3"/>
  <c r="S43" i="3"/>
  <c r="C43" i="3"/>
  <c r="AD43" i="3"/>
  <c r="AB50" i="3"/>
  <c r="L50" i="3"/>
  <c r="W50" i="3"/>
  <c r="G50" i="3"/>
  <c r="V50" i="3"/>
  <c r="F50" i="3"/>
  <c r="Y50" i="3"/>
  <c r="AC45" i="3"/>
  <c r="M45" i="3"/>
  <c r="X45" i="3"/>
  <c r="H45" i="3"/>
  <c r="S45" i="3"/>
  <c r="C45" i="3"/>
  <c r="J45" i="3"/>
  <c r="R47" i="3"/>
  <c r="R43" i="3"/>
  <c r="AA50" i="3"/>
  <c r="M50" i="3"/>
  <c r="L45" i="3"/>
  <c r="Z45" i="3"/>
  <c r="M46" i="11"/>
  <c r="L46" i="11"/>
  <c r="I46" i="11"/>
  <c r="X49" i="11"/>
  <c r="U49" i="11"/>
  <c r="L49" i="11"/>
  <c r="AC48" i="11"/>
  <c r="AB48" i="11"/>
  <c r="Y48" i="11"/>
  <c r="H48" i="11"/>
  <c r="Y47" i="11"/>
  <c r="P47" i="11"/>
  <c r="M47" i="11"/>
  <c r="L47" i="11"/>
  <c r="E50" i="11"/>
  <c r="D50" i="11"/>
  <c r="H50" i="11"/>
  <c r="AC58" i="3"/>
  <c r="P58" i="3"/>
  <c r="AA58" i="3"/>
  <c r="K58" i="3"/>
  <c r="V58" i="3"/>
  <c r="F58" i="3"/>
  <c r="I58" i="3"/>
  <c r="X57" i="3"/>
  <c r="H57" i="3"/>
  <c r="S57" i="3"/>
  <c r="C57" i="3"/>
  <c r="R57" i="3"/>
  <c r="AC57" i="3"/>
  <c r="U57" i="3"/>
  <c r="X49" i="3"/>
  <c r="H49" i="3"/>
  <c r="S49" i="3"/>
  <c r="C49" i="3"/>
  <c r="R49" i="3"/>
  <c r="AC49" i="3"/>
  <c r="U49" i="3"/>
  <c r="AA48" i="3"/>
  <c r="U48" i="3"/>
  <c r="E48" i="3"/>
  <c r="L48" i="3"/>
  <c r="S48" i="3"/>
  <c r="C48" i="3"/>
  <c r="F48" i="3"/>
  <c r="Y44" i="3"/>
  <c r="I44" i="3"/>
  <c r="T44" i="3"/>
  <c r="D44" i="3"/>
  <c r="O44" i="3"/>
  <c r="Z44" i="3"/>
  <c r="R44" i="3"/>
  <c r="Y47" i="3"/>
  <c r="I47" i="3"/>
  <c r="T47" i="3"/>
  <c r="D47" i="3"/>
  <c r="O47" i="3"/>
  <c r="V47" i="3"/>
  <c r="N47" i="3"/>
  <c r="Y43" i="3"/>
  <c r="I43" i="3"/>
  <c r="T43" i="3"/>
  <c r="D43" i="3"/>
  <c r="O43" i="3"/>
  <c r="V43" i="3"/>
  <c r="N43" i="3"/>
  <c r="X50" i="3"/>
  <c r="H50" i="3"/>
  <c r="S50" i="3"/>
  <c r="C50" i="3"/>
  <c r="R50" i="3"/>
  <c r="Q50" i="3"/>
  <c r="I50" i="3"/>
  <c r="Y45" i="3"/>
  <c r="I45" i="3"/>
  <c r="T45" i="3"/>
  <c r="D45" i="3"/>
  <c r="O45" i="3"/>
  <c r="AD45" i="3"/>
  <c r="V45" i="3"/>
  <c r="Q43" i="3"/>
  <c r="G43" i="3"/>
  <c r="K50" i="3"/>
  <c r="E50" i="3"/>
  <c r="W45" i="3"/>
  <c r="E46" i="11"/>
  <c r="D46" i="11"/>
  <c r="X46" i="11"/>
  <c r="Y49" i="11"/>
  <c r="P49" i="11"/>
  <c r="M49" i="11"/>
  <c r="AB49" i="11"/>
  <c r="U48" i="11"/>
  <c r="T48" i="11"/>
  <c r="Q48" i="11"/>
  <c r="P48" i="11"/>
  <c r="Q47" i="11"/>
  <c r="H47" i="11"/>
  <c r="E47" i="11"/>
  <c r="D47" i="11"/>
  <c r="AC50" i="11"/>
  <c r="AB50" i="11"/>
  <c r="Y50" i="11"/>
  <c r="X50" i="11"/>
  <c r="AB58" i="3"/>
  <c r="L58" i="3"/>
  <c r="W58" i="3"/>
  <c r="G58" i="3"/>
  <c r="R58" i="3"/>
  <c r="Q58" i="3"/>
  <c r="E58" i="3"/>
  <c r="T57" i="3"/>
  <c r="D57" i="3"/>
  <c r="O57" i="3"/>
  <c r="AD57" i="3"/>
  <c r="N57" i="3"/>
  <c r="M57" i="3"/>
  <c r="E57" i="3"/>
  <c r="T49" i="3"/>
  <c r="D49" i="3"/>
  <c r="O49" i="3"/>
  <c r="AD49" i="3"/>
  <c r="N49" i="3"/>
  <c r="M49" i="3"/>
  <c r="E49" i="3"/>
  <c r="AD48" i="3"/>
  <c r="Q48" i="3"/>
  <c r="X48" i="3"/>
  <c r="H48" i="3"/>
  <c r="O48" i="3"/>
  <c r="AC48" i="3"/>
  <c r="N48" i="3"/>
  <c r="U44" i="3"/>
  <c r="E44" i="3"/>
  <c r="P44" i="3"/>
  <c r="AA44" i="3"/>
  <c r="K44" i="3"/>
  <c r="J44" i="3"/>
  <c r="AD44" i="3"/>
  <c r="U47" i="3"/>
  <c r="E47" i="3"/>
  <c r="P47" i="3"/>
  <c r="AA47" i="3"/>
  <c r="K47" i="3"/>
  <c r="F47" i="3"/>
  <c r="Z47" i="3"/>
  <c r="U43" i="3"/>
  <c r="E43" i="3"/>
  <c r="P43" i="3"/>
  <c r="AA43" i="3"/>
  <c r="K43" i="3"/>
  <c r="F43" i="3"/>
  <c r="Z43" i="3"/>
  <c r="T50" i="3"/>
  <c r="D50" i="3"/>
  <c r="O50" i="3"/>
  <c r="AD50" i="3"/>
  <c r="N50" i="3"/>
  <c r="AC50" i="3"/>
  <c r="U50" i="3"/>
  <c r="U45" i="3"/>
  <c r="E45" i="3"/>
  <c r="P45" i="3"/>
  <c r="AA45" i="3"/>
  <c r="K45" i="3"/>
  <c r="N45" i="3"/>
  <c r="F45" i="3"/>
  <c r="W47" i="3"/>
  <c r="AB43" i="3"/>
  <c r="W43" i="3"/>
  <c r="P50" i="3"/>
  <c r="J50" i="3"/>
  <c r="AB45" i="3"/>
  <c r="R45" i="3"/>
  <c r="AC46" i="11"/>
  <c r="AB46" i="11"/>
  <c r="Y46" i="11"/>
  <c r="H46" i="11"/>
  <c r="Q49" i="11"/>
  <c r="H49" i="11"/>
  <c r="E49" i="11"/>
  <c r="T49" i="11"/>
  <c r="M48" i="11"/>
  <c r="L48" i="11"/>
  <c r="I48" i="11"/>
  <c r="I47" i="11"/>
  <c r="AC47" i="11"/>
  <c r="AB47" i="11"/>
  <c r="U50" i="11"/>
  <c r="T50" i="11"/>
  <c r="Q50" i="11"/>
  <c r="P50" i="11"/>
  <c r="X58" i="3"/>
  <c r="H58" i="3"/>
  <c r="S58" i="3"/>
  <c r="C58" i="3"/>
  <c r="N58" i="3"/>
  <c r="M58" i="3"/>
  <c r="U58" i="3"/>
  <c r="P57" i="3"/>
  <c r="AA57" i="3"/>
  <c r="K57" i="3"/>
  <c r="Z57" i="3"/>
  <c r="J57" i="3"/>
  <c r="Y57" i="3"/>
  <c r="Q57" i="3"/>
  <c r="P49" i="3"/>
  <c r="AA49" i="3"/>
  <c r="K49" i="3"/>
  <c r="Z49" i="3"/>
  <c r="J49" i="3"/>
  <c r="Y49" i="3"/>
  <c r="Q49" i="3"/>
  <c r="Z48" i="3"/>
  <c r="M48" i="3"/>
  <c r="T48" i="3"/>
  <c r="D48" i="3"/>
  <c r="K48" i="3"/>
  <c r="J48" i="3"/>
  <c r="R48" i="3"/>
  <c r="Q44" i="3"/>
  <c r="AB44" i="3"/>
  <c r="L44" i="3"/>
  <c r="W44" i="3"/>
  <c r="G44" i="3"/>
  <c r="V44" i="3"/>
  <c r="N44" i="3"/>
  <c r="Q47" i="3"/>
  <c r="AB47" i="3"/>
  <c r="L47" i="3"/>
  <c r="G47" i="3"/>
  <c r="J47" i="3"/>
  <c r="L43" i="3"/>
  <c r="J43" i="3"/>
  <c r="Z50" i="3"/>
  <c r="Q45" i="3"/>
  <c r="G45" i="3"/>
  <c r="T57" i="11"/>
  <c r="D57" i="11"/>
  <c r="P56" i="11"/>
  <c r="AB55" i="11"/>
  <c r="AC56" i="3"/>
  <c r="I56" i="3"/>
  <c r="N56" i="3"/>
  <c r="AD56" i="3"/>
  <c r="O56" i="3"/>
  <c r="D56" i="3"/>
  <c r="T56" i="3"/>
  <c r="AA59" i="3"/>
  <c r="L59" i="3"/>
  <c r="O59" i="3"/>
  <c r="X59" i="3"/>
  <c r="Q59" i="3"/>
  <c r="F59" i="3"/>
  <c r="V59" i="3"/>
  <c r="O62" i="3"/>
  <c r="X62" i="3"/>
  <c r="AA62" i="3"/>
  <c r="AB62" i="3"/>
  <c r="Q62" i="3"/>
  <c r="F62" i="3"/>
  <c r="V62" i="3"/>
  <c r="S69" i="3"/>
  <c r="L69" i="3"/>
  <c r="O69" i="3"/>
  <c r="X69" i="3"/>
  <c r="Q69" i="3"/>
  <c r="F69" i="3"/>
  <c r="V69" i="3"/>
  <c r="G60" i="3"/>
  <c r="X60" i="3"/>
  <c r="AA60" i="3"/>
  <c r="AB60" i="3"/>
  <c r="Q60" i="3"/>
  <c r="F60" i="3"/>
  <c r="V60" i="3"/>
  <c r="C61" i="3"/>
  <c r="L61" i="3"/>
  <c r="O61" i="3"/>
  <c r="X61" i="3"/>
  <c r="Q61" i="3"/>
  <c r="F61" i="3"/>
  <c r="V61" i="3"/>
  <c r="W70" i="3"/>
  <c r="X70" i="3"/>
  <c r="AA70" i="3"/>
  <c r="AB70" i="3"/>
  <c r="Q70" i="3"/>
  <c r="F70" i="3"/>
  <c r="V70" i="3"/>
  <c r="I55" i="3"/>
  <c r="E55" i="3"/>
  <c r="N55" i="3"/>
  <c r="AD55" i="3"/>
  <c r="O55" i="3"/>
  <c r="D55" i="3"/>
  <c r="T55" i="3"/>
  <c r="P58" i="11"/>
  <c r="Y58" i="11"/>
  <c r="AB58" i="11"/>
  <c r="AC58" i="11"/>
  <c r="L59" i="11"/>
  <c r="U59" i="11"/>
  <c r="X59" i="11"/>
  <c r="X62" i="11"/>
  <c r="D62" i="11"/>
  <c r="E62" i="11"/>
  <c r="I60" i="11"/>
  <c r="L60" i="11"/>
  <c r="M60" i="11"/>
  <c r="T61" i="11"/>
  <c r="AC61" i="11"/>
  <c r="I61" i="11"/>
  <c r="Q56" i="3"/>
  <c r="Y56" i="3"/>
  <c r="R56" i="3"/>
  <c r="C56" i="3"/>
  <c r="S56" i="3"/>
  <c r="H56" i="3"/>
  <c r="X56" i="3"/>
  <c r="C59" i="3"/>
  <c r="T59" i="3"/>
  <c r="W59" i="3"/>
  <c r="E59" i="3"/>
  <c r="U59" i="3"/>
  <c r="J59" i="3"/>
  <c r="Z59" i="3"/>
  <c r="W62" i="3"/>
  <c r="C62" i="3"/>
  <c r="D62" i="3"/>
  <c r="E62" i="3"/>
  <c r="U62" i="3"/>
  <c r="J62" i="3"/>
  <c r="Z62" i="3"/>
  <c r="AA69" i="3"/>
  <c r="T69" i="3"/>
  <c r="W69" i="3"/>
  <c r="E69" i="3"/>
  <c r="U69" i="3"/>
  <c r="J69" i="3"/>
  <c r="Z69" i="3"/>
  <c r="O60" i="3"/>
  <c r="C60" i="3"/>
  <c r="D60" i="3"/>
  <c r="E60" i="3"/>
  <c r="U60" i="3"/>
  <c r="J60" i="3"/>
  <c r="Z60" i="3"/>
  <c r="K61" i="3"/>
  <c r="T61" i="3"/>
  <c r="W61" i="3"/>
  <c r="E61" i="3"/>
  <c r="U61" i="3"/>
  <c r="J61" i="3"/>
  <c r="Z61" i="3"/>
  <c r="G70" i="3"/>
  <c r="C70" i="3"/>
  <c r="D70" i="3"/>
  <c r="E70" i="3"/>
  <c r="U70" i="3"/>
  <c r="J70" i="3"/>
  <c r="Z70" i="3"/>
  <c r="M55" i="3"/>
  <c r="U55" i="3"/>
  <c r="R55" i="3"/>
  <c r="C55" i="3"/>
  <c r="S55" i="3"/>
  <c r="H55" i="3"/>
  <c r="X55" i="3"/>
  <c r="X58" i="11"/>
  <c r="D58" i="11"/>
  <c r="E58" i="11"/>
  <c r="AB59" i="11"/>
  <c r="AC59" i="11"/>
  <c r="I59" i="11"/>
  <c r="I62" i="11"/>
  <c r="L62" i="11"/>
  <c r="M62" i="11"/>
  <c r="H60" i="11"/>
  <c r="Q60" i="11"/>
  <c r="T60" i="11"/>
  <c r="U60" i="11"/>
  <c r="AB61" i="11"/>
  <c r="E61" i="11"/>
  <c r="H61" i="11"/>
  <c r="Q61" i="11"/>
  <c r="AB57" i="11"/>
  <c r="L57" i="11"/>
  <c r="X56" i="11"/>
  <c r="H56" i="11"/>
  <c r="T55" i="11"/>
  <c r="D55" i="11"/>
  <c r="E56" i="3"/>
  <c r="F56" i="3"/>
  <c r="V56" i="3"/>
  <c r="G56" i="3"/>
  <c r="W56" i="3"/>
  <c r="L56" i="3"/>
  <c r="AB56" i="3"/>
  <c r="K59" i="3"/>
  <c r="AB59" i="3"/>
  <c r="H59" i="3"/>
  <c r="I59" i="3"/>
  <c r="Y59" i="3"/>
  <c r="N59" i="3"/>
  <c r="AD59" i="3"/>
  <c r="H62" i="3"/>
  <c r="K62" i="3"/>
  <c r="L62" i="3"/>
  <c r="I62" i="3"/>
  <c r="Y62" i="3"/>
  <c r="N62" i="3"/>
  <c r="AD62" i="3"/>
  <c r="C69" i="3"/>
  <c r="AB69" i="3"/>
  <c r="H69" i="3"/>
  <c r="I69" i="3"/>
  <c r="Y69" i="3"/>
  <c r="N69" i="3"/>
  <c r="AD69" i="3"/>
  <c r="H60" i="3"/>
  <c r="K60" i="3"/>
  <c r="L60" i="3"/>
  <c r="I60" i="3"/>
  <c r="Y60" i="3"/>
  <c r="N60" i="3"/>
  <c r="AD60" i="3"/>
  <c r="S61" i="3"/>
  <c r="AB61" i="3"/>
  <c r="H61" i="3"/>
  <c r="I61" i="3"/>
  <c r="Y61" i="3"/>
  <c r="N61" i="3"/>
  <c r="AD61" i="3"/>
  <c r="H70" i="3"/>
  <c r="K70" i="3"/>
  <c r="L70" i="3"/>
  <c r="I70" i="3"/>
  <c r="Y70" i="3"/>
  <c r="N70" i="3"/>
  <c r="AD70" i="3"/>
  <c r="AC55" i="3"/>
  <c r="F55" i="3"/>
  <c r="V55" i="3"/>
  <c r="G55" i="3"/>
  <c r="W55" i="3"/>
  <c r="L55" i="3"/>
  <c r="AB55" i="3"/>
  <c r="I58" i="11"/>
  <c r="L58" i="11"/>
  <c r="M58" i="11"/>
  <c r="T59" i="11"/>
  <c r="E59" i="11"/>
  <c r="H59" i="11"/>
  <c r="Q59" i="11"/>
  <c r="H62" i="11"/>
  <c r="Q62" i="11"/>
  <c r="T62" i="11"/>
  <c r="U62" i="11"/>
  <c r="P60" i="11"/>
  <c r="Y60" i="11"/>
  <c r="AB60" i="11"/>
  <c r="AC60" i="11"/>
  <c r="D61" i="11"/>
  <c r="M61" i="11"/>
  <c r="P61" i="11"/>
  <c r="Y61" i="11"/>
  <c r="K7" i="12"/>
  <c r="J6" i="12"/>
  <c r="P33" i="11"/>
  <c r="Q33" i="11"/>
  <c r="H9" i="11"/>
  <c r="I9" i="11"/>
  <c r="X20" i="11"/>
  <c r="Y20" i="11"/>
  <c r="I23" i="2"/>
  <c r="D19" i="11" s="1"/>
  <c r="E19" i="11"/>
  <c r="U55" i="11"/>
  <c r="M57" i="11"/>
  <c r="Y57" i="11"/>
  <c r="I56" i="11"/>
  <c r="D45" i="11"/>
  <c r="E45" i="11"/>
  <c r="P44" i="11"/>
  <c r="Q44" i="11"/>
  <c r="L43" i="11"/>
  <c r="M43" i="11"/>
  <c r="H31" i="11"/>
  <c r="I31" i="11"/>
  <c r="I11" i="2"/>
  <c r="P7" i="11" s="1"/>
  <c r="Q7" i="11"/>
  <c r="P45" i="11"/>
  <c r="Q45" i="11"/>
  <c r="AB33" i="11"/>
  <c r="AC33" i="11"/>
  <c r="X21" i="11"/>
  <c r="Y21" i="11"/>
  <c r="H21" i="11"/>
  <c r="I21" i="11"/>
  <c r="T9" i="11"/>
  <c r="U9" i="11"/>
  <c r="D9" i="11"/>
  <c r="E9" i="11"/>
  <c r="AB44" i="11"/>
  <c r="AC44" i="11"/>
  <c r="L44" i="11"/>
  <c r="M44" i="11"/>
  <c r="X32" i="11"/>
  <c r="Y32" i="11"/>
  <c r="H32" i="11"/>
  <c r="I32" i="11"/>
  <c r="I24" i="2"/>
  <c r="D20" i="11" s="1"/>
  <c r="E20" i="11"/>
  <c r="I12" i="2"/>
  <c r="P8" i="11" s="1"/>
  <c r="Q8" i="11"/>
  <c r="X43" i="11"/>
  <c r="Y43" i="11"/>
  <c r="D31" i="11"/>
  <c r="E31" i="11"/>
  <c r="I20" i="2"/>
  <c r="AB7" i="11" s="1"/>
  <c r="AC7" i="11"/>
  <c r="AC55" i="11"/>
  <c r="U57" i="11"/>
  <c r="Q56" i="11"/>
  <c r="E55" i="11"/>
  <c r="AC57" i="11"/>
  <c r="Y56" i="11"/>
  <c r="X45" i="11"/>
  <c r="Y45" i="11"/>
  <c r="H45" i="11"/>
  <c r="I45" i="11"/>
  <c r="T33" i="11"/>
  <c r="U33" i="11"/>
  <c r="D33" i="11"/>
  <c r="E33" i="11"/>
  <c r="P21" i="11"/>
  <c r="Q21" i="11"/>
  <c r="AB9" i="11"/>
  <c r="AC9" i="11"/>
  <c r="L9" i="11"/>
  <c r="M9" i="11"/>
  <c r="T44" i="11"/>
  <c r="U44" i="11"/>
  <c r="P32" i="11"/>
  <c r="Q32" i="11"/>
  <c r="AB20" i="11"/>
  <c r="AC20" i="11"/>
  <c r="I30" i="2"/>
  <c r="L20" i="11" s="1"/>
  <c r="M20" i="11"/>
  <c r="I6" i="2"/>
  <c r="H8" i="11" s="1"/>
  <c r="I8" i="11"/>
  <c r="E57" i="11"/>
  <c r="Y67" i="11"/>
  <c r="Q67" i="11"/>
  <c r="I67" i="11"/>
  <c r="X67" i="11"/>
  <c r="P67" i="11"/>
  <c r="H67" i="11"/>
  <c r="AC67" i="11"/>
  <c r="U67" i="11"/>
  <c r="M67" i="11"/>
  <c r="E67" i="11"/>
  <c r="AB67" i="11"/>
  <c r="T67" i="11"/>
  <c r="L67" i="11"/>
  <c r="D67" i="11"/>
  <c r="Y73" i="11"/>
  <c r="Q73" i="11"/>
  <c r="I73" i="11"/>
  <c r="X73" i="11"/>
  <c r="P73" i="11"/>
  <c r="H73" i="11"/>
  <c r="AC73" i="11"/>
  <c r="U73" i="11"/>
  <c r="M73" i="11"/>
  <c r="E73" i="11"/>
  <c r="T73" i="11"/>
  <c r="L73" i="11"/>
  <c r="D73" i="11"/>
  <c r="AB73" i="11"/>
  <c r="Y71" i="11"/>
  <c r="Q71" i="11"/>
  <c r="I71" i="11"/>
  <c r="X71" i="11"/>
  <c r="P71" i="11"/>
  <c r="H71" i="11"/>
  <c r="AC71" i="11"/>
  <c r="U71" i="11"/>
  <c r="M71" i="11"/>
  <c r="E71" i="11"/>
  <c r="L71" i="11"/>
  <c r="D71" i="11"/>
  <c r="AB71" i="11"/>
  <c r="T71" i="11"/>
  <c r="Y69" i="11"/>
  <c r="Q69" i="11"/>
  <c r="I69" i="11"/>
  <c r="X69" i="11"/>
  <c r="P69" i="11"/>
  <c r="H69" i="11"/>
  <c r="AC69" i="11"/>
  <c r="U69" i="11"/>
  <c r="M69" i="11"/>
  <c r="E69" i="11"/>
  <c r="D69" i="11"/>
  <c r="AB69" i="11"/>
  <c r="T69" i="11"/>
  <c r="L69" i="11"/>
  <c r="AC70" i="11"/>
  <c r="U70" i="11"/>
  <c r="M70" i="11"/>
  <c r="E70" i="11"/>
  <c r="AB70" i="11"/>
  <c r="T70" i="11"/>
  <c r="L70" i="11"/>
  <c r="D70" i="11"/>
  <c r="Y70" i="11"/>
  <c r="Q70" i="11"/>
  <c r="I70" i="11"/>
  <c r="H70" i="11"/>
  <c r="X70" i="11"/>
  <c r="P70" i="11"/>
  <c r="AC72" i="11"/>
  <c r="U72" i="11"/>
  <c r="M72" i="11"/>
  <c r="E72" i="11"/>
  <c r="AB72" i="11"/>
  <c r="T72" i="11"/>
  <c r="L72" i="11"/>
  <c r="D72" i="11"/>
  <c r="Y72" i="11"/>
  <c r="Q72" i="11"/>
  <c r="I72" i="11"/>
  <c r="P72" i="11"/>
  <c r="H72" i="11"/>
  <c r="X72" i="11"/>
  <c r="AC74" i="11"/>
  <c r="U74" i="11"/>
  <c r="M74" i="11"/>
  <c r="E74" i="11"/>
  <c r="AB74" i="11"/>
  <c r="T74" i="11"/>
  <c r="L74" i="11"/>
  <c r="D74" i="11"/>
  <c r="Y74" i="11"/>
  <c r="Q74" i="11"/>
  <c r="I74" i="11"/>
  <c r="X74" i="11"/>
  <c r="P74" i="11"/>
  <c r="H74" i="11"/>
  <c r="AC68" i="11"/>
  <c r="U68" i="11"/>
  <c r="M68" i="11"/>
  <c r="E68" i="11"/>
  <c r="AB68" i="11"/>
  <c r="T68" i="11"/>
  <c r="L68" i="11"/>
  <c r="D68" i="11"/>
  <c r="Y68" i="11"/>
  <c r="Q68" i="11"/>
  <c r="I68" i="11"/>
  <c r="X68" i="11"/>
  <c r="P68" i="11"/>
  <c r="H68" i="11"/>
  <c r="AD71" i="3"/>
  <c r="Z71" i="3"/>
  <c r="V71" i="3"/>
  <c r="R71" i="3"/>
  <c r="N71" i="3"/>
  <c r="J71" i="3"/>
  <c r="F71" i="3"/>
  <c r="AC71" i="3"/>
  <c r="Y71" i="3"/>
  <c r="U71" i="3"/>
  <c r="Q71" i="3"/>
  <c r="M71" i="3"/>
  <c r="I71" i="3"/>
  <c r="E71" i="3"/>
  <c r="X71" i="3"/>
  <c r="P71" i="3"/>
  <c r="H71" i="3"/>
  <c r="W71" i="3"/>
  <c r="O71" i="3"/>
  <c r="G71" i="3"/>
  <c r="AB71" i="3"/>
  <c r="T71" i="3"/>
  <c r="L71" i="3"/>
  <c r="D71" i="3"/>
  <c r="K71" i="3"/>
  <c r="C71" i="3"/>
  <c r="AA71" i="3"/>
  <c r="S71" i="3"/>
  <c r="AD68" i="3"/>
  <c r="Z68" i="3"/>
  <c r="V68" i="3"/>
  <c r="R68" i="3"/>
  <c r="N68" i="3"/>
  <c r="J68" i="3"/>
  <c r="F68" i="3"/>
  <c r="AC68" i="3"/>
  <c r="Y68" i="3"/>
  <c r="U68" i="3"/>
  <c r="Q68" i="3"/>
  <c r="M68" i="3"/>
  <c r="I68" i="3"/>
  <c r="E68" i="3"/>
  <c r="AB68" i="3"/>
  <c r="T68" i="3"/>
  <c r="L68" i="3"/>
  <c r="D68" i="3"/>
  <c r="AA68" i="3"/>
  <c r="S68" i="3"/>
  <c r="K68" i="3"/>
  <c r="C68" i="3"/>
  <c r="X68" i="3"/>
  <c r="P68" i="3"/>
  <c r="H68" i="3"/>
  <c r="W68" i="3"/>
  <c r="O68" i="3"/>
  <c r="G68" i="3"/>
  <c r="AD67" i="3"/>
  <c r="Z67" i="3"/>
  <c r="V67" i="3"/>
  <c r="R67" i="3"/>
  <c r="N67" i="3"/>
  <c r="J67" i="3"/>
  <c r="F67" i="3"/>
  <c r="AC67" i="3"/>
  <c r="Y67" i="3"/>
  <c r="U67" i="3"/>
  <c r="Q67" i="3"/>
  <c r="M67" i="3"/>
  <c r="I67" i="3"/>
  <c r="E67" i="3"/>
  <c r="X67" i="3"/>
  <c r="P67" i="3"/>
  <c r="H67" i="3"/>
  <c r="W67" i="3"/>
  <c r="O67" i="3"/>
  <c r="G67" i="3"/>
  <c r="AB67" i="3"/>
  <c r="T67" i="3"/>
  <c r="L67" i="3"/>
  <c r="D67" i="3"/>
  <c r="AA67" i="3"/>
  <c r="S67" i="3"/>
  <c r="K67" i="3"/>
  <c r="C67" i="3"/>
  <c r="AD73" i="3"/>
  <c r="Z73" i="3"/>
  <c r="V73" i="3"/>
  <c r="R73" i="3"/>
  <c r="N73" i="3"/>
  <c r="J73" i="3"/>
  <c r="F73" i="3"/>
  <c r="AC73" i="3"/>
  <c r="Y73" i="3"/>
  <c r="U73" i="3"/>
  <c r="Q73" i="3"/>
  <c r="M73" i="3"/>
  <c r="I73" i="3"/>
  <c r="E73" i="3"/>
  <c r="X73" i="3"/>
  <c r="P73" i="3"/>
  <c r="H73" i="3"/>
  <c r="W73" i="3"/>
  <c r="O73" i="3"/>
  <c r="G73" i="3"/>
  <c r="AB73" i="3"/>
  <c r="T73" i="3"/>
  <c r="L73" i="3"/>
  <c r="D73" i="3"/>
  <c r="S73" i="3"/>
  <c r="K73" i="3"/>
  <c r="C73" i="3"/>
  <c r="AA73" i="3"/>
  <c r="AD72" i="3"/>
  <c r="Z72" i="3"/>
  <c r="V72" i="3"/>
  <c r="R72" i="3"/>
  <c r="N72" i="3"/>
  <c r="J72" i="3"/>
  <c r="F72" i="3"/>
  <c r="AC72" i="3"/>
  <c r="Y72" i="3"/>
  <c r="U72" i="3"/>
  <c r="Q72" i="3"/>
  <c r="M72" i="3"/>
  <c r="I72" i="3"/>
  <c r="E72" i="3"/>
  <c r="AB72" i="3"/>
  <c r="T72" i="3"/>
  <c r="L72" i="3"/>
  <c r="D72" i="3"/>
  <c r="AA72" i="3"/>
  <c r="S72" i="3"/>
  <c r="K72" i="3"/>
  <c r="C72" i="3"/>
  <c r="X72" i="3"/>
  <c r="P72" i="3"/>
  <c r="H72" i="3"/>
  <c r="O72" i="3"/>
  <c r="G72" i="3"/>
  <c r="W72" i="3"/>
  <c r="AD74" i="3"/>
  <c r="Z74" i="3"/>
  <c r="V74" i="3"/>
  <c r="R74" i="3"/>
  <c r="N74" i="3"/>
  <c r="J74" i="3"/>
  <c r="F74" i="3"/>
  <c r="AC74" i="3"/>
  <c r="Y74" i="3"/>
  <c r="U74" i="3"/>
  <c r="Q74" i="3"/>
  <c r="M74" i="3"/>
  <c r="I74" i="3"/>
  <c r="E74" i="3"/>
  <c r="AB74" i="3"/>
  <c r="T74" i="3"/>
  <c r="L74" i="3"/>
  <c r="D74" i="3"/>
  <c r="AA74" i="3"/>
  <c r="S74" i="3"/>
  <c r="K74" i="3"/>
  <c r="C74" i="3"/>
  <c r="X74" i="3"/>
  <c r="P74" i="3"/>
  <c r="H74" i="3"/>
  <c r="W74" i="3"/>
  <c r="O74" i="3"/>
  <c r="G74" i="3"/>
  <c r="AA16" i="3"/>
  <c r="J15" i="2"/>
  <c r="J27" i="2"/>
  <c r="J35" i="2"/>
  <c r="J9" i="2"/>
  <c r="J29" i="2"/>
  <c r="J18" i="2"/>
  <c r="J26" i="2"/>
  <c r="J14" i="2"/>
  <c r="J2" i="2"/>
  <c r="J21" i="2"/>
  <c r="J5" i="2"/>
  <c r="J33" i="2"/>
  <c r="J17" i="2"/>
  <c r="J32" i="2"/>
  <c r="J8" i="2"/>
  <c r="J36" i="2"/>
  <c r="J3" i="2"/>
  <c r="B13" i="5"/>
  <c r="L7" i="12" l="1"/>
  <c r="K6" i="12"/>
  <c r="I5" i="2"/>
  <c r="H7" i="11" s="1"/>
  <c r="I7" i="11"/>
  <c r="I2" i="2"/>
  <c r="D7" i="11" s="1"/>
  <c r="E7" i="11"/>
  <c r="AB19" i="11"/>
  <c r="AC19" i="11"/>
  <c r="X44" i="11"/>
  <c r="Y44" i="11"/>
  <c r="I14" i="2"/>
  <c r="T7" i="11" s="1"/>
  <c r="U7" i="11"/>
  <c r="T32" i="11"/>
  <c r="U32" i="11"/>
  <c r="L32" i="11"/>
  <c r="M32" i="11"/>
  <c r="I36" i="2"/>
  <c r="T20" i="11" s="1"/>
  <c r="U20" i="11"/>
  <c r="P9" i="11"/>
  <c r="Q9" i="11"/>
  <c r="P43" i="11"/>
  <c r="Q43" i="11"/>
  <c r="D56" i="11"/>
  <c r="E56" i="11"/>
  <c r="T45" i="11"/>
  <c r="U45" i="11"/>
  <c r="AB21" i="11"/>
  <c r="AC21" i="11"/>
  <c r="I8" i="2"/>
  <c r="L7" i="11" s="1"/>
  <c r="M7" i="11"/>
  <c r="D43" i="11"/>
  <c r="E43" i="11"/>
  <c r="AB56" i="11"/>
  <c r="AC56" i="11"/>
  <c r="I21" i="2"/>
  <c r="AB8" i="11" s="1"/>
  <c r="AC8" i="11"/>
  <c r="X33" i="11"/>
  <c r="Y33" i="11"/>
  <c r="X19" i="11"/>
  <c r="Y19" i="11"/>
  <c r="I18" i="2"/>
  <c r="X8" i="11" s="1"/>
  <c r="Y8" i="11"/>
  <c r="T43" i="11"/>
  <c r="U43" i="11"/>
  <c r="D21" i="11"/>
  <c r="E21" i="11"/>
  <c r="I35" i="2"/>
  <c r="T19" i="11" s="1"/>
  <c r="U19" i="11"/>
  <c r="T56" i="11"/>
  <c r="U56" i="11"/>
  <c r="H57" i="11"/>
  <c r="I57" i="11"/>
  <c r="I32" i="2"/>
  <c r="P19" i="11" s="1"/>
  <c r="Q19" i="11"/>
  <c r="T21" i="11"/>
  <c r="U21" i="11"/>
  <c r="D32" i="11"/>
  <c r="E32" i="11"/>
  <c r="L31" i="11"/>
  <c r="M31" i="11"/>
  <c r="I27" i="2"/>
  <c r="H20" i="11" s="1"/>
  <c r="I20" i="11"/>
  <c r="AB43" i="11"/>
  <c r="AC43" i="11"/>
  <c r="P57" i="11"/>
  <c r="Q57" i="11"/>
  <c r="D44" i="11"/>
  <c r="E44" i="11"/>
  <c r="H33" i="11"/>
  <c r="I33" i="11"/>
  <c r="H43" i="11"/>
  <c r="I43" i="11"/>
  <c r="X9" i="11"/>
  <c r="Y9" i="11"/>
  <c r="T31" i="11"/>
  <c r="U31" i="11"/>
  <c r="I29" i="2"/>
  <c r="L19" i="11" s="1"/>
  <c r="M19" i="11"/>
  <c r="X31" i="11"/>
  <c r="Y31" i="11"/>
  <c r="P55" i="11"/>
  <c r="Q55" i="11"/>
  <c r="X55" i="11"/>
  <c r="Y55" i="11"/>
  <c r="I9" i="2"/>
  <c r="L8" i="11" s="1"/>
  <c r="M8" i="11"/>
  <c r="I3" i="2"/>
  <c r="D8" i="11" s="1"/>
  <c r="E8" i="11"/>
  <c r="I33" i="2"/>
  <c r="P20" i="11" s="1"/>
  <c r="Q20" i="11"/>
  <c r="L45" i="11"/>
  <c r="M45" i="11"/>
  <c r="AB31" i="11"/>
  <c r="AC31" i="11"/>
  <c r="AB45" i="11"/>
  <c r="AC45" i="11"/>
  <c r="L21" i="11"/>
  <c r="M21" i="11"/>
  <c r="I17" i="2"/>
  <c r="X7" i="11" s="1"/>
  <c r="Y7" i="11"/>
  <c r="H44" i="11"/>
  <c r="I44" i="11"/>
  <c r="H55" i="11"/>
  <c r="I55" i="11"/>
  <c r="I26" i="2"/>
  <c r="H19" i="11" s="1"/>
  <c r="I19" i="11"/>
  <c r="P31" i="11"/>
  <c r="Q31" i="11"/>
  <c r="L56" i="11"/>
  <c r="M56" i="11"/>
  <c r="L55" i="11"/>
  <c r="M55" i="11"/>
  <c r="AB32" i="11"/>
  <c r="AC32" i="11"/>
  <c r="I15" i="2"/>
  <c r="T8" i="11" s="1"/>
  <c r="U8" i="11"/>
  <c r="L33" i="11"/>
  <c r="M33" i="11"/>
  <c r="B6" i="5"/>
  <c r="B10" i="5"/>
  <c r="B3" i="5"/>
  <c r="B11" i="5"/>
  <c r="B2" i="5"/>
  <c r="B12" i="5"/>
  <c r="B5" i="5"/>
  <c r="B9" i="5"/>
  <c r="M7" i="12" l="1"/>
  <c r="L6" i="12"/>
  <c r="I1" i="5"/>
  <c r="I24" i="5" s="1"/>
  <c r="B8" i="5"/>
  <c r="B4" i="5"/>
  <c r="B7" i="5"/>
  <c r="K13" i="2" l="1"/>
  <c r="K4" i="2"/>
  <c r="K31" i="2"/>
  <c r="K37" i="2"/>
  <c r="K34" i="2"/>
  <c r="K28" i="2"/>
  <c r="K19" i="2"/>
  <c r="K25" i="2"/>
  <c r="K22" i="2"/>
  <c r="K16" i="2"/>
  <c r="K10" i="2"/>
  <c r="K7" i="2"/>
  <c r="N7" i="12"/>
  <c r="M6" i="12"/>
  <c r="I5" i="5"/>
  <c r="I8" i="5"/>
  <c r="I11" i="5"/>
  <c r="I6" i="5"/>
  <c r="I21" i="5"/>
  <c r="I17" i="5"/>
  <c r="I10" i="5"/>
  <c r="I4" i="5"/>
  <c r="I7" i="5"/>
  <c r="I20" i="5"/>
  <c r="I13" i="5"/>
  <c r="I16" i="5"/>
  <c r="I14" i="5"/>
  <c r="I3" i="5"/>
  <c r="I19" i="5"/>
  <c r="I9" i="5"/>
  <c r="I12" i="5"/>
  <c r="I15" i="5"/>
  <c r="I2" i="5"/>
  <c r="I18" i="5"/>
  <c r="I23" i="5"/>
  <c r="I22" i="5"/>
  <c r="K5" i="2"/>
  <c r="K12" i="2"/>
  <c r="K24" i="2"/>
  <c r="K2" i="2"/>
  <c r="K18" i="2"/>
  <c r="K6" i="2"/>
  <c r="K3" i="2"/>
  <c r="K11" i="2"/>
  <c r="K36" i="2"/>
  <c r="K33" i="2"/>
  <c r="K30" i="2"/>
  <c r="K21" i="2"/>
  <c r="K29" i="2"/>
  <c r="K26" i="2"/>
  <c r="K14" i="2"/>
  <c r="K27" i="2"/>
  <c r="K35" i="2"/>
  <c r="K8" i="2"/>
  <c r="K9" i="2"/>
  <c r="K17" i="2"/>
  <c r="K32" i="2"/>
  <c r="K20" i="2"/>
  <c r="K15" i="2"/>
  <c r="K23" i="2"/>
  <c r="O7" i="12" l="1"/>
  <c r="N6" i="12"/>
  <c r="P7" i="12" l="1"/>
  <c r="O6" i="12"/>
  <c r="Q7" i="12" l="1"/>
  <c r="P6" i="12"/>
  <c r="R7" i="12" l="1"/>
  <c r="Q6" i="12"/>
  <c r="S7" i="12" l="1"/>
  <c r="R6" i="12"/>
  <c r="S6" i="12" l="1"/>
  <c r="T7" i="12"/>
  <c r="T6" i="12" l="1"/>
  <c r="U7" i="12"/>
  <c r="V7" i="12" l="1"/>
  <c r="U6" i="12"/>
  <c r="V6" i="12" l="1"/>
  <c r="W7" i="12"/>
  <c r="X7" i="12" l="1"/>
  <c r="W6" i="12"/>
  <c r="Y7" i="12" l="1"/>
  <c r="X6" i="12"/>
  <c r="Z7" i="12" l="1"/>
  <c r="Y6" i="12"/>
  <c r="AA7" i="12" l="1"/>
  <c r="Z6" i="12"/>
  <c r="AB7" i="12" l="1"/>
  <c r="AA6" i="12"/>
  <c r="AB6" i="12" l="1"/>
  <c r="AC7" i="12"/>
  <c r="AD7" i="12" l="1"/>
  <c r="AC6" i="12"/>
  <c r="AE7" i="12" l="1"/>
  <c r="AD6" i="12"/>
  <c r="AF7" i="12" l="1"/>
  <c r="AE6" i="12"/>
  <c r="AF6" i="12" l="1"/>
  <c r="AG7" i="12"/>
  <c r="AH7" i="12" l="1"/>
  <c r="AG6" i="12"/>
  <c r="AI7" i="12" l="1"/>
  <c r="AH6" i="12"/>
  <c r="AJ7" i="12" l="1"/>
  <c r="AI6" i="12"/>
  <c r="AJ6" i="12" l="1"/>
  <c r="AK7" i="12"/>
  <c r="AK6" i="12" l="1"/>
  <c r="AL7" i="12"/>
  <c r="AL6" i="12" l="1"/>
  <c r="AM7" i="12"/>
  <c r="AN7" i="12" l="1"/>
  <c r="AM6" i="12"/>
  <c r="AO7" i="12" l="1"/>
  <c r="AN6" i="12"/>
  <c r="AO6" i="12" l="1"/>
  <c r="AP7" i="12"/>
  <c r="AP6" i="12" l="1"/>
  <c r="AQ7" i="12"/>
  <c r="AQ6" i="12" l="1"/>
  <c r="AR7" i="12"/>
  <c r="AR6" i="12" s="1"/>
</calcChain>
</file>

<file path=xl/sharedStrings.xml><?xml version="1.0" encoding="utf-8"?>
<sst xmlns="http://schemas.openxmlformats.org/spreadsheetml/2006/main" count="228" uniqueCount="74">
  <si>
    <t>agent</t>
  </si>
  <si>
    <t>date</t>
  </si>
  <si>
    <t>Q1</t>
  </si>
  <si>
    <t>Q2</t>
  </si>
  <si>
    <t>Q3</t>
  </si>
  <si>
    <t>Q4</t>
  </si>
  <si>
    <t>heures jour</t>
  </si>
  <si>
    <t>heures nuit</t>
  </si>
  <si>
    <t>jour férié</t>
  </si>
  <si>
    <t>Total général</t>
  </si>
  <si>
    <t>2018</t>
  </si>
  <si>
    <t>janv</t>
  </si>
  <si>
    <t>Somme de heures jour</t>
  </si>
  <si>
    <t>Somme de heures nuit</t>
  </si>
  <si>
    <t>période</t>
  </si>
  <si>
    <t>jour</t>
  </si>
  <si>
    <t>nuit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</si>
  <si>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</si>
  <si>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</si>
  <si>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</si>
  <si>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</si>
  <si>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</si>
  <si>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</si>
  <si>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</si>
  <si>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</si>
  <si>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</si>
  <si>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</si>
  <si>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</si>
  <si>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</si>
  <si>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Agents</t>
  </si>
  <si>
    <t>depart</t>
  </si>
  <si>
    <t>retour</t>
  </si>
  <si>
    <t>clé</t>
  </si>
  <si>
    <t>absence</t>
  </si>
  <si>
    <t>Années</t>
  </si>
  <si>
    <t>Valeurs</t>
  </si>
  <si>
    <t>férié</t>
  </si>
  <si>
    <t>de :</t>
  </si>
  <si>
    <t>à :</t>
  </si>
  <si>
    <t>Total janv</t>
  </si>
  <si>
    <t>saisie</t>
  </si>
  <si>
    <t>1</t>
  </si>
  <si>
    <t>2</t>
  </si>
  <si>
    <t>3</t>
  </si>
  <si>
    <t>4</t>
  </si>
  <si>
    <t>x___</t>
  </si>
  <si>
    <t>____</t>
  </si>
  <si>
    <t>__x_</t>
  </si>
  <si>
    <t>_x_x</t>
  </si>
  <si>
    <t>Liste des agents par équipes</t>
  </si>
  <si>
    <t>Equipe 1</t>
  </si>
  <si>
    <t>Equipe 2</t>
  </si>
  <si>
    <t>Equipe 3</t>
  </si>
  <si>
    <t>Equipe 4</t>
  </si>
  <si>
    <t>Equipe 5</t>
  </si>
  <si>
    <t>Mois :</t>
  </si>
  <si>
    <t>Equipe :</t>
  </si>
  <si>
    <t>h</t>
  </si>
  <si>
    <t>Total Somme de heures jour</t>
  </si>
  <si>
    <t>Total Somme de heures nuit</t>
  </si>
  <si>
    <t>Agent1</t>
  </si>
  <si>
    <t>Agent4</t>
  </si>
  <si>
    <t>Agent8</t>
  </si>
  <si>
    <t>Agent2</t>
  </si>
  <si>
    <t>Agent5</t>
  </si>
  <si>
    <t>Agent3</t>
  </si>
  <si>
    <t>Agent6</t>
  </si>
  <si>
    <t>Agent7</t>
  </si>
  <si>
    <t>Agent9</t>
  </si>
  <si>
    <t>actif</t>
  </si>
  <si>
    <t>VRAI</t>
  </si>
  <si>
    <t>modèle 1 &gt;</t>
  </si>
  <si>
    <t>modèle 2 &gt;</t>
  </si>
  <si>
    <t>modèle 3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</si>
</sst>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\ dd/mm/yyyy"/>
    <numFmt numFmtId="165" formatCode="[hh]:mm"/>
    <numFmt numFmtId="166" formatCode="[hh]:"/>
    <numFmt numFmtId="167" formatCode="ddd\ dd\-mmm"/>
    <numFmt numFmtId="168" formatCode="mmmm\-yyyy"/>
    <numFmt numFmtId="169" formatCode="ddd"/>
  </numFmts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4" fontId="0" fillId="0" borderId="0" xfId="0" applyNumberFormat="1" applyAlignment="1">
      <alignment wrapText="1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3" xfId="0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8" fontId="0" fillId="0" borderId="0" xfId="0" applyNumberFormat="1"/>
    <xf numFmtId="166" fontId="0" fillId="0" borderId="6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8" fontId="5" fillId="4" borderId="0" xfId="0" applyNumberFormat="1" applyFont="1" applyFill="1" applyAlignment="1" applyProtection="1">
      <alignment horizontal="center" vertical="center"/>
      <protection locked="0"/>
    </xf>
    <xf numFmtId="166" fontId="0" fillId="0" borderId="3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3" borderId="8" xfId="0" applyNumberFormat="1" applyFill="1" applyBorder="1" applyAlignment="1">
      <alignment horizontal="center" vertical="center"/>
    </xf>
    <xf numFmtId="166" fontId="0" fillId="3" borderId="9" xfId="0" applyNumberFormat="1" applyFill="1" applyBorder="1" applyAlignment="1">
      <alignment horizontal="center" vertical="center"/>
    </xf>
    <xf numFmtId="166" fontId="0" fillId="3" borderId="10" xfId="0" applyNumberFormat="1" applyFill="1" applyBorder="1" applyAlignment="1">
      <alignment horizontal="center" vertical="center"/>
    </xf>
    <xf numFmtId="166" fontId="0" fillId="0" borderId="0" xfId="0" applyNumberFormat="1" applyAlignment="1">
      <alignment wrapText="1"/>
    </xf>
    <xf numFmtId="0" fontId="0" fillId="0" borderId="0" xfId="0" applyFont="1" applyAlignment="1">
      <alignment textRotation="90"/>
    </xf>
    <xf numFmtId="169" fontId="0" fillId="0" borderId="0" xfId="0" applyNumberFormat="1" applyAlignment="1">
      <alignment horizontal="center" vertical="center"/>
    </xf>
    <xf numFmtId="16" fontId="0" fillId="0" borderId="0" xfId="0" applyNumberFormat="1" applyFont="1" applyAlignment="1">
      <alignment horizontal="center" vertical="center" textRotation="90"/>
    </xf>
    <xf numFmtId="0" fontId="0" fillId="0" borderId="16" xfId="0" applyBorder="1" applyAlignment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0" fillId="0" borderId="0" xfId="0" applyProtection="1"/>
    <xf numFmtId="0" fontId="0" fillId="0" borderId="0" xfId="0" applyFont="1" applyAlignment="1" applyProtection="1">
      <alignment textRotation="90"/>
    </xf>
    <xf numFmtId="168" fontId="5" fillId="0" borderId="16" xfId="0" applyNumberFormat="1" applyFont="1" applyFill="1" applyBorder="1" applyAlignment="1" applyProtection="1">
      <alignment horizontal="center" vertical="center"/>
    </xf>
    <xf numFmtId="1" fontId="8" fillId="0" borderId="0" xfId="0" applyNumberFormat="1" applyFont="1" applyAlignment="1">
      <alignment textRotation="90"/>
    </xf>
    <xf numFmtId="0" fontId="9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7" fillId="6" borderId="0" xfId="0" applyFont="1" applyFill="1" applyAlignment="1">
      <alignment horizontal="right"/>
    </xf>
    <xf numFmtId="0" fontId="0" fillId="6" borderId="0" xfId="0" applyFill="1"/>
    <xf numFmtId="0" fontId="0" fillId="6" borderId="0" xfId="0" applyFill="1" applyProtection="1"/>
    <xf numFmtId="0" fontId="0" fillId="6" borderId="0" xfId="0" applyFont="1" applyFill="1" applyAlignment="1">
      <alignment textRotation="90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167" fontId="0" fillId="0" borderId="3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92">
    <dxf>
      <numFmt numFmtId="166" formatCode="[hh]:"/>
    </dxf>
    <dxf>
      <numFmt numFmtId="166" formatCode="[hh]: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theme="7" tint="0.79998168889431442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706</xdr:colOff>
      <xdr:row>0</xdr:row>
      <xdr:rowOff>62794</xdr:rowOff>
    </xdr:from>
    <xdr:ext cx="4771550" cy="673801"/>
    <xdr:sp macro="" textlink="">
      <xdr:nvSpPr>
        <xdr:cNvPr id="3" name="Rectangle à coins arrondis 2"/>
        <xdr:cNvSpPr/>
      </xdr:nvSpPr>
      <xdr:spPr>
        <a:xfrm>
          <a:off x="8255706" y="62794"/>
          <a:ext cx="4771550" cy="673801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saisir sous la forme</a:t>
          </a:r>
          <a:r>
            <a:rPr lang="fr-FR" sz="1100" baseline="0"/>
            <a:t> _ _ x _ de 4 caractères </a:t>
          </a:r>
          <a:r>
            <a:rPr lang="fr-FR" sz="1100" i="1" u="sng" baseline="0"/>
            <a:t>accolés</a:t>
          </a:r>
          <a:r>
            <a:rPr lang="fr-FR" sz="1100" baseline="0"/>
            <a:t>, petit x représentant le quart</a:t>
          </a:r>
        </a:p>
        <a:p>
          <a:pPr algn="l"/>
          <a:r>
            <a:rPr lang="fr-FR" sz="1100" baseline="0"/>
            <a:t>exemple ci-dessus = l'agent prend le second quart</a:t>
          </a:r>
        </a:p>
        <a:p>
          <a:pPr algn="l"/>
          <a:r>
            <a:rPr lang="fr-FR" sz="1100" baseline="0"/>
            <a:t>il est possible d efaire du copier/coller =&gt; la base de données sera mise à jour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27.235898148145" createdVersion="5" refreshedVersion="5" minRefreshableVersion="3" recordCount="24">
  <cacheSource type="worksheet">
    <worksheetSource name="data"/>
  </cacheSource>
  <cacheFields count="14">
    <cacheField name="agent" numFmtId="0">
      <sharedItems count="9">
        <s v="Agent1"/>
        <s v="Agent2"/>
        <s v="agent5" u="1"/>
        <s v="agent6" u="1"/>
        <s v="agent7" u="1"/>
        <s v="agent8" u="1"/>
        <s v="Agent9" u="1"/>
        <s v="agent3" u="1"/>
        <s v="agent4" u="1"/>
      </sharedItems>
    </cacheField>
    <cacheField name="date" numFmtId="14">
      <sharedItems containsSemiMixedTypes="0" containsNonDate="0" containsDate="1" containsString="0" minDate="2018-01-01T00:00:00" maxDate="2018-01-13T00:00:00" count="12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</sharedItems>
      <fieldGroup par="13" base="1">
        <rangePr groupBy="months" startDate="2018-01-01T00:00:00" endDate="2018-01-13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1/2018"/>
        </groupItems>
      </fieldGroup>
    </cacheField>
    <cacheField name="saisie" numFmtId="14">
      <sharedItems/>
    </cacheField>
    <cacheField name="1" numFmtId="0">
      <sharedItems/>
    </cacheField>
    <cacheField name="2" numFmtId="0">
      <sharedItems/>
    </cacheField>
    <cacheField name="3" numFmtId="0">
      <sharedItems/>
    </cacheField>
    <cacheField name="4" numFmtId="0">
      <sharedItems/>
    </cacheField>
    <cacheField name="absence" numFmtId="0">
      <sharedItems containsSemiMixedTypes="0" containsString="0" containsNumber="1" containsInteger="1" minValue="0" maxValue="1"/>
    </cacheField>
    <cacheField name="heures jour" numFmtId="166">
      <sharedItems containsSemiMixedTypes="0" containsNonDate="0" containsDate="1" containsString="0" minDate="1899-12-30T00:00:00" maxDate="1899-12-30T10:00:00"/>
    </cacheField>
    <cacheField name="heures nuit" numFmtId="166">
      <sharedItems containsSemiMixedTypes="0" containsNonDate="0" containsDate="1" containsString="0" minDate="1899-12-30T00:00:00" maxDate="1899-12-30T06:00:00"/>
    </cacheField>
    <cacheField name="jour férié" numFmtId="0">
      <sharedItems count="2">
        <s v="férié"/>
        <s v=""/>
      </sharedItems>
    </cacheField>
    <cacheField name="clé" numFmtId="0">
      <sharedItems/>
    </cacheField>
    <cacheField name="actif" numFmtId="0">
      <sharedItems containsMixedTypes="1" containsNumber="1" containsInteger="1" minValue="1" maxValue="1" count="2">
        <b v="1"/>
        <n v="1" u="1"/>
      </sharedItems>
    </cacheField>
    <cacheField name="Années" numFmtId="0" databaseField="0">
      <fieldGroup base="1">
        <rangePr groupBy="years" startDate="2018-01-01T00:00:00" endDate="2018-01-13T00:00:00"/>
        <groupItems count="3">
          <s v="&lt;01/01/2018"/>
          <s v="2018"/>
          <s v="&gt;13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s v="x___"/>
    <s v="X"/>
    <s v=""/>
    <s v=""/>
    <s v=""/>
    <n v="0"/>
    <d v="1899-12-30T01:00:00"/>
    <d v="1899-12-30T06:00:00"/>
    <x v="0"/>
    <s v="Agent1|43101"/>
    <x v="0"/>
  </r>
  <r>
    <x v="1"/>
    <x v="0"/>
    <s v="x___"/>
    <s v="X"/>
    <s v=""/>
    <s v=""/>
    <s v=""/>
    <n v="0"/>
    <d v="1899-12-30T01:00:00"/>
    <d v="1899-12-30T06:00:00"/>
    <x v="0"/>
    <s v="Agent2|43101"/>
    <x v="0"/>
  </r>
  <r>
    <x v="0"/>
    <x v="1"/>
    <s v="____"/>
    <s v=""/>
    <s v=""/>
    <s v=""/>
    <s v=""/>
    <n v="1"/>
    <d v="1899-12-30T00:00:00"/>
    <d v="1899-12-30T00:00:00"/>
    <x v="1"/>
    <s v="Agent1|43102"/>
    <x v="0"/>
  </r>
  <r>
    <x v="1"/>
    <x v="1"/>
    <s v="____"/>
    <s v=""/>
    <s v=""/>
    <s v=""/>
    <s v=""/>
    <n v="0"/>
    <d v="1899-12-30T00:00:00"/>
    <d v="1899-12-30T00:00:00"/>
    <x v="1"/>
    <s v="Agent2|43102"/>
    <x v="0"/>
  </r>
  <r>
    <x v="0"/>
    <x v="2"/>
    <s v="__x_"/>
    <s v=""/>
    <s v=""/>
    <s v="X"/>
    <s v=""/>
    <n v="1"/>
    <d v="1899-12-30T00:00:00"/>
    <d v="1899-12-30T00:00:00"/>
    <x v="1"/>
    <s v="Agent1|43103"/>
    <x v="0"/>
  </r>
  <r>
    <x v="1"/>
    <x v="2"/>
    <s v="__x_"/>
    <s v=""/>
    <s v=""/>
    <s v="X"/>
    <s v=""/>
    <n v="0"/>
    <d v="1899-12-30T06:00:00"/>
    <d v="1899-12-30T00:00:00"/>
    <x v="1"/>
    <s v="Agent2|43103"/>
    <x v="0"/>
  </r>
  <r>
    <x v="0"/>
    <x v="3"/>
    <s v="_x_x"/>
    <s v=""/>
    <s v="X"/>
    <s v=""/>
    <s v="X"/>
    <n v="1"/>
    <d v="1899-12-30T00:00:00"/>
    <d v="1899-12-30T00:00:00"/>
    <x v="1"/>
    <s v="Agent1|43104"/>
    <x v="0"/>
  </r>
  <r>
    <x v="1"/>
    <x v="3"/>
    <s v="_x_x"/>
    <s v=""/>
    <s v="X"/>
    <s v=""/>
    <s v="X"/>
    <n v="0"/>
    <d v="1899-12-30T10:00:00"/>
    <d v="1899-12-30T01:00:00"/>
    <x v="1"/>
    <s v="Agent2|43104"/>
    <x v="0"/>
  </r>
  <r>
    <x v="0"/>
    <x v="4"/>
    <s v="x___"/>
    <s v="X"/>
    <s v=""/>
    <s v=""/>
    <s v=""/>
    <n v="0"/>
    <d v="1899-12-30T01:00:00"/>
    <d v="1899-12-30T06:00:00"/>
    <x v="1"/>
    <s v="Agent1|43105"/>
    <x v="0"/>
  </r>
  <r>
    <x v="1"/>
    <x v="4"/>
    <s v="x___"/>
    <s v="X"/>
    <s v=""/>
    <s v=""/>
    <s v=""/>
    <n v="0"/>
    <d v="1899-12-30T01:00:00"/>
    <d v="1899-12-30T06:00:00"/>
    <x v="1"/>
    <s v="Agent2|43105"/>
    <x v="0"/>
  </r>
  <r>
    <x v="0"/>
    <x v="5"/>
    <s v="____"/>
    <s v=""/>
    <s v=""/>
    <s v=""/>
    <s v=""/>
    <n v="0"/>
    <d v="1899-12-30T00:00:00"/>
    <d v="1899-12-30T00:00:00"/>
    <x v="1"/>
    <s v="Agent1|43106"/>
    <x v="0"/>
  </r>
  <r>
    <x v="1"/>
    <x v="5"/>
    <s v="____"/>
    <s v=""/>
    <s v=""/>
    <s v=""/>
    <s v=""/>
    <n v="0"/>
    <d v="1899-12-30T00:00:00"/>
    <d v="1899-12-30T00:00:00"/>
    <x v="1"/>
    <s v="Agent2|43106"/>
    <x v="0"/>
  </r>
  <r>
    <x v="0"/>
    <x v="6"/>
    <s v="__x_"/>
    <s v=""/>
    <s v=""/>
    <s v="X"/>
    <s v=""/>
    <n v="0"/>
    <d v="1899-12-30T06:00:00"/>
    <d v="1899-12-30T00:00:00"/>
    <x v="1"/>
    <s v="Agent1|43107"/>
    <x v="0"/>
  </r>
  <r>
    <x v="1"/>
    <x v="6"/>
    <s v="__x_"/>
    <s v=""/>
    <s v=""/>
    <s v="X"/>
    <s v=""/>
    <n v="0"/>
    <d v="1899-12-30T06:00:00"/>
    <d v="1899-12-30T00:00:00"/>
    <x v="1"/>
    <s v="Agent2|43107"/>
    <x v="0"/>
  </r>
  <r>
    <x v="0"/>
    <x v="7"/>
    <s v="_x_x"/>
    <s v=""/>
    <s v="X"/>
    <s v=""/>
    <s v="X"/>
    <n v="0"/>
    <d v="1899-12-30T10:00:00"/>
    <d v="1899-12-30T01:00:00"/>
    <x v="1"/>
    <s v="Agent1|43108"/>
    <x v="0"/>
  </r>
  <r>
    <x v="1"/>
    <x v="7"/>
    <s v="_x_x"/>
    <s v=""/>
    <s v="X"/>
    <s v=""/>
    <s v="X"/>
    <n v="0"/>
    <d v="1899-12-30T10:00:00"/>
    <d v="1899-12-30T01:00:00"/>
    <x v="1"/>
    <s v="Agent2|43108"/>
    <x v="0"/>
  </r>
  <r>
    <x v="0"/>
    <x v="8"/>
    <s v="x___"/>
    <s v="X"/>
    <s v=""/>
    <s v=""/>
    <s v=""/>
    <n v="0"/>
    <d v="1899-12-30T01:00:00"/>
    <d v="1899-12-30T06:00:00"/>
    <x v="1"/>
    <s v="Agent1|43109"/>
    <x v="0"/>
  </r>
  <r>
    <x v="1"/>
    <x v="8"/>
    <s v="x___"/>
    <s v="X"/>
    <s v=""/>
    <s v=""/>
    <s v=""/>
    <n v="0"/>
    <d v="1899-12-30T01:00:00"/>
    <d v="1899-12-30T06:00:00"/>
    <x v="1"/>
    <s v="Agent2|43109"/>
    <x v="0"/>
  </r>
  <r>
    <x v="0"/>
    <x v="9"/>
    <s v="____"/>
    <s v=""/>
    <s v=""/>
    <s v=""/>
    <s v=""/>
    <n v="0"/>
    <d v="1899-12-30T00:00:00"/>
    <d v="1899-12-30T00:00:00"/>
    <x v="1"/>
    <s v="Agent1|43110"/>
    <x v="0"/>
  </r>
  <r>
    <x v="1"/>
    <x v="9"/>
    <s v="____"/>
    <s v=""/>
    <s v=""/>
    <s v=""/>
    <s v=""/>
    <n v="0"/>
    <d v="1899-12-30T00:00:00"/>
    <d v="1899-12-30T00:00:00"/>
    <x v="1"/>
    <s v="Agent2|43110"/>
    <x v="0"/>
  </r>
  <r>
    <x v="0"/>
    <x v="10"/>
    <s v="__x_"/>
    <s v=""/>
    <s v=""/>
    <s v="X"/>
    <s v=""/>
    <n v="0"/>
    <d v="1899-12-30T06:00:00"/>
    <d v="1899-12-30T00:00:00"/>
    <x v="1"/>
    <s v="Agent1|43111"/>
    <x v="0"/>
  </r>
  <r>
    <x v="1"/>
    <x v="10"/>
    <s v="__x_"/>
    <s v=""/>
    <s v=""/>
    <s v="X"/>
    <s v=""/>
    <n v="0"/>
    <d v="1899-12-30T06:00:00"/>
    <d v="1899-12-30T00:00:00"/>
    <x v="1"/>
    <s v="Agent2|43111"/>
    <x v="0"/>
  </r>
  <r>
    <x v="0"/>
    <x v="11"/>
    <s v="_x_x"/>
    <s v=""/>
    <s v="X"/>
    <s v=""/>
    <s v="X"/>
    <n v="0"/>
    <d v="1899-12-30T10:00:00"/>
    <d v="1899-12-30T01:00:00"/>
    <x v="1"/>
    <s v="Agent1|43112"/>
    <x v="0"/>
  </r>
  <r>
    <x v="1"/>
    <x v="11"/>
    <s v="_x_x"/>
    <s v=""/>
    <s v="X"/>
    <s v=""/>
    <s v="X"/>
    <n v="0"/>
    <d v="1899-12-30T10:00:00"/>
    <d v="1899-12-30T01:00:00"/>
    <x v="1"/>
    <s v="Agent2|431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H10" firstHeaderRow="1" firstDataRow="4" firstDataCol="2" rowPageCount="1" colPageCount="1"/>
  <pivotFields count="14">
    <pivotField axis="axisRow" compact="0" outline="0" showAll="0">
      <items count="10">
        <item x="0"/>
        <item x="1"/>
        <item m="1" x="7"/>
        <item m="1" x="8"/>
        <item m="1" x="2"/>
        <item m="1" x="3"/>
        <item m="1" x="4"/>
        <item m="1" x="5"/>
        <item m="1" x="6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dataField="1"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 defaultSubtotal="0"/>
    <pivotField axis="axisPage" compact="0" outline="0" showAll="0" defaultSubtotal="0">
      <items count="2">
        <item m="1" x="1"/>
        <item x="0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1"/>
    <field x="0"/>
  </rowFields>
  <rowItems count="4">
    <i>
      <x v="1"/>
      <x/>
    </i>
    <i r="1">
      <x v="1"/>
    </i>
    <i t="default">
      <x v="1"/>
    </i>
    <i t="grand">
      <x/>
    </i>
  </rowItems>
  <colFields count="3">
    <field x="13"/>
    <field x="10"/>
    <field x="-2"/>
  </colFields>
  <colItems count="6">
    <i>
      <x v="1"/>
      <x/>
      <x/>
    </i>
    <i r="2" i="1">
      <x v="1"/>
    </i>
    <i r="1">
      <x v="1"/>
      <x/>
    </i>
    <i r="2" i="1">
      <x v="1"/>
    </i>
    <i t="grand">
      <x/>
    </i>
    <i t="grand" i="1">
      <x/>
    </i>
  </colItems>
  <pageFields count="1">
    <pageField fld="12" item="1" hier="-1"/>
  </pageFields>
  <dataFields count="2">
    <dataField name="Somme de heures jour" fld="8" baseField="0" baseItem="0" numFmtId="166"/>
    <dataField name="Somme de heures nuit" fld="9" baseField="0" baseItem="0" numFmtId="166"/>
  </dataFields>
  <formats count="17">
    <format dxfId="16">
      <pivotArea type="all" dataOnly="0" outline="0" fieldPosition="0"/>
    </format>
    <format dxfId="15">
      <pivotArea outline="0" collapsedLevelsAreSubtotals="1" fieldPosition="0"/>
    </format>
    <format dxfId="14">
      <pivotArea dataOnly="0" labelOnly="1" outline="0" fieldPosition="0">
        <references count="1">
          <reference field="0" count="0"/>
        </references>
      </pivotArea>
    </format>
    <format dxfId="13">
      <pivotArea dataOnly="0" labelOnly="1" grandRow="1" outline="0" fieldPosition="0"/>
    </format>
    <format dxfId="12">
      <pivotArea dataOnly="0" labelOnly="1" outline="0" fieldPosition="0">
        <references count="1">
          <reference field="13" count="1">
            <x v="1"/>
          </reference>
        </references>
      </pivotArea>
    </format>
    <format dxfId="11">
      <pivotArea field="1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1" count="2">
            <x v="1"/>
            <x v="2"/>
          </reference>
          <reference field="13" count="1" selected="0">
            <x v="1"/>
          </reference>
        </references>
      </pivotArea>
    </format>
    <format dxfId="8">
      <pivotArea dataOnly="0" labelOnly="1" outline="0" fieldPosition="0">
        <references count="3">
          <reference field="4294967294" count="1" selected="0">
            <x v="0"/>
          </reference>
          <reference field="1" count="2" defaultSubtotal="1">
            <x v="1"/>
            <x v="2"/>
          </reference>
          <reference field="13" count="1" selected="0">
            <x v="1"/>
          </reference>
        </references>
      </pivotArea>
    </format>
    <format dxfId="7">
      <pivotArea dataOnly="0" labelOnly="1" outline="0" fieldPosition="0">
        <references count="3">
          <reference field="4294967294" count="1" selected="0">
            <x v="1"/>
          </reference>
          <reference field="1" count="2" defaultSubtotal="1">
            <x v="1"/>
            <x v="2"/>
          </reference>
          <reference field="13" count="1" selected="0">
            <x v="1"/>
          </reference>
        </references>
      </pivotArea>
    </format>
    <format dxfId="6">
      <pivotArea dataOnly="0" labelOnly="1" outline="0" fieldPosition="0">
        <references count="3">
          <reference field="1" count="1" selected="0">
            <x v="1"/>
          </reference>
          <reference field="10" count="0"/>
          <reference field="13" count="1" selected="0">
            <x v="1"/>
          </reference>
        </references>
      </pivotArea>
    </format>
    <format dxfId="5">
      <pivotArea dataOnly="0" labelOnly="1" outline="0" fieldPosition="0">
        <references count="3">
          <reference field="1" count="1" selected="0">
            <x v="2"/>
          </reference>
          <reference field="10" count="1">
            <x v="0"/>
          </reference>
          <reference field="13" count="1" selected="0">
            <x v="1"/>
          </reference>
        </references>
      </pivotArea>
    </format>
    <format dxfId="4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0"/>
          </reference>
          <reference field="13" count="1" selected="0">
            <x v="1"/>
          </reference>
        </references>
      </pivotArea>
    </format>
    <format dxfId="3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1"/>
          </reference>
          <reference field="13" count="1" selected="0">
            <x v="1"/>
          </reference>
        </references>
      </pivotArea>
    </format>
    <format dxfId="2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2"/>
          </reference>
          <reference field="10" count="1" selected="0">
            <x v="0"/>
          </reference>
          <reference field="13" count="1" selected="0">
            <x v="1"/>
          </reference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M37" totalsRowShown="0">
  <autoFilter ref="A1:M37"/>
  <sortState ref="A2:M37">
    <sortCondition ref="B2"/>
  </sortState>
  <tableColumns count="13">
    <tableColumn id="1" name="agent"/>
    <tableColumn id="2" name="date" dataDxfId="91"/>
    <tableColumn id="12" name="saisie" dataDxfId="90"/>
    <tableColumn id="3" name="1" dataDxfId="89">
      <calculatedColumnFormula>IF(MID(data[[#This Row],[saisie]],1,1)="x","X","")</calculatedColumnFormula>
    </tableColumn>
    <tableColumn id="4" name="2" dataDxfId="88">
      <calculatedColumnFormula>IF(MID(data[[#This Row],[saisie]],2,1)="x","X","")</calculatedColumnFormula>
    </tableColumn>
    <tableColumn id="5" name="3" dataDxfId="87">
      <calculatedColumnFormula>IF(MID(data[[#This Row],[saisie]],3,1)="x","X","")</calculatedColumnFormula>
    </tableColumn>
    <tableColumn id="6" name="4" dataDxfId="86">
      <calculatedColumnFormula>IF(MID(data[[#This Row],[saisie]],4,1)="x","X","")</calculatedColumnFormula>
    </tableColumn>
    <tableColumn id="11" name="absence" dataDxfId="85">
      <calculatedColumnFormula>SUMPRODUCT((leave[Agents]=data[[#This Row],[agent]])*(leave[depart]&lt;=data[[#This Row],[date]])*(leave[retour]&gt;data[[#This Row],[date]]))</calculatedColumnFormula>
    </tableColumn>
    <tableColumn id="8" name="heures jour" dataDxfId="84">
      <calculatedColumnFormula>IF(data[[#This Row],[absence]]=0,SUMPRODUCT((data[[#This Row],[1]:[4]]="X")*HORAIRES!$B$5:$E$5),0)-data[[#This Row],[heures nuit]]</calculatedColumnFormula>
    </tableColumn>
    <tableColumn id="9" name="heures nuit" dataDxfId="83">
      <calculatedColumnFormula>IF(data[[#This Row],[absence]]=0,SUMPRODUCT((data[[#This Row],[1]:[4]]="X")*HORAIRES!$B$6:$E$6),0)</calculatedColumnFormula>
    </tableColumn>
    <tableColumn id="10" name="jour férié" dataDxfId="82">
      <calculatedColumnFormula>IF(COUNTIF(JF,data[[#This Row],[date]])&gt;0,"férié","")</calculatedColumnFormula>
    </tableColumn>
    <tableColumn id="7" name="clé" dataDxfId="81">
      <calculatedColumnFormula>data[[#This Row],[agent]]&amp;"|"&amp;data[[#This Row],[date]]</calculatedColumnFormula>
    </tableColumn>
    <tableColumn id="13" name="actif" dataDxfId="80">
      <calculatedColumnFormula>COUNTIF(agents[],data[[#This Row],[agent]])&gt;0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gents" displayName="agents" ref="B6:F14" totalsRowShown="0" headerRowDxfId="79" dataDxfId="78">
  <autoFilter ref="B6:F14"/>
  <tableColumns count="5">
    <tableColumn id="1" name="Equipe 1" dataDxfId="77"/>
    <tableColumn id="2" name="Equipe 2" dataDxfId="76"/>
    <tableColumn id="3" name="Equipe 3" dataDxfId="75"/>
    <tableColumn id="4" name="Equipe 4" dataDxfId="74"/>
    <tableColumn id="5" name="Equipe 5" dataDxfId="7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B3:D5" totalsRowShown="0" headerRowDxfId="71" headerRowBorderDxfId="70" tableBorderDxfId="69" totalsRowBorderDxfId="68">
  <autoFilter ref="B3:D5"/>
  <tableColumns count="3">
    <tableColumn id="1" name="Agents" dataDxfId="67"/>
    <tableColumn id="2" name="depart" dataDxfId="66"/>
    <tableColumn id="3" name="retour" dataDxfId="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26" sqref="E26"/>
    </sheetView>
  </sheetViews>
  <sheetFormatPr baseColWidth="10" defaultRowHeight="14.5" x14ac:dyDescent="0.35"/>
  <cols>
    <col min="2" max="5" width="10.90625" style="2"/>
  </cols>
  <sheetData>
    <row r="1" spans="1:5" x14ac:dyDescent="0.35">
      <c r="A1" t="s">
        <v>14</v>
      </c>
      <c r="B1" s="2" t="s">
        <v>2</v>
      </c>
      <c r="C1" s="2" t="s">
        <v>3</v>
      </c>
      <c r="D1" s="2" t="s">
        <v>4</v>
      </c>
      <c r="E1" s="2" t="s">
        <v>5</v>
      </c>
    </row>
    <row r="2" spans="1:5" x14ac:dyDescent="0.35">
      <c r="B2" s="13">
        <v>0</v>
      </c>
      <c r="C2" s="13">
        <v>0.29166666666666669</v>
      </c>
      <c r="D2" s="13">
        <v>0.58333333333333337</v>
      </c>
      <c r="E2" s="13">
        <v>0.83333333333333337</v>
      </c>
    </row>
    <row r="3" spans="1:5" x14ac:dyDescent="0.35">
      <c r="B3" s="13">
        <v>0.25</v>
      </c>
      <c r="C3" s="13"/>
      <c r="D3" s="13"/>
      <c r="E3" s="13">
        <v>0.875</v>
      </c>
    </row>
    <row r="4" spans="1:5" x14ac:dyDescent="0.35">
      <c r="B4" s="13">
        <v>0.29166666666666669</v>
      </c>
      <c r="C4" s="13">
        <v>0.58333333333333337</v>
      </c>
      <c r="D4" s="13">
        <v>0.83333333333333337</v>
      </c>
      <c r="E4" s="13">
        <v>1</v>
      </c>
    </row>
    <row r="5" spans="1:5" x14ac:dyDescent="0.35">
      <c r="A5" t="s">
        <v>15</v>
      </c>
      <c r="B5" s="13">
        <f>B4-B2</f>
        <v>0.29166666666666669</v>
      </c>
      <c r="C5" s="13">
        <f t="shared" ref="C5:E5" si="0">C4-C2</f>
        <v>0.29166666666666669</v>
      </c>
      <c r="D5" s="13">
        <f t="shared" si="0"/>
        <v>0.25</v>
      </c>
      <c r="E5" s="13">
        <f t="shared" si="0"/>
        <v>0.16666666666666663</v>
      </c>
    </row>
    <row r="6" spans="1:5" x14ac:dyDescent="0.35">
      <c r="A6" t="s">
        <v>16</v>
      </c>
      <c r="B6" s="13">
        <f>MAX(0,B3-B2)</f>
        <v>0.25</v>
      </c>
      <c r="C6" s="13">
        <f t="shared" ref="C6:E6" si="1">MAX(0,C3-C2)</f>
        <v>0</v>
      </c>
      <c r="D6" s="13">
        <f t="shared" si="1"/>
        <v>0</v>
      </c>
      <c r="E6" s="13">
        <f t="shared" si="1"/>
        <v>4.166666666666663E-2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/>
  </sheetViews>
  <sheetFormatPr baseColWidth="10" defaultRowHeight="14.5" x14ac:dyDescent="0.35"/>
  <cols>
    <col min="1" max="1" width="13.26953125" bestFit="1" customWidth="1"/>
    <col min="2" max="6" width="14.54296875" customWidth="1"/>
    <col min="9" max="9" width="15.36328125" customWidth="1"/>
  </cols>
  <sheetData>
    <row r="1" spans="1:9" x14ac:dyDescent="0.35">
      <c r="B1" s="3">
        <f ca="1">YEAR(TODAY())</f>
        <v>2018</v>
      </c>
      <c r="C1" s="3">
        <f ca="1">B1+1</f>
        <v>2019</v>
      </c>
      <c r="D1" s="3">
        <f t="shared" ref="D1:F1" ca="1" si="0">C1+1</f>
        <v>2020</v>
      </c>
      <c r="E1" s="3">
        <f t="shared" ca="1" si="0"/>
        <v>2021</v>
      </c>
      <c r="F1" s="3">
        <f t="shared" ca="1" si="0"/>
        <v>2022</v>
      </c>
      <c r="I1" s="34">
        <f ca="1">B2</f>
        <v>43101</v>
      </c>
    </row>
    <row r="2" spans="1:9" x14ac:dyDescent="0.35">
      <c r="A2" s="4" t="s">
        <v>17</v>
      </c>
      <c r="B2" s="5">
        <f ca="1">DATE(B1,1,1)</f>
        <v>43101</v>
      </c>
      <c r="C2" s="5">
        <f t="shared" ref="C2:F2" ca="1" si="1">DATE(C1,1,1)</f>
        <v>43466</v>
      </c>
      <c r="D2" s="5">
        <f t="shared" ca="1" si="1"/>
        <v>43831</v>
      </c>
      <c r="E2" s="5">
        <f t="shared" ca="1" si="1"/>
        <v>44197</v>
      </c>
      <c r="F2" s="5">
        <f t="shared" ca="1" si="1"/>
        <v>44562</v>
      </c>
      <c r="I2" s="34">
        <f ca="1">EOMONTH($I$1,ROW()-2)+1</f>
        <v>43132</v>
      </c>
    </row>
    <row r="3" spans="1:9" x14ac:dyDescent="0.35">
      <c r="A3" s="4" t="s">
        <v>18</v>
      </c>
      <c r="B3" s="5">
        <f ca="1">ROUND(DATE(B1,4,MOD(234-11*MOD(B1,19),30))/7,0)*7-6</f>
        <v>43191</v>
      </c>
      <c r="C3" s="5">
        <f t="shared" ref="C3:F3" ca="1" si="2">ROUND(DATE(C1,4,MOD(234-11*MOD(C1,19),30))/7,0)*7-6</f>
        <v>43576</v>
      </c>
      <c r="D3" s="5">
        <f t="shared" ca="1" si="2"/>
        <v>43933</v>
      </c>
      <c r="E3" s="5">
        <f t="shared" ca="1" si="2"/>
        <v>44290</v>
      </c>
      <c r="F3" s="5">
        <f t="shared" ca="1" si="2"/>
        <v>44668</v>
      </c>
      <c r="I3" s="34">
        <f t="shared" ref="I3:I23" ca="1" si="3">EOMONTH($I$1,ROW()-2)+1</f>
        <v>43160</v>
      </c>
    </row>
    <row r="4" spans="1:9" x14ac:dyDescent="0.35">
      <c r="A4" s="4" t="s">
        <v>19</v>
      </c>
      <c r="B4" s="5">
        <f ca="1">B3+1</f>
        <v>43192</v>
      </c>
      <c r="C4" s="5">
        <f t="shared" ref="C4:F4" ca="1" si="4">C3+1</f>
        <v>43577</v>
      </c>
      <c r="D4" s="5">
        <f t="shared" ca="1" si="4"/>
        <v>43934</v>
      </c>
      <c r="E4" s="5">
        <f t="shared" ca="1" si="4"/>
        <v>44291</v>
      </c>
      <c r="F4" s="5">
        <f t="shared" ca="1" si="4"/>
        <v>44669</v>
      </c>
      <c r="I4" s="34">
        <f t="shared" ca="1" si="3"/>
        <v>43191</v>
      </c>
    </row>
    <row r="5" spans="1:9" x14ac:dyDescent="0.35">
      <c r="A5" s="4" t="s">
        <v>20</v>
      </c>
      <c r="B5" s="5">
        <f ca="1">DATE(B1,5,1)</f>
        <v>43221</v>
      </c>
      <c r="C5" s="5">
        <f t="shared" ref="C5:F5" ca="1" si="5">DATE(C1,5,1)</f>
        <v>43586</v>
      </c>
      <c r="D5" s="5">
        <f t="shared" ca="1" si="5"/>
        <v>43952</v>
      </c>
      <c r="E5" s="5">
        <f t="shared" ca="1" si="5"/>
        <v>44317</v>
      </c>
      <c r="F5" s="5">
        <f t="shared" ca="1" si="5"/>
        <v>44682</v>
      </c>
      <c r="I5" s="34">
        <f t="shared" ca="1" si="3"/>
        <v>43221</v>
      </c>
    </row>
    <row r="6" spans="1:9" x14ac:dyDescent="0.35">
      <c r="A6" s="4" t="s">
        <v>21</v>
      </c>
      <c r="B6" s="5">
        <f ca="1">DATE(B1,5,8)</f>
        <v>43228</v>
      </c>
      <c r="C6" s="5">
        <f t="shared" ref="C6:F6" ca="1" si="6">DATE(C1,5,8)</f>
        <v>43593</v>
      </c>
      <c r="D6" s="5">
        <f t="shared" ca="1" si="6"/>
        <v>43959</v>
      </c>
      <c r="E6" s="5">
        <f t="shared" ca="1" si="6"/>
        <v>44324</v>
      </c>
      <c r="F6" s="5">
        <f t="shared" ca="1" si="6"/>
        <v>44689</v>
      </c>
      <c r="I6" s="34">
        <f t="shared" ca="1" si="3"/>
        <v>43252</v>
      </c>
    </row>
    <row r="7" spans="1:9" x14ac:dyDescent="0.35">
      <c r="A7" s="4" t="s">
        <v>22</v>
      </c>
      <c r="B7" s="5">
        <f ca="1">B3+39</f>
        <v>43230</v>
      </c>
      <c r="C7" s="5">
        <f t="shared" ref="C7:F7" ca="1" si="7">C3+39</f>
        <v>43615</v>
      </c>
      <c r="D7" s="5">
        <f t="shared" ca="1" si="7"/>
        <v>43972</v>
      </c>
      <c r="E7" s="5">
        <f t="shared" ca="1" si="7"/>
        <v>44329</v>
      </c>
      <c r="F7" s="5">
        <f t="shared" ca="1" si="7"/>
        <v>44707</v>
      </c>
      <c r="I7" s="34">
        <f t="shared" ca="1" si="3"/>
        <v>43282</v>
      </c>
    </row>
    <row r="8" spans="1:9" x14ac:dyDescent="0.35">
      <c r="A8" s="4" t="s">
        <v>23</v>
      </c>
      <c r="B8" s="5">
        <f ca="1">B3+50</f>
        <v>43241</v>
      </c>
      <c r="C8" s="5">
        <f t="shared" ref="C8:F8" ca="1" si="8">C3+50</f>
        <v>43626</v>
      </c>
      <c r="D8" s="5">
        <f t="shared" ca="1" si="8"/>
        <v>43983</v>
      </c>
      <c r="E8" s="5">
        <f t="shared" ca="1" si="8"/>
        <v>44340</v>
      </c>
      <c r="F8" s="5">
        <f t="shared" ca="1" si="8"/>
        <v>44718</v>
      </c>
      <c r="I8" s="34">
        <f t="shared" ca="1" si="3"/>
        <v>43313</v>
      </c>
    </row>
    <row r="9" spans="1:9" x14ac:dyDescent="0.35">
      <c r="A9" s="4" t="s">
        <v>24</v>
      </c>
      <c r="B9" s="5">
        <f ca="1">DATE(B1,7,14)</f>
        <v>43295</v>
      </c>
      <c r="C9" s="5">
        <f t="shared" ref="C9:F9" ca="1" si="9">DATE(C1,7,14)</f>
        <v>43660</v>
      </c>
      <c r="D9" s="5">
        <f t="shared" ca="1" si="9"/>
        <v>44026</v>
      </c>
      <c r="E9" s="5">
        <f t="shared" ca="1" si="9"/>
        <v>44391</v>
      </c>
      <c r="F9" s="5">
        <f t="shared" ca="1" si="9"/>
        <v>44756</v>
      </c>
      <c r="I9" s="34">
        <f t="shared" ca="1" si="3"/>
        <v>43344</v>
      </c>
    </row>
    <row r="10" spans="1:9" x14ac:dyDescent="0.35">
      <c r="A10" s="4" t="s">
        <v>25</v>
      </c>
      <c r="B10" s="5">
        <f ca="1">DATE(B1,8,15)</f>
        <v>43327</v>
      </c>
      <c r="C10" s="5">
        <f t="shared" ref="C10:F10" ca="1" si="10">DATE(C1,8,15)</f>
        <v>43692</v>
      </c>
      <c r="D10" s="5">
        <f t="shared" ca="1" si="10"/>
        <v>44058</v>
      </c>
      <c r="E10" s="5">
        <f t="shared" ca="1" si="10"/>
        <v>44423</v>
      </c>
      <c r="F10" s="5">
        <f t="shared" ca="1" si="10"/>
        <v>44788</v>
      </c>
      <c r="I10" s="34">
        <f t="shared" ca="1" si="3"/>
        <v>43374</v>
      </c>
    </row>
    <row r="11" spans="1:9" x14ac:dyDescent="0.35">
      <c r="A11" s="4" t="s">
        <v>26</v>
      </c>
      <c r="B11" s="5">
        <f ca="1">DATE(B1,11,1)</f>
        <v>43405</v>
      </c>
      <c r="C11" s="5">
        <f t="shared" ref="C11:F11" ca="1" si="11">DATE(C1,11,1)</f>
        <v>43770</v>
      </c>
      <c r="D11" s="5">
        <f t="shared" ca="1" si="11"/>
        <v>44136</v>
      </c>
      <c r="E11" s="5">
        <f t="shared" ca="1" si="11"/>
        <v>44501</v>
      </c>
      <c r="F11" s="5">
        <f t="shared" ca="1" si="11"/>
        <v>44866</v>
      </c>
      <c r="I11" s="34">
        <f t="shared" ca="1" si="3"/>
        <v>43405</v>
      </c>
    </row>
    <row r="12" spans="1:9" x14ac:dyDescent="0.35">
      <c r="A12" s="4" t="s">
        <v>27</v>
      </c>
      <c r="B12" s="5">
        <f ca="1">DATE(B1,11,11)</f>
        <v>43415</v>
      </c>
      <c r="C12" s="5">
        <f t="shared" ref="C12:F12" ca="1" si="12">DATE(C1,11,11)</f>
        <v>43780</v>
      </c>
      <c r="D12" s="5">
        <f t="shared" ca="1" si="12"/>
        <v>44146</v>
      </c>
      <c r="E12" s="5">
        <f t="shared" ca="1" si="12"/>
        <v>44511</v>
      </c>
      <c r="F12" s="5">
        <f t="shared" ca="1" si="12"/>
        <v>44876</v>
      </c>
      <c r="I12" s="34">
        <f t="shared" ca="1" si="3"/>
        <v>43435</v>
      </c>
    </row>
    <row r="13" spans="1:9" x14ac:dyDescent="0.35">
      <c r="A13" s="4" t="s">
        <v>28</v>
      </c>
      <c r="B13" s="5">
        <f ca="1">DATE(B1,12,25)</f>
        <v>43459</v>
      </c>
      <c r="C13" s="5">
        <f t="shared" ref="C13:F13" ca="1" si="13">DATE(C1,12,25)</f>
        <v>43824</v>
      </c>
      <c r="D13" s="5">
        <f t="shared" ca="1" si="13"/>
        <v>44190</v>
      </c>
      <c r="E13" s="5">
        <f t="shared" ca="1" si="13"/>
        <v>44555</v>
      </c>
      <c r="F13" s="5">
        <f t="shared" ca="1" si="13"/>
        <v>44920</v>
      </c>
      <c r="I13" s="34">
        <f t="shared" ca="1" si="3"/>
        <v>43466</v>
      </c>
    </row>
    <row r="14" spans="1:9" x14ac:dyDescent="0.35">
      <c r="I14" s="34">
        <f t="shared" ca="1" si="3"/>
        <v>43497</v>
      </c>
    </row>
    <row r="15" spans="1:9" x14ac:dyDescent="0.35">
      <c r="I15" s="34">
        <f t="shared" ca="1" si="3"/>
        <v>43525</v>
      </c>
    </row>
    <row r="16" spans="1:9" x14ac:dyDescent="0.35">
      <c r="I16" s="34">
        <f t="shared" ca="1" si="3"/>
        <v>43556</v>
      </c>
    </row>
    <row r="17" spans="9:9" x14ac:dyDescent="0.35">
      <c r="I17" s="34">
        <f t="shared" ca="1" si="3"/>
        <v>43586</v>
      </c>
    </row>
    <row r="18" spans="9:9" x14ac:dyDescent="0.35">
      <c r="I18" s="34">
        <f ca="1">EOMONTH($I$1,ROW()-2)+1</f>
        <v>43617</v>
      </c>
    </row>
    <row r="19" spans="9:9" x14ac:dyDescent="0.35">
      <c r="I19" s="34">
        <f t="shared" ca="1" si="3"/>
        <v>43647</v>
      </c>
    </row>
    <row r="20" spans="9:9" x14ac:dyDescent="0.35">
      <c r="I20" s="34">
        <f t="shared" ca="1" si="3"/>
        <v>43678</v>
      </c>
    </row>
    <row r="21" spans="9:9" x14ac:dyDescent="0.35">
      <c r="I21" s="34">
        <f t="shared" ca="1" si="3"/>
        <v>43709</v>
      </c>
    </row>
    <row r="22" spans="9:9" x14ac:dyDescent="0.35">
      <c r="I22" s="34">
        <f ca="1">EOMONTH($I$1,ROW()-2)+1</f>
        <v>43739</v>
      </c>
    </row>
    <row r="23" spans="9:9" x14ac:dyDescent="0.35">
      <c r="I23" s="34">
        <f t="shared" ca="1" si="3"/>
        <v>43770</v>
      </c>
    </row>
    <row r="24" spans="9:9" x14ac:dyDescent="0.35">
      <c r="I24" s="34">
        <f ca="1">EOMONTH($I$1,ROW()-2)+1</f>
        <v>43800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7"/>
  <sheetViews>
    <sheetView workbookViewId="0">
      <pane ySplit="1" topLeftCell="A2" activePane="bottomLeft" state="frozen"/>
      <selection pane="bottomLeft" activeCell="A2" sqref="A2:M37"/>
    </sheetView>
  </sheetViews>
  <sheetFormatPr baseColWidth="10" defaultRowHeight="14.5" x14ac:dyDescent="0.35"/>
  <cols>
    <col min="2" max="2" width="10.90625" style="1"/>
    <col min="3" max="3" width="7.6328125" style="1" bestFit="1" customWidth="1"/>
    <col min="4" max="7" width="6.36328125" style="2" bestFit="1" customWidth="1"/>
    <col min="9" max="10" width="10.90625" style="14"/>
    <col min="12" max="12" width="16.26953125" customWidth="1"/>
    <col min="13" max="13" width="6.7265625" bestFit="1" customWidth="1"/>
  </cols>
  <sheetData>
    <row r="1" spans="1:13" x14ac:dyDescent="0.35">
      <c r="A1" t="s">
        <v>0</v>
      </c>
      <c r="B1" s="1" t="s">
        <v>1</v>
      </c>
      <c r="C1" s="1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t="s">
        <v>33</v>
      </c>
      <c r="I1" s="14" t="s">
        <v>6</v>
      </c>
      <c r="J1" s="14" t="s">
        <v>7</v>
      </c>
      <c r="K1" t="s">
        <v>8</v>
      </c>
      <c r="L1" t="s">
        <v>32</v>
      </c>
      <c r="M1" t="s">
        <v>69</v>
      </c>
    </row>
    <row r="2" spans="1:13" x14ac:dyDescent="0.35">
      <c r="A2" t="s">
        <v>60</v>
      </c>
      <c r="B2" s="1">
        <v>43101</v>
      </c>
      <c r="C2" s="1" t="s">
        <v>45</v>
      </c>
      <c r="D2" s="2" t="str">
        <f>IF(MID(data[[#This Row],[saisie]],1,1)="x","X","")</f>
        <v>X</v>
      </c>
      <c r="E2" s="2" t="str">
        <f>IF(MID(data[[#This Row],[saisie]],2,1)="x","X","")</f>
        <v/>
      </c>
      <c r="F2" s="2" t="str">
        <f>IF(MID(data[[#This Row],[saisie]],3,1)="x","X","")</f>
        <v/>
      </c>
      <c r="G2" s="2" t="str">
        <f>IF(MID(data[[#This Row],[saisie]],4,1)="x","X","")</f>
        <v/>
      </c>
      <c r="H2" s="9">
        <f>SUMPRODUCT((leave[Agents]=data[[#This Row],[agent]])*(leave[depart]&lt;=data[[#This Row],[date]])*(leave[retour]&gt;data[[#This Row],[date]]))</f>
        <v>0</v>
      </c>
      <c r="I2" s="15">
        <f>IF(data[[#This Row],[absence]]=0,SUMPRODUCT((data[[#This Row],[1]:[4]]="X")*HORAIRES!$B$5:$E$5),0)-data[[#This Row],[heures nuit]]</f>
        <v>4.1666666666666685E-2</v>
      </c>
      <c r="J2" s="15">
        <f>IF(data[[#This Row],[absence]]=0,SUMPRODUCT((data[[#This Row],[1]:[4]]="X")*HORAIRES!$B$6:$E$6),0)</f>
        <v>0.25</v>
      </c>
      <c r="K2" s="2" t="str">
        <f ca="1">IF(COUNTIF(JF,data[[#This Row],[date]])&gt;0,"férié","")</f>
        <v>férié</v>
      </c>
      <c r="L2" s="2" t="str">
        <f>data[[#This Row],[agent]]&amp;"|"&amp;data[[#This Row],[date]]</f>
        <v>Agent1|43101</v>
      </c>
      <c r="M2" s="9" t="b">
        <f>COUNTIF(agents[],data[[#This Row],[agent]])&gt;0</f>
        <v>1</v>
      </c>
    </row>
    <row r="3" spans="1:13" x14ac:dyDescent="0.35">
      <c r="A3" t="s">
        <v>63</v>
      </c>
      <c r="B3" s="1">
        <v>43101</v>
      </c>
      <c r="C3" s="1" t="s">
        <v>45</v>
      </c>
      <c r="D3" s="2" t="str">
        <f>IF(MID(data[[#This Row],[saisie]],1,1)="x","X","")</f>
        <v>X</v>
      </c>
      <c r="E3" s="2" t="str">
        <f>IF(MID(data[[#This Row],[saisie]],2,1)="x","X","")</f>
        <v/>
      </c>
      <c r="F3" s="2" t="str">
        <f>IF(MID(data[[#This Row],[saisie]],3,1)="x","X","")</f>
        <v/>
      </c>
      <c r="G3" s="2" t="str">
        <f>IF(MID(data[[#This Row],[saisie]],4,1)="x","X","")</f>
        <v/>
      </c>
      <c r="H3" s="9">
        <f>SUMPRODUCT((leave[Agents]=data[[#This Row],[agent]])*(leave[depart]&lt;=data[[#This Row],[date]])*(leave[retour]&gt;data[[#This Row],[date]]))</f>
        <v>0</v>
      </c>
      <c r="I3" s="15">
        <f>IF(data[[#This Row],[absence]]=0,SUMPRODUCT((data[[#This Row],[1]:[4]]="X")*HORAIRES!$B$5:$E$5),0)-data[[#This Row],[heures nuit]]</f>
        <v>4.1666666666666685E-2</v>
      </c>
      <c r="J3" s="15">
        <f>IF(data[[#This Row],[absence]]=0,SUMPRODUCT((data[[#This Row],[1]:[4]]="X")*HORAIRES!$B$6:$E$6),0)</f>
        <v>0.25</v>
      </c>
      <c r="K3" s="2" t="str">
        <f ca="1">IF(COUNTIF(JF,data[[#This Row],[date]])&gt;0,"férié","")</f>
        <v>férié</v>
      </c>
      <c r="L3" s="2" t="str">
        <f>data[[#This Row],[agent]]&amp;"|"&amp;data[[#This Row],[date]]</f>
        <v>Agent2|43101</v>
      </c>
      <c r="M3" s="9" t="b">
        <f>COUNTIF(agents[],data[[#This Row],[agent]])&gt;0</f>
        <v>1</v>
      </c>
    </row>
    <row r="4" spans="1:13" x14ac:dyDescent="0.35">
      <c r="A4" t="s">
        <v>65</v>
      </c>
      <c r="B4" s="1">
        <v>43101</v>
      </c>
      <c r="C4" s="1" t="s">
        <v>45</v>
      </c>
      <c r="D4" s="9" t="str">
        <f>IF(MID(data[[#This Row],[saisie]],1,1)="x","X","")</f>
        <v>X</v>
      </c>
      <c r="E4" s="9" t="str">
        <f>IF(MID(data[[#This Row],[saisie]],2,1)="x","X","")</f>
        <v/>
      </c>
      <c r="F4" s="9" t="str">
        <f>IF(MID(data[[#This Row],[saisie]],3,1)="x","X","")</f>
        <v/>
      </c>
      <c r="G4" s="9" t="str">
        <f>IF(MID(data[[#This Row],[saisie]],4,1)="x","X","")</f>
        <v/>
      </c>
      <c r="H4" s="9">
        <f>SUMPRODUCT((leave[Agents]=data[[#This Row],[agent]])*(leave[depart]&lt;=data[[#This Row],[date]])*(leave[retour]&gt;data[[#This Row],[date]]))</f>
        <v>0</v>
      </c>
      <c r="I4" s="15">
        <f>IF(data[[#This Row],[absence]]=0,SUMPRODUCT((data[[#This Row],[1]:[4]]="X")*HORAIRES!$B$5:$E$5),0)-data[[#This Row],[heures nuit]]</f>
        <v>4.1666666666666685E-2</v>
      </c>
      <c r="J4" s="15">
        <f>IF(data[[#This Row],[absence]]=0,SUMPRODUCT((data[[#This Row],[1]:[4]]="X")*HORAIRES!$B$6:$E$6),0)</f>
        <v>0.25</v>
      </c>
      <c r="K4" s="9" t="str">
        <f ca="1">IF(COUNTIF(JF,data[[#This Row],[date]])&gt;0,"férié","")</f>
        <v>férié</v>
      </c>
      <c r="L4" s="9" t="str">
        <f>data[[#This Row],[agent]]&amp;"|"&amp;data[[#This Row],[date]]</f>
        <v>Agent3|43101</v>
      </c>
      <c r="M4" s="9" t="b">
        <f>COUNTIF(agents[],data[[#This Row],[agent]])&gt;0</f>
        <v>1</v>
      </c>
    </row>
    <row r="5" spans="1:13" x14ac:dyDescent="0.35">
      <c r="A5" t="s">
        <v>60</v>
      </c>
      <c r="B5" s="1">
        <v>43102</v>
      </c>
      <c r="C5" s="1" t="s">
        <v>46</v>
      </c>
      <c r="D5" s="2" t="str">
        <f>IF(MID(data[[#This Row],[saisie]],1,1)="x","X","")</f>
        <v/>
      </c>
      <c r="E5" s="2" t="str">
        <f>IF(MID(data[[#This Row],[saisie]],2,1)="x","X","")</f>
        <v/>
      </c>
      <c r="F5" s="2" t="str">
        <f>IF(MID(data[[#This Row],[saisie]],3,1)="x","X","")</f>
        <v/>
      </c>
      <c r="G5" s="2" t="str">
        <f>IF(MID(data[[#This Row],[saisie]],4,1)="x","X","")</f>
        <v/>
      </c>
      <c r="H5" s="9">
        <f>SUMPRODUCT((leave[Agents]=data[[#This Row],[agent]])*(leave[depart]&lt;=data[[#This Row],[date]])*(leave[retour]&gt;data[[#This Row],[date]]))</f>
        <v>1</v>
      </c>
      <c r="I5" s="15">
        <f>IF(data[[#This Row],[absence]]=0,SUMPRODUCT((data[[#This Row],[1]:[4]]="X")*HORAIRES!$B$5:$E$5),0)-data[[#This Row],[heures nuit]]</f>
        <v>0</v>
      </c>
      <c r="J5" s="15">
        <f>IF(data[[#This Row],[absence]]=0,SUMPRODUCT((data[[#This Row],[1]:[4]]="X")*HORAIRES!$B$6:$E$6),0)</f>
        <v>0</v>
      </c>
      <c r="K5" s="2" t="str">
        <f ca="1">IF(COUNTIF(JF,data[[#This Row],[date]])&gt;0,"férié","")</f>
        <v/>
      </c>
      <c r="L5" s="2" t="str">
        <f>data[[#This Row],[agent]]&amp;"|"&amp;data[[#This Row],[date]]</f>
        <v>Agent1|43102</v>
      </c>
      <c r="M5" s="9" t="b">
        <f>COUNTIF(agents[],data[[#This Row],[agent]])&gt;0</f>
        <v>1</v>
      </c>
    </row>
    <row r="6" spans="1:13" x14ac:dyDescent="0.35">
      <c r="A6" t="s">
        <v>63</v>
      </c>
      <c r="B6" s="1">
        <v>43102</v>
      </c>
      <c r="C6" s="1" t="s">
        <v>46</v>
      </c>
      <c r="D6" s="2" t="str">
        <f>IF(MID(data[[#This Row],[saisie]],1,1)="x","X","")</f>
        <v/>
      </c>
      <c r="E6" s="2" t="str">
        <f>IF(MID(data[[#This Row],[saisie]],2,1)="x","X","")</f>
        <v/>
      </c>
      <c r="F6" s="2" t="str">
        <f>IF(MID(data[[#This Row],[saisie]],3,1)="x","X","")</f>
        <v/>
      </c>
      <c r="G6" s="2" t="str">
        <f>IF(MID(data[[#This Row],[saisie]],4,1)="x","X","")</f>
        <v/>
      </c>
      <c r="H6" s="9">
        <f>SUMPRODUCT((leave[Agents]=data[[#This Row],[agent]])*(leave[depart]&lt;=data[[#This Row],[date]])*(leave[retour]&gt;data[[#This Row],[date]]))</f>
        <v>0</v>
      </c>
      <c r="I6" s="15">
        <f>IF(data[[#This Row],[absence]]=0,SUMPRODUCT((data[[#This Row],[1]:[4]]="X")*HORAIRES!$B$5:$E$5),0)-data[[#This Row],[heures nuit]]</f>
        <v>0</v>
      </c>
      <c r="J6" s="15">
        <f>IF(data[[#This Row],[absence]]=0,SUMPRODUCT((data[[#This Row],[1]:[4]]="X")*HORAIRES!$B$6:$E$6),0)</f>
        <v>0</v>
      </c>
      <c r="K6" s="2" t="str">
        <f ca="1">IF(COUNTIF(JF,data[[#This Row],[date]])&gt;0,"férié","")</f>
        <v/>
      </c>
      <c r="L6" s="2" t="str">
        <f>data[[#This Row],[agent]]&amp;"|"&amp;data[[#This Row],[date]]</f>
        <v>Agent2|43102</v>
      </c>
      <c r="M6" s="9" t="b">
        <f>COUNTIF(agents[],data[[#This Row],[agent]])&gt;0</f>
        <v>1</v>
      </c>
    </row>
    <row r="7" spans="1:13" x14ac:dyDescent="0.35">
      <c r="A7" t="s">
        <v>65</v>
      </c>
      <c r="B7" s="1">
        <v>43102</v>
      </c>
      <c r="C7" s="1" t="s">
        <v>46</v>
      </c>
      <c r="D7" s="9" t="str">
        <f>IF(MID(data[[#This Row],[saisie]],1,1)="x","X","")</f>
        <v/>
      </c>
      <c r="E7" s="9" t="str">
        <f>IF(MID(data[[#This Row],[saisie]],2,1)="x","X","")</f>
        <v/>
      </c>
      <c r="F7" s="9" t="str">
        <f>IF(MID(data[[#This Row],[saisie]],3,1)="x","X","")</f>
        <v/>
      </c>
      <c r="G7" s="9" t="str">
        <f>IF(MID(data[[#This Row],[saisie]],4,1)="x","X","")</f>
        <v/>
      </c>
      <c r="H7" s="9">
        <f>SUMPRODUCT((leave[Agents]=data[[#This Row],[agent]])*(leave[depart]&lt;=data[[#This Row],[date]])*(leave[retour]&gt;data[[#This Row],[date]]))</f>
        <v>0</v>
      </c>
      <c r="I7" s="15">
        <f>IF(data[[#This Row],[absence]]=0,SUMPRODUCT((data[[#This Row],[1]:[4]]="X")*HORAIRES!$B$5:$E$5),0)-data[[#This Row],[heures nuit]]</f>
        <v>0</v>
      </c>
      <c r="J7" s="15">
        <f>IF(data[[#This Row],[absence]]=0,SUMPRODUCT((data[[#This Row],[1]:[4]]="X")*HORAIRES!$B$6:$E$6),0)</f>
        <v>0</v>
      </c>
      <c r="K7" s="9" t="str">
        <f ca="1">IF(COUNTIF(JF,data[[#This Row],[date]])&gt;0,"férié","")</f>
        <v/>
      </c>
      <c r="L7" s="9" t="str">
        <f>data[[#This Row],[agent]]&amp;"|"&amp;data[[#This Row],[date]]</f>
        <v>Agent3|43102</v>
      </c>
      <c r="M7" s="9" t="b">
        <f>COUNTIF(agents[],data[[#This Row],[agent]])&gt;0</f>
        <v>1</v>
      </c>
    </row>
    <row r="8" spans="1:13" x14ac:dyDescent="0.35">
      <c r="A8" t="s">
        <v>60</v>
      </c>
      <c r="B8" s="1">
        <v>43103</v>
      </c>
      <c r="C8" s="1" t="s">
        <v>47</v>
      </c>
      <c r="D8" s="2" t="str">
        <f>IF(MID(data[[#This Row],[saisie]],1,1)="x","X","")</f>
        <v/>
      </c>
      <c r="E8" s="2" t="str">
        <f>IF(MID(data[[#This Row],[saisie]],2,1)="x","X","")</f>
        <v/>
      </c>
      <c r="F8" s="2" t="str">
        <f>IF(MID(data[[#This Row],[saisie]],3,1)="x","X","")</f>
        <v>X</v>
      </c>
      <c r="G8" s="2" t="str">
        <f>IF(MID(data[[#This Row],[saisie]],4,1)="x","X","")</f>
        <v/>
      </c>
      <c r="H8" s="9">
        <f>SUMPRODUCT((leave[Agents]=data[[#This Row],[agent]])*(leave[depart]&lt;=data[[#This Row],[date]])*(leave[retour]&gt;data[[#This Row],[date]]))</f>
        <v>1</v>
      </c>
      <c r="I8" s="15">
        <f>IF(data[[#This Row],[absence]]=0,SUMPRODUCT((data[[#This Row],[1]:[4]]="X")*HORAIRES!$B$5:$E$5),0)-data[[#This Row],[heures nuit]]</f>
        <v>0</v>
      </c>
      <c r="J8" s="15">
        <f>IF(data[[#This Row],[absence]]=0,SUMPRODUCT((data[[#This Row],[1]:[4]]="X")*HORAIRES!$B$6:$E$6),0)</f>
        <v>0</v>
      </c>
      <c r="K8" s="2" t="str">
        <f ca="1">IF(COUNTIF(JF,data[[#This Row],[date]])&gt;0,"férié","")</f>
        <v/>
      </c>
      <c r="L8" s="2" t="str">
        <f>data[[#This Row],[agent]]&amp;"|"&amp;data[[#This Row],[date]]</f>
        <v>Agent1|43103</v>
      </c>
      <c r="M8" s="9" t="b">
        <f>COUNTIF(agents[],data[[#This Row],[agent]])&gt;0</f>
        <v>1</v>
      </c>
    </row>
    <row r="9" spans="1:13" x14ac:dyDescent="0.35">
      <c r="A9" t="s">
        <v>63</v>
      </c>
      <c r="B9" s="1">
        <v>43103</v>
      </c>
      <c r="C9" s="1" t="s">
        <v>47</v>
      </c>
      <c r="D9" s="2" t="str">
        <f>IF(MID(data[[#This Row],[saisie]],1,1)="x","X","")</f>
        <v/>
      </c>
      <c r="E9" s="2" t="str">
        <f>IF(MID(data[[#This Row],[saisie]],2,1)="x","X","")</f>
        <v/>
      </c>
      <c r="F9" s="2" t="str">
        <f>IF(MID(data[[#This Row],[saisie]],3,1)="x","X","")</f>
        <v>X</v>
      </c>
      <c r="G9" s="2" t="str">
        <f>IF(MID(data[[#This Row],[saisie]],4,1)="x","X","")</f>
        <v/>
      </c>
      <c r="H9" s="9">
        <f>SUMPRODUCT((leave[Agents]=data[[#This Row],[agent]])*(leave[depart]&lt;=data[[#This Row],[date]])*(leave[retour]&gt;data[[#This Row],[date]]))</f>
        <v>0</v>
      </c>
      <c r="I9" s="15">
        <f>IF(data[[#This Row],[absence]]=0,SUMPRODUCT((data[[#This Row],[1]:[4]]="X")*HORAIRES!$B$5:$E$5),0)-data[[#This Row],[heures nuit]]</f>
        <v>0.25</v>
      </c>
      <c r="J9" s="15">
        <f>IF(data[[#This Row],[absence]]=0,SUMPRODUCT((data[[#This Row],[1]:[4]]="X")*HORAIRES!$B$6:$E$6),0)</f>
        <v>0</v>
      </c>
      <c r="K9" s="2" t="str">
        <f ca="1">IF(COUNTIF(JF,data[[#This Row],[date]])&gt;0,"férié","")</f>
        <v/>
      </c>
      <c r="L9" s="2" t="str">
        <f>data[[#This Row],[agent]]&amp;"|"&amp;data[[#This Row],[date]]</f>
        <v>Agent2|43103</v>
      </c>
      <c r="M9" s="9" t="b">
        <f>COUNTIF(agents[],data[[#This Row],[agent]])&gt;0</f>
        <v>1</v>
      </c>
    </row>
    <row r="10" spans="1:13" x14ac:dyDescent="0.35">
      <c r="A10" t="s">
        <v>65</v>
      </c>
      <c r="B10" s="1">
        <v>43103</v>
      </c>
      <c r="C10" s="1" t="s">
        <v>47</v>
      </c>
      <c r="D10" s="9" t="str">
        <f>IF(MID(data[[#This Row],[saisie]],1,1)="x","X","")</f>
        <v/>
      </c>
      <c r="E10" s="9" t="str">
        <f>IF(MID(data[[#This Row],[saisie]],2,1)="x","X","")</f>
        <v/>
      </c>
      <c r="F10" s="9" t="str">
        <f>IF(MID(data[[#This Row],[saisie]],3,1)="x","X","")</f>
        <v>X</v>
      </c>
      <c r="G10" s="9" t="str">
        <f>IF(MID(data[[#This Row],[saisie]],4,1)="x","X","")</f>
        <v/>
      </c>
      <c r="H10" s="9">
        <f>SUMPRODUCT((leave[Agents]=data[[#This Row],[agent]])*(leave[depart]&lt;=data[[#This Row],[date]])*(leave[retour]&gt;data[[#This Row],[date]]))</f>
        <v>0</v>
      </c>
      <c r="I10" s="15">
        <f>IF(data[[#This Row],[absence]]=0,SUMPRODUCT((data[[#This Row],[1]:[4]]="X")*HORAIRES!$B$5:$E$5),0)-data[[#This Row],[heures nuit]]</f>
        <v>0.25</v>
      </c>
      <c r="J10" s="15">
        <f>IF(data[[#This Row],[absence]]=0,SUMPRODUCT((data[[#This Row],[1]:[4]]="X")*HORAIRES!$B$6:$E$6),0)</f>
        <v>0</v>
      </c>
      <c r="K10" s="9" t="str">
        <f ca="1">IF(COUNTIF(JF,data[[#This Row],[date]])&gt;0,"férié","")</f>
        <v/>
      </c>
      <c r="L10" s="9" t="str">
        <f>data[[#This Row],[agent]]&amp;"|"&amp;data[[#This Row],[date]]</f>
        <v>Agent3|43103</v>
      </c>
      <c r="M10" s="9" t="b">
        <f>COUNTIF(agents[],data[[#This Row],[agent]])&gt;0</f>
        <v>1</v>
      </c>
    </row>
    <row r="11" spans="1:13" x14ac:dyDescent="0.35">
      <c r="A11" t="s">
        <v>60</v>
      </c>
      <c r="B11" s="1">
        <v>43104</v>
      </c>
      <c r="C11" s="1" t="s">
        <v>48</v>
      </c>
      <c r="D11" s="2" t="str">
        <f>IF(MID(data[[#This Row],[saisie]],1,1)="x","X","")</f>
        <v/>
      </c>
      <c r="E11" s="2" t="str">
        <f>IF(MID(data[[#This Row],[saisie]],2,1)="x","X","")</f>
        <v>X</v>
      </c>
      <c r="F11" s="2" t="str">
        <f>IF(MID(data[[#This Row],[saisie]],3,1)="x","X","")</f>
        <v/>
      </c>
      <c r="G11" s="2" t="str">
        <f>IF(MID(data[[#This Row],[saisie]],4,1)="x","X","")</f>
        <v>X</v>
      </c>
      <c r="H11" s="9">
        <f>SUMPRODUCT((leave[Agents]=data[[#This Row],[agent]])*(leave[depart]&lt;=data[[#This Row],[date]])*(leave[retour]&gt;data[[#This Row],[date]]))</f>
        <v>1</v>
      </c>
      <c r="I11" s="15">
        <f>IF(data[[#This Row],[absence]]=0,SUMPRODUCT((data[[#This Row],[1]:[4]]="X")*HORAIRES!$B$5:$E$5),0)-data[[#This Row],[heures nuit]]</f>
        <v>0</v>
      </c>
      <c r="J11" s="15">
        <f>IF(data[[#This Row],[absence]]=0,SUMPRODUCT((data[[#This Row],[1]:[4]]="X")*HORAIRES!$B$6:$E$6),0)</f>
        <v>0</v>
      </c>
      <c r="K11" s="2" t="str">
        <f ca="1">IF(COUNTIF(JF,data[[#This Row],[date]])&gt;0,"férié","")</f>
        <v/>
      </c>
      <c r="L11" s="2" t="str">
        <f>data[[#This Row],[agent]]&amp;"|"&amp;data[[#This Row],[date]]</f>
        <v>Agent1|43104</v>
      </c>
      <c r="M11" s="9" t="b">
        <f>COUNTIF(agents[],data[[#This Row],[agent]])&gt;0</f>
        <v>1</v>
      </c>
    </row>
    <row r="12" spans="1:13" x14ac:dyDescent="0.35">
      <c r="A12" t="s">
        <v>63</v>
      </c>
      <c r="B12" s="1">
        <v>43104</v>
      </c>
      <c r="C12" s="1" t="s">
        <v>48</v>
      </c>
      <c r="D12" s="2" t="str">
        <f>IF(MID(data[[#This Row],[saisie]],1,1)="x","X","")</f>
        <v/>
      </c>
      <c r="E12" s="2" t="str">
        <f>IF(MID(data[[#This Row],[saisie]],2,1)="x","X","")</f>
        <v>X</v>
      </c>
      <c r="F12" s="2" t="str">
        <f>IF(MID(data[[#This Row],[saisie]],3,1)="x","X","")</f>
        <v/>
      </c>
      <c r="G12" s="2" t="str">
        <f>IF(MID(data[[#This Row],[saisie]],4,1)="x","X","")</f>
        <v>X</v>
      </c>
      <c r="H12" s="9">
        <f>SUMPRODUCT((leave[Agents]=data[[#This Row],[agent]])*(leave[depart]&lt;=data[[#This Row],[date]])*(leave[retour]&gt;data[[#This Row],[date]]))</f>
        <v>0</v>
      </c>
      <c r="I12" s="15">
        <f>IF(data[[#This Row],[absence]]=0,SUMPRODUCT((data[[#This Row],[1]:[4]]="X")*HORAIRES!$B$5:$E$5),0)-data[[#This Row],[heures nuit]]</f>
        <v>0.41666666666666669</v>
      </c>
      <c r="J12" s="15">
        <f>IF(data[[#This Row],[absence]]=0,SUMPRODUCT((data[[#This Row],[1]:[4]]="X")*HORAIRES!$B$6:$E$6),0)</f>
        <v>4.166666666666663E-2</v>
      </c>
      <c r="K12" s="2" t="str">
        <f ca="1">IF(COUNTIF(JF,data[[#This Row],[date]])&gt;0,"férié","")</f>
        <v/>
      </c>
      <c r="L12" s="2" t="str">
        <f>data[[#This Row],[agent]]&amp;"|"&amp;data[[#This Row],[date]]</f>
        <v>Agent2|43104</v>
      </c>
      <c r="M12" s="9" t="b">
        <f>COUNTIF(agents[],data[[#This Row],[agent]])&gt;0</f>
        <v>1</v>
      </c>
    </row>
    <row r="13" spans="1:13" x14ac:dyDescent="0.35">
      <c r="A13" t="s">
        <v>65</v>
      </c>
      <c r="B13" s="1">
        <v>43104</v>
      </c>
      <c r="C13" s="1" t="s">
        <v>48</v>
      </c>
      <c r="D13" s="9" t="str">
        <f>IF(MID(data[[#This Row],[saisie]],1,1)="x","X","")</f>
        <v/>
      </c>
      <c r="E13" s="9" t="str">
        <f>IF(MID(data[[#This Row],[saisie]],2,1)="x","X","")</f>
        <v>X</v>
      </c>
      <c r="F13" s="9" t="str">
        <f>IF(MID(data[[#This Row],[saisie]],3,1)="x","X","")</f>
        <v/>
      </c>
      <c r="G13" s="9" t="str">
        <f>IF(MID(data[[#This Row],[saisie]],4,1)="x","X","")</f>
        <v>X</v>
      </c>
      <c r="H13" s="9">
        <f>SUMPRODUCT((leave[Agents]=data[[#This Row],[agent]])*(leave[depart]&lt;=data[[#This Row],[date]])*(leave[retour]&gt;data[[#This Row],[date]]))</f>
        <v>0</v>
      </c>
      <c r="I13" s="15">
        <f>IF(data[[#This Row],[absence]]=0,SUMPRODUCT((data[[#This Row],[1]:[4]]="X")*HORAIRES!$B$5:$E$5),0)-data[[#This Row],[heures nuit]]</f>
        <v>0.41666666666666669</v>
      </c>
      <c r="J13" s="15">
        <f>IF(data[[#This Row],[absence]]=0,SUMPRODUCT((data[[#This Row],[1]:[4]]="X")*HORAIRES!$B$6:$E$6),0)</f>
        <v>4.166666666666663E-2</v>
      </c>
      <c r="K13" s="9" t="str">
        <f ca="1">IF(COUNTIF(JF,data[[#This Row],[date]])&gt;0,"férié","")</f>
        <v/>
      </c>
      <c r="L13" s="9" t="str">
        <f>data[[#This Row],[agent]]&amp;"|"&amp;data[[#This Row],[date]]</f>
        <v>Agent3|43104</v>
      </c>
      <c r="M13" s="9" t="b">
        <f>COUNTIF(agents[],data[[#This Row],[agent]])&gt;0</f>
        <v>1</v>
      </c>
    </row>
    <row r="14" spans="1:13" x14ac:dyDescent="0.35">
      <c r="A14" t="s">
        <v>60</v>
      </c>
      <c r="B14" s="1">
        <v>43105</v>
      </c>
      <c r="C14" s="1" t="s">
        <v>45</v>
      </c>
      <c r="D14" s="2" t="str">
        <f>IF(MID(data[[#This Row],[saisie]],1,1)="x","X","")</f>
        <v>X</v>
      </c>
      <c r="E14" s="2" t="str">
        <f>IF(MID(data[[#This Row],[saisie]],2,1)="x","X","")</f>
        <v/>
      </c>
      <c r="F14" s="2" t="str">
        <f>IF(MID(data[[#This Row],[saisie]],3,1)="x","X","")</f>
        <v/>
      </c>
      <c r="G14" s="2" t="str">
        <f>IF(MID(data[[#This Row],[saisie]],4,1)="x","X","")</f>
        <v/>
      </c>
      <c r="H14" s="9">
        <f>SUMPRODUCT((leave[Agents]=data[[#This Row],[agent]])*(leave[depart]&lt;=data[[#This Row],[date]])*(leave[retour]&gt;data[[#This Row],[date]]))</f>
        <v>0</v>
      </c>
      <c r="I14" s="15">
        <f>IF(data[[#This Row],[absence]]=0,SUMPRODUCT((data[[#This Row],[1]:[4]]="X")*HORAIRES!$B$5:$E$5),0)-data[[#This Row],[heures nuit]]</f>
        <v>4.1666666666666685E-2</v>
      </c>
      <c r="J14" s="15">
        <f>IF(data[[#This Row],[absence]]=0,SUMPRODUCT((data[[#This Row],[1]:[4]]="X")*HORAIRES!$B$6:$E$6),0)</f>
        <v>0.25</v>
      </c>
      <c r="K14" s="2" t="str">
        <f ca="1">IF(COUNTIF(JF,data[[#This Row],[date]])&gt;0,"férié","")</f>
        <v/>
      </c>
      <c r="L14" s="2" t="str">
        <f>data[[#This Row],[agent]]&amp;"|"&amp;data[[#This Row],[date]]</f>
        <v>Agent1|43105</v>
      </c>
      <c r="M14" s="9" t="b">
        <f>COUNTIF(agents[],data[[#This Row],[agent]])&gt;0</f>
        <v>1</v>
      </c>
    </row>
    <row r="15" spans="1:13" x14ac:dyDescent="0.35">
      <c r="A15" t="s">
        <v>63</v>
      </c>
      <c r="B15" s="1">
        <v>43105</v>
      </c>
      <c r="C15" s="1" t="s">
        <v>45</v>
      </c>
      <c r="D15" s="2" t="str">
        <f>IF(MID(data[[#This Row],[saisie]],1,1)="x","X","")</f>
        <v>X</v>
      </c>
      <c r="E15" s="2" t="str">
        <f>IF(MID(data[[#This Row],[saisie]],2,1)="x","X","")</f>
        <v/>
      </c>
      <c r="F15" s="2" t="str">
        <f>IF(MID(data[[#This Row],[saisie]],3,1)="x","X","")</f>
        <v/>
      </c>
      <c r="G15" s="2" t="str">
        <f>IF(MID(data[[#This Row],[saisie]],4,1)="x","X","")</f>
        <v/>
      </c>
      <c r="H15" s="9">
        <f>SUMPRODUCT((leave[Agents]=data[[#This Row],[agent]])*(leave[depart]&lt;=data[[#This Row],[date]])*(leave[retour]&gt;data[[#This Row],[date]]))</f>
        <v>0</v>
      </c>
      <c r="I15" s="15">
        <f>IF(data[[#This Row],[absence]]=0,SUMPRODUCT((data[[#This Row],[1]:[4]]="X")*HORAIRES!$B$5:$E$5),0)-data[[#This Row],[heures nuit]]</f>
        <v>4.1666666666666685E-2</v>
      </c>
      <c r="J15" s="15">
        <f>IF(data[[#This Row],[absence]]=0,SUMPRODUCT((data[[#This Row],[1]:[4]]="X")*HORAIRES!$B$6:$E$6),0)</f>
        <v>0.25</v>
      </c>
      <c r="K15" s="2" t="str">
        <f ca="1">IF(COUNTIF(JF,data[[#This Row],[date]])&gt;0,"férié","")</f>
        <v/>
      </c>
      <c r="L15" s="2" t="str">
        <f>data[[#This Row],[agent]]&amp;"|"&amp;data[[#This Row],[date]]</f>
        <v>Agent2|43105</v>
      </c>
      <c r="M15" s="9" t="b">
        <f>COUNTIF(agents[],data[[#This Row],[agent]])&gt;0</f>
        <v>1</v>
      </c>
    </row>
    <row r="16" spans="1:13" x14ac:dyDescent="0.35">
      <c r="A16" t="s">
        <v>65</v>
      </c>
      <c r="B16" s="1">
        <v>43105</v>
      </c>
      <c r="C16" s="1" t="s">
        <v>45</v>
      </c>
      <c r="D16" s="9" t="str">
        <f>IF(MID(data[[#This Row],[saisie]],1,1)="x","X","")</f>
        <v>X</v>
      </c>
      <c r="E16" s="9" t="str">
        <f>IF(MID(data[[#This Row],[saisie]],2,1)="x","X","")</f>
        <v/>
      </c>
      <c r="F16" s="9" t="str">
        <f>IF(MID(data[[#This Row],[saisie]],3,1)="x","X","")</f>
        <v/>
      </c>
      <c r="G16" s="9" t="str">
        <f>IF(MID(data[[#This Row],[saisie]],4,1)="x","X","")</f>
        <v/>
      </c>
      <c r="H16" s="9">
        <f>SUMPRODUCT((leave[Agents]=data[[#This Row],[agent]])*(leave[depart]&lt;=data[[#This Row],[date]])*(leave[retour]&gt;data[[#This Row],[date]]))</f>
        <v>0</v>
      </c>
      <c r="I16" s="15">
        <f>IF(data[[#This Row],[absence]]=0,SUMPRODUCT((data[[#This Row],[1]:[4]]="X")*HORAIRES!$B$5:$E$5),0)-data[[#This Row],[heures nuit]]</f>
        <v>4.1666666666666685E-2</v>
      </c>
      <c r="J16" s="15">
        <f>IF(data[[#This Row],[absence]]=0,SUMPRODUCT((data[[#This Row],[1]:[4]]="X")*HORAIRES!$B$6:$E$6),0)</f>
        <v>0.25</v>
      </c>
      <c r="K16" s="9" t="str">
        <f ca="1">IF(COUNTIF(JF,data[[#This Row],[date]])&gt;0,"férié","")</f>
        <v/>
      </c>
      <c r="L16" s="9" t="str">
        <f>data[[#This Row],[agent]]&amp;"|"&amp;data[[#This Row],[date]]</f>
        <v>Agent3|43105</v>
      </c>
      <c r="M16" s="9" t="b">
        <f>COUNTIF(agents[],data[[#This Row],[agent]])&gt;0</f>
        <v>1</v>
      </c>
    </row>
    <row r="17" spans="1:13" x14ac:dyDescent="0.35">
      <c r="A17" t="s">
        <v>60</v>
      </c>
      <c r="B17" s="1">
        <v>43106</v>
      </c>
      <c r="C17" s="1" t="s">
        <v>46</v>
      </c>
      <c r="D17" s="2" t="str">
        <f>IF(MID(data[[#This Row],[saisie]],1,1)="x","X","")</f>
        <v/>
      </c>
      <c r="E17" s="2" t="str">
        <f>IF(MID(data[[#This Row],[saisie]],2,1)="x","X","")</f>
        <v/>
      </c>
      <c r="F17" s="2" t="str">
        <f>IF(MID(data[[#This Row],[saisie]],3,1)="x","X","")</f>
        <v/>
      </c>
      <c r="G17" s="2" t="str">
        <f>IF(MID(data[[#This Row],[saisie]],4,1)="x","X","")</f>
        <v/>
      </c>
      <c r="H17" s="9">
        <f>SUMPRODUCT((leave[Agents]=data[[#This Row],[agent]])*(leave[depart]&lt;=data[[#This Row],[date]])*(leave[retour]&gt;data[[#This Row],[date]]))</f>
        <v>0</v>
      </c>
      <c r="I17" s="15">
        <f>IF(data[[#This Row],[absence]]=0,SUMPRODUCT((data[[#This Row],[1]:[4]]="X")*HORAIRES!$B$5:$E$5),0)-data[[#This Row],[heures nuit]]</f>
        <v>0</v>
      </c>
      <c r="J17" s="15">
        <f>IF(data[[#This Row],[absence]]=0,SUMPRODUCT((data[[#This Row],[1]:[4]]="X")*HORAIRES!$B$6:$E$6),0)</f>
        <v>0</v>
      </c>
      <c r="K17" s="2" t="str">
        <f ca="1">IF(COUNTIF(JF,data[[#This Row],[date]])&gt;0,"férié","")</f>
        <v/>
      </c>
      <c r="L17" s="2" t="str">
        <f>data[[#This Row],[agent]]&amp;"|"&amp;data[[#This Row],[date]]</f>
        <v>Agent1|43106</v>
      </c>
      <c r="M17" s="9" t="b">
        <f>COUNTIF(agents[],data[[#This Row],[agent]])&gt;0</f>
        <v>1</v>
      </c>
    </row>
    <row r="18" spans="1:13" x14ac:dyDescent="0.35">
      <c r="A18" t="s">
        <v>63</v>
      </c>
      <c r="B18" s="1">
        <v>43106</v>
      </c>
      <c r="C18" s="1" t="s">
        <v>46</v>
      </c>
      <c r="D18" s="2" t="str">
        <f>IF(MID(data[[#This Row],[saisie]],1,1)="x","X","")</f>
        <v/>
      </c>
      <c r="E18" s="2" t="str">
        <f>IF(MID(data[[#This Row],[saisie]],2,1)="x","X","")</f>
        <v/>
      </c>
      <c r="F18" s="2" t="str">
        <f>IF(MID(data[[#This Row],[saisie]],3,1)="x","X","")</f>
        <v/>
      </c>
      <c r="G18" s="2" t="str">
        <f>IF(MID(data[[#This Row],[saisie]],4,1)="x","X","")</f>
        <v/>
      </c>
      <c r="H18" s="9">
        <f>SUMPRODUCT((leave[Agents]=data[[#This Row],[agent]])*(leave[depart]&lt;=data[[#This Row],[date]])*(leave[retour]&gt;data[[#This Row],[date]]))</f>
        <v>0</v>
      </c>
      <c r="I18" s="15">
        <f>IF(data[[#This Row],[absence]]=0,SUMPRODUCT((data[[#This Row],[1]:[4]]="X")*HORAIRES!$B$5:$E$5),0)-data[[#This Row],[heures nuit]]</f>
        <v>0</v>
      </c>
      <c r="J18" s="15">
        <f>IF(data[[#This Row],[absence]]=0,SUMPRODUCT((data[[#This Row],[1]:[4]]="X")*HORAIRES!$B$6:$E$6),0)</f>
        <v>0</v>
      </c>
      <c r="K18" s="2" t="str">
        <f ca="1">IF(COUNTIF(JF,data[[#This Row],[date]])&gt;0,"férié","")</f>
        <v/>
      </c>
      <c r="L18" s="2" t="str">
        <f>data[[#This Row],[agent]]&amp;"|"&amp;data[[#This Row],[date]]</f>
        <v>Agent2|43106</v>
      </c>
      <c r="M18" s="9" t="b">
        <f>COUNTIF(agents[],data[[#This Row],[agent]])&gt;0</f>
        <v>1</v>
      </c>
    </row>
    <row r="19" spans="1:13" x14ac:dyDescent="0.35">
      <c r="A19" t="s">
        <v>65</v>
      </c>
      <c r="B19" s="1">
        <v>43106</v>
      </c>
      <c r="C19" s="1" t="s">
        <v>46</v>
      </c>
      <c r="D19" s="9" t="str">
        <f>IF(MID(data[[#This Row],[saisie]],1,1)="x","X","")</f>
        <v/>
      </c>
      <c r="E19" s="9" t="str">
        <f>IF(MID(data[[#This Row],[saisie]],2,1)="x","X","")</f>
        <v/>
      </c>
      <c r="F19" s="9" t="str">
        <f>IF(MID(data[[#This Row],[saisie]],3,1)="x","X","")</f>
        <v/>
      </c>
      <c r="G19" s="9" t="str">
        <f>IF(MID(data[[#This Row],[saisie]],4,1)="x","X","")</f>
        <v/>
      </c>
      <c r="H19" s="9">
        <f>SUMPRODUCT((leave[Agents]=data[[#This Row],[agent]])*(leave[depart]&lt;=data[[#This Row],[date]])*(leave[retour]&gt;data[[#This Row],[date]]))</f>
        <v>0</v>
      </c>
      <c r="I19" s="15">
        <f>IF(data[[#This Row],[absence]]=0,SUMPRODUCT((data[[#This Row],[1]:[4]]="X")*HORAIRES!$B$5:$E$5),0)-data[[#This Row],[heures nuit]]</f>
        <v>0</v>
      </c>
      <c r="J19" s="15">
        <f>IF(data[[#This Row],[absence]]=0,SUMPRODUCT((data[[#This Row],[1]:[4]]="X")*HORAIRES!$B$6:$E$6),0)</f>
        <v>0</v>
      </c>
      <c r="K19" s="9" t="str">
        <f ca="1">IF(COUNTIF(JF,data[[#This Row],[date]])&gt;0,"férié","")</f>
        <v/>
      </c>
      <c r="L19" s="9" t="str">
        <f>data[[#This Row],[agent]]&amp;"|"&amp;data[[#This Row],[date]]</f>
        <v>Agent3|43106</v>
      </c>
      <c r="M19" s="9" t="b">
        <f>COUNTIF(agents[],data[[#This Row],[agent]])&gt;0</f>
        <v>1</v>
      </c>
    </row>
    <row r="20" spans="1:13" x14ac:dyDescent="0.35">
      <c r="A20" t="s">
        <v>60</v>
      </c>
      <c r="B20" s="1">
        <v>43107</v>
      </c>
      <c r="C20" s="1" t="s">
        <v>47</v>
      </c>
      <c r="D20" s="2" t="str">
        <f>IF(MID(data[[#This Row],[saisie]],1,1)="x","X","")</f>
        <v/>
      </c>
      <c r="E20" s="2" t="str">
        <f>IF(MID(data[[#This Row],[saisie]],2,1)="x","X","")</f>
        <v/>
      </c>
      <c r="F20" s="2" t="str">
        <f>IF(MID(data[[#This Row],[saisie]],3,1)="x","X","")</f>
        <v>X</v>
      </c>
      <c r="G20" s="2" t="str">
        <f>IF(MID(data[[#This Row],[saisie]],4,1)="x","X","")</f>
        <v/>
      </c>
      <c r="H20" s="9">
        <f>SUMPRODUCT((leave[Agents]=data[[#This Row],[agent]])*(leave[depart]&lt;=data[[#This Row],[date]])*(leave[retour]&gt;data[[#This Row],[date]]))</f>
        <v>0</v>
      </c>
      <c r="I20" s="15">
        <f>IF(data[[#This Row],[absence]]=0,SUMPRODUCT((data[[#This Row],[1]:[4]]="X")*HORAIRES!$B$5:$E$5),0)-data[[#This Row],[heures nuit]]</f>
        <v>0.25</v>
      </c>
      <c r="J20" s="15">
        <f>IF(data[[#This Row],[absence]]=0,SUMPRODUCT((data[[#This Row],[1]:[4]]="X")*HORAIRES!$B$6:$E$6),0)</f>
        <v>0</v>
      </c>
      <c r="K20" s="2" t="str">
        <f ca="1">IF(COUNTIF(JF,data[[#This Row],[date]])&gt;0,"férié","")</f>
        <v/>
      </c>
      <c r="L20" s="2" t="str">
        <f>data[[#This Row],[agent]]&amp;"|"&amp;data[[#This Row],[date]]</f>
        <v>Agent1|43107</v>
      </c>
      <c r="M20" s="9" t="b">
        <f>COUNTIF(agents[],data[[#This Row],[agent]])&gt;0</f>
        <v>1</v>
      </c>
    </row>
    <row r="21" spans="1:13" x14ac:dyDescent="0.35">
      <c r="A21" t="s">
        <v>63</v>
      </c>
      <c r="B21" s="1">
        <v>43107</v>
      </c>
      <c r="C21" s="1" t="s">
        <v>47</v>
      </c>
      <c r="D21" s="2" t="str">
        <f>IF(MID(data[[#This Row],[saisie]],1,1)="x","X","")</f>
        <v/>
      </c>
      <c r="E21" s="2" t="str">
        <f>IF(MID(data[[#This Row],[saisie]],2,1)="x","X","")</f>
        <v/>
      </c>
      <c r="F21" s="2" t="str">
        <f>IF(MID(data[[#This Row],[saisie]],3,1)="x","X","")</f>
        <v>X</v>
      </c>
      <c r="G21" s="2" t="str">
        <f>IF(MID(data[[#This Row],[saisie]],4,1)="x","X","")</f>
        <v/>
      </c>
      <c r="H21" s="9">
        <f>SUMPRODUCT((leave[Agents]=data[[#This Row],[agent]])*(leave[depart]&lt;=data[[#This Row],[date]])*(leave[retour]&gt;data[[#This Row],[date]]))</f>
        <v>0</v>
      </c>
      <c r="I21" s="15">
        <f>IF(data[[#This Row],[absence]]=0,SUMPRODUCT((data[[#This Row],[1]:[4]]="X")*HORAIRES!$B$5:$E$5),0)-data[[#This Row],[heures nuit]]</f>
        <v>0.25</v>
      </c>
      <c r="J21" s="15">
        <f>IF(data[[#This Row],[absence]]=0,SUMPRODUCT((data[[#This Row],[1]:[4]]="X")*HORAIRES!$B$6:$E$6),0)</f>
        <v>0</v>
      </c>
      <c r="K21" s="2" t="str">
        <f ca="1">IF(COUNTIF(JF,data[[#This Row],[date]])&gt;0,"férié","")</f>
        <v/>
      </c>
      <c r="L21" s="2" t="str">
        <f>data[[#This Row],[agent]]&amp;"|"&amp;data[[#This Row],[date]]</f>
        <v>Agent2|43107</v>
      </c>
      <c r="M21" s="9" t="b">
        <f>COUNTIF(agents[],data[[#This Row],[agent]])&gt;0</f>
        <v>1</v>
      </c>
    </row>
    <row r="22" spans="1:13" x14ac:dyDescent="0.35">
      <c r="A22" t="s">
        <v>65</v>
      </c>
      <c r="B22" s="1">
        <v>43107</v>
      </c>
      <c r="C22" s="1" t="s">
        <v>47</v>
      </c>
      <c r="D22" s="9" t="str">
        <f>IF(MID(data[[#This Row],[saisie]],1,1)="x","X","")</f>
        <v/>
      </c>
      <c r="E22" s="9" t="str">
        <f>IF(MID(data[[#This Row],[saisie]],2,1)="x","X","")</f>
        <v/>
      </c>
      <c r="F22" s="9" t="str">
        <f>IF(MID(data[[#This Row],[saisie]],3,1)="x","X","")</f>
        <v>X</v>
      </c>
      <c r="G22" s="9" t="str">
        <f>IF(MID(data[[#This Row],[saisie]],4,1)="x","X","")</f>
        <v/>
      </c>
      <c r="H22" s="9">
        <f>SUMPRODUCT((leave[Agents]=data[[#This Row],[agent]])*(leave[depart]&lt;=data[[#This Row],[date]])*(leave[retour]&gt;data[[#This Row],[date]]))</f>
        <v>0</v>
      </c>
      <c r="I22" s="15">
        <f>IF(data[[#This Row],[absence]]=0,SUMPRODUCT((data[[#This Row],[1]:[4]]="X")*HORAIRES!$B$5:$E$5),0)-data[[#This Row],[heures nuit]]</f>
        <v>0.25</v>
      </c>
      <c r="J22" s="15">
        <f>IF(data[[#This Row],[absence]]=0,SUMPRODUCT((data[[#This Row],[1]:[4]]="X")*HORAIRES!$B$6:$E$6),0)</f>
        <v>0</v>
      </c>
      <c r="K22" s="9" t="str">
        <f ca="1">IF(COUNTIF(JF,data[[#This Row],[date]])&gt;0,"férié","")</f>
        <v/>
      </c>
      <c r="L22" s="9" t="str">
        <f>data[[#This Row],[agent]]&amp;"|"&amp;data[[#This Row],[date]]</f>
        <v>Agent3|43107</v>
      </c>
      <c r="M22" s="9" t="b">
        <f>COUNTIF(agents[],data[[#This Row],[agent]])&gt;0</f>
        <v>1</v>
      </c>
    </row>
    <row r="23" spans="1:13" x14ac:dyDescent="0.35">
      <c r="A23" t="s">
        <v>60</v>
      </c>
      <c r="B23" s="1">
        <v>43108</v>
      </c>
      <c r="C23" s="1" t="s">
        <v>48</v>
      </c>
      <c r="D23" s="2" t="str">
        <f>IF(MID(data[[#This Row],[saisie]],1,1)="x","X","")</f>
        <v/>
      </c>
      <c r="E23" s="2" t="str">
        <f>IF(MID(data[[#This Row],[saisie]],2,1)="x","X","")</f>
        <v>X</v>
      </c>
      <c r="F23" s="2" t="str">
        <f>IF(MID(data[[#This Row],[saisie]],3,1)="x","X","")</f>
        <v/>
      </c>
      <c r="G23" s="2" t="str">
        <f>IF(MID(data[[#This Row],[saisie]],4,1)="x","X","")</f>
        <v>X</v>
      </c>
      <c r="H23" s="9">
        <f>SUMPRODUCT((leave[Agents]=data[[#This Row],[agent]])*(leave[depart]&lt;=data[[#This Row],[date]])*(leave[retour]&gt;data[[#This Row],[date]]))</f>
        <v>0</v>
      </c>
      <c r="I23" s="15">
        <f>IF(data[[#This Row],[absence]]=0,SUMPRODUCT((data[[#This Row],[1]:[4]]="X")*HORAIRES!$B$5:$E$5),0)-data[[#This Row],[heures nuit]]</f>
        <v>0.41666666666666669</v>
      </c>
      <c r="J23" s="15">
        <f>IF(data[[#This Row],[absence]]=0,SUMPRODUCT((data[[#This Row],[1]:[4]]="X")*HORAIRES!$B$6:$E$6),0)</f>
        <v>4.166666666666663E-2</v>
      </c>
      <c r="K23" s="2" t="str">
        <f ca="1">IF(COUNTIF(JF,data[[#This Row],[date]])&gt;0,"férié","")</f>
        <v/>
      </c>
      <c r="L23" s="2" t="str">
        <f>data[[#This Row],[agent]]&amp;"|"&amp;data[[#This Row],[date]]</f>
        <v>Agent1|43108</v>
      </c>
      <c r="M23" s="9" t="b">
        <f>COUNTIF(agents[],data[[#This Row],[agent]])&gt;0</f>
        <v>1</v>
      </c>
    </row>
    <row r="24" spans="1:13" x14ac:dyDescent="0.35">
      <c r="A24" t="s">
        <v>63</v>
      </c>
      <c r="B24" s="1">
        <v>43108</v>
      </c>
      <c r="C24" s="1" t="s">
        <v>48</v>
      </c>
      <c r="D24" s="2" t="str">
        <f>IF(MID(data[[#This Row],[saisie]],1,1)="x","X","")</f>
        <v/>
      </c>
      <c r="E24" s="2" t="str">
        <f>IF(MID(data[[#This Row],[saisie]],2,1)="x","X","")</f>
        <v>X</v>
      </c>
      <c r="F24" s="2" t="str">
        <f>IF(MID(data[[#This Row],[saisie]],3,1)="x","X","")</f>
        <v/>
      </c>
      <c r="G24" s="2" t="str">
        <f>IF(MID(data[[#This Row],[saisie]],4,1)="x","X","")</f>
        <v>X</v>
      </c>
      <c r="H24" s="9">
        <f>SUMPRODUCT((leave[Agents]=data[[#This Row],[agent]])*(leave[depart]&lt;=data[[#This Row],[date]])*(leave[retour]&gt;data[[#This Row],[date]]))</f>
        <v>0</v>
      </c>
      <c r="I24" s="15">
        <f>IF(data[[#This Row],[absence]]=0,SUMPRODUCT((data[[#This Row],[1]:[4]]="X")*HORAIRES!$B$5:$E$5),0)-data[[#This Row],[heures nuit]]</f>
        <v>0.41666666666666669</v>
      </c>
      <c r="J24" s="15">
        <f>IF(data[[#This Row],[absence]]=0,SUMPRODUCT((data[[#This Row],[1]:[4]]="X")*HORAIRES!$B$6:$E$6),0)</f>
        <v>4.166666666666663E-2</v>
      </c>
      <c r="K24" s="2" t="str">
        <f ca="1">IF(COUNTIF(JF,data[[#This Row],[date]])&gt;0,"férié","")</f>
        <v/>
      </c>
      <c r="L24" s="2" t="str">
        <f>data[[#This Row],[agent]]&amp;"|"&amp;data[[#This Row],[date]]</f>
        <v>Agent2|43108</v>
      </c>
      <c r="M24" s="9" t="b">
        <f>COUNTIF(agents[],data[[#This Row],[agent]])&gt;0</f>
        <v>1</v>
      </c>
    </row>
    <row r="25" spans="1:13" x14ac:dyDescent="0.35">
      <c r="A25" t="s">
        <v>65</v>
      </c>
      <c r="B25" s="1">
        <v>43108</v>
      </c>
      <c r="C25" s="1" t="s">
        <v>48</v>
      </c>
      <c r="D25" s="9" t="str">
        <f>IF(MID(data[[#This Row],[saisie]],1,1)="x","X","")</f>
        <v/>
      </c>
      <c r="E25" s="9" t="str">
        <f>IF(MID(data[[#This Row],[saisie]],2,1)="x","X","")</f>
        <v>X</v>
      </c>
      <c r="F25" s="9" t="str">
        <f>IF(MID(data[[#This Row],[saisie]],3,1)="x","X","")</f>
        <v/>
      </c>
      <c r="G25" s="9" t="str">
        <f>IF(MID(data[[#This Row],[saisie]],4,1)="x","X","")</f>
        <v>X</v>
      </c>
      <c r="H25" s="9">
        <f>SUMPRODUCT((leave[Agents]=data[[#This Row],[agent]])*(leave[depart]&lt;=data[[#This Row],[date]])*(leave[retour]&gt;data[[#This Row],[date]]))</f>
        <v>0</v>
      </c>
      <c r="I25" s="15">
        <f>IF(data[[#This Row],[absence]]=0,SUMPRODUCT((data[[#This Row],[1]:[4]]="X")*HORAIRES!$B$5:$E$5),0)-data[[#This Row],[heures nuit]]</f>
        <v>0.41666666666666669</v>
      </c>
      <c r="J25" s="15">
        <f>IF(data[[#This Row],[absence]]=0,SUMPRODUCT((data[[#This Row],[1]:[4]]="X")*HORAIRES!$B$6:$E$6),0)</f>
        <v>4.166666666666663E-2</v>
      </c>
      <c r="K25" s="9" t="str">
        <f ca="1">IF(COUNTIF(JF,data[[#This Row],[date]])&gt;0,"férié","")</f>
        <v/>
      </c>
      <c r="L25" s="9" t="str">
        <f>data[[#This Row],[agent]]&amp;"|"&amp;data[[#This Row],[date]]</f>
        <v>Agent3|43108</v>
      </c>
      <c r="M25" s="9" t="b">
        <f>COUNTIF(agents[],data[[#This Row],[agent]])&gt;0</f>
        <v>1</v>
      </c>
    </row>
    <row r="26" spans="1:13" x14ac:dyDescent="0.35">
      <c r="A26" t="s">
        <v>60</v>
      </c>
      <c r="B26" s="1">
        <v>43109</v>
      </c>
      <c r="C26" s="1" t="s">
        <v>45</v>
      </c>
      <c r="D26" s="2" t="str">
        <f>IF(MID(data[[#This Row],[saisie]],1,1)="x","X","")</f>
        <v>X</v>
      </c>
      <c r="E26" s="2" t="str">
        <f>IF(MID(data[[#This Row],[saisie]],2,1)="x","X","")</f>
        <v/>
      </c>
      <c r="F26" s="2" t="str">
        <f>IF(MID(data[[#This Row],[saisie]],3,1)="x","X","")</f>
        <v/>
      </c>
      <c r="G26" s="2" t="str">
        <f>IF(MID(data[[#This Row],[saisie]],4,1)="x","X","")</f>
        <v/>
      </c>
      <c r="H26" s="9">
        <f>SUMPRODUCT((leave[Agents]=data[[#This Row],[agent]])*(leave[depart]&lt;=data[[#This Row],[date]])*(leave[retour]&gt;data[[#This Row],[date]]))</f>
        <v>0</v>
      </c>
      <c r="I26" s="15">
        <f>IF(data[[#This Row],[absence]]=0,SUMPRODUCT((data[[#This Row],[1]:[4]]="X")*HORAIRES!$B$5:$E$5),0)-data[[#This Row],[heures nuit]]</f>
        <v>4.1666666666666685E-2</v>
      </c>
      <c r="J26" s="15">
        <f>IF(data[[#This Row],[absence]]=0,SUMPRODUCT((data[[#This Row],[1]:[4]]="X")*HORAIRES!$B$6:$E$6),0)</f>
        <v>0.25</v>
      </c>
      <c r="K26" s="2" t="str">
        <f ca="1">IF(COUNTIF(JF,data[[#This Row],[date]])&gt;0,"férié","")</f>
        <v/>
      </c>
      <c r="L26" s="2" t="str">
        <f>data[[#This Row],[agent]]&amp;"|"&amp;data[[#This Row],[date]]</f>
        <v>Agent1|43109</v>
      </c>
      <c r="M26" s="9" t="b">
        <f>COUNTIF(agents[],data[[#This Row],[agent]])&gt;0</f>
        <v>1</v>
      </c>
    </row>
    <row r="27" spans="1:13" x14ac:dyDescent="0.35">
      <c r="A27" t="s">
        <v>63</v>
      </c>
      <c r="B27" s="1">
        <v>43109</v>
      </c>
      <c r="C27" s="1" t="s">
        <v>45</v>
      </c>
      <c r="D27" s="2" t="str">
        <f>IF(MID(data[[#This Row],[saisie]],1,1)="x","X","")</f>
        <v>X</v>
      </c>
      <c r="E27" s="2" t="str">
        <f>IF(MID(data[[#This Row],[saisie]],2,1)="x","X","")</f>
        <v/>
      </c>
      <c r="F27" s="2" t="str">
        <f>IF(MID(data[[#This Row],[saisie]],3,1)="x","X","")</f>
        <v/>
      </c>
      <c r="G27" s="2" t="str">
        <f>IF(MID(data[[#This Row],[saisie]],4,1)="x","X","")</f>
        <v/>
      </c>
      <c r="H27" s="9">
        <f>SUMPRODUCT((leave[Agents]=data[[#This Row],[agent]])*(leave[depart]&lt;=data[[#This Row],[date]])*(leave[retour]&gt;data[[#This Row],[date]]))</f>
        <v>0</v>
      </c>
      <c r="I27" s="15">
        <f>IF(data[[#This Row],[absence]]=0,SUMPRODUCT((data[[#This Row],[1]:[4]]="X")*HORAIRES!$B$5:$E$5),0)-data[[#This Row],[heures nuit]]</f>
        <v>4.1666666666666685E-2</v>
      </c>
      <c r="J27" s="15">
        <f>IF(data[[#This Row],[absence]]=0,SUMPRODUCT((data[[#This Row],[1]:[4]]="X")*HORAIRES!$B$6:$E$6),0)</f>
        <v>0.25</v>
      </c>
      <c r="K27" s="2" t="str">
        <f ca="1">IF(COUNTIF(JF,data[[#This Row],[date]])&gt;0,"férié","")</f>
        <v/>
      </c>
      <c r="L27" s="2" t="str">
        <f>data[[#This Row],[agent]]&amp;"|"&amp;data[[#This Row],[date]]</f>
        <v>Agent2|43109</v>
      </c>
      <c r="M27" s="9" t="b">
        <f>COUNTIF(agents[],data[[#This Row],[agent]])&gt;0</f>
        <v>1</v>
      </c>
    </row>
    <row r="28" spans="1:13" x14ac:dyDescent="0.35">
      <c r="A28" t="s">
        <v>65</v>
      </c>
      <c r="B28" s="1">
        <v>43109</v>
      </c>
      <c r="C28" s="1" t="s">
        <v>45</v>
      </c>
      <c r="D28" s="9" t="str">
        <f>IF(MID(data[[#This Row],[saisie]],1,1)="x","X","")</f>
        <v>X</v>
      </c>
      <c r="E28" s="9" t="str">
        <f>IF(MID(data[[#This Row],[saisie]],2,1)="x","X","")</f>
        <v/>
      </c>
      <c r="F28" s="9" t="str">
        <f>IF(MID(data[[#This Row],[saisie]],3,1)="x","X","")</f>
        <v/>
      </c>
      <c r="G28" s="9" t="str">
        <f>IF(MID(data[[#This Row],[saisie]],4,1)="x","X","")</f>
        <v/>
      </c>
      <c r="H28" s="9">
        <f>SUMPRODUCT((leave[Agents]=data[[#This Row],[agent]])*(leave[depart]&lt;=data[[#This Row],[date]])*(leave[retour]&gt;data[[#This Row],[date]]))</f>
        <v>0</v>
      </c>
      <c r="I28" s="15">
        <f>IF(data[[#This Row],[absence]]=0,SUMPRODUCT((data[[#This Row],[1]:[4]]="X")*HORAIRES!$B$5:$E$5),0)-data[[#This Row],[heures nuit]]</f>
        <v>4.1666666666666685E-2</v>
      </c>
      <c r="J28" s="15">
        <f>IF(data[[#This Row],[absence]]=0,SUMPRODUCT((data[[#This Row],[1]:[4]]="X")*HORAIRES!$B$6:$E$6),0)</f>
        <v>0.25</v>
      </c>
      <c r="K28" s="9" t="str">
        <f ca="1">IF(COUNTIF(JF,data[[#This Row],[date]])&gt;0,"férié","")</f>
        <v/>
      </c>
      <c r="L28" s="9" t="str">
        <f>data[[#This Row],[agent]]&amp;"|"&amp;data[[#This Row],[date]]</f>
        <v>Agent3|43109</v>
      </c>
      <c r="M28" s="9" t="b">
        <f>COUNTIF(agents[],data[[#This Row],[agent]])&gt;0</f>
        <v>1</v>
      </c>
    </row>
    <row r="29" spans="1:13" x14ac:dyDescent="0.35">
      <c r="A29" t="s">
        <v>60</v>
      </c>
      <c r="B29" s="1">
        <v>43110</v>
      </c>
      <c r="C29" s="1" t="s">
        <v>46</v>
      </c>
      <c r="D29" s="2" t="str">
        <f>IF(MID(data[[#This Row],[saisie]],1,1)="x","X","")</f>
        <v/>
      </c>
      <c r="E29" s="2" t="str">
        <f>IF(MID(data[[#This Row],[saisie]],2,1)="x","X","")</f>
        <v/>
      </c>
      <c r="F29" s="2" t="str">
        <f>IF(MID(data[[#This Row],[saisie]],3,1)="x","X","")</f>
        <v/>
      </c>
      <c r="G29" s="2" t="str">
        <f>IF(MID(data[[#This Row],[saisie]],4,1)="x","X","")</f>
        <v/>
      </c>
      <c r="H29" s="9">
        <f>SUMPRODUCT((leave[Agents]=data[[#This Row],[agent]])*(leave[depart]&lt;=data[[#This Row],[date]])*(leave[retour]&gt;data[[#This Row],[date]]))</f>
        <v>0</v>
      </c>
      <c r="I29" s="15">
        <f>IF(data[[#This Row],[absence]]=0,SUMPRODUCT((data[[#This Row],[1]:[4]]="X")*HORAIRES!$B$5:$E$5),0)-data[[#This Row],[heures nuit]]</f>
        <v>0</v>
      </c>
      <c r="J29" s="15">
        <f>IF(data[[#This Row],[absence]]=0,SUMPRODUCT((data[[#This Row],[1]:[4]]="X")*HORAIRES!$B$6:$E$6),0)</f>
        <v>0</v>
      </c>
      <c r="K29" s="2" t="str">
        <f ca="1">IF(COUNTIF(JF,data[[#This Row],[date]])&gt;0,"férié","")</f>
        <v/>
      </c>
      <c r="L29" s="2" t="str">
        <f>data[[#This Row],[agent]]&amp;"|"&amp;data[[#This Row],[date]]</f>
        <v>Agent1|43110</v>
      </c>
      <c r="M29" s="9" t="b">
        <f>COUNTIF(agents[],data[[#This Row],[agent]])&gt;0</f>
        <v>1</v>
      </c>
    </row>
    <row r="30" spans="1:13" x14ac:dyDescent="0.35">
      <c r="A30" t="s">
        <v>63</v>
      </c>
      <c r="B30" s="1">
        <v>43110</v>
      </c>
      <c r="C30" s="1" t="s">
        <v>46</v>
      </c>
      <c r="D30" s="2" t="str">
        <f>IF(MID(data[[#This Row],[saisie]],1,1)="x","X","")</f>
        <v/>
      </c>
      <c r="E30" s="2" t="str">
        <f>IF(MID(data[[#This Row],[saisie]],2,1)="x","X","")</f>
        <v/>
      </c>
      <c r="F30" s="2" t="str">
        <f>IF(MID(data[[#This Row],[saisie]],3,1)="x","X","")</f>
        <v/>
      </c>
      <c r="G30" s="2" t="str">
        <f>IF(MID(data[[#This Row],[saisie]],4,1)="x","X","")</f>
        <v/>
      </c>
      <c r="H30" s="9">
        <f>SUMPRODUCT((leave[Agents]=data[[#This Row],[agent]])*(leave[depart]&lt;=data[[#This Row],[date]])*(leave[retour]&gt;data[[#This Row],[date]]))</f>
        <v>0</v>
      </c>
      <c r="I30" s="15">
        <f>IF(data[[#This Row],[absence]]=0,SUMPRODUCT((data[[#This Row],[1]:[4]]="X")*HORAIRES!$B$5:$E$5),0)-data[[#This Row],[heures nuit]]</f>
        <v>0</v>
      </c>
      <c r="J30" s="15">
        <f>IF(data[[#This Row],[absence]]=0,SUMPRODUCT((data[[#This Row],[1]:[4]]="X")*HORAIRES!$B$6:$E$6),0)</f>
        <v>0</v>
      </c>
      <c r="K30" s="2" t="str">
        <f ca="1">IF(COUNTIF(JF,data[[#This Row],[date]])&gt;0,"férié","")</f>
        <v/>
      </c>
      <c r="L30" s="2" t="str">
        <f>data[[#This Row],[agent]]&amp;"|"&amp;data[[#This Row],[date]]</f>
        <v>Agent2|43110</v>
      </c>
      <c r="M30" s="9" t="b">
        <f>COUNTIF(agents[],data[[#This Row],[agent]])&gt;0</f>
        <v>1</v>
      </c>
    </row>
    <row r="31" spans="1:13" x14ac:dyDescent="0.35">
      <c r="A31" t="s">
        <v>65</v>
      </c>
      <c r="B31" s="1">
        <v>43110</v>
      </c>
      <c r="C31" s="1" t="s">
        <v>46</v>
      </c>
      <c r="D31" s="9" t="str">
        <f>IF(MID(data[[#This Row],[saisie]],1,1)="x","X","")</f>
        <v/>
      </c>
      <c r="E31" s="9" t="str">
        <f>IF(MID(data[[#This Row],[saisie]],2,1)="x","X","")</f>
        <v/>
      </c>
      <c r="F31" s="9" t="str">
        <f>IF(MID(data[[#This Row],[saisie]],3,1)="x","X","")</f>
        <v/>
      </c>
      <c r="G31" s="9" t="str">
        <f>IF(MID(data[[#This Row],[saisie]],4,1)="x","X","")</f>
        <v/>
      </c>
      <c r="H31" s="9">
        <f>SUMPRODUCT((leave[Agents]=data[[#This Row],[agent]])*(leave[depart]&lt;=data[[#This Row],[date]])*(leave[retour]&gt;data[[#This Row],[date]]))</f>
        <v>0</v>
      </c>
      <c r="I31" s="15">
        <f>IF(data[[#This Row],[absence]]=0,SUMPRODUCT((data[[#This Row],[1]:[4]]="X")*HORAIRES!$B$5:$E$5),0)-data[[#This Row],[heures nuit]]</f>
        <v>0</v>
      </c>
      <c r="J31" s="15">
        <f>IF(data[[#This Row],[absence]]=0,SUMPRODUCT((data[[#This Row],[1]:[4]]="X")*HORAIRES!$B$6:$E$6),0)</f>
        <v>0</v>
      </c>
      <c r="K31" s="9" t="str">
        <f ca="1">IF(COUNTIF(JF,data[[#This Row],[date]])&gt;0,"férié","")</f>
        <v/>
      </c>
      <c r="L31" s="9" t="str">
        <f>data[[#This Row],[agent]]&amp;"|"&amp;data[[#This Row],[date]]</f>
        <v>Agent3|43110</v>
      </c>
      <c r="M31" s="9" t="b">
        <f>COUNTIF(agents[],data[[#This Row],[agent]])&gt;0</f>
        <v>1</v>
      </c>
    </row>
    <row r="32" spans="1:13" x14ac:dyDescent="0.35">
      <c r="A32" t="s">
        <v>60</v>
      </c>
      <c r="B32" s="1">
        <v>43111</v>
      </c>
      <c r="C32" s="1" t="s">
        <v>47</v>
      </c>
      <c r="D32" s="2" t="str">
        <f>IF(MID(data[[#This Row],[saisie]],1,1)="x","X","")</f>
        <v/>
      </c>
      <c r="E32" s="2" t="str">
        <f>IF(MID(data[[#This Row],[saisie]],2,1)="x","X","")</f>
        <v/>
      </c>
      <c r="F32" s="2" t="str">
        <f>IF(MID(data[[#This Row],[saisie]],3,1)="x","X","")</f>
        <v>X</v>
      </c>
      <c r="G32" s="2" t="str">
        <f>IF(MID(data[[#This Row],[saisie]],4,1)="x","X","")</f>
        <v/>
      </c>
      <c r="H32" s="9">
        <f>SUMPRODUCT((leave[Agents]=data[[#This Row],[agent]])*(leave[depart]&lt;=data[[#This Row],[date]])*(leave[retour]&gt;data[[#This Row],[date]]))</f>
        <v>0</v>
      </c>
      <c r="I32" s="15">
        <f>IF(data[[#This Row],[absence]]=0,SUMPRODUCT((data[[#This Row],[1]:[4]]="X")*HORAIRES!$B$5:$E$5),0)-data[[#This Row],[heures nuit]]</f>
        <v>0.25</v>
      </c>
      <c r="J32" s="15">
        <f>IF(data[[#This Row],[absence]]=0,SUMPRODUCT((data[[#This Row],[1]:[4]]="X")*HORAIRES!$B$6:$E$6),0)</f>
        <v>0</v>
      </c>
      <c r="K32" s="2" t="str">
        <f ca="1">IF(COUNTIF(JF,data[[#This Row],[date]])&gt;0,"férié","")</f>
        <v/>
      </c>
      <c r="L32" s="2" t="str">
        <f>data[[#This Row],[agent]]&amp;"|"&amp;data[[#This Row],[date]]</f>
        <v>Agent1|43111</v>
      </c>
      <c r="M32" s="9" t="b">
        <f>COUNTIF(agents[],data[[#This Row],[agent]])&gt;0</f>
        <v>1</v>
      </c>
    </row>
    <row r="33" spans="1:13" x14ac:dyDescent="0.35">
      <c r="A33" t="s">
        <v>63</v>
      </c>
      <c r="B33" s="1">
        <v>43111</v>
      </c>
      <c r="C33" s="1" t="s">
        <v>47</v>
      </c>
      <c r="D33" s="2" t="str">
        <f>IF(MID(data[[#This Row],[saisie]],1,1)="x","X","")</f>
        <v/>
      </c>
      <c r="E33" s="2" t="str">
        <f>IF(MID(data[[#This Row],[saisie]],2,1)="x","X","")</f>
        <v/>
      </c>
      <c r="F33" s="2" t="str">
        <f>IF(MID(data[[#This Row],[saisie]],3,1)="x","X","")</f>
        <v>X</v>
      </c>
      <c r="G33" s="2" t="str">
        <f>IF(MID(data[[#This Row],[saisie]],4,1)="x","X","")</f>
        <v/>
      </c>
      <c r="H33" s="9">
        <f>SUMPRODUCT((leave[Agents]=data[[#This Row],[agent]])*(leave[depart]&lt;=data[[#This Row],[date]])*(leave[retour]&gt;data[[#This Row],[date]]))</f>
        <v>0</v>
      </c>
      <c r="I33" s="15">
        <f>IF(data[[#This Row],[absence]]=0,SUMPRODUCT((data[[#This Row],[1]:[4]]="X")*HORAIRES!$B$5:$E$5),0)-data[[#This Row],[heures nuit]]</f>
        <v>0.25</v>
      </c>
      <c r="J33" s="15">
        <f>IF(data[[#This Row],[absence]]=0,SUMPRODUCT((data[[#This Row],[1]:[4]]="X")*HORAIRES!$B$6:$E$6),0)</f>
        <v>0</v>
      </c>
      <c r="K33" s="2" t="str">
        <f ca="1">IF(COUNTIF(JF,data[[#This Row],[date]])&gt;0,"férié","")</f>
        <v/>
      </c>
      <c r="L33" s="2" t="str">
        <f>data[[#This Row],[agent]]&amp;"|"&amp;data[[#This Row],[date]]</f>
        <v>Agent2|43111</v>
      </c>
      <c r="M33" s="9" t="b">
        <f>COUNTIF(agents[],data[[#This Row],[agent]])&gt;0</f>
        <v>1</v>
      </c>
    </row>
    <row r="34" spans="1:13" x14ac:dyDescent="0.35">
      <c r="A34" t="s">
        <v>65</v>
      </c>
      <c r="B34" s="1">
        <v>43111</v>
      </c>
      <c r="C34" s="1" t="s">
        <v>47</v>
      </c>
      <c r="D34" s="9" t="str">
        <f>IF(MID(data[[#This Row],[saisie]],1,1)="x","X","")</f>
        <v/>
      </c>
      <c r="E34" s="9" t="str">
        <f>IF(MID(data[[#This Row],[saisie]],2,1)="x","X","")</f>
        <v/>
      </c>
      <c r="F34" s="9" t="str">
        <f>IF(MID(data[[#This Row],[saisie]],3,1)="x","X","")</f>
        <v>X</v>
      </c>
      <c r="G34" s="9" t="str">
        <f>IF(MID(data[[#This Row],[saisie]],4,1)="x","X","")</f>
        <v/>
      </c>
      <c r="H34" s="9">
        <f>SUMPRODUCT((leave[Agents]=data[[#This Row],[agent]])*(leave[depart]&lt;=data[[#This Row],[date]])*(leave[retour]&gt;data[[#This Row],[date]]))</f>
        <v>0</v>
      </c>
      <c r="I34" s="15">
        <f>IF(data[[#This Row],[absence]]=0,SUMPRODUCT((data[[#This Row],[1]:[4]]="X")*HORAIRES!$B$5:$E$5),0)-data[[#This Row],[heures nuit]]</f>
        <v>0.25</v>
      </c>
      <c r="J34" s="15">
        <f>IF(data[[#This Row],[absence]]=0,SUMPRODUCT((data[[#This Row],[1]:[4]]="X")*HORAIRES!$B$6:$E$6),0)</f>
        <v>0</v>
      </c>
      <c r="K34" s="9" t="str">
        <f ca="1">IF(COUNTIF(JF,data[[#This Row],[date]])&gt;0,"férié","")</f>
        <v/>
      </c>
      <c r="L34" s="9" t="str">
        <f>data[[#This Row],[agent]]&amp;"|"&amp;data[[#This Row],[date]]</f>
        <v>Agent3|43111</v>
      </c>
      <c r="M34" s="9" t="b">
        <f>COUNTIF(agents[],data[[#This Row],[agent]])&gt;0</f>
        <v>1</v>
      </c>
    </row>
    <row r="35" spans="1:13" x14ac:dyDescent="0.35">
      <c r="A35" t="s">
        <v>60</v>
      </c>
      <c r="B35" s="1">
        <v>43112</v>
      </c>
      <c r="C35" s="1" t="s">
        <v>48</v>
      </c>
      <c r="D35" s="2" t="str">
        <f>IF(MID(data[[#This Row],[saisie]],1,1)="x","X","")</f>
        <v/>
      </c>
      <c r="E35" s="2" t="str">
        <f>IF(MID(data[[#This Row],[saisie]],2,1)="x","X","")</f>
        <v>X</v>
      </c>
      <c r="F35" s="2" t="str">
        <f>IF(MID(data[[#This Row],[saisie]],3,1)="x","X","")</f>
        <v/>
      </c>
      <c r="G35" s="2" t="str">
        <f>IF(MID(data[[#This Row],[saisie]],4,1)="x","X","")</f>
        <v>X</v>
      </c>
      <c r="H35" s="9">
        <f>SUMPRODUCT((leave[Agents]=data[[#This Row],[agent]])*(leave[depart]&lt;=data[[#This Row],[date]])*(leave[retour]&gt;data[[#This Row],[date]]))</f>
        <v>0</v>
      </c>
      <c r="I35" s="15">
        <f>IF(data[[#This Row],[absence]]=0,SUMPRODUCT((data[[#This Row],[1]:[4]]="X")*HORAIRES!$B$5:$E$5),0)-data[[#This Row],[heures nuit]]</f>
        <v>0.41666666666666669</v>
      </c>
      <c r="J35" s="15">
        <f>IF(data[[#This Row],[absence]]=0,SUMPRODUCT((data[[#This Row],[1]:[4]]="X")*HORAIRES!$B$6:$E$6),0)</f>
        <v>4.166666666666663E-2</v>
      </c>
      <c r="K35" s="2" t="str">
        <f ca="1">IF(COUNTIF(JF,data[[#This Row],[date]])&gt;0,"férié","")</f>
        <v/>
      </c>
      <c r="L35" s="2" t="str">
        <f>data[[#This Row],[agent]]&amp;"|"&amp;data[[#This Row],[date]]</f>
        <v>Agent1|43112</v>
      </c>
      <c r="M35" s="9" t="b">
        <f>COUNTIF(agents[],data[[#This Row],[agent]])&gt;0</f>
        <v>1</v>
      </c>
    </row>
    <row r="36" spans="1:13" x14ac:dyDescent="0.35">
      <c r="A36" t="s">
        <v>63</v>
      </c>
      <c r="B36" s="1">
        <v>43112</v>
      </c>
      <c r="C36" s="1" t="s">
        <v>48</v>
      </c>
      <c r="D36" s="2" t="str">
        <f>IF(MID(data[[#This Row],[saisie]],1,1)="x","X","")</f>
        <v/>
      </c>
      <c r="E36" s="2" t="str">
        <f>IF(MID(data[[#This Row],[saisie]],2,1)="x","X","")</f>
        <v>X</v>
      </c>
      <c r="F36" s="2" t="str">
        <f>IF(MID(data[[#This Row],[saisie]],3,1)="x","X","")</f>
        <v/>
      </c>
      <c r="G36" s="2" t="str">
        <f>IF(MID(data[[#This Row],[saisie]],4,1)="x","X","")</f>
        <v>X</v>
      </c>
      <c r="H36" s="9">
        <f>SUMPRODUCT((leave[Agents]=data[[#This Row],[agent]])*(leave[depart]&lt;=data[[#This Row],[date]])*(leave[retour]&gt;data[[#This Row],[date]]))</f>
        <v>0</v>
      </c>
      <c r="I36" s="15">
        <f>IF(data[[#This Row],[absence]]=0,SUMPRODUCT((data[[#This Row],[1]:[4]]="X")*HORAIRES!$B$5:$E$5),0)-data[[#This Row],[heures nuit]]</f>
        <v>0.41666666666666669</v>
      </c>
      <c r="J36" s="15">
        <f>IF(data[[#This Row],[absence]]=0,SUMPRODUCT((data[[#This Row],[1]:[4]]="X")*HORAIRES!$B$6:$E$6),0)</f>
        <v>4.166666666666663E-2</v>
      </c>
      <c r="K36" s="2" t="str">
        <f ca="1">IF(COUNTIF(JF,data[[#This Row],[date]])&gt;0,"férié","")</f>
        <v/>
      </c>
      <c r="L36" s="2" t="str">
        <f>data[[#This Row],[agent]]&amp;"|"&amp;data[[#This Row],[date]]</f>
        <v>Agent2|43112</v>
      </c>
      <c r="M36" s="9" t="b">
        <f>COUNTIF(agents[],data[[#This Row],[agent]])&gt;0</f>
        <v>1</v>
      </c>
    </row>
    <row r="37" spans="1:13" x14ac:dyDescent="0.35">
      <c r="A37" t="s">
        <v>65</v>
      </c>
      <c r="B37" s="1">
        <v>43112</v>
      </c>
      <c r="C37" s="1" t="s">
        <v>48</v>
      </c>
      <c r="D37" s="9" t="str">
        <f>IF(MID(data[[#This Row],[saisie]],1,1)="x","X","")</f>
        <v/>
      </c>
      <c r="E37" s="9" t="str">
        <f>IF(MID(data[[#This Row],[saisie]],2,1)="x","X","")</f>
        <v>X</v>
      </c>
      <c r="F37" s="9" t="str">
        <f>IF(MID(data[[#This Row],[saisie]],3,1)="x","X","")</f>
        <v/>
      </c>
      <c r="G37" s="9" t="str">
        <f>IF(MID(data[[#This Row],[saisie]],4,1)="x","X","")</f>
        <v>X</v>
      </c>
      <c r="H37" s="9">
        <f>SUMPRODUCT((leave[Agents]=data[[#This Row],[agent]])*(leave[depart]&lt;=data[[#This Row],[date]])*(leave[retour]&gt;data[[#This Row],[date]]))</f>
        <v>0</v>
      </c>
      <c r="I37" s="15">
        <f>IF(data[[#This Row],[absence]]=0,SUMPRODUCT((data[[#This Row],[1]:[4]]="X")*HORAIRES!$B$5:$E$5),0)-data[[#This Row],[heures nuit]]</f>
        <v>0.41666666666666669</v>
      </c>
      <c r="J37" s="15">
        <f>IF(data[[#This Row],[absence]]=0,SUMPRODUCT((data[[#This Row],[1]:[4]]="X")*HORAIRES!$B$6:$E$6),0)</f>
        <v>4.166666666666663E-2</v>
      </c>
      <c r="K37" s="9" t="str">
        <f ca="1">IF(COUNTIF(JF,data[[#This Row],[date]])&gt;0,"férié","")</f>
        <v/>
      </c>
      <c r="L37" s="9" t="str">
        <f>data[[#This Row],[agent]]&amp;"|"&amp;data[[#This Row],[date]]</f>
        <v>Agent3|43112</v>
      </c>
      <c r="M37" s="9" t="b">
        <f>COUNTIF(agents[],data[[#This Row],[agent]])&gt;0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F14"/>
  <sheetViews>
    <sheetView tabSelected="1" workbookViewId="0">
      <selection activeCell="B7" sqref="B7:B9"/>
    </sheetView>
  </sheetViews>
  <sheetFormatPr baseColWidth="10" defaultRowHeight="14.5" x14ac:dyDescent="0.35"/>
  <sheetData>
    <row r="3" spans="2:6" ht="15" thickBot="1" x14ac:dyDescent="0.4"/>
    <row r="4" spans="2:6" ht="16" thickBot="1" x14ac:dyDescent="0.4">
      <c r="B4" s="78" t="s">
        <v>49</v>
      </c>
      <c r="C4" s="79"/>
      <c r="D4" s="79"/>
      <c r="E4" s="79"/>
      <c r="F4" s="79"/>
    </row>
    <row r="6" spans="2:6" x14ac:dyDescent="0.35">
      <c r="B6" s="65" t="s">
        <v>50</v>
      </c>
      <c r="C6" s="65" t="s">
        <v>51</v>
      </c>
      <c r="D6" s="65" t="s">
        <v>52</v>
      </c>
      <c r="E6" s="65" t="s">
        <v>53</v>
      </c>
      <c r="F6" s="65" t="s">
        <v>54</v>
      </c>
    </row>
    <row r="7" spans="2:6" x14ac:dyDescent="0.35">
      <c r="B7" s="65" t="s">
        <v>60</v>
      </c>
      <c r="C7" s="65" t="s">
        <v>61</v>
      </c>
      <c r="D7" s="65" t="s">
        <v>68</v>
      </c>
      <c r="E7" s="65"/>
      <c r="F7" s="65"/>
    </row>
    <row r="8" spans="2:6" x14ac:dyDescent="0.35">
      <c r="B8" s="65" t="s">
        <v>63</v>
      </c>
      <c r="C8" s="65" t="s">
        <v>64</v>
      </c>
      <c r="D8" s="65"/>
      <c r="E8" s="65"/>
      <c r="F8" s="65"/>
    </row>
    <row r="9" spans="2:6" x14ac:dyDescent="0.35">
      <c r="B9" s="65" t="s">
        <v>65</v>
      </c>
      <c r="C9" s="65" t="s">
        <v>66</v>
      </c>
      <c r="D9" s="65"/>
      <c r="E9" s="65"/>
      <c r="F9" s="65"/>
    </row>
    <row r="10" spans="2:6" x14ac:dyDescent="0.35">
      <c r="B10" s="65"/>
      <c r="C10" s="65" t="s">
        <v>67</v>
      </c>
      <c r="D10" s="65"/>
      <c r="E10" s="65"/>
      <c r="F10" s="65"/>
    </row>
    <row r="11" spans="2:6" x14ac:dyDescent="0.35">
      <c r="B11" s="65"/>
      <c r="C11" s="65" t="s">
        <v>62</v>
      </c>
      <c r="D11" s="65"/>
      <c r="E11" s="65"/>
      <c r="F11" s="65"/>
    </row>
    <row r="12" spans="2:6" x14ac:dyDescent="0.35">
      <c r="B12" s="65"/>
      <c r="C12" s="65"/>
      <c r="D12" s="65"/>
      <c r="E12" s="65"/>
      <c r="F12" s="65"/>
    </row>
    <row r="13" spans="2:6" x14ac:dyDescent="0.35">
      <c r="B13" s="65"/>
      <c r="C13" s="65"/>
      <c r="D13" s="65"/>
      <c r="E13" s="65"/>
      <c r="F13" s="65"/>
    </row>
    <row r="14" spans="2:6" x14ac:dyDescent="0.35">
      <c r="B14" s="65"/>
      <c r="C14" s="65"/>
      <c r="D14" s="65"/>
      <c r="E14" s="65"/>
      <c r="F14" s="65"/>
    </row>
  </sheetData>
  <sheetProtection sheet="1" objects="1" scenarios="1"/>
  <mergeCells count="1">
    <mergeCell ref="B4:F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S52"/>
  <sheetViews>
    <sheetView showZeros="0"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baseColWidth="10" defaultColWidth="7.1796875" defaultRowHeight="14.5" x14ac:dyDescent="0.35"/>
  <cols>
    <col min="1" max="1" width="13.81640625" style="68" customWidth="1"/>
    <col min="2" max="2" width="13.81640625" customWidth="1"/>
    <col min="3" max="44" width="5.6328125" style="17" customWidth="1"/>
    <col min="45" max="45" width="2.81640625" style="75" customWidth="1"/>
  </cols>
  <sheetData>
    <row r="1" spans="1:45" x14ac:dyDescent="0.35">
      <c r="A1" s="47">
        <v>43101</v>
      </c>
      <c r="B1" s="72">
        <f>IFERROR(IFERROR(MATCH(#REF!,data[agent],0),MATCH(#REF!,data[agent],1)),1)+1</f>
        <v>2</v>
      </c>
      <c r="C1" s="72">
        <f>IFERROR(IFERROR(MATCH(A1,data[date],0),MATCH(A1,data[date],1)),1)+1</f>
        <v>2</v>
      </c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45" x14ac:dyDescent="0.35">
      <c r="A2" s="67"/>
      <c r="B2" s="74" t="s">
        <v>71</v>
      </c>
      <c r="C2" s="66" t="s">
        <v>45</v>
      </c>
      <c r="D2" s="66" t="s">
        <v>46</v>
      </c>
      <c r="E2" s="66" t="s">
        <v>47</v>
      </c>
      <c r="F2" s="66" t="s">
        <v>48</v>
      </c>
      <c r="G2" s="66" t="s">
        <v>45</v>
      </c>
      <c r="H2" s="66" t="s">
        <v>46</v>
      </c>
      <c r="I2" s="66" t="s">
        <v>47</v>
      </c>
      <c r="J2" s="66" t="s">
        <v>48</v>
      </c>
      <c r="K2" s="66" t="s">
        <v>45</v>
      </c>
      <c r="L2" s="66" t="s">
        <v>46</v>
      </c>
      <c r="M2" s="66" t="s">
        <v>47</v>
      </c>
      <c r="N2" s="66" t="s">
        <v>48</v>
      </c>
      <c r="O2" s="73"/>
    </row>
    <row r="3" spans="1:45" x14ac:dyDescent="0.35">
      <c r="B3" s="74" t="s">
        <v>72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73"/>
    </row>
    <row r="4" spans="1:45" x14ac:dyDescent="0.35">
      <c r="B4" s="74" t="s">
        <v>73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73"/>
    </row>
    <row r="5" spans="1:45" x14ac:dyDescent="0.35">
      <c r="B5" s="75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45" x14ac:dyDescent="0.35">
      <c r="C6" s="62">
        <f>C7</f>
        <v>43101</v>
      </c>
      <c r="D6" s="62">
        <f t="shared" ref="D6:S6" si="0">D7</f>
        <v>43102</v>
      </c>
      <c r="E6" s="62">
        <f t="shared" si="0"/>
        <v>43103</v>
      </c>
      <c r="F6" s="62">
        <f t="shared" si="0"/>
        <v>43104</v>
      </c>
      <c r="G6" s="62">
        <f t="shared" si="0"/>
        <v>43105</v>
      </c>
      <c r="H6" s="62">
        <f t="shared" si="0"/>
        <v>43106</v>
      </c>
      <c r="I6" s="62">
        <f t="shared" si="0"/>
        <v>43107</v>
      </c>
      <c r="J6" s="62">
        <f t="shared" si="0"/>
        <v>43108</v>
      </c>
      <c r="K6" s="62">
        <f t="shared" si="0"/>
        <v>43109</v>
      </c>
      <c r="L6" s="62">
        <f t="shared" si="0"/>
        <v>43110</v>
      </c>
      <c r="M6" s="62">
        <f t="shared" si="0"/>
        <v>43111</v>
      </c>
      <c r="N6" s="62">
        <f t="shared" si="0"/>
        <v>43112</v>
      </c>
      <c r="O6" s="62">
        <f t="shared" si="0"/>
        <v>43113</v>
      </c>
      <c r="P6" s="62">
        <f t="shared" si="0"/>
        <v>43114</v>
      </c>
      <c r="Q6" s="62">
        <f t="shared" si="0"/>
        <v>43115</v>
      </c>
      <c r="R6" s="62">
        <f t="shared" si="0"/>
        <v>43116</v>
      </c>
      <c r="S6" s="62">
        <f t="shared" si="0"/>
        <v>43117</v>
      </c>
      <c r="T6" s="62">
        <f t="shared" ref="T6" si="1">T7</f>
        <v>43118</v>
      </c>
      <c r="U6" s="62">
        <f t="shared" ref="U6" si="2">U7</f>
        <v>43119</v>
      </c>
      <c r="V6" s="62">
        <f t="shared" ref="V6" si="3">V7</f>
        <v>43120</v>
      </c>
      <c r="W6" s="62">
        <f t="shared" ref="W6" si="4">W7</f>
        <v>43121</v>
      </c>
      <c r="X6" s="62">
        <f t="shared" ref="X6" si="5">X7</f>
        <v>43122</v>
      </c>
      <c r="Y6" s="62">
        <f t="shared" ref="Y6" si="6">Y7</f>
        <v>43123</v>
      </c>
      <c r="Z6" s="62">
        <f t="shared" ref="Z6" si="7">Z7</f>
        <v>43124</v>
      </c>
      <c r="AA6" s="62">
        <f t="shared" ref="AA6" si="8">AA7</f>
        <v>43125</v>
      </c>
      <c r="AB6" s="62">
        <f t="shared" ref="AB6" si="9">AB7</f>
        <v>43126</v>
      </c>
      <c r="AC6" s="62">
        <f t="shared" ref="AC6" si="10">AC7</f>
        <v>43127</v>
      </c>
      <c r="AD6" s="62">
        <f t="shared" ref="AD6" si="11">AD7</f>
        <v>43128</v>
      </c>
      <c r="AE6" s="62">
        <f t="shared" ref="AE6" si="12">AE7</f>
        <v>43129</v>
      </c>
      <c r="AF6" s="62">
        <f t="shared" ref="AF6" si="13">AF7</f>
        <v>43130</v>
      </c>
      <c r="AG6" s="62">
        <f t="shared" ref="AG6" si="14">AG7</f>
        <v>43131</v>
      </c>
      <c r="AH6" s="62">
        <f t="shared" ref="AH6" si="15">AH7</f>
        <v>43132</v>
      </c>
      <c r="AI6" s="62">
        <f t="shared" ref="AI6" si="16">AI7</f>
        <v>43133</v>
      </c>
      <c r="AJ6" s="62">
        <f t="shared" ref="AJ6" si="17">AJ7</f>
        <v>43134</v>
      </c>
      <c r="AK6" s="62">
        <f t="shared" ref="AK6" si="18">AK7</f>
        <v>43135</v>
      </c>
      <c r="AL6" s="62">
        <f t="shared" ref="AL6" si="19">AL7</f>
        <v>43136</v>
      </c>
      <c r="AM6" s="62">
        <f t="shared" ref="AM6" si="20">AM7</f>
        <v>43137</v>
      </c>
      <c r="AN6" s="62">
        <f t="shared" ref="AN6" si="21">AN7</f>
        <v>43138</v>
      </c>
      <c r="AO6" s="62">
        <f t="shared" ref="AO6" si="22">AO7</f>
        <v>43139</v>
      </c>
      <c r="AP6" s="62">
        <f t="shared" ref="AP6" si="23">AP7</f>
        <v>43140</v>
      </c>
      <c r="AQ6" s="62">
        <f t="shared" ref="AQ6:AR6" si="24">AQ7</f>
        <v>43141</v>
      </c>
      <c r="AR6" s="62">
        <f t="shared" si="24"/>
        <v>43142</v>
      </c>
    </row>
    <row r="7" spans="1:45" s="61" customFormat="1" ht="38" x14ac:dyDescent="0.35">
      <c r="A7" s="69"/>
      <c r="B7" s="71">
        <f>C7-1</f>
        <v>43100</v>
      </c>
      <c r="C7" s="63">
        <f>A1-WEEKDAY(A1,2)+1</f>
        <v>43101</v>
      </c>
      <c r="D7" s="63">
        <f>C7+1</f>
        <v>43102</v>
      </c>
      <c r="E7" s="63">
        <f t="shared" ref="E7:S7" si="25">D7+1</f>
        <v>43103</v>
      </c>
      <c r="F7" s="63">
        <f t="shared" si="25"/>
        <v>43104</v>
      </c>
      <c r="G7" s="63">
        <f t="shared" si="25"/>
        <v>43105</v>
      </c>
      <c r="H7" s="63">
        <f t="shared" si="25"/>
        <v>43106</v>
      </c>
      <c r="I7" s="63">
        <f t="shared" si="25"/>
        <v>43107</v>
      </c>
      <c r="J7" s="63">
        <f t="shared" si="25"/>
        <v>43108</v>
      </c>
      <c r="K7" s="63">
        <f t="shared" si="25"/>
        <v>43109</v>
      </c>
      <c r="L7" s="63">
        <f t="shared" si="25"/>
        <v>43110</v>
      </c>
      <c r="M7" s="63">
        <f t="shared" si="25"/>
        <v>43111</v>
      </c>
      <c r="N7" s="63">
        <f t="shared" si="25"/>
        <v>43112</v>
      </c>
      <c r="O7" s="63">
        <f t="shared" si="25"/>
        <v>43113</v>
      </c>
      <c r="P7" s="63">
        <f t="shared" si="25"/>
        <v>43114</v>
      </c>
      <c r="Q7" s="63">
        <f t="shared" si="25"/>
        <v>43115</v>
      </c>
      <c r="R7" s="63">
        <f t="shared" si="25"/>
        <v>43116</v>
      </c>
      <c r="S7" s="63">
        <f t="shared" si="25"/>
        <v>43117</v>
      </c>
      <c r="T7" s="63">
        <f t="shared" ref="T7" si="26">S7+1</f>
        <v>43118</v>
      </c>
      <c r="U7" s="63">
        <f t="shared" ref="U7" si="27">T7+1</f>
        <v>43119</v>
      </c>
      <c r="V7" s="63">
        <f t="shared" ref="V7" si="28">U7+1</f>
        <v>43120</v>
      </c>
      <c r="W7" s="63">
        <f t="shared" ref="W7" si="29">V7+1</f>
        <v>43121</v>
      </c>
      <c r="X7" s="63">
        <f t="shared" ref="X7" si="30">W7+1</f>
        <v>43122</v>
      </c>
      <c r="Y7" s="63">
        <f t="shared" ref="Y7" si="31">X7+1</f>
        <v>43123</v>
      </c>
      <c r="Z7" s="63">
        <f t="shared" ref="Z7" si="32">Y7+1</f>
        <v>43124</v>
      </c>
      <c r="AA7" s="63">
        <f t="shared" ref="AA7" si="33">Z7+1</f>
        <v>43125</v>
      </c>
      <c r="AB7" s="63">
        <f t="shared" ref="AB7" si="34">AA7+1</f>
        <v>43126</v>
      </c>
      <c r="AC7" s="63">
        <f t="shared" ref="AC7" si="35">AB7+1</f>
        <v>43127</v>
      </c>
      <c r="AD7" s="63">
        <f t="shared" ref="AD7" si="36">AC7+1</f>
        <v>43128</v>
      </c>
      <c r="AE7" s="63">
        <f t="shared" ref="AE7" si="37">AD7+1</f>
        <v>43129</v>
      </c>
      <c r="AF7" s="63">
        <f t="shared" ref="AF7" si="38">AE7+1</f>
        <v>43130</v>
      </c>
      <c r="AG7" s="63">
        <f t="shared" ref="AG7" si="39">AF7+1</f>
        <v>43131</v>
      </c>
      <c r="AH7" s="63">
        <f t="shared" ref="AH7" si="40">AG7+1</f>
        <v>43132</v>
      </c>
      <c r="AI7" s="63">
        <f t="shared" ref="AI7" si="41">AH7+1</f>
        <v>43133</v>
      </c>
      <c r="AJ7" s="63">
        <f t="shared" ref="AJ7" si="42">AI7+1</f>
        <v>43134</v>
      </c>
      <c r="AK7" s="63">
        <f t="shared" ref="AK7" si="43">AJ7+1</f>
        <v>43135</v>
      </c>
      <c r="AL7" s="63">
        <f t="shared" ref="AL7" si="44">AK7+1</f>
        <v>43136</v>
      </c>
      <c r="AM7" s="63">
        <f t="shared" ref="AM7" si="45">AL7+1</f>
        <v>43137</v>
      </c>
      <c r="AN7" s="63">
        <f t="shared" ref="AN7" si="46">AM7+1</f>
        <v>43138</v>
      </c>
      <c r="AO7" s="63">
        <f t="shared" ref="AO7" si="47">AN7+1</f>
        <v>43139</v>
      </c>
      <c r="AP7" s="63">
        <f t="shared" ref="AP7" si="48">AO7+1</f>
        <v>43140</v>
      </c>
      <c r="AQ7" s="63">
        <f t="shared" ref="AQ7:AR7" si="49">AP7+1</f>
        <v>43141</v>
      </c>
      <c r="AR7" s="63">
        <f t="shared" si="49"/>
        <v>43142</v>
      </c>
      <c r="AS7" s="77"/>
    </row>
    <row r="8" spans="1:45" x14ac:dyDescent="0.35">
      <c r="A8" s="70" t="str">
        <f ca="1">OFFSET(EQUIPES!$A$6,,1)</f>
        <v>Equipe 1</v>
      </c>
      <c r="B8" s="24" t="str">
        <f ca="1">OFFSET(EQUIPES!$A$6,1+ROW()-ROW($A$8),MATCH($A$8,equipes,0))</f>
        <v>Agent1</v>
      </c>
      <c r="C8" s="66" t="s">
        <v>45</v>
      </c>
      <c r="D8" s="66" t="s">
        <v>46</v>
      </c>
      <c r="E8" s="66" t="s">
        <v>47</v>
      </c>
      <c r="F8" s="66" t="s">
        <v>48</v>
      </c>
      <c r="G8" s="66" t="s">
        <v>45</v>
      </c>
      <c r="H8" s="66" t="s">
        <v>46</v>
      </c>
      <c r="I8" s="66" t="s">
        <v>47</v>
      </c>
      <c r="J8" s="66" t="s">
        <v>48</v>
      </c>
      <c r="K8" s="66" t="s">
        <v>45</v>
      </c>
      <c r="L8" s="66" t="s">
        <v>46</v>
      </c>
      <c r="M8" s="66" t="s">
        <v>47</v>
      </c>
      <c r="N8" s="66" t="s">
        <v>48</v>
      </c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</row>
    <row r="9" spans="1:45" x14ac:dyDescent="0.35">
      <c r="A9" s="67"/>
      <c r="B9" s="24" t="str">
        <f ca="1">OFFSET(EQUIPES!$A$6,1+ROW()-ROW($A$8),MATCH($A$8,equipes,0))</f>
        <v>Agent2</v>
      </c>
      <c r="C9" s="66" t="s">
        <v>45</v>
      </c>
      <c r="D9" s="66" t="s">
        <v>46</v>
      </c>
      <c r="E9" s="66" t="s">
        <v>47</v>
      </c>
      <c r="F9" s="66" t="s">
        <v>48</v>
      </c>
      <c r="G9" s="66" t="s">
        <v>45</v>
      </c>
      <c r="H9" s="66" t="s">
        <v>46</v>
      </c>
      <c r="I9" s="66" t="s">
        <v>47</v>
      </c>
      <c r="J9" s="66" t="s">
        <v>48</v>
      </c>
      <c r="K9" s="66" t="s">
        <v>45</v>
      </c>
      <c r="L9" s="66" t="s">
        <v>46</v>
      </c>
      <c r="M9" s="66" t="s">
        <v>47</v>
      </c>
      <c r="N9" s="66" t="s">
        <v>48</v>
      </c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</row>
    <row r="10" spans="1:45" x14ac:dyDescent="0.35">
      <c r="A10" s="67"/>
      <c r="B10" s="24" t="str">
        <f ca="1">OFFSET(EQUIPES!$A$6,1+ROW()-ROW($A$8),MATCH($A$8,equipes,0))</f>
        <v>Agent3</v>
      </c>
      <c r="C10" s="66" t="s">
        <v>45</v>
      </c>
      <c r="D10" s="66" t="s">
        <v>46</v>
      </c>
      <c r="E10" s="66" t="s">
        <v>47</v>
      </c>
      <c r="F10" s="66" t="s">
        <v>48</v>
      </c>
      <c r="G10" s="66" t="s">
        <v>45</v>
      </c>
      <c r="H10" s="66" t="s">
        <v>46</v>
      </c>
      <c r="I10" s="66" t="s">
        <v>47</v>
      </c>
      <c r="J10" s="66" t="s">
        <v>48</v>
      </c>
      <c r="K10" s="66" t="s">
        <v>45</v>
      </c>
      <c r="L10" s="66" t="s">
        <v>46</v>
      </c>
      <c r="M10" s="66" t="s">
        <v>47</v>
      </c>
      <c r="N10" s="66" t="s">
        <v>48</v>
      </c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</row>
    <row r="11" spans="1:45" x14ac:dyDescent="0.35">
      <c r="A11" s="67"/>
      <c r="B11" s="24">
        <f ca="1">OFFSET(EQUIPES!$A$6,1+ROW()-ROW($A$8),MATCH($A$8,equipes,0))</f>
        <v>0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</row>
    <row r="12" spans="1:45" x14ac:dyDescent="0.35">
      <c r="A12" s="67"/>
      <c r="B12" s="24">
        <f ca="1">OFFSET(EQUIPES!$A$6,1+ROW()-ROW($A$8),MATCH($A$8,equipes,0))</f>
        <v>0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</row>
    <row r="13" spans="1:45" x14ac:dyDescent="0.35">
      <c r="A13" s="67"/>
      <c r="B13" s="24">
        <f ca="1">OFFSET(EQUIPES!$A$6,1+ROW()-ROW($A$8),MATCH($A$8,equipes,0))</f>
        <v>0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</row>
    <row r="14" spans="1:45" x14ac:dyDescent="0.35">
      <c r="A14" s="67"/>
      <c r="B14" s="24">
        <f ca="1">OFFSET(EQUIPES!$A$6,1+ROW()-ROW($A$8),MATCH($A$8,equipes,0))</f>
        <v>0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</row>
    <row r="15" spans="1:45" x14ac:dyDescent="0.35">
      <c r="A15" s="67"/>
      <c r="B15" s="64">
        <f ca="1">OFFSET(EQUIPES!$A$6,1+ROW()-ROW($A$8),MATCH($A$8,equipes,0))</f>
        <v>0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</row>
    <row r="16" spans="1:45" x14ac:dyDescent="0.35"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</row>
    <row r="17" spans="1:44" x14ac:dyDescent="0.35">
      <c r="A17" s="70" t="str">
        <f ca="1">OFFSET(EQUIPES!$A$6,,2)</f>
        <v>Equipe 2</v>
      </c>
      <c r="B17" s="24" t="str">
        <f ca="1">OFFSET(EQUIPES!$A$6,1+ROW()-ROW($A$17),MATCH($A$17,equipes,0))</f>
        <v>Agent4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</row>
    <row r="18" spans="1:44" x14ac:dyDescent="0.35">
      <c r="A18" s="67"/>
      <c r="B18" s="24" t="str">
        <f ca="1">OFFSET(EQUIPES!$A$6,1+ROW()-ROW($A$17),MATCH($A$17,equipes,0))</f>
        <v>Agent5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</row>
    <row r="19" spans="1:44" x14ac:dyDescent="0.35">
      <c r="A19" s="67"/>
      <c r="B19" s="24" t="str">
        <f ca="1">OFFSET(EQUIPES!$A$6,1+ROW()-ROW($A$17),MATCH($A$17,equipes,0))</f>
        <v>Agent6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</row>
    <row r="20" spans="1:44" x14ac:dyDescent="0.35">
      <c r="A20" s="67"/>
      <c r="B20" s="24" t="str">
        <f ca="1">OFFSET(EQUIPES!$A$6,1+ROW()-ROW($A$17),MATCH($A$17,equipes,0))</f>
        <v>Agent7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</row>
    <row r="21" spans="1:44" x14ac:dyDescent="0.35">
      <c r="A21" s="67"/>
      <c r="B21" s="24" t="str">
        <f ca="1">OFFSET(EQUIPES!$A$6,1+ROW()-ROW($A$17),MATCH($A$17,equipes,0))</f>
        <v>Agent8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</row>
    <row r="22" spans="1:44" x14ac:dyDescent="0.35">
      <c r="A22" s="67"/>
      <c r="B22" s="24">
        <f ca="1">OFFSET(EQUIPES!$A$6,1+ROW()-ROW($A$17),MATCH($A$17,equipes,0))</f>
        <v>0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</row>
    <row r="23" spans="1:44" x14ac:dyDescent="0.35">
      <c r="A23" s="67"/>
      <c r="B23" s="24">
        <f ca="1">OFFSET(EQUIPES!$A$6,1+ROW()-ROW($A$17),MATCH($A$17,equipes,0))</f>
        <v>0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</row>
    <row r="24" spans="1:44" x14ac:dyDescent="0.35">
      <c r="A24" s="67"/>
      <c r="B24" s="64">
        <f ca="1">OFFSET(EQUIPES!$A$6,1+ROW()-ROW($A$17),MATCH($A$17,equipes,0))</f>
        <v>0</v>
      </c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</row>
    <row r="25" spans="1:44" x14ac:dyDescent="0.35"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</row>
    <row r="26" spans="1:44" x14ac:dyDescent="0.35">
      <c r="A26" s="70" t="str">
        <f ca="1">OFFSET(EQUIPES!$A$6,,3)</f>
        <v>Equipe 3</v>
      </c>
      <c r="B26" s="24" t="str">
        <f ca="1">OFFSET(EQUIPES!$A$6,1+ROW()-ROW($A$26),MATCH($A$26,equipes,0))</f>
        <v>Agent9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</row>
    <row r="27" spans="1:44" x14ac:dyDescent="0.35">
      <c r="A27" s="67"/>
      <c r="B27" s="24">
        <f ca="1">OFFSET(EQUIPES!$A$6,1+ROW()-ROW($A$26),MATCH($A$26,equipes,0))</f>
        <v>0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</row>
    <row r="28" spans="1:44" x14ac:dyDescent="0.35">
      <c r="A28" s="67"/>
      <c r="B28" s="24">
        <f ca="1">OFFSET(EQUIPES!$A$6,1+ROW()-ROW($A$26),MATCH($A$26,equipes,0))</f>
        <v>0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</row>
    <row r="29" spans="1:44" x14ac:dyDescent="0.35">
      <c r="A29" s="67"/>
      <c r="B29" s="24">
        <f ca="1">OFFSET(EQUIPES!$A$6,1+ROW()-ROW($A$26),MATCH($A$26,equipes,0))</f>
        <v>0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</row>
    <row r="30" spans="1:44" x14ac:dyDescent="0.35">
      <c r="A30" s="67"/>
      <c r="B30" s="24">
        <f ca="1">OFFSET(EQUIPES!$A$6,1+ROW()-ROW($A$26),MATCH($A$26,equipes,0))</f>
        <v>0</v>
      </c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</row>
    <row r="31" spans="1:44" x14ac:dyDescent="0.35">
      <c r="A31" s="67"/>
      <c r="B31" s="24">
        <f ca="1">OFFSET(EQUIPES!$A$6,1+ROW()-ROW($A$26),MATCH($A$26,equipes,0))</f>
        <v>0</v>
      </c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</row>
    <row r="32" spans="1:44" x14ac:dyDescent="0.35">
      <c r="A32" s="67"/>
      <c r="B32" s="24">
        <f ca="1">OFFSET(EQUIPES!$A$6,1+ROW()-ROW($A$26),MATCH($A$26,equipes,0))</f>
        <v>0</v>
      </c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</row>
    <row r="33" spans="1:44" x14ac:dyDescent="0.35">
      <c r="A33" s="67"/>
      <c r="B33" s="64">
        <f ca="1">OFFSET(EQUIPES!$A$6,1+ROW()-ROW($A$26),MATCH($A$26,equipes,0))</f>
        <v>0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</row>
    <row r="34" spans="1:44" x14ac:dyDescent="0.35"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</row>
    <row r="35" spans="1:44" x14ac:dyDescent="0.35">
      <c r="A35" s="70" t="str">
        <f ca="1">OFFSET(EQUIPES!$A$6,,4)</f>
        <v>Equipe 4</v>
      </c>
      <c r="B35" s="24">
        <f ca="1">OFFSET(EQUIPES!$A$6,1+ROW()-ROW($A$35),MATCH($A$35,equipes,0))</f>
        <v>0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</row>
    <row r="36" spans="1:44" x14ac:dyDescent="0.35">
      <c r="A36" s="67"/>
      <c r="B36" s="24">
        <f ca="1">OFFSET(EQUIPES!$A$6,1+ROW()-ROW($A$35),MATCH($A$35,equipes,0))</f>
        <v>0</v>
      </c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</row>
    <row r="37" spans="1:44" x14ac:dyDescent="0.35">
      <c r="A37" s="67"/>
      <c r="B37" s="24">
        <f ca="1">OFFSET(EQUIPES!$A$6,1+ROW()-ROW($A$35),MATCH($A$35,equipes,0))</f>
        <v>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</row>
    <row r="38" spans="1:44" x14ac:dyDescent="0.35">
      <c r="A38" s="67"/>
      <c r="B38" s="24">
        <f ca="1">OFFSET(EQUIPES!$A$6,1+ROW()-ROW($A$35),MATCH($A$35,equipes,0))</f>
        <v>0</v>
      </c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</row>
    <row r="39" spans="1:44" x14ac:dyDescent="0.35">
      <c r="A39" s="67"/>
      <c r="B39" s="24">
        <f ca="1">OFFSET(EQUIPES!$A$6,1+ROW()-ROW($A$35),MATCH($A$35,equipes,0))</f>
        <v>0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</row>
    <row r="40" spans="1:44" x14ac:dyDescent="0.35">
      <c r="A40" s="67"/>
      <c r="B40" s="24">
        <f ca="1">OFFSET(EQUIPES!$A$6,1+ROW()-ROW($A$35),MATCH($A$35,equipes,0))</f>
        <v>0</v>
      </c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</row>
    <row r="41" spans="1:44" x14ac:dyDescent="0.35">
      <c r="A41" s="67"/>
      <c r="B41" s="24">
        <f ca="1">OFFSET(EQUIPES!$A$6,1+ROW()-ROW($A$35),MATCH($A$35,equipes,0))</f>
        <v>0</v>
      </c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</row>
    <row r="42" spans="1:44" x14ac:dyDescent="0.35">
      <c r="A42" s="67"/>
      <c r="B42" s="64">
        <f ca="1">OFFSET(EQUIPES!$A$6,1+ROW()-ROW($A$35),MATCH($A$35,equipes,0))</f>
        <v>0</v>
      </c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</row>
    <row r="43" spans="1:44" x14ac:dyDescent="0.35"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</row>
    <row r="44" spans="1:44" x14ac:dyDescent="0.35">
      <c r="A44" s="70" t="str">
        <f ca="1">OFFSET(EQUIPES!$A$6,,5)</f>
        <v>Equipe 5</v>
      </c>
      <c r="B44" s="24">
        <f ca="1">OFFSET(EQUIPES!$A$6,1+ROW()-ROW($A$44),MATCH($A$44,equipes,0))</f>
        <v>0</v>
      </c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</row>
    <row r="45" spans="1:44" x14ac:dyDescent="0.35">
      <c r="A45" s="67"/>
      <c r="B45" s="24">
        <f ca="1">OFFSET(EQUIPES!$A$6,1+ROW()-ROW($A$44),MATCH($A$44,equipes,0))</f>
        <v>0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</row>
    <row r="46" spans="1:44" x14ac:dyDescent="0.35">
      <c r="A46" s="67"/>
      <c r="B46" s="24">
        <f ca="1">OFFSET(EQUIPES!$A$6,1+ROW()-ROW($A$44),MATCH($A$44,equipes,0))</f>
        <v>0</v>
      </c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</row>
    <row r="47" spans="1:44" x14ac:dyDescent="0.35">
      <c r="A47" s="67"/>
      <c r="B47" s="24">
        <f ca="1">OFFSET(EQUIPES!$A$6,1+ROW()-ROW($A$44),MATCH($A$44,equipes,0))</f>
        <v>0</v>
      </c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</row>
    <row r="48" spans="1:44" x14ac:dyDescent="0.35">
      <c r="A48" s="67"/>
      <c r="B48" s="24">
        <f ca="1">OFFSET(EQUIPES!$A$6,1+ROW()-ROW($A$44),MATCH($A$44,equipes,0))</f>
        <v>0</v>
      </c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</row>
    <row r="49" spans="1:44" x14ac:dyDescent="0.35">
      <c r="A49" s="67"/>
      <c r="B49" s="24">
        <f ca="1">OFFSET(EQUIPES!$A$6,1+ROW()-ROW($A$44),MATCH($A$44,equipes,0))</f>
        <v>0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</row>
    <row r="50" spans="1:44" x14ac:dyDescent="0.35">
      <c r="A50" s="67"/>
      <c r="B50" s="24">
        <f ca="1">OFFSET(EQUIPES!$A$6,1+ROW()-ROW($A$44),MATCH($A$44,equipes,0))</f>
        <v>0</v>
      </c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</row>
    <row r="51" spans="1:44" x14ac:dyDescent="0.35">
      <c r="A51" s="67"/>
      <c r="B51" s="64">
        <f ca="1">OFFSET(EQUIPES!$A$6,1+ROW()-ROW($A$44),MATCH($A$44,equipes,0))</f>
        <v>0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</row>
    <row r="52" spans="1:44" s="75" customFormat="1" x14ac:dyDescent="0.35">
      <c r="A52" s="76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</row>
  </sheetData>
  <sheetProtection sheet="1" objects="1" scenarios="1"/>
  <conditionalFormatting sqref="C6:AR7">
    <cfRule type="expression" dxfId="72" priority="37">
      <formula>MONTH(C6)=MONTH($A$1)</formula>
    </cfRule>
  </conditionalFormatting>
  <dataValidations count="1">
    <dataValidation type="list" allowBlank="1" showInputMessage="1" showErrorMessage="1" sqref="A1">
      <formula1>moisannee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>
      <selection activeCell="B4" sqref="B4"/>
    </sheetView>
  </sheetViews>
  <sheetFormatPr baseColWidth="10" defaultRowHeight="14.5" x14ac:dyDescent="0.35"/>
  <sheetData>
    <row r="3" spans="2:4" x14ac:dyDescent="0.35">
      <c r="B3" s="6" t="s">
        <v>29</v>
      </c>
      <c r="C3" s="6" t="s">
        <v>30</v>
      </c>
      <c r="D3" s="6" t="s">
        <v>31</v>
      </c>
    </row>
    <row r="4" spans="2:4" x14ac:dyDescent="0.35">
      <c r="B4" s="7" t="s">
        <v>60</v>
      </c>
      <c r="C4" s="8">
        <v>43102</v>
      </c>
      <c r="D4" s="8">
        <v>43105</v>
      </c>
    </row>
    <row r="5" spans="2:4" x14ac:dyDescent="0.35">
      <c r="B5" s="7"/>
      <c r="C5" s="8"/>
      <c r="D5" s="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74"/>
  <sheetViews>
    <sheetView showZeros="0" zoomScale="90" zoomScaleNormal="90" workbookViewId="0">
      <selection activeCell="B2" sqref="B2"/>
    </sheetView>
  </sheetViews>
  <sheetFormatPr baseColWidth="10" defaultRowHeight="14.5" x14ac:dyDescent="0.35"/>
  <cols>
    <col min="1" max="1" width="13.7265625" style="16" customWidth="1"/>
    <col min="2" max="2" width="16.5429687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A1" s="16" t="s">
        <v>55</v>
      </c>
      <c r="B1" s="47">
        <v>43101</v>
      </c>
    </row>
    <row r="2" spans="1:30" x14ac:dyDescent="0.35">
      <c r="A2" s="16" t="s">
        <v>56</v>
      </c>
      <c r="B2" s="47" t="s">
        <v>50</v>
      </c>
    </row>
    <row r="4" spans="1:30" x14ac:dyDescent="0.35">
      <c r="C4" s="80">
        <f>B1-WEEKDAY(B1,2)+1</f>
        <v>43101</v>
      </c>
      <c r="D4" s="81"/>
      <c r="E4" s="81"/>
      <c r="F4" s="82"/>
      <c r="G4" s="80">
        <f>C4+1</f>
        <v>43102</v>
      </c>
      <c r="H4" s="81"/>
      <c r="I4" s="81"/>
      <c r="J4" s="82"/>
      <c r="K4" s="80">
        <f>G4+1</f>
        <v>43103</v>
      </c>
      <c r="L4" s="81"/>
      <c r="M4" s="81"/>
      <c r="N4" s="82"/>
      <c r="O4" s="80">
        <f>K4+1</f>
        <v>43104</v>
      </c>
      <c r="P4" s="81"/>
      <c r="Q4" s="81"/>
      <c r="R4" s="82"/>
      <c r="S4" s="80">
        <f>O4+1</f>
        <v>43105</v>
      </c>
      <c r="T4" s="81"/>
      <c r="U4" s="81"/>
      <c r="V4" s="82"/>
      <c r="W4" s="80">
        <f>S4+1</f>
        <v>43106</v>
      </c>
      <c r="X4" s="81"/>
      <c r="Y4" s="81"/>
      <c r="Z4" s="82"/>
      <c r="AA4" s="80">
        <f t="shared" ref="AA4" si="0">W4+1</f>
        <v>43107</v>
      </c>
      <c r="AB4" s="81"/>
      <c r="AC4" s="81"/>
      <c r="AD4" s="82"/>
    </row>
    <row r="5" spans="1:30" x14ac:dyDescent="0.35">
      <c r="B5" s="16" t="s">
        <v>37</v>
      </c>
      <c r="C5" s="35">
        <f>HORAIRES!B2</f>
        <v>0</v>
      </c>
      <c r="D5" s="36">
        <f>HORAIRES!C2</f>
        <v>0.29166666666666669</v>
      </c>
      <c r="E5" s="36">
        <f>HORAIRES!D2</f>
        <v>0.58333333333333337</v>
      </c>
      <c r="F5" s="37">
        <f>HORAIRES!E2</f>
        <v>0.83333333333333337</v>
      </c>
      <c r="G5" s="38">
        <f>C5</f>
        <v>0</v>
      </c>
      <c r="H5" s="39">
        <f t="shared" ref="H5:AD6" si="1">D5</f>
        <v>0.29166666666666669</v>
      </c>
      <c r="I5" s="39">
        <f t="shared" si="1"/>
        <v>0.58333333333333337</v>
      </c>
      <c r="J5" s="40">
        <f t="shared" si="1"/>
        <v>0.83333333333333337</v>
      </c>
      <c r="K5" s="38">
        <f t="shared" si="1"/>
        <v>0</v>
      </c>
      <c r="L5" s="39">
        <f t="shared" si="1"/>
        <v>0.29166666666666669</v>
      </c>
      <c r="M5" s="39">
        <f t="shared" si="1"/>
        <v>0.58333333333333337</v>
      </c>
      <c r="N5" s="40">
        <f t="shared" si="1"/>
        <v>0.83333333333333337</v>
      </c>
      <c r="O5" s="38">
        <f t="shared" si="1"/>
        <v>0</v>
      </c>
      <c r="P5" s="39">
        <f t="shared" si="1"/>
        <v>0.29166666666666669</v>
      </c>
      <c r="Q5" s="39">
        <f t="shared" si="1"/>
        <v>0.58333333333333337</v>
      </c>
      <c r="R5" s="40">
        <f t="shared" si="1"/>
        <v>0.83333333333333337</v>
      </c>
      <c r="S5" s="38">
        <f t="shared" si="1"/>
        <v>0</v>
      </c>
      <c r="T5" s="39">
        <f t="shared" si="1"/>
        <v>0.29166666666666669</v>
      </c>
      <c r="U5" s="39">
        <f t="shared" si="1"/>
        <v>0.58333333333333337</v>
      </c>
      <c r="V5" s="40">
        <f t="shared" si="1"/>
        <v>0.83333333333333337</v>
      </c>
      <c r="W5" s="38">
        <f t="shared" si="1"/>
        <v>0</v>
      </c>
      <c r="X5" s="39">
        <f t="shared" si="1"/>
        <v>0.29166666666666669</v>
      </c>
      <c r="Y5" s="39">
        <f t="shared" si="1"/>
        <v>0.58333333333333337</v>
      </c>
      <c r="Z5" s="40">
        <f t="shared" si="1"/>
        <v>0.83333333333333337</v>
      </c>
      <c r="AA5" s="38">
        <f t="shared" si="1"/>
        <v>0</v>
      </c>
      <c r="AB5" s="39">
        <f t="shared" si="1"/>
        <v>0.29166666666666669</v>
      </c>
      <c r="AC5" s="39">
        <f t="shared" si="1"/>
        <v>0.58333333333333337</v>
      </c>
      <c r="AD5" s="40">
        <f t="shared" si="1"/>
        <v>0.83333333333333337</v>
      </c>
    </row>
    <row r="6" spans="1:30" x14ac:dyDescent="0.35">
      <c r="B6" s="16" t="s">
        <v>38</v>
      </c>
      <c r="C6" s="41">
        <f>HORAIRES!B4</f>
        <v>0.29166666666666669</v>
      </c>
      <c r="D6" s="42">
        <f>HORAIRES!C4</f>
        <v>0.58333333333333337</v>
      </c>
      <c r="E6" s="42">
        <f>HORAIRES!D4</f>
        <v>0.83333333333333337</v>
      </c>
      <c r="F6" s="43">
        <f>HORAIRES!E4</f>
        <v>1</v>
      </c>
      <c r="G6" s="44">
        <f>C6</f>
        <v>0.29166666666666669</v>
      </c>
      <c r="H6" s="45">
        <f t="shared" si="1"/>
        <v>0.58333333333333337</v>
      </c>
      <c r="I6" s="45">
        <f t="shared" si="1"/>
        <v>0.83333333333333337</v>
      </c>
      <c r="J6" s="46">
        <f t="shared" si="1"/>
        <v>1</v>
      </c>
      <c r="K6" s="44">
        <f t="shared" si="1"/>
        <v>0.29166666666666669</v>
      </c>
      <c r="L6" s="45">
        <f t="shared" si="1"/>
        <v>0.58333333333333337</v>
      </c>
      <c r="M6" s="45">
        <f t="shared" si="1"/>
        <v>0.83333333333333337</v>
      </c>
      <c r="N6" s="46">
        <f t="shared" si="1"/>
        <v>1</v>
      </c>
      <c r="O6" s="44">
        <f t="shared" si="1"/>
        <v>0.29166666666666669</v>
      </c>
      <c r="P6" s="45">
        <f t="shared" si="1"/>
        <v>0.58333333333333337</v>
      </c>
      <c r="Q6" s="45">
        <f t="shared" si="1"/>
        <v>0.83333333333333337</v>
      </c>
      <c r="R6" s="46">
        <f t="shared" si="1"/>
        <v>1</v>
      </c>
      <c r="S6" s="44">
        <f t="shared" si="1"/>
        <v>0.29166666666666669</v>
      </c>
      <c r="T6" s="45">
        <f t="shared" si="1"/>
        <v>0.58333333333333337</v>
      </c>
      <c r="U6" s="45">
        <f t="shared" si="1"/>
        <v>0.83333333333333337</v>
      </c>
      <c r="V6" s="46">
        <f t="shared" si="1"/>
        <v>1</v>
      </c>
      <c r="W6" s="44">
        <f t="shared" si="1"/>
        <v>0.29166666666666669</v>
      </c>
      <c r="X6" s="45">
        <f t="shared" si="1"/>
        <v>0.58333333333333337</v>
      </c>
      <c r="Y6" s="45">
        <f t="shared" si="1"/>
        <v>0.83333333333333337</v>
      </c>
      <c r="Z6" s="46">
        <f t="shared" si="1"/>
        <v>1</v>
      </c>
      <c r="AA6" s="44">
        <f t="shared" si="1"/>
        <v>0.29166666666666669</v>
      </c>
      <c r="AB6" s="45">
        <f t="shared" si="1"/>
        <v>0.58333333333333337</v>
      </c>
      <c r="AC6" s="45">
        <f t="shared" si="1"/>
        <v>0.83333333333333337</v>
      </c>
      <c r="AD6" s="46">
        <f t="shared" si="1"/>
        <v>1</v>
      </c>
    </row>
    <row r="7" spans="1:30" x14ac:dyDescent="0.35">
      <c r="B7" s="24" t="str">
        <f ca="1">OFFSET(EQUIPES!$A$6,1+ROW()-ROW($A$7),MATCH($B$2,equipes,0))</f>
        <v>Agent1</v>
      </c>
      <c r="C7" s="18" t="str">
        <f ca="1">IFERROR(INDEX(data[1],MATCH($B7&amp;"|"&amp;C4,data[clé],0)),0)</f>
        <v>X</v>
      </c>
      <c r="D7" s="19" t="str">
        <f ca="1">IFERROR(INDEX(data[2],MATCH($B7&amp;"|"&amp;C4,data[clé],0)),0)</f>
        <v/>
      </c>
      <c r="E7" s="19" t="str">
        <f ca="1">IFERROR(INDEX(data[3],MATCH($B7&amp;"|"&amp;C4,data[clé],0)),0)</f>
        <v/>
      </c>
      <c r="F7" s="20" t="str">
        <f ca="1">IFERROR(INDEX(data[4],MATCH($B7&amp;"|"&amp;C4,data[clé],0)),0)</f>
        <v/>
      </c>
      <c r="G7" s="18" t="str">
        <f ca="1">IFERROR(INDEX(data[1],MATCH($B7&amp;"|"&amp;G4,data[clé],0)),0)</f>
        <v/>
      </c>
      <c r="H7" s="19" t="str">
        <f ca="1">IFERROR(INDEX(data[2],MATCH($B7&amp;"|"&amp;G4,data[clé],0)),0)</f>
        <v/>
      </c>
      <c r="I7" s="19" t="str">
        <f ca="1">IFERROR(INDEX(data[3],MATCH($B7&amp;"|"&amp;G4,data[clé],0)),0)</f>
        <v/>
      </c>
      <c r="J7" s="20" t="str">
        <f ca="1">IFERROR(INDEX(data[4],MATCH($B7&amp;"|"&amp;G4,data[clé],0)),0)</f>
        <v/>
      </c>
      <c r="K7" s="18" t="str">
        <f ca="1">IFERROR(INDEX(data[1],MATCH($B7&amp;"|"&amp;K4,data[clé],0)),0)</f>
        <v/>
      </c>
      <c r="L7" s="19" t="str">
        <f ca="1">IFERROR(INDEX(data[2],MATCH($B7&amp;"|"&amp;K4,data[clé],0)),0)</f>
        <v/>
      </c>
      <c r="M7" s="19" t="str">
        <f ca="1">IFERROR(INDEX(data[3],MATCH($B7&amp;"|"&amp;K4,data[clé],0)),0)</f>
        <v>X</v>
      </c>
      <c r="N7" s="20" t="str">
        <f ca="1">IFERROR(INDEX(data[4],MATCH($B7&amp;"|"&amp;K4,data[clé],0)),0)</f>
        <v/>
      </c>
      <c r="O7" s="18" t="str">
        <f ca="1">IFERROR(INDEX(data[1],MATCH($B7&amp;"|"&amp;O4,data[clé],0)),0)</f>
        <v/>
      </c>
      <c r="P7" s="19" t="str">
        <f ca="1">IFERROR(INDEX(data[2],MATCH($B7&amp;"|"&amp;O4,data[clé],0)),0)</f>
        <v>X</v>
      </c>
      <c r="Q7" s="19" t="str">
        <f ca="1">IFERROR(INDEX(data[3],MATCH($B7&amp;"|"&amp;O4,data[clé],0)),0)</f>
        <v/>
      </c>
      <c r="R7" s="20" t="str">
        <f ca="1">IFERROR(INDEX(data[4],MATCH($B7&amp;"|"&amp;O4,data[clé],0)),0)</f>
        <v>X</v>
      </c>
      <c r="S7" s="18" t="str">
        <f ca="1">IFERROR(INDEX(data[1],MATCH($B7&amp;"|"&amp;S4,data[clé],0)),0)</f>
        <v>X</v>
      </c>
      <c r="T7" s="19" t="str">
        <f ca="1">IFERROR(INDEX(data[2],MATCH($B7&amp;"|"&amp;S4,data[clé],0)),0)</f>
        <v/>
      </c>
      <c r="U7" s="19" t="str">
        <f ca="1">IFERROR(INDEX(data[3],MATCH($B7&amp;"|"&amp;S4,data[clé],0)),0)</f>
        <v/>
      </c>
      <c r="V7" s="20" t="str">
        <f ca="1">IFERROR(INDEX(data[4],MATCH($B7&amp;"|"&amp;S4,data[clé],0)),0)</f>
        <v/>
      </c>
      <c r="W7" s="18" t="str">
        <f ca="1">IFERROR(INDEX(data[1],MATCH($B7&amp;"|"&amp;W4,data[clé],0)),0)</f>
        <v/>
      </c>
      <c r="X7" s="19" t="str">
        <f ca="1">IFERROR(INDEX(data[2],MATCH($B7&amp;"|"&amp;W4,data[clé],0)),0)</f>
        <v/>
      </c>
      <c r="Y7" s="19" t="str">
        <f ca="1">IFERROR(INDEX(data[3],MATCH($B7&amp;"|"&amp;W4,data[clé],0)),0)</f>
        <v/>
      </c>
      <c r="Z7" s="20" t="str">
        <f ca="1">IFERROR(INDEX(data[4],MATCH($B7&amp;"|"&amp;W4,data[clé],0)),0)</f>
        <v/>
      </c>
      <c r="AA7" s="18" t="str">
        <f ca="1">IFERROR(INDEX(data[1],MATCH($B7&amp;"|"&amp;AA4,data[clé],0)),0)</f>
        <v/>
      </c>
      <c r="AB7" s="19" t="str">
        <f ca="1">IFERROR(INDEX(data[2],MATCH($B7&amp;"|"&amp;AA4,data[clé],0)),0)</f>
        <v/>
      </c>
      <c r="AC7" s="19" t="str">
        <f ca="1">IFERROR(INDEX(data[3],MATCH($B7&amp;"|"&amp;AA4,data[clé],0)),0)</f>
        <v>X</v>
      </c>
      <c r="AD7" s="20" t="str">
        <f ca="1">IFERROR(INDEX(data[4],MATCH($B7&amp;"|"&amp;AA4,data[clé],0)),0)</f>
        <v/>
      </c>
    </row>
    <row r="8" spans="1:30" x14ac:dyDescent="0.35">
      <c r="B8" s="26" t="str">
        <f ca="1">OFFSET(EQUIPES!$A$6,1+ROW()-ROW($A$7),MATCH($B$2,equipes,0))</f>
        <v>Agent2</v>
      </c>
      <c r="C8" s="27" t="str">
        <f ca="1">IFERROR(INDEX(data[1],MATCH($B8&amp;"|"&amp;C4,data[clé],0)),0)</f>
        <v>X</v>
      </c>
      <c r="D8" s="28" t="str">
        <f ca="1">IFERROR(INDEX(data[2],MATCH($B8&amp;"|"&amp;C4,data[clé],0)),0)</f>
        <v/>
      </c>
      <c r="E8" s="28" t="str">
        <f ca="1">IFERROR(INDEX(data[3],MATCH($B8&amp;"|"&amp;C4,data[clé],0)),0)</f>
        <v/>
      </c>
      <c r="F8" s="29" t="str">
        <f ca="1">IFERROR(INDEX(data[4],MATCH($B8&amp;"|"&amp;C4,data[clé],0)),0)</f>
        <v/>
      </c>
      <c r="G8" s="27" t="str">
        <f ca="1">IFERROR(INDEX(data[1],MATCH($B8&amp;"|"&amp;G4,data[clé],0)),0)</f>
        <v/>
      </c>
      <c r="H8" s="28" t="str">
        <f ca="1">IFERROR(INDEX(data[2],MATCH($B8&amp;"|"&amp;G4,data[clé],0)),0)</f>
        <v/>
      </c>
      <c r="I8" s="28" t="str">
        <f ca="1">IFERROR(INDEX(data[3],MATCH($B8&amp;"|"&amp;G4,data[clé],0)),0)</f>
        <v/>
      </c>
      <c r="J8" s="29" t="str">
        <f ca="1">IFERROR(INDEX(data[4],MATCH($B8&amp;"|"&amp;G4,data[clé],0)),0)</f>
        <v/>
      </c>
      <c r="K8" s="27" t="str">
        <f ca="1">IFERROR(INDEX(data[1],MATCH($B8&amp;"|"&amp;K4,data[clé],0)),0)</f>
        <v/>
      </c>
      <c r="L8" s="28" t="str">
        <f ca="1">IFERROR(INDEX(data[2],MATCH($B8&amp;"|"&amp;K4,data[clé],0)),0)</f>
        <v/>
      </c>
      <c r="M8" s="28" t="str">
        <f ca="1">IFERROR(INDEX(data[3],MATCH($B8&amp;"|"&amp;K4,data[clé],0)),0)</f>
        <v>X</v>
      </c>
      <c r="N8" s="29" t="str">
        <f ca="1">IFERROR(INDEX(data[4],MATCH($B8&amp;"|"&amp;K4,data[clé],0)),0)</f>
        <v/>
      </c>
      <c r="O8" s="27" t="str">
        <f ca="1">IFERROR(INDEX(data[1],MATCH($B8&amp;"|"&amp;O4,data[clé],0)),0)</f>
        <v/>
      </c>
      <c r="P8" s="28" t="str">
        <f ca="1">IFERROR(INDEX(data[2],MATCH($B8&amp;"|"&amp;O4,data[clé],0)),0)</f>
        <v>X</v>
      </c>
      <c r="Q8" s="28" t="str">
        <f ca="1">IFERROR(INDEX(data[3],MATCH($B8&amp;"|"&amp;O4,data[clé],0)),0)</f>
        <v/>
      </c>
      <c r="R8" s="29" t="str">
        <f ca="1">IFERROR(INDEX(data[4],MATCH($B8&amp;"|"&amp;O4,data[clé],0)),0)</f>
        <v>X</v>
      </c>
      <c r="S8" s="27" t="str">
        <f ca="1">IFERROR(INDEX(data[1],MATCH($B8&amp;"|"&amp;S4,data[clé],0)),0)</f>
        <v>X</v>
      </c>
      <c r="T8" s="28" t="str">
        <f ca="1">IFERROR(INDEX(data[2],MATCH($B8&amp;"|"&amp;S4,data[clé],0)),0)</f>
        <v/>
      </c>
      <c r="U8" s="28" t="str">
        <f ca="1">IFERROR(INDEX(data[3],MATCH($B8&amp;"|"&amp;S4,data[clé],0)),0)</f>
        <v/>
      </c>
      <c r="V8" s="29" t="str">
        <f ca="1">IFERROR(INDEX(data[4],MATCH($B8&amp;"|"&amp;S4,data[clé],0)),0)</f>
        <v/>
      </c>
      <c r="W8" s="27" t="str">
        <f ca="1">IFERROR(INDEX(data[1],MATCH($B8&amp;"|"&amp;W4,data[clé],0)),0)</f>
        <v/>
      </c>
      <c r="X8" s="28" t="str">
        <f ca="1">IFERROR(INDEX(data[2],MATCH($B8&amp;"|"&amp;W4,data[clé],0)),0)</f>
        <v/>
      </c>
      <c r="Y8" s="28" t="str">
        <f ca="1">IFERROR(INDEX(data[3],MATCH($B8&amp;"|"&amp;W4,data[clé],0)),0)</f>
        <v/>
      </c>
      <c r="Z8" s="29" t="str">
        <f ca="1">IFERROR(INDEX(data[4],MATCH($B8&amp;"|"&amp;W4,data[clé],0)),0)</f>
        <v/>
      </c>
      <c r="AA8" s="27" t="str">
        <f ca="1">IFERROR(INDEX(data[1],MATCH($B8&amp;"|"&amp;AA4,data[clé],0)),0)</f>
        <v/>
      </c>
      <c r="AB8" s="28" t="str">
        <f ca="1">IFERROR(INDEX(data[2],MATCH($B8&amp;"|"&amp;AA4,data[clé],0)),0)</f>
        <v/>
      </c>
      <c r="AC8" s="28" t="str">
        <f ca="1">IFERROR(INDEX(data[3],MATCH($B8&amp;"|"&amp;AA4,data[clé],0)),0)</f>
        <v>X</v>
      </c>
      <c r="AD8" s="29" t="str">
        <f ca="1">IFERROR(INDEX(data[4],MATCH($B8&amp;"|"&amp;AA4,data[clé],0)),0)</f>
        <v/>
      </c>
    </row>
    <row r="9" spans="1:30" x14ac:dyDescent="0.35">
      <c r="B9" s="25" t="str">
        <f ca="1">OFFSET(EQUIPES!$A$6,1+ROW()-ROW($A$7),MATCH($B$2,equipes,0))</f>
        <v>Agent3</v>
      </c>
      <c r="C9" s="21" t="str">
        <f ca="1">IFERROR(INDEX(data[1],MATCH($B9&amp;"|"&amp;C4,data[clé],0)),0)</f>
        <v>X</v>
      </c>
      <c r="D9" s="22" t="str">
        <f ca="1">IFERROR(INDEX(data[2],MATCH($B9&amp;"|"&amp;C4,data[clé],0)),0)</f>
        <v/>
      </c>
      <c r="E9" s="22" t="str">
        <f ca="1">IFERROR(INDEX(data[3],MATCH($B9&amp;"|"&amp;C4,data[clé],0)),0)</f>
        <v/>
      </c>
      <c r="F9" s="23" t="str">
        <f ca="1">IFERROR(INDEX(data[4],MATCH($B9&amp;"|"&amp;C4,data[clé],0)),0)</f>
        <v/>
      </c>
      <c r="G9" s="21" t="str">
        <f ca="1">IFERROR(INDEX(data[1],MATCH($B9&amp;"|"&amp;G4,data[clé],0)),0)</f>
        <v/>
      </c>
      <c r="H9" s="22" t="str">
        <f ca="1">IFERROR(INDEX(data[2],MATCH($B9&amp;"|"&amp;G4,data[clé],0)),0)</f>
        <v/>
      </c>
      <c r="I9" s="22" t="str">
        <f ca="1">IFERROR(INDEX(data[3],MATCH($B9&amp;"|"&amp;G4,data[clé],0)),0)</f>
        <v/>
      </c>
      <c r="J9" s="23" t="str">
        <f ca="1">IFERROR(INDEX(data[4],MATCH($B9&amp;"|"&amp;G4,data[clé],0)),0)</f>
        <v/>
      </c>
      <c r="K9" s="21" t="str">
        <f ca="1">IFERROR(INDEX(data[1],MATCH($B9&amp;"|"&amp;K4,data[clé],0)),0)</f>
        <v/>
      </c>
      <c r="L9" s="22" t="str">
        <f ca="1">IFERROR(INDEX(data[2],MATCH($B9&amp;"|"&amp;K4,data[clé],0)),0)</f>
        <v/>
      </c>
      <c r="M9" s="22" t="str">
        <f ca="1">IFERROR(INDEX(data[3],MATCH($B9&amp;"|"&amp;K4,data[clé],0)),0)</f>
        <v>X</v>
      </c>
      <c r="N9" s="23" t="str">
        <f ca="1">IFERROR(INDEX(data[4],MATCH($B9&amp;"|"&amp;K4,data[clé],0)),0)</f>
        <v/>
      </c>
      <c r="O9" s="21" t="str">
        <f ca="1">IFERROR(INDEX(data[1],MATCH($B9&amp;"|"&amp;O4,data[clé],0)),0)</f>
        <v/>
      </c>
      <c r="P9" s="22" t="str">
        <f ca="1">IFERROR(INDEX(data[2],MATCH($B9&amp;"|"&amp;O4,data[clé],0)),0)</f>
        <v>X</v>
      </c>
      <c r="Q9" s="22" t="str">
        <f ca="1">IFERROR(INDEX(data[3],MATCH($B9&amp;"|"&amp;O4,data[clé],0)),0)</f>
        <v/>
      </c>
      <c r="R9" s="23" t="str">
        <f ca="1">IFERROR(INDEX(data[4],MATCH($B9&amp;"|"&amp;O4,data[clé],0)),0)</f>
        <v>X</v>
      </c>
      <c r="S9" s="21" t="str">
        <f ca="1">IFERROR(INDEX(data[1],MATCH($B9&amp;"|"&amp;S4,data[clé],0)),0)</f>
        <v>X</v>
      </c>
      <c r="T9" s="22" t="str">
        <f ca="1">IFERROR(INDEX(data[2],MATCH($B9&amp;"|"&amp;S4,data[clé],0)),0)</f>
        <v/>
      </c>
      <c r="U9" s="22" t="str">
        <f ca="1">IFERROR(INDEX(data[3],MATCH($B9&amp;"|"&amp;S4,data[clé],0)),0)</f>
        <v/>
      </c>
      <c r="V9" s="23" t="str">
        <f ca="1">IFERROR(INDEX(data[4],MATCH($B9&amp;"|"&amp;S4,data[clé],0)),0)</f>
        <v/>
      </c>
      <c r="W9" s="21" t="str">
        <f ca="1">IFERROR(INDEX(data[1],MATCH($B9&amp;"|"&amp;W4,data[clé],0)),0)</f>
        <v/>
      </c>
      <c r="X9" s="22" t="str">
        <f ca="1">IFERROR(INDEX(data[2],MATCH($B9&amp;"|"&amp;W4,data[clé],0)),0)</f>
        <v/>
      </c>
      <c r="Y9" s="22" t="str">
        <f ca="1">IFERROR(INDEX(data[3],MATCH($B9&amp;"|"&amp;W4,data[clé],0)),0)</f>
        <v/>
      </c>
      <c r="Z9" s="23" t="str">
        <f ca="1">IFERROR(INDEX(data[4],MATCH($B9&amp;"|"&amp;W4,data[clé],0)),0)</f>
        <v/>
      </c>
      <c r="AA9" s="21" t="str">
        <f ca="1">IFERROR(INDEX(data[1],MATCH($B9&amp;"|"&amp;AA4,data[clé],0)),0)</f>
        <v/>
      </c>
      <c r="AB9" s="22" t="str">
        <f ca="1">IFERROR(INDEX(data[2],MATCH($B9&amp;"|"&amp;AA4,data[clé],0)),0)</f>
        <v/>
      </c>
      <c r="AC9" s="22" t="str">
        <f ca="1">IFERROR(INDEX(data[3],MATCH($B9&amp;"|"&amp;AA4,data[clé],0)),0)</f>
        <v>X</v>
      </c>
      <c r="AD9" s="23" t="str">
        <f ca="1">IFERROR(INDEX(data[4],MATCH($B9&amp;"|"&amp;AA4,data[clé],0)),0)</f>
        <v/>
      </c>
    </row>
    <row r="10" spans="1:30" x14ac:dyDescent="0.35">
      <c r="B10" s="26">
        <f ca="1">OFFSET(EQUIPES!$A$6,1+ROW()-ROW($A$7),MATCH($B$2,equipes,0))</f>
        <v>0</v>
      </c>
      <c r="C10" s="27">
        <f ca="1">IFERROR(INDEX(data[1],MATCH($B10&amp;"|"&amp;C4,data[clé],0)),0)</f>
        <v>0</v>
      </c>
      <c r="D10" s="28">
        <f ca="1">IFERROR(INDEX(data[2],MATCH($B10&amp;"|"&amp;C4,data[clé],0)),0)</f>
        <v>0</v>
      </c>
      <c r="E10" s="28">
        <f ca="1">IFERROR(INDEX(data[3],MATCH($B10&amp;"|"&amp;C4,data[clé],0)),0)</f>
        <v>0</v>
      </c>
      <c r="F10" s="29">
        <f ca="1">IFERROR(INDEX(data[4],MATCH($B10&amp;"|"&amp;C4,data[clé],0)),0)</f>
        <v>0</v>
      </c>
      <c r="G10" s="27">
        <f ca="1">IFERROR(INDEX(data[1],MATCH($B10&amp;"|"&amp;G4,data[clé],0)),0)</f>
        <v>0</v>
      </c>
      <c r="H10" s="28">
        <f ca="1">IFERROR(INDEX(data[2],MATCH($B10&amp;"|"&amp;G4,data[clé],0)),0)</f>
        <v>0</v>
      </c>
      <c r="I10" s="28">
        <f ca="1">IFERROR(INDEX(data[3],MATCH($B10&amp;"|"&amp;G4,data[clé],0)),0)</f>
        <v>0</v>
      </c>
      <c r="J10" s="29">
        <f ca="1">IFERROR(INDEX(data[4],MATCH($B10&amp;"|"&amp;G4,data[clé],0)),0)</f>
        <v>0</v>
      </c>
      <c r="K10" s="27">
        <f ca="1">IFERROR(INDEX(data[1],MATCH($B10&amp;"|"&amp;K4,data[clé],0)),0)</f>
        <v>0</v>
      </c>
      <c r="L10" s="28">
        <f ca="1">IFERROR(INDEX(data[2],MATCH($B10&amp;"|"&amp;K4,data[clé],0)),0)</f>
        <v>0</v>
      </c>
      <c r="M10" s="28">
        <f ca="1">IFERROR(INDEX(data[3],MATCH($B10&amp;"|"&amp;K4,data[clé],0)),0)</f>
        <v>0</v>
      </c>
      <c r="N10" s="29">
        <f ca="1">IFERROR(INDEX(data[4],MATCH($B10&amp;"|"&amp;K4,data[clé],0)),0)</f>
        <v>0</v>
      </c>
      <c r="O10" s="27">
        <f ca="1">IFERROR(INDEX(data[1],MATCH($B10&amp;"|"&amp;O4,data[clé],0)),0)</f>
        <v>0</v>
      </c>
      <c r="P10" s="28">
        <f ca="1">IFERROR(INDEX(data[2],MATCH($B10&amp;"|"&amp;O4,data[clé],0)),0)</f>
        <v>0</v>
      </c>
      <c r="Q10" s="28">
        <f ca="1">IFERROR(INDEX(data[3],MATCH($B10&amp;"|"&amp;O4,data[clé],0)),0)</f>
        <v>0</v>
      </c>
      <c r="R10" s="29">
        <f ca="1">IFERROR(INDEX(data[4],MATCH($B10&amp;"|"&amp;O4,data[clé],0)),0)</f>
        <v>0</v>
      </c>
      <c r="S10" s="27">
        <f ca="1">IFERROR(INDEX(data[1],MATCH($B10&amp;"|"&amp;S4,data[clé],0)),0)</f>
        <v>0</v>
      </c>
      <c r="T10" s="28">
        <f ca="1">IFERROR(INDEX(data[2],MATCH($B10&amp;"|"&amp;S4,data[clé],0)),0)</f>
        <v>0</v>
      </c>
      <c r="U10" s="28">
        <f ca="1">IFERROR(INDEX(data[3],MATCH($B10&amp;"|"&amp;S4,data[clé],0)),0)</f>
        <v>0</v>
      </c>
      <c r="V10" s="29">
        <f ca="1">IFERROR(INDEX(data[4],MATCH($B10&amp;"|"&amp;S4,data[clé],0)),0)</f>
        <v>0</v>
      </c>
      <c r="W10" s="27">
        <f ca="1">IFERROR(INDEX(data[1],MATCH($B10&amp;"|"&amp;W4,data[clé],0)),0)</f>
        <v>0</v>
      </c>
      <c r="X10" s="28">
        <f ca="1">IFERROR(INDEX(data[2],MATCH($B10&amp;"|"&amp;W4,data[clé],0)),0)</f>
        <v>0</v>
      </c>
      <c r="Y10" s="28">
        <f ca="1">IFERROR(INDEX(data[3],MATCH($B10&amp;"|"&amp;W4,data[clé],0)),0)</f>
        <v>0</v>
      </c>
      <c r="Z10" s="29">
        <f ca="1">IFERROR(INDEX(data[4],MATCH($B10&amp;"|"&amp;W4,data[clé],0)),0)</f>
        <v>0</v>
      </c>
      <c r="AA10" s="27">
        <f ca="1">IFERROR(INDEX(data[1],MATCH($B10&amp;"|"&amp;AA4,data[clé],0)),0)</f>
        <v>0</v>
      </c>
      <c r="AB10" s="28">
        <f ca="1">IFERROR(INDEX(data[2],MATCH($B10&amp;"|"&amp;AA4,data[clé],0)),0)</f>
        <v>0</v>
      </c>
      <c r="AC10" s="28">
        <f ca="1">IFERROR(INDEX(data[3],MATCH($B10&amp;"|"&amp;AA4,data[clé],0)),0)</f>
        <v>0</v>
      </c>
      <c r="AD10" s="29">
        <f ca="1">IFERROR(INDEX(data[4],MATCH($B10&amp;"|"&amp;AA4,data[clé],0)),0)</f>
        <v>0</v>
      </c>
    </row>
    <row r="11" spans="1:30" x14ac:dyDescent="0.35">
      <c r="B11" s="25">
        <f ca="1">OFFSET(EQUIPES!$A$6,1+ROW()-ROW($A$7),MATCH($B$2,equipes,0))</f>
        <v>0</v>
      </c>
      <c r="C11" s="21">
        <f ca="1">IFERROR(INDEX(data[1],MATCH($B11&amp;"|"&amp;C4,data[clé],0)),0)</f>
        <v>0</v>
      </c>
      <c r="D11" s="22">
        <f ca="1">IFERROR(INDEX(data[2],MATCH($B11&amp;"|"&amp;C4,data[clé],0)),0)</f>
        <v>0</v>
      </c>
      <c r="E11" s="22">
        <f ca="1">IFERROR(INDEX(data[3],MATCH($B11&amp;"|"&amp;C4,data[clé],0)),0)</f>
        <v>0</v>
      </c>
      <c r="F11" s="23">
        <f ca="1">IFERROR(INDEX(data[4],MATCH($B11&amp;"|"&amp;C4,data[clé],0)),0)</f>
        <v>0</v>
      </c>
      <c r="G11" s="21">
        <f ca="1">IFERROR(INDEX(data[1],MATCH($B11&amp;"|"&amp;G4,data[clé],0)),0)</f>
        <v>0</v>
      </c>
      <c r="H11" s="22">
        <f ca="1">IFERROR(INDEX(data[2],MATCH($B11&amp;"|"&amp;G4,data[clé],0)),0)</f>
        <v>0</v>
      </c>
      <c r="I11" s="22">
        <f ca="1">IFERROR(INDEX(data[3],MATCH($B11&amp;"|"&amp;G4,data[clé],0)),0)</f>
        <v>0</v>
      </c>
      <c r="J11" s="23">
        <f ca="1">IFERROR(INDEX(data[4],MATCH($B11&amp;"|"&amp;G4,data[clé],0)),0)</f>
        <v>0</v>
      </c>
      <c r="K11" s="21">
        <f ca="1">IFERROR(INDEX(data[1],MATCH($B11&amp;"|"&amp;K4,data[clé],0)),0)</f>
        <v>0</v>
      </c>
      <c r="L11" s="22">
        <f ca="1">IFERROR(INDEX(data[2],MATCH($B11&amp;"|"&amp;K4,data[clé],0)),0)</f>
        <v>0</v>
      </c>
      <c r="M11" s="22">
        <f ca="1">IFERROR(INDEX(data[3],MATCH($B11&amp;"|"&amp;K4,data[clé],0)),0)</f>
        <v>0</v>
      </c>
      <c r="N11" s="23">
        <f ca="1">IFERROR(INDEX(data[4],MATCH($B11&amp;"|"&amp;K4,data[clé],0)),0)</f>
        <v>0</v>
      </c>
      <c r="O11" s="21">
        <f ca="1">IFERROR(INDEX(data[1],MATCH($B11&amp;"|"&amp;O4,data[clé],0)),0)</f>
        <v>0</v>
      </c>
      <c r="P11" s="22">
        <f ca="1">IFERROR(INDEX(data[2],MATCH($B11&amp;"|"&amp;O4,data[clé],0)),0)</f>
        <v>0</v>
      </c>
      <c r="Q11" s="22">
        <f ca="1">IFERROR(INDEX(data[3],MATCH($B11&amp;"|"&amp;O4,data[clé],0)),0)</f>
        <v>0</v>
      </c>
      <c r="R11" s="23">
        <f ca="1">IFERROR(INDEX(data[4],MATCH($B11&amp;"|"&amp;O4,data[clé],0)),0)</f>
        <v>0</v>
      </c>
      <c r="S11" s="21">
        <f ca="1">IFERROR(INDEX(data[1],MATCH($B11&amp;"|"&amp;S4,data[clé],0)),0)</f>
        <v>0</v>
      </c>
      <c r="T11" s="22">
        <f ca="1">IFERROR(INDEX(data[2],MATCH($B11&amp;"|"&amp;S4,data[clé],0)),0)</f>
        <v>0</v>
      </c>
      <c r="U11" s="22">
        <f ca="1">IFERROR(INDEX(data[3],MATCH($B11&amp;"|"&amp;S4,data[clé],0)),0)</f>
        <v>0</v>
      </c>
      <c r="V11" s="23">
        <f ca="1">IFERROR(INDEX(data[4],MATCH($B11&amp;"|"&amp;S4,data[clé],0)),0)</f>
        <v>0</v>
      </c>
      <c r="W11" s="21">
        <f ca="1">IFERROR(INDEX(data[1],MATCH($B11&amp;"|"&amp;W4,data[clé],0)),0)</f>
        <v>0</v>
      </c>
      <c r="X11" s="22">
        <f ca="1">IFERROR(INDEX(data[2],MATCH($B11&amp;"|"&amp;W4,data[clé],0)),0)</f>
        <v>0</v>
      </c>
      <c r="Y11" s="22">
        <f ca="1">IFERROR(INDEX(data[3],MATCH($B11&amp;"|"&amp;W4,data[clé],0)),0)</f>
        <v>0</v>
      </c>
      <c r="Z11" s="23">
        <f ca="1">IFERROR(INDEX(data[4],MATCH($B11&amp;"|"&amp;W4,data[clé],0)),0)</f>
        <v>0</v>
      </c>
      <c r="AA11" s="21">
        <f ca="1">IFERROR(INDEX(data[1],MATCH($B11&amp;"|"&amp;AA4,data[clé],0)),0)</f>
        <v>0</v>
      </c>
      <c r="AB11" s="22">
        <f ca="1">IFERROR(INDEX(data[2],MATCH($B11&amp;"|"&amp;AA4,data[clé],0)),0)</f>
        <v>0</v>
      </c>
      <c r="AC11" s="22">
        <f ca="1">IFERROR(INDEX(data[3],MATCH($B11&amp;"|"&amp;AA4,data[clé],0)),0)</f>
        <v>0</v>
      </c>
      <c r="AD11" s="23">
        <f ca="1">IFERROR(INDEX(data[4],MATCH($B11&amp;"|"&amp;AA4,data[clé],0)),0)</f>
        <v>0</v>
      </c>
    </row>
    <row r="12" spans="1:30" x14ac:dyDescent="0.35">
      <c r="B12" s="26">
        <f ca="1">OFFSET(EQUIPES!$A$6,1+ROW()-ROW($A$7),MATCH($B$2,equipes,0))</f>
        <v>0</v>
      </c>
      <c r="C12" s="27">
        <f ca="1">IFERROR(INDEX(data[1],MATCH($B12&amp;"|"&amp;C4,data[clé],0)),0)</f>
        <v>0</v>
      </c>
      <c r="D12" s="28">
        <f ca="1">IFERROR(INDEX(data[2],MATCH($B12&amp;"|"&amp;C4,data[clé],0)),0)</f>
        <v>0</v>
      </c>
      <c r="E12" s="28">
        <f ca="1">IFERROR(INDEX(data[3],MATCH($B12&amp;"|"&amp;C4,data[clé],0)),0)</f>
        <v>0</v>
      </c>
      <c r="F12" s="29">
        <f ca="1">IFERROR(INDEX(data[4],MATCH($B12&amp;"|"&amp;C4,data[clé],0)),0)</f>
        <v>0</v>
      </c>
      <c r="G12" s="27">
        <f ca="1">IFERROR(INDEX(data[1],MATCH($B12&amp;"|"&amp;G4,data[clé],0)),0)</f>
        <v>0</v>
      </c>
      <c r="H12" s="28">
        <f ca="1">IFERROR(INDEX(data[2],MATCH($B12&amp;"|"&amp;G4,data[clé],0)),0)</f>
        <v>0</v>
      </c>
      <c r="I12" s="28">
        <f ca="1">IFERROR(INDEX(data[3],MATCH($B12&amp;"|"&amp;G4,data[clé],0)),0)</f>
        <v>0</v>
      </c>
      <c r="J12" s="29">
        <f ca="1">IFERROR(INDEX(data[4],MATCH($B12&amp;"|"&amp;G4,data[clé],0)),0)</f>
        <v>0</v>
      </c>
      <c r="K12" s="27">
        <f ca="1">IFERROR(INDEX(data[1],MATCH($B12&amp;"|"&amp;K4,data[clé],0)),0)</f>
        <v>0</v>
      </c>
      <c r="L12" s="28">
        <f ca="1">IFERROR(INDEX(data[2],MATCH($B12&amp;"|"&amp;K4,data[clé],0)),0)</f>
        <v>0</v>
      </c>
      <c r="M12" s="28">
        <f ca="1">IFERROR(INDEX(data[3],MATCH($B12&amp;"|"&amp;K4,data[clé],0)),0)</f>
        <v>0</v>
      </c>
      <c r="N12" s="29">
        <f ca="1">IFERROR(INDEX(data[4],MATCH($B12&amp;"|"&amp;K4,data[clé],0)),0)</f>
        <v>0</v>
      </c>
      <c r="O12" s="27">
        <f ca="1">IFERROR(INDEX(data[1],MATCH($B12&amp;"|"&amp;O4,data[clé],0)),0)</f>
        <v>0</v>
      </c>
      <c r="P12" s="28">
        <f ca="1">IFERROR(INDEX(data[2],MATCH($B12&amp;"|"&amp;O4,data[clé],0)),0)</f>
        <v>0</v>
      </c>
      <c r="Q12" s="28">
        <f ca="1">IFERROR(INDEX(data[3],MATCH($B12&amp;"|"&amp;O4,data[clé],0)),0)</f>
        <v>0</v>
      </c>
      <c r="R12" s="29">
        <f ca="1">IFERROR(INDEX(data[4],MATCH($B12&amp;"|"&amp;O4,data[clé],0)),0)</f>
        <v>0</v>
      </c>
      <c r="S12" s="27">
        <f ca="1">IFERROR(INDEX(data[1],MATCH($B12&amp;"|"&amp;S4,data[clé],0)),0)</f>
        <v>0</v>
      </c>
      <c r="T12" s="28">
        <f ca="1">IFERROR(INDEX(data[2],MATCH($B12&amp;"|"&amp;S4,data[clé],0)),0)</f>
        <v>0</v>
      </c>
      <c r="U12" s="28">
        <f ca="1">IFERROR(INDEX(data[3],MATCH($B12&amp;"|"&amp;S4,data[clé],0)),0)</f>
        <v>0</v>
      </c>
      <c r="V12" s="29">
        <f ca="1">IFERROR(INDEX(data[4],MATCH($B12&amp;"|"&amp;S4,data[clé],0)),0)</f>
        <v>0</v>
      </c>
      <c r="W12" s="27">
        <f ca="1">IFERROR(INDEX(data[1],MATCH($B12&amp;"|"&amp;W4,data[clé],0)),0)</f>
        <v>0</v>
      </c>
      <c r="X12" s="28">
        <f ca="1">IFERROR(INDEX(data[2],MATCH($B12&amp;"|"&amp;W4,data[clé],0)),0)</f>
        <v>0</v>
      </c>
      <c r="Y12" s="28">
        <f ca="1">IFERROR(INDEX(data[3],MATCH($B12&amp;"|"&amp;W4,data[clé],0)),0)</f>
        <v>0</v>
      </c>
      <c r="Z12" s="29">
        <f ca="1">IFERROR(INDEX(data[4],MATCH($B12&amp;"|"&amp;W4,data[clé],0)),0)</f>
        <v>0</v>
      </c>
      <c r="AA12" s="27">
        <f ca="1">IFERROR(INDEX(data[1],MATCH($B12&amp;"|"&amp;AA4,data[clé],0)),0)</f>
        <v>0</v>
      </c>
      <c r="AB12" s="28">
        <f ca="1">IFERROR(INDEX(data[2],MATCH($B12&amp;"|"&amp;AA4,data[clé],0)),0)</f>
        <v>0</v>
      </c>
      <c r="AC12" s="28">
        <f ca="1">IFERROR(INDEX(data[3],MATCH($B12&amp;"|"&amp;AA4,data[clé],0)),0)</f>
        <v>0</v>
      </c>
      <c r="AD12" s="29">
        <f ca="1">IFERROR(INDEX(data[4],MATCH($B12&amp;"|"&amp;AA4,data[clé],0)),0)</f>
        <v>0</v>
      </c>
    </row>
    <row r="13" spans="1:30" x14ac:dyDescent="0.35">
      <c r="B13" s="25">
        <f ca="1">OFFSET(EQUIPES!$A$6,1+ROW()-ROW($A$7),MATCH($B$2,equipes,0))</f>
        <v>0</v>
      </c>
      <c r="C13" s="21">
        <f ca="1">IFERROR(INDEX(data[1],MATCH($B13&amp;"|"&amp;C4,data[clé],0)),0)</f>
        <v>0</v>
      </c>
      <c r="D13" s="22">
        <f ca="1">IFERROR(INDEX(data[2],MATCH($B13&amp;"|"&amp;C4,data[clé],0)),0)</f>
        <v>0</v>
      </c>
      <c r="E13" s="22">
        <f ca="1">IFERROR(INDEX(data[3],MATCH($B13&amp;"|"&amp;C4,data[clé],0)),0)</f>
        <v>0</v>
      </c>
      <c r="F13" s="23">
        <f ca="1">IFERROR(INDEX(data[4],MATCH($B13&amp;"|"&amp;C4,data[clé],0)),0)</f>
        <v>0</v>
      </c>
      <c r="G13" s="21">
        <f ca="1">IFERROR(INDEX(data[1],MATCH($B13&amp;"|"&amp;G4,data[clé],0)),0)</f>
        <v>0</v>
      </c>
      <c r="H13" s="22">
        <f ca="1">IFERROR(INDEX(data[2],MATCH($B13&amp;"|"&amp;G4,data[clé],0)),0)</f>
        <v>0</v>
      </c>
      <c r="I13" s="22">
        <f ca="1">IFERROR(INDEX(data[3],MATCH($B13&amp;"|"&amp;G4,data[clé],0)),0)</f>
        <v>0</v>
      </c>
      <c r="J13" s="23">
        <f ca="1">IFERROR(INDEX(data[4],MATCH($B13&amp;"|"&amp;G4,data[clé],0)),0)</f>
        <v>0</v>
      </c>
      <c r="K13" s="21">
        <f ca="1">IFERROR(INDEX(data[1],MATCH($B13&amp;"|"&amp;K4,data[clé],0)),0)</f>
        <v>0</v>
      </c>
      <c r="L13" s="22">
        <f ca="1">IFERROR(INDEX(data[2],MATCH($B13&amp;"|"&amp;K4,data[clé],0)),0)</f>
        <v>0</v>
      </c>
      <c r="M13" s="22">
        <f ca="1">IFERROR(INDEX(data[3],MATCH($B13&amp;"|"&amp;K4,data[clé],0)),0)</f>
        <v>0</v>
      </c>
      <c r="N13" s="23">
        <f ca="1">IFERROR(INDEX(data[4],MATCH($B13&amp;"|"&amp;K4,data[clé],0)),0)</f>
        <v>0</v>
      </c>
      <c r="O13" s="21">
        <f ca="1">IFERROR(INDEX(data[1],MATCH($B13&amp;"|"&amp;O4,data[clé],0)),0)</f>
        <v>0</v>
      </c>
      <c r="P13" s="22">
        <f ca="1">IFERROR(INDEX(data[2],MATCH($B13&amp;"|"&amp;O4,data[clé],0)),0)</f>
        <v>0</v>
      </c>
      <c r="Q13" s="22">
        <f ca="1">IFERROR(INDEX(data[3],MATCH($B13&amp;"|"&amp;O4,data[clé],0)),0)</f>
        <v>0</v>
      </c>
      <c r="R13" s="23">
        <f ca="1">IFERROR(INDEX(data[4],MATCH($B13&amp;"|"&amp;O4,data[clé],0)),0)</f>
        <v>0</v>
      </c>
      <c r="S13" s="21">
        <f ca="1">IFERROR(INDEX(data[1],MATCH($B13&amp;"|"&amp;S4,data[clé],0)),0)</f>
        <v>0</v>
      </c>
      <c r="T13" s="22">
        <f ca="1">IFERROR(INDEX(data[2],MATCH($B13&amp;"|"&amp;S4,data[clé],0)),0)</f>
        <v>0</v>
      </c>
      <c r="U13" s="22">
        <f ca="1">IFERROR(INDEX(data[3],MATCH($B13&amp;"|"&amp;S4,data[clé],0)),0)</f>
        <v>0</v>
      </c>
      <c r="V13" s="23">
        <f ca="1">IFERROR(INDEX(data[4],MATCH($B13&amp;"|"&amp;S4,data[clé],0)),0)</f>
        <v>0</v>
      </c>
      <c r="W13" s="21">
        <f ca="1">IFERROR(INDEX(data[1],MATCH($B13&amp;"|"&amp;W4,data[clé],0)),0)</f>
        <v>0</v>
      </c>
      <c r="X13" s="22">
        <f ca="1">IFERROR(INDEX(data[2],MATCH($B13&amp;"|"&amp;W4,data[clé],0)),0)</f>
        <v>0</v>
      </c>
      <c r="Y13" s="22">
        <f ca="1">IFERROR(INDEX(data[3],MATCH($B13&amp;"|"&amp;W4,data[clé],0)),0)</f>
        <v>0</v>
      </c>
      <c r="Z13" s="23">
        <f ca="1">IFERROR(INDEX(data[4],MATCH($B13&amp;"|"&amp;W4,data[clé],0)),0)</f>
        <v>0</v>
      </c>
      <c r="AA13" s="21">
        <f ca="1">IFERROR(INDEX(data[1],MATCH($B13&amp;"|"&amp;AA4,data[clé],0)),0)</f>
        <v>0</v>
      </c>
      <c r="AB13" s="22">
        <f ca="1">IFERROR(INDEX(data[2],MATCH($B13&amp;"|"&amp;AA4,data[clé],0)),0)</f>
        <v>0</v>
      </c>
      <c r="AC13" s="22">
        <f ca="1">IFERROR(INDEX(data[3],MATCH($B13&amp;"|"&amp;AA4,data[clé],0)),0)</f>
        <v>0</v>
      </c>
      <c r="AD13" s="23">
        <f ca="1">IFERROR(INDEX(data[4],MATCH($B13&amp;"|"&amp;AA4,data[clé],0)),0)</f>
        <v>0</v>
      </c>
    </row>
    <row r="14" spans="1:30" x14ac:dyDescent="0.35">
      <c r="B14" s="30">
        <f ca="1">OFFSET(EQUIPES!$A$6,1+ROW()-ROW($A$7),MATCH($B$2,equipes,0))</f>
        <v>0</v>
      </c>
      <c r="C14" s="31">
        <f ca="1">IFERROR(INDEX(data[1],MATCH($B14&amp;"|"&amp;C4,data[clé],0)),0)</f>
        <v>0</v>
      </c>
      <c r="D14" s="32">
        <f ca="1">IFERROR(INDEX(data[2],MATCH($B14&amp;"|"&amp;C4,data[clé],0)),0)</f>
        <v>0</v>
      </c>
      <c r="E14" s="32">
        <f ca="1">IFERROR(INDEX(data[3],MATCH($B14&amp;"|"&amp;C4,data[clé],0)),0)</f>
        <v>0</v>
      </c>
      <c r="F14" s="33">
        <f ca="1">IFERROR(INDEX(data[4],MATCH($B14&amp;"|"&amp;C4,data[clé],0)),0)</f>
        <v>0</v>
      </c>
      <c r="G14" s="31">
        <f ca="1">IFERROR(INDEX(data[1],MATCH($B14&amp;"|"&amp;G4,data[clé],0)),0)</f>
        <v>0</v>
      </c>
      <c r="H14" s="32">
        <f ca="1">IFERROR(INDEX(data[2],MATCH($B14&amp;"|"&amp;G4,data[clé],0)),0)</f>
        <v>0</v>
      </c>
      <c r="I14" s="32">
        <f ca="1">IFERROR(INDEX(data[3],MATCH($B14&amp;"|"&amp;G4,data[clé],0)),0)</f>
        <v>0</v>
      </c>
      <c r="J14" s="33">
        <f ca="1">IFERROR(INDEX(data[4],MATCH($B14&amp;"|"&amp;G4,data[clé],0)),0)</f>
        <v>0</v>
      </c>
      <c r="K14" s="31">
        <f ca="1">IFERROR(INDEX(data[1],MATCH($B14&amp;"|"&amp;K4,data[clé],0)),0)</f>
        <v>0</v>
      </c>
      <c r="L14" s="32">
        <f ca="1">IFERROR(INDEX(data[2],MATCH($B14&amp;"|"&amp;K4,data[clé],0)),0)</f>
        <v>0</v>
      </c>
      <c r="M14" s="32">
        <f ca="1">IFERROR(INDEX(data[3],MATCH($B14&amp;"|"&amp;K4,data[clé],0)),0)</f>
        <v>0</v>
      </c>
      <c r="N14" s="33">
        <f ca="1">IFERROR(INDEX(data[4],MATCH($B14&amp;"|"&amp;K4,data[clé],0)),0)</f>
        <v>0</v>
      </c>
      <c r="O14" s="31">
        <f ca="1">IFERROR(INDEX(data[1],MATCH($B14&amp;"|"&amp;O4,data[clé],0)),0)</f>
        <v>0</v>
      </c>
      <c r="P14" s="32">
        <f ca="1">IFERROR(INDEX(data[2],MATCH($B14&amp;"|"&amp;O4,data[clé],0)),0)</f>
        <v>0</v>
      </c>
      <c r="Q14" s="32">
        <f ca="1">IFERROR(INDEX(data[3],MATCH($B14&amp;"|"&amp;O4,data[clé],0)),0)</f>
        <v>0</v>
      </c>
      <c r="R14" s="33">
        <f ca="1">IFERROR(INDEX(data[4],MATCH($B14&amp;"|"&amp;O4,data[clé],0)),0)</f>
        <v>0</v>
      </c>
      <c r="S14" s="31">
        <f ca="1">IFERROR(INDEX(data[1],MATCH($B14&amp;"|"&amp;S4,data[clé],0)),0)</f>
        <v>0</v>
      </c>
      <c r="T14" s="32">
        <f ca="1">IFERROR(INDEX(data[2],MATCH($B14&amp;"|"&amp;S4,data[clé],0)),0)</f>
        <v>0</v>
      </c>
      <c r="U14" s="32">
        <f ca="1">IFERROR(INDEX(data[3],MATCH($B14&amp;"|"&amp;S4,data[clé],0)),0)</f>
        <v>0</v>
      </c>
      <c r="V14" s="33">
        <f ca="1">IFERROR(INDEX(data[4],MATCH($B14&amp;"|"&amp;S4,data[clé],0)),0)</f>
        <v>0</v>
      </c>
      <c r="W14" s="31">
        <f ca="1">IFERROR(INDEX(data[1],MATCH($B14&amp;"|"&amp;W4,data[clé],0)),0)</f>
        <v>0</v>
      </c>
      <c r="X14" s="32">
        <f ca="1">IFERROR(INDEX(data[2],MATCH($B14&amp;"|"&amp;W4,data[clé],0)),0)</f>
        <v>0</v>
      </c>
      <c r="Y14" s="32">
        <f ca="1">IFERROR(INDEX(data[3],MATCH($B14&amp;"|"&amp;W4,data[clé],0)),0)</f>
        <v>0</v>
      </c>
      <c r="Z14" s="33">
        <f ca="1">IFERROR(INDEX(data[4],MATCH($B14&amp;"|"&amp;W4,data[clé],0)),0)</f>
        <v>0</v>
      </c>
      <c r="AA14" s="31">
        <f ca="1">IFERROR(INDEX(data[1],MATCH($B14&amp;"|"&amp;AA4,data[clé],0)),0)</f>
        <v>0</v>
      </c>
      <c r="AB14" s="32">
        <f ca="1">IFERROR(INDEX(data[2],MATCH($B14&amp;"|"&amp;AA4,data[clé],0)),0)</f>
        <v>0</v>
      </c>
      <c r="AC14" s="32">
        <f ca="1">IFERROR(INDEX(data[3],MATCH($B14&amp;"|"&amp;AA4,data[clé],0)),0)</f>
        <v>0</v>
      </c>
      <c r="AD14" s="33">
        <f ca="1">IFERROR(INDEX(data[4],MATCH($B14&amp;"|"&amp;AA4,data[clé],0)),0)</f>
        <v>0</v>
      </c>
    </row>
    <row r="16" spans="1:30" x14ac:dyDescent="0.35">
      <c r="C16" s="80">
        <f>C4+7</f>
        <v>43108</v>
      </c>
      <c r="D16" s="81"/>
      <c r="E16" s="81"/>
      <c r="F16" s="82"/>
      <c r="G16" s="80">
        <f>C16+1</f>
        <v>43109</v>
      </c>
      <c r="H16" s="81"/>
      <c r="I16" s="81"/>
      <c r="J16" s="82"/>
      <c r="K16" s="80">
        <f>G16+1</f>
        <v>43110</v>
      </c>
      <c r="L16" s="81"/>
      <c r="M16" s="81"/>
      <c r="N16" s="82"/>
      <c r="O16" s="80">
        <f>K16+1</f>
        <v>43111</v>
      </c>
      <c r="P16" s="81"/>
      <c r="Q16" s="81"/>
      <c r="R16" s="82"/>
      <c r="S16" s="80">
        <f>O16+1</f>
        <v>43112</v>
      </c>
      <c r="T16" s="81"/>
      <c r="U16" s="81"/>
      <c r="V16" s="82"/>
      <c r="W16" s="80">
        <f>S16+1</f>
        <v>43113</v>
      </c>
      <c r="X16" s="81"/>
      <c r="Y16" s="81"/>
      <c r="Z16" s="82"/>
      <c r="AA16" s="80">
        <f t="shared" ref="AA16" si="2">W16+1</f>
        <v>43114</v>
      </c>
      <c r="AB16" s="81"/>
      <c r="AC16" s="81"/>
      <c r="AD16" s="82"/>
    </row>
    <row r="17" spans="2:30" x14ac:dyDescent="0.35">
      <c r="B17" s="16" t="s">
        <v>37</v>
      </c>
      <c r="C17" s="35">
        <f>C5</f>
        <v>0</v>
      </c>
      <c r="D17" s="36">
        <f t="shared" ref="D17:F17" si="3">D5</f>
        <v>0.29166666666666669</v>
      </c>
      <c r="E17" s="36">
        <f t="shared" si="3"/>
        <v>0.58333333333333337</v>
      </c>
      <c r="F17" s="37">
        <f t="shared" si="3"/>
        <v>0.83333333333333337</v>
      </c>
      <c r="G17" s="38">
        <f>C17</f>
        <v>0</v>
      </c>
      <c r="H17" s="39">
        <f t="shared" ref="H17:H18" si="4">D17</f>
        <v>0.29166666666666669</v>
      </c>
      <c r="I17" s="39">
        <f t="shared" ref="I17:I18" si="5">E17</f>
        <v>0.58333333333333337</v>
      </c>
      <c r="J17" s="40">
        <f t="shared" ref="J17:J18" si="6">F17</f>
        <v>0.83333333333333337</v>
      </c>
      <c r="K17" s="38">
        <f t="shared" ref="K17:K18" si="7">G17</f>
        <v>0</v>
      </c>
      <c r="L17" s="39">
        <f t="shared" ref="L17:L18" si="8">H17</f>
        <v>0.29166666666666669</v>
      </c>
      <c r="M17" s="39">
        <f t="shared" ref="M17:M18" si="9">I17</f>
        <v>0.58333333333333337</v>
      </c>
      <c r="N17" s="40">
        <f t="shared" ref="N17:N18" si="10">J17</f>
        <v>0.83333333333333337</v>
      </c>
      <c r="O17" s="38">
        <f t="shared" ref="O17:O18" si="11">K17</f>
        <v>0</v>
      </c>
      <c r="P17" s="39">
        <f t="shared" ref="P17:P18" si="12">L17</f>
        <v>0.29166666666666669</v>
      </c>
      <c r="Q17" s="39">
        <f t="shared" ref="Q17:Q18" si="13">M17</f>
        <v>0.58333333333333337</v>
      </c>
      <c r="R17" s="40">
        <f t="shared" ref="R17:R18" si="14">N17</f>
        <v>0.83333333333333337</v>
      </c>
      <c r="S17" s="38">
        <f t="shared" ref="S17:S18" si="15">O17</f>
        <v>0</v>
      </c>
      <c r="T17" s="39">
        <f t="shared" ref="T17:T18" si="16">P17</f>
        <v>0.29166666666666669</v>
      </c>
      <c r="U17" s="39">
        <f t="shared" ref="U17:U18" si="17">Q17</f>
        <v>0.58333333333333337</v>
      </c>
      <c r="V17" s="40">
        <f t="shared" ref="V17:V18" si="18">R17</f>
        <v>0.83333333333333337</v>
      </c>
      <c r="W17" s="38">
        <f t="shared" ref="W17:W18" si="19">S17</f>
        <v>0</v>
      </c>
      <c r="X17" s="39">
        <f t="shared" ref="X17:X18" si="20">T17</f>
        <v>0.29166666666666669</v>
      </c>
      <c r="Y17" s="39">
        <f t="shared" ref="Y17:Y18" si="21">U17</f>
        <v>0.58333333333333337</v>
      </c>
      <c r="Z17" s="40">
        <f t="shared" ref="Z17:Z18" si="22">V17</f>
        <v>0.83333333333333337</v>
      </c>
      <c r="AA17" s="38">
        <f t="shared" ref="AA17:AA18" si="23">W17</f>
        <v>0</v>
      </c>
      <c r="AB17" s="39">
        <f t="shared" ref="AB17:AB18" si="24">X17</f>
        <v>0.29166666666666669</v>
      </c>
      <c r="AC17" s="39">
        <f t="shared" ref="AC17:AC18" si="25">Y17</f>
        <v>0.58333333333333337</v>
      </c>
      <c r="AD17" s="40">
        <f t="shared" ref="AD17:AD18" si="26">Z17</f>
        <v>0.83333333333333337</v>
      </c>
    </row>
    <row r="18" spans="2:30" x14ac:dyDescent="0.35">
      <c r="B18" s="16" t="s">
        <v>38</v>
      </c>
      <c r="C18" s="41">
        <f>C6</f>
        <v>0.29166666666666669</v>
      </c>
      <c r="D18" s="42">
        <f t="shared" ref="D18:F18" si="27">D6</f>
        <v>0.58333333333333337</v>
      </c>
      <c r="E18" s="42">
        <f t="shared" si="27"/>
        <v>0.83333333333333337</v>
      </c>
      <c r="F18" s="43">
        <f t="shared" si="27"/>
        <v>1</v>
      </c>
      <c r="G18" s="44">
        <f>C18</f>
        <v>0.29166666666666669</v>
      </c>
      <c r="H18" s="45">
        <f t="shared" si="4"/>
        <v>0.58333333333333337</v>
      </c>
      <c r="I18" s="45">
        <f t="shared" si="5"/>
        <v>0.83333333333333337</v>
      </c>
      <c r="J18" s="46">
        <f t="shared" si="6"/>
        <v>1</v>
      </c>
      <c r="K18" s="44">
        <f t="shared" si="7"/>
        <v>0.29166666666666669</v>
      </c>
      <c r="L18" s="45">
        <f t="shared" si="8"/>
        <v>0.58333333333333337</v>
      </c>
      <c r="M18" s="45">
        <f t="shared" si="9"/>
        <v>0.83333333333333337</v>
      </c>
      <c r="N18" s="46">
        <f t="shared" si="10"/>
        <v>1</v>
      </c>
      <c r="O18" s="44">
        <f t="shared" si="11"/>
        <v>0.29166666666666669</v>
      </c>
      <c r="P18" s="45">
        <f t="shared" si="12"/>
        <v>0.58333333333333337</v>
      </c>
      <c r="Q18" s="45">
        <f t="shared" si="13"/>
        <v>0.83333333333333337</v>
      </c>
      <c r="R18" s="46">
        <f t="shared" si="14"/>
        <v>1</v>
      </c>
      <c r="S18" s="44">
        <f t="shared" si="15"/>
        <v>0.29166666666666669</v>
      </c>
      <c r="T18" s="45">
        <f t="shared" si="16"/>
        <v>0.58333333333333337</v>
      </c>
      <c r="U18" s="45">
        <f t="shared" si="17"/>
        <v>0.83333333333333337</v>
      </c>
      <c r="V18" s="46">
        <f t="shared" si="18"/>
        <v>1</v>
      </c>
      <c r="W18" s="44">
        <f t="shared" si="19"/>
        <v>0.29166666666666669</v>
      </c>
      <c r="X18" s="45">
        <f t="shared" si="20"/>
        <v>0.58333333333333337</v>
      </c>
      <c r="Y18" s="45">
        <f t="shared" si="21"/>
        <v>0.83333333333333337</v>
      </c>
      <c r="Z18" s="46">
        <f t="shared" si="22"/>
        <v>1</v>
      </c>
      <c r="AA18" s="44">
        <f t="shared" si="23"/>
        <v>0.29166666666666669</v>
      </c>
      <c r="AB18" s="45">
        <f t="shared" si="24"/>
        <v>0.58333333333333337</v>
      </c>
      <c r="AC18" s="45">
        <f t="shared" si="25"/>
        <v>0.83333333333333337</v>
      </c>
      <c r="AD18" s="46">
        <f t="shared" si="26"/>
        <v>1</v>
      </c>
    </row>
    <row r="19" spans="2:30" x14ac:dyDescent="0.35">
      <c r="B19" s="24" t="str">
        <f ca="1">B7</f>
        <v>Agent1</v>
      </c>
      <c r="C19" s="18" t="str">
        <f ca="1">IFERROR(INDEX(data[1],MATCH($B19&amp;"|"&amp;C16,data[clé],0)),0)</f>
        <v/>
      </c>
      <c r="D19" s="19" t="str">
        <f ca="1">IFERROR(INDEX(data[2],MATCH($B19&amp;"|"&amp;C16,data[clé],0)),0)</f>
        <v>X</v>
      </c>
      <c r="E19" s="19" t="str">
        <f ca="1">IFERROR(INDEX(data[3],MATCH($B19&amp;"|"&amp;C16,data[clé],0)),0)</f>
        <v/>
      </c>
      <c r="F19" s="20" t="str">
        <f ca="1">IFERROR(INDEX(data[4],MATCH($B19&amp;"|"&amp;C16,data[clé],0)),0)</f>
        <v>X</v>
      </c>
      <c r="G19" s="18" t="str">
        <f ca="1">IFERROR(INDEX(data[1],MATCH($B19&amp;"|"&amp;G16,data[clé],0)),0)</f>
        <v>X</v>
      </c>
      <c r="H19" s="19" t="str">
        <f ca="1">IFERROR(INDEX(data[2],MATCH($B19&amp;"|"&amp;G16,data[clé],0)),0)</f>
        <v/>
      </c>
      <c r="I19" s="19" t="str">
        <f ca="1">IFERROR(INDEX(data[3],MATCH($B19&amp;"|"&amp;G16,data[clé],0)),0)</f>
        <v/>
      </c>
      <c r="J19" s="20" t="str">
        <f ca="1">IFERROR(INDEX(data[4],MATCH($B19&amp;"|"&amp;G16,data[clé],0)),0)</f>
        <v/>
      </c>
      <c r="K19" s="18" t="str">
        <f ca="1">IFERROR(INDEX(data[1],MATCH($B19&amp;"|"&amp;K16,data[clé],0)),0)</f>
        <v/>
      </c>
      <c r="L19" s="19" t="str">
        <f ca="1">IFERROR(INDEX(data[2],MATCH($B19&amp;"|"&amp;K16,data[clé],0)),0)</f>
        <v/>
      </c>
      <c r="M19" s="19" t="str">
        <f ca="1">IFERROR(INDEX(data[3],MATCH($B19&amp;"|"&amp;K16,data[clé],0)),0)</f>
        <v/>
      </c>
      <c r="N19" s="20" t="str">
        <f ca="1">IFERROR(INDEX(data[4],MATCH($B19&amp;"|"&amp;K16,data[clé],0)),0)</f>
        <v/>
      </c>
      <c r="O19" s="18" t="str">
        <f ca="1">IFERROR(INDEX(data[1],MATCH($B19&amp;"|"&amp;O16,data[clé],0)),0)</f>
        <v/>
      </c>
      <c r="P19" s="19" t="str">
        <f ca="1">IFERROR(INDEX(data[2],MATCH($B19&amp;"|"&amp;O16,data[clé],0)),0)</f>
        <v/>
      </c>
      <c r="Q19" s="19" t="str">
        <f ca="1">IFERROR(INDEX(data[3],MATCH($B19&amp;"|"&amp;O16,data[clé],0)),0)</f>
        <v>X</v>
      </c>
      <c r="R19" s="20" t="str">
        <f ca="1">IFERROR(INDEX(data[4],MATCH($B19&amp;"|"&amp;O16,data[clé],0)),0)</f>
        <v/>
      </c>
      <c r="S19" s="18" t="str">
        <f ca="1">IFERROR(INDEX(data[1],MATCH($B19&amp;"|"&amp;S16,data[clé],0)),0)</f>
        <v/>
      </c>
      <c r="T19" s="19" t="str">
        <f ca="1">IFERROR(INDEX(data[2],MATCH($B19&amp;"|"&amp;S16,data[clé],0)),0)</f>
        <v>X</v>
      </c>
      <c r="U19" s="19" t="str">
        <f ca="1">IFERROR(INDEX(data[3],MATCH($B19&amp;"|"&amp;S16,data[clé],0)),0)</f>
        <v/>
      </c>
      <c r="V19" s="20" t="str">
        <f ca="1">IFERROR(INDEX(data[4],MATCH($B19&amp;"|"&amp;S16,data[clé],0)),0)</f>
        <v>X</v>
      </c>
      <c r="W19" s="18">
        <f ca="1">IFERROR(INDEX(data[1],MATCH($B19&amp;"|"&amp;W16,data[clé],0)),0)</f>
        <v>0</v>
      </c>
      <c r="X19" s="19">
        <f ca="1">IFERROR(INDEX(data[2],MATCH($B19&amp;"|"&amp;W16,data[clé],0)),0)</f>
        <v>0</v>
      </c>
      <c r="Y19" s="19">
        <f ca="1">IFERROR(INDEX(data[3],MATCH($B19&amp;"|"&amp;W16,data[clé],0)),0)</f>
        <v>0</v>
      </c>
      <c r="Z19" s="20">
        <f ca="1">IFERROR(INDEX(data[4],MATCH($B19&amp;"|"&amp;W16,data[clé],0)),0)</f>
        <v>0</v>
      </c>
      <c r="AA19" s="18">
        <f ca="1">IFERROR(INDEX(data[1],MATCH($B19&amp;"|"&amp;AA16,data[clé],0)),0)</f>
        <v>0</v>
      </c>
      <c r="AB19" s="19">
        <f ca="1">IFERROR(INDEX(data[2],MATCH($B19&amp;"|"&amp;AA16,data[clé],0)),0)</f>
        <v>0</v>
      </c>
      <c r="AC19" s="19">
        <f ca="1">IFERROR(INDEX(data[3],MATCH($B19&amp;"|"&amp;AA16,data[clé],0)),0)</f>
        <v>0</v>
      </c>
      <c r="AD19" s="20">
        <f ca="1">IFERROR(INDEX(data[4],MATCH($B19&amp;"|"&amp;AA16,data[clé],0)),0)</f>
        <v>0</v>
      </c>
    </row>
    <row r="20" spans="2:30" x14ac:dyDescent="0.35">
      <c r="B20" s="26" t="str">
        <f t="shared" ref="B20:B26" ca="1" si="28">B8</f>
        <v>Agent2</v>
      </c>
      <c r="C20" s="27" t="str">
        <f ca="1">IFERROR(INDEX(data[1],MATCH($B20&amp;"|"&amp;C16,data[clé],0)),0)</f>
        <v/>
      </c>
      <c r="D20" s="28" t="str">
        <f ca="1">IFERROR(INDEX(data[2],MATCH($B20&amp;"|"&amp;C16,data[clé],0)),0)</f>
        <v>X</v>
      </c>
      <c r="E20" s="28" t="str">
        <f ca="1">IFERROR(INDEX(data[3],MATCH($B20&amp;"|"&amp;C16,data[clé],0)),0)</f>
        <v/>
      </c>
      <c r="F20" s="29" t="str">
        <f ca="1">IFERROR(INDEX(data[4],MATCH($B20&amp;"|"&amp;C16,data[clé],0)),0)</f>
        <v>X</v>
      </c>
      <c r="G20" s="27" t="str">
        <f ca="1">IFERROR(INDEX(data[1],MATCH($B20&amp;"|"&amp;G16,data[clé],0)),0)</f>
        <v>X</v>
      </c>
      <c r="H20" s="28" t="str">
        <f ca="1">IFERROR(INDEX(data[2],MATCH($B20&amp;"|"&amp;G16,data[clé],0)),0)</f>
        <v/>
      </c>
      <c r="I20" s="28" t="str">
        <f ca="1">IFERROR(INDEX(data[3],MATCH($B20&amp;"|"&amp;G16,data[clé],0)),0)</f>
        <v/>
      </c>
      <c r="J20" s="29" t="str">
        <f ca="1">IFERROR(INDEX(data[4],MATCH($B20&amp;"|"&amp;G16,data[clé],0)),0)</f>
        <v/>
      </c>
      <c r="K20" s="27" t="str">
        <f ca="1">IFERROR(INDEX(data[1],MATCH($B20&amp;"|"&amp;K16,data[clé],0)),0)</f>
        <v/>
      </c>
      <c r="L20" s="28" t="str">
        <f ca="1">IFERROR(INDEX(data[2],MATCH($B20&amp;"|"&amp;K16,data[clé],0)),0)</f>
        <v/>
      </c>
      <c r="M20" s="28" t="str">
        <f ca="1">IFERROR(INDEX(data[3],MATCH($B20&amp;"|"&amp;K16,data[clé],0)),0)</f>
        <v/>
      </c>
      <c r="N20" s="29" t="str">
        <f ca="1">IFERROR(INDEX(data[4],MATCH($B20&amp;"|"&amp;K16,data[clé],0)),0)</f>
        <v/>
      </c>
      <c r="O20" s="27" t="str">
        <f ca="1">IFERROR(INDEX(data[1],MATCH($B20&amp;"|"&amp;O16,data[clé],0)),0)</f>
        <v/>
      </c>
      <c r="P20" s="28" t="str">
        <f ca="1">IFERROR(INDEX(data[2],MATCH($B20&amp;"|"&amp;O16,data[clé],0)),0)</f>
        <v/>
      </c>
      <c r="Q20" s="28" t="str">
        <f ca="1">IFERROR(INDEX(data[3],MATCH($B20&amp;"|"&amp;O16,data[clé],0)),0)</f>
        <v>X</v>
      </c>
      <c r="R20" s="29" t="str">
        <f ca="1">IFERROR(INDEX(data[4],MATCH($B20&amp;"|"&amp;O16,data[clé],0)),0)</f>
        <v/>
      </c>
      <c r="S20" s="27" t="str">
        <f ca="1">IFERROR(INDEX(data[1],MATCH($B20&amp;"|"&amp;S16,data[clé],0)),0)</f>
        <v/>
      </c>
      <c r="T20" s="28" t="str">
        <f ca="1">IFERROR(INDEX(data[2],MATCH($B20&amp;"|"&amp;S16,data[clé],0)),0)</f>
        <v>X</v>
      </c>
      <c r="U20" s="28" t="str">
        <f ca="1">IFERROR(INDEX(data[3],MATCH($B20&amp;"|"&amp;S16,data[clé],0)),0)</f>
        <v/>
      </c>
      <c r="V20" s="29" t="str">
        <f ca="1">IFERROR(INDEX(data[4],MATCH($B20&amp;"|"&amp;S16,data[clé],0)),0)</f>
        <v>X</v>
      </c>
      <c r="W20" s="27">
        <f ca="1">IFERROR(INDEX(data[1],MATCH($B20&amp;"|"&amp;W16,data[clé],0)),0)</f>
        <v>0</v>
      </c>
      <c r="X20" s="28">
        <f ca="1">IFERROR(INDEX(data[2],MATCH($B20&amp;"|"&amp;W16,data[clé],0)),0)</f>
        <v>0</v>
      </c>
      <c r="Y20" s="28">
        <f ca="1">IFERROR(INDEX(data[3],MATCH($B20&amp;"|"&amp;W16,data[clé],0)),0)</f>
        <v>0</v>
      </c>
      <c r="Z20" s="29">
        <f ca="1">IFERROR(INDEX(data[4],MATCH($B20&amp;"|"&amp;W16,data[clé],0)),0)</f>
        <v>0</v>
      </c>
      <c r="AA20" s="27">
        <f ca="1">IFERROR(INDEX(data[1],MATCH($B20&amp;"|"&amp;AA16,data[clé],0)),0)</f>
        <v>0</v>
      </c>
      <c r="AB20" s="28">
        <f ca="1">IFERROR(INDEX(data[2],MATCH($B20&amp;"|"&amp;AA16,data[clé],0)),0)</f>
        <v>0</v>
      </c>
      <c r="AC20" s="28">
        <f ca="1">IFERROR(INDEX(data[3],MATCH($B20&amp;"|"&amp;AA16,data[clé],0)),0)</f>
        <v>0</v>
      </c>
      <c r="AD20" s="29">
        <f ca="1">IFERROR(INDEX(data[4],MATCH($B20&amp;"|"&amp;AA16,data[clé],0)),0)</f>
        <v>0</v>
      </c>
    </row>
    <row r="21" spans="2:30" x14ac:dyDescent="0.35">
      <c r="B21" s="25" t="str">
        <f t="shared" ca="1" si="28"/>
        <v>Agent3</v>
      </c>
      <c r="C21" s="21" t="str">
        <f ca="1">IFERROR(INDEX(data[1],MATCH($B21&amp;"|"&amp;C16,data[clé],0)),0)</f>
        <v/>
      </c>
      <c r="D21" s="22" t="str">
        <f ca="1">IFERROR(INDEX(data[2],MATCH($B21&amp;"|"&amp;C16,data[clé],0)),0)</f>
        <v>X</v>
      </c>
      <c r="E21" s="22" t="str">
        <f ca="1">IFERROR(INDEX(data[3],MATCH($B21&amp;"|"&amp;C16,data[clé],0)),0)</f>
        <v/>
      </c>
      <c r="F21" s="23" t="str">
        <f ca="1">IFERROR(INDEX(data[4],MATCH($B21&amp;"|"&amp;C16,data[clé],0)),0)</f>
        <v>X</v>
      </c>
      <c r="G21" s="21" t="str">
        <f ca="1">IFERROR(INDEX(data[1],MATCH($B21&amp;"|"&amp;G16,data[clé],0)),0)</f>
        <v>X</v>
      </c>
      <c r="H21" s="22" t="str">
        <f ca="1">IFERROR(INDEX(data[2],MATCH($B21&amp;"|"&amp;G16,data[clé],0)),0)</f>
        <v/>
      </c>
      <c r="I21" s="22" t="str">
        <f ca="1">IFERROR(INDEX(data[3],MATCH($B21&amp;"|"&amp;G16,data[clé],0)),0)</f>
        <v/>
      </c>
      <c r="J21" s="23" t="str">
        <f ca="1">IFERROR(INDEX(data[4],MATCH($B21&amp;"|"&amp;G16,data[clé],0)),0)</f>
        <v/>
      </c>
      <c r="K21" s="21" t="str">
        <f ca="1">IFERROR(INDEX(data[1],MATCH($B21&amp;"|"&amp;K16,data[clé],0)),0)</f>
        <v/>
      </c>
      <c r="L21" s="22" t="str">
        <f ca="1">IFERROR(INDEX(data[2],MATCH($B21&amp;"|"&amp;K16,data[clé],0)),0)</f>
        <v/>
      </c>
      <c r="M21" s="22" t="str">
        <f ca="1">IFERROR(INDEX(data[3],MATCH($B21&amp;"|"&amp;K16,data[clé],0)),0)</f>
        <v/>
      </c>
      <c r="N21" s="23" t="str">
        <f ca="1">IFERROR(INDEX(data[4],MATCH($B21&amp;"|"&amp;K16,data[clé],0)),0)</f>
        <v/>
      </c>
      <c r="O21" s="21" t="str">
        <f ca="1">IFERROR(INDEX(data[1],MATCH($B21&amp;"|"&amp;O16,data[clé],0)),0)</f>
        <v/>
      </c>
      <c r="P21" s="22" t="str">
        <f ca="1">IFERROR(INDEX(data[2],MATCH($B21&amp;"|"&amp;O16,data[clé],0)),0)</f>
        <v/>
      </c>
      <c r="Q21" s="22" t="str">
        <f ca="1">IFERROR(INDEX(data[3],MATCH($B21&amp;"|"&amp;O16,data[clé],0)),0)</f>
        <v>X</v>
      </c>
      <c r="R21" s="23" t="str">
        <f ca="1">IFERROR(INDEX(data[4],MATCH($B21&amp;"|"&amp;O16,data[clé],0)),0)</f>
        <v/>
      </c>
      <c r="S21" s="21" t="str">
        <f ca="1">IFERROR(INDEX(data[1],MATCH($B21&amp;"|"&amp;S16,data[clé],0)),0)</f>
        <v/>
      </c>
      <c r="T21" s="22" t="str">
        <f ca="1">IFERROR(INDEX(data[2],MATCH($B21&amp;"|"&amp;S16,data[clé],0)),0)</f>
        <v>X</v>
      </c>
      <c r="U21" s="22" t="str">
        <f ca="1">IFERROR(INDEX(data[3],MATCH($B21&amp;"|"&amp;S16,data[clé],0)),0)</f>
        <v/>
      </c>
      <c r="V21" s="23" t="str">
        <f ca="1">IFERROR(INDEX(data[4],MATCH($B21&amp;"|"&amp;S16,data[clé],0)),0)</f>
        <v>X</v>
      </c>
      <c r="W21" s="21">
        <f ca="1">IFERROR(INDEX(data[1],MATCH($B21&amp;"|"&amp;W16,data[clé],0)),0)</f>
        <v>0</v>
      </c>
      <c r="X21" s="22">
        <f ca="1">IFERROR(INDEX(data[2],MATCH($B21&amp;"|"&amp;W16,data[clé],0)),0)</f>
        <v>0</v>
      </c>
      <c r="Y21" s="22">
        <f ca="1">IFERROR(INDEX(data[3],MATCH($B21&amp;"|"&amp;W16,data[clé],0)),0)</f>
        <v>0</v>
      </c>
      <c r="Z21" s="23">
        <f ca="1">IFERROR(INDEX(data[4],MATCH($B21&amp;"|"&amp;W16,data[clé],0)),0)</f>
        <v>0</v>
      </c>
      <c r="AA21" s="21">
        <f ca="1">IFERROR(INDEX(data[1],MATCH($B21&amp;"|"&amp;AA16,data[clé],0)),0)</f>
        <v>0</v>
      </c>
      <c r="AB21" s="22">
        <f ca="1">IFERROR(INDEX(data[2],MATCH($B21&amp;"|"&amp;AA16,data[clé],0)),0)</f>
        <v>0</v>
      </c>
      <c r="AC21" s="22">
        <f ca="1">IFERROR(INDEX(data[3],MATCH($B21&amp;"|"&amp;AA16,data[clé],0)),0)</f>
        <v>0</v>
      </c>
      <c r="AD21" s="23">
        <f ca="1">IFERROR(INDEX(data[4],MATCH($B21&amp;"|"&amp;AA16,data[clé],0)),0)</f>
        <v>0</v>
      </c>
    </row>
    <row r="22" spans="2:30" x14ac:dyDescent="0.35">
      <c r="B22" s="26">
        <f t="shared" ca="1" si="28"/>
        <v>0</v>
      </c>
      <c r="C22" s="27">
        <f ca="1">IFERROR(INDEX(data[1],MATCH($B22&amp;"|"&amp;C16,data[clé],0)),0)</f>
        <v>0</v>
      </c>
      <c r="D22" s="28">
        <f ca="1">IFERROR(INDEX(data[2],MATCH($B22&amp;"|"&amp;C16,data[clé],0)),0)</f>
        <v>0</v>
      </c>
      <c r="E22" s="28">
        <f ca="1">IFERROR(INDEX(data[3],MATCH($B22&amp;"|"&amp;C16,data[clé],0)),0)</f>
        <v>0</v>
      </c>
      <c r="F22" s="29">
        <f ca="1">IFERROR(INDEX(data[4],MATCH($B22&amp;"|"&amp;C16,data[clé],0)),0)</f>
        <v>0</v>
      </c>
      <c r="G22" s="27">
        <f ca="1">IFERROR(INDEX(data[1],MATCH($B22&amp;"|"&amp;G16,data[clé],0)),0)</f>
        <v>0</v>
      </c>
      <c r="H22" s="28">
        <f ca="1">IFERROR(INDEX(data[2],MATCH($B22&amp;"|"&amp;G16,data[clé],0)),0)</f>
        <v>0</v>
      </c>
      <c r="I22" s="28">
        <f ca="1">IFERROR(INDEX(data[3],MATCH($B22&amp;"|"&amp;G16,data[clé],0)),0)</f>
        <v>0</v>
      </c>
      <c r="J22" s="29">
        <f ca="1">IFERROR(INDEX(data[4],MATCH($B22&amp;"|"&amp;G16,data[clé],0)),0)</f>
        <v>0</v>
      </c>
      <c r="K22" s="27">
        <f ca="1">IFERROR(INDEX(data[1],MATCH($B22&amp;"|"&amp;K16,data[clé],0)),0)</f>
        <v>0</v>
      </c>
      <c r="L22" s="28">
        <f ca="1">IFERROR(INDEX(data[2],MATCH($B22&amp;"|"&amp;K16,data[clé],0)),0)</f>
        <v>0</v>
      </c>
      <c r="M22" s="28">
        <f ca="1">IFERROR(INDEX(data[3],MATCH($B22&amp;"|"&amp;K16,data[clé],0)),0)</f>
        <v>0</v>
      </c>
      <c r="N22" s="29">
        <f ca="1">IFERROR(INDEX(data[4],MATCH($B22&amp;"|"&amp;K16,data[clé],0)),0)</f>
        <v>0</v>
      </c>
      <c r="O22" s="27">
        <f ca="1">IFERROR(INDEX(data[1],MATCH($B22&amp;"|"&amp;O16,data[clé],0)),0)</f>
        <v>0</v>
      </c>
      <c r="P22" s="28">
        <f ca="1">IFERROR(INDEX(data[2],MATCH($B22&amp;"|"&amp;O16,data[clé],0)),0)</f>
        <v>0</v>
      </c>
      <c r="Q22" s="28">
        <f ca="1">IFERROR(INDEX(data[3],MATCH($B22&amp;"|"&amp;O16,data[clé],0)),0)</f>
        <v>0</v>
      </c>
      <c r="R22" s="29">
        <f ca="1">IFERROR(INDEX(data[4],MATCH($B22&amp;"|"&amp;O16,data[clé],0)),0)</f>
        <v>0</v>
      </c>
      <c r="S22" s="27">
        <f ca="1">IFERROR(INDEX(data[1],MATCH($B22&amp;"|"&amp;S16,data[clé],0)),0)</f>
        <v>0</v>
      </c>
      <c r="T22" s="28">
        <f ca="1">IFERROR(INDEX(data[2],MATCH($B22&amp;"|"&amp;S16,data[clé],0)),0)</f>
        <v>0</v>
      </c>
      <c r="U22" s="28">
        <f ca="1">IFERROR(INDEX(data[3],MATCH($B22&amp;"|"&amp;S16,data[clé],0)),0)</f>
        <v>0</v>
      </c>
      <c r="V22" s="29">
        <f ca="1">IFERROR(INDEX(data[4],MATCH($B22&amp;"|"&amp;S16,data[clé],0)),0)</f>
        <v>0</v>
      </c>
      <c r="W22" s="27">
        <f ca="1">IFERROR(INDEX(data[1],MATCH($B22&amp;"|"&amp;W16,data[clé],0)),0)</f>
        <v>0</v>
      </c>
      <c r="X22" s="28">
        <f ca="1">IFERROR(INDEX(data[2],MATCH($B22&amp;"|"&amp;W16,data[clé],0)),0)</f>
        <v>0</v>
      </c>
      <c r="Y22" s="28">
        <f ca="1">IFERROR(INDEX(data[3],MATCH($B22&amp;"|"&amp;W16,data[clé],0)),0)</f>
        <v>0</v>
      </c>
      <c r="Z22" s="29">
        <f ca="1">IFERROR(INDEX(data[4],MATCH($B22&amp;"|"&amp;W16,data[clé],0)),0)</f>
        <v>0</v>
      </c>
      <c r="AA22" s="27">
        <f ca="1">IFERROR(INDEX(data[1],MATCH($B22&amp;"|"&amp;AA16,data[clé],0)),0)</f>
        <v>0</v>
      </c>
      <c r="AB22" s="28">
        <f ca="1">IFERROR(INDEX(data[2],MATCH($B22&amp;"|"&amp;AA16,data[clé],0)),0)</f>
        <v>0</v>
      </c>
      <c r="AC22" s="28">
        <f ca="1">IFERROR(INDEX(data[3],MATCH($B22&amp;"|"&amp;AA16,data[clé],0)),0)</f>
        <v>0</v>
      </c>
      <c r="AD22" s="29">
        <f ca="1">IFERROR(INDEX(data[4],MATCH($B22&amp;"|"&amp;AA16,data[clé],0)),0)</f>
        <v>0</v>
      </c>
    </row>
    <row r="23" spans="2:30" x14ac:dyDescent="0.35">
      <c r="B23" s="25">
        <f t="shared" ca="1" si="28"/>
        <v>0</v>
      </c>
      <c r="C23" s="21">
        <f ca="1">IFERROR(INDEX(data[1],MATCH($B23&amp;"|"&amp;C16,data[clé],0)),0)</f>
        <v>0</v>
      </c>
      <c r="D23" s="22">
        <f ca="1">IFERROR(INDEX(data[2],MATCH($B23&amp;"|"&amp;C16,data[clé],0)),0)</f>
        <v>0</v>
      </c>
      <c r="E23" s="22">
        <f ca="1">IFERROR(INDEX(data[3],MATCH($B23&amp;"|"&amp;C16,data[clé],0)),0)</f>
        <v>0</v>
      </c>
      <c r="F23" s="23">
        <f ca="1">IFERROR(INDEX(data[4],MATCH($B23&amp;"|"&amp;C16,data[clé],0)),0)</f>
        <v>0</v>
      </c>
      <c r="G23" s="21">
        <f ca="1">IFERROR(INDEX(data[1],MATCH($B23&amp;"|"&amp;G16,data[clé],0)),0)</f>
        <v>0</v>
      </c>
      <c r="H23" s="22">
        <f ca="1">IFERROR(INDEX(data[2],MATCH($B23&amp;"|"&amp;G16,data[clé],0)),0)</f>
        <v>0</v>
      </c>
      <c r="I23" s="22">
        <f ca="1">IFERROR(INDEX(data[3],MATCH($B23&amp;"|"&amp;G16,data[clé],0)),0)</f>
        <v>0</v>
      </c>
      <c r="J23" s="23">
        <f ca="1">IFERROR(INDEX(data[4],MATCH($B23&amp;"|"&amp;G16,data[clé],0)),0)</f>
        <v>0</v>
      </c>
      <c r="K23" s="21">
        <f ca="1">IFERROR(INDEX(data[1],MATCH($B23&amp;"|"&amp;K16,data[clé],0)),0)</f>
        <v>0</v>
      </c>
      <c r="L23" s="22">
        <f ca="1">IFERROR(INDEX(data[2],MATCH($B23&amp;"|"&amp;K16,data[clé],0)),0)</f>
        <v>0</v>
      </c>
      <c r="M23" s="22">
        <f ca="1">IFERROR(INDEX(data[3],MATCH($B23&amp;"|"&amp;K16,data[clé],0)),0)</f>
        <v>0</v>
      </c>
      <c r="N23" s="23">
        <f ca="1">IFERROR(INDEX(data[4],MATCH($B23&amp;"|"&amp;K16,data[clé],0)),0)</f>
        <v>0</v>
      </c>
      <c r="O23" s="21">
        <f ca="1">IFERROR(INDEX(data[1],MATCH($B23&amp;"|"&amp;O16,data[clé],0)),0)</f>
        <v>0</v>
      </c>
      <c r="P23" s="22">
        <f ca="1">IFERROR(INDEX(data[2],MATCH($B23&amp;"|"&amp;O16,data[clé],0)),0)</f>
        <v>0</v>
      </c>
      <c r="Q23" s="22">
        <f ca="1">IFERROR(INDEX(data[3],MATCH($B23&amp;"|"&amp;O16,data[clé],0)),0)</f>
        <v>0</v>
      </c>
      <c r="R23" s="23">
        <f ca="1">IFERROR(INDEX(data[4],MATCH($B23&amp;"|"&amp;O16,data[clé],0)),0)</f>
        <v>0</v>
      </c>
      <c r="S23" s="21">
        <f ca="1">IFERROR(INDEX(data[1],MATCH($B23&amp;"|"&amp;S16,data[clé],0)),0)</f>
        <v>0</v>
      </c>
      <c r="T23" s="22">
        <f ca="1">IFERROR(INDEX(data[2],MATCH($B23&amp;"|"&amp;S16,data[clé],0)),0)</f>
        <v>0</v>
      </c>
      <c r="U23" s="22">
        <f ca="1">IFERROR(INDEX(data[3],MATCH($B23&amp;"|"&amp;S16,data[clé],0)),0)</f>
        <v>0</v>
      </c>
      <c r="V23" s="23">
        <f ca="1">IFERROR(INDEX(data[4],MATCH($B23&amp;"|"&amp;S16,data[clé],0)),0)</f>
        <v>0</v>
      </c>
      <c r="W23" s="21">
        <f ca="1">IFERROR(INDEX(data[1],MATCH($B23&amp;"|"&amp;W16,data[clé],0)),0)</f>
        <v>0</v>
      </c>
      <c r="X23" s="22">
        <f ca="1">IFERROR(INDEX(data[2],MATCH($B23&amp;"|"&amp;W16,data[clé],0)),0)</f>
        <v>0</v>
      </c>
      <c r="Y23" s="22">
        <f ca="1">IFERROR(INDEX(data[3],MATCH($B23&amp;"|"&amp;W16,data[clé],0)),0)</f>
        <v>0</v>
      </c>
      <c r="Z23" s="23">
        <f ca="1">IFERROR(INDEX(data[4],MATCH($B23&amp;"|"&amp;W16,data[clé],0)),0)</f>
        <v>0</v>
      </c>
      <c r="AA23" s="21">
        <f ca="1">IFERROR(INDEX(data[1],MATCH($B23&amp;"|"&amp;AA16,data[clé],0)),0)</f>
        <v>0</v>
      </c>
      <c r="AB23" s="22">
        <f ca="1">IFERROR(INDEX(data[2],MATCH($B23&amp;"|"&amp;AA16,data[clé],0)),0)</f>
        <v>0</v>
      </c>
      <c r="AC23" s="22">
        <f ca="1">IFERROR(INDEX(data[3],MATCH($B23&amp;"|"&amp;AA16,data[clé],0)),0)</f>
        <v>0</v>
      </c>
      <c r="AD23" s="23">
        <f ca="1">IFERROR(INDEX(data[4],MATCH($B23&amp;"|"&amp;AA16,data[clé],0)),0)</f>
        <v>0</v>
      </c>
    </row>
    <row r="24" spans="2:30" x14ac:dyDescent="0.35">
      <c r="B24" s="26">
        <f t="shared" ca="1" si="28"/>
        <v>0</v>
      </c>
      <c r="C24" s="27">
        <f ca="1">IFERROR(INDEX(data[1],MATCH($B24&amp;"|"&amp;C16,data[clé],0)),0)</f>
        <v>0</v>
      </c>
      <c r="D24" s="28">
        <f ca="1">IFERROR(INDEX(data[2],MATCH($B24&amp;"|"&amp;C16,data[clé],0)),0)</f>
        <v>0</v>
      </c>
      <c r="E24" s="28">
        <f ca="1">IFERROR(INDEX(data[3],MATCH($B24&amp;"|"&amp;C16,data[clé],0)),0)</f>
        <v>0</v>
      </c>
      <c r="F24" s="29">
        <f ca="1">IFERROR(INDEX(data[4],MATCH($B24&amp;"|"&amp;C16,data[clé],0)),0)</f>
        <v>0</v>
      </c>
      <c r="G24" s="27">
        <f ca="1">IFERROR(INDEX(data[1],MATCH($B24&amp;"|"&amp;G16,data[clé],0)),0)</f>
        <v>0</v>
      </c>
      <c r="H24" s="28">
        <f ca="1">IFERROR(INDEX(data[2],MATCH($B24&amp;"|"&amp;G16,data[clé],0)),0)</f>
        <v>0</v>
      </c>
      <c r="I24" s="28">
        <f ca="1">IFERROR(INDEX(data[3],MATCH($B24&amp;"|"&amp;G16,data[clé],0)),0)</f>
        <v>0</v>
      </c>
      <c r="J24" s="29">
        <f ca="1">IFERROR(INDEX(data[4],MATCH($B24&amp;"|"&amp;G16,data[clé],0)),0)</f>
        <v>0</v>
      </c>
      <c r="K24" s="27">
        <f ca="1">IFERROR(INDEX(data[1],MATCH($B24&amp;"|"&amp;K16,data[clé],0)),0)</f>
        <v>0</v>
      </c>
      <c r="L24" s="28">
        <f ca="1">IFERROR(INDEX(data[2],MATCH($B24&amp;"|"&amp;K16,data[clé],0)),0)</f>
        <v>0</v>
      </c>
      <c r="M24" s="28">
        <f ca="1">IFERROR(INDEX(data[3],MATCH($B24&amp;"|"&amp;K16,data[clé],0)),0)</f>
        <v>0</v>
      </c>
      <c r="N24" s="29">
        <f ca="1">IFERROR(INDEX(data[4],MATCH($B24&amp;"|"&amp;K16,data[clé],0)),0)</f>
        <v>0</v>
      </c>
      <c r="O24" s="27">
        <f ca="1">IFERROR(INDEX(data[1],MATCH($B24&amp;"|"&amp;O16,data[clé],0)),0)</f>
        <v>0</v>
      </c>
      <c r="P24" s="28">
        <f ca="1">IFERROR(INDEX(data[2],MATCH($B24&amp;"|"&amp;O16,data[clé],0)),0)</f>
        <v>0</v>
      </c>
      <c r="Q24" s="28">
        <f ca="1">IFERROR(INDEX(data[3],MATCH($B24&amp;"|"&amp;O16,data[clé],0)),0)</f>
        <v>0</v>
      </c>
      <c r="R24" s="29">
        <f ca="1">IFERROR(INDEX(data[4],MATCH($B24&amp;"|"&amp;O16,data[clé],0)),0)</f>
        <v>0</v>
      </c>
      <c r="S24" s="27">
        <f ca="1">IFERROR(INDEX(data[1],MATCH($B24&amp;"|"&amp;S16,data[clé],0)),0)</f>
        <v>0</v>
      </c>
      <c r="T24" s="28">
        <f ca="1">IFERROR(INDEX(data[2],MATCH($B24&amp;"|"&amp;S16,data[clé],0)),0)</f>
        <v>0</v>
      </c>
      <c r="U24" s="28">
        <f ca="1">IFERROR(INDEX(data[3],MATCH($B24&amp;"|"&amp;S16,data[clé],0)),0)</f>
        <v>0</v>
      </c>
      <c r="V24" s="29">
        <f ca="1">IFERROR(INDEX(data[4],MATCH($B24&amp;"|"&amp;S16,data[clé],0)),0)</f>
        <v>0</v>
      </c>
      <c r="W24" s="27">
        <f ca="1">IFERROR(INDEX(data[1],MATCH($B24&amp;"|"&amp;W16,data[clé],0)),0)</f>
        <v>0</v>
      </c>
      <c r="X24" s="28">
        <f ca="1">IFERROR(INDEX(data[2],MATCH($B24&amp;"|"&amp;W16,data[clé],0)),0)</f>
        <v>0</v>
      </c>
      <c r="Y24" s="28">
        <f ca="1">IFERROR(INDEX(data[3],MATCH($B24&amp;"|"&amp;W16,data[clé],0)),0)</f>
        <v>0</v>
      </c>
      <c r="Z24" s="29">
        <f ca="1">IFERROR(INDEX(data[4],MATCH($B24&amp;"|"&amp;W16,data[clé],0)),0)</f>
        <v>0</v>
      </c>
      <c r="AA24" s="27">
        <f ca="1">IFERROR(INDEX(data[1],MATCH($B24&amp;"|"&amp;AA16,data[clé],0)),0)</f>
        <v>0</v>
      </c>
      <c r="AB24" s="28">
        <f ca="1">IFERROR(INDEX(data[2],MATCH($B24&amp;"|"&amp;AA16,data[clé],0)),0)</f>
        <v>0</v>
      </c>
      <c r="AC24" s="28">
        <f ca="1">IFERROR(INDEX(data[3],MATCH($B24&amp;"|"&amp;AA16,data[clé],0)),0)</f>
        <v>0</v>
      </c>
      <c r="AD24" s="29">
        <f ca="1">IFERROR(INDEX(data[4],MATCH($B24&amp;"|"&amp;AA16,data[clé],0)),0)</f>
        <v>0</v>
      </c>
    </row>
    <row r="25" spans="2:30" x14ac:dyDescent="0.35">
      <c r="B25" s="25">
        <f t="shared" ca="1" si="28"/>
        <v>0</v>
      </c>
      <c r="C25" s="21">
        <f ca="1">IFERROR(INDEX(data[1],MATCH($B25&amp;"|"&amp;C16,data[clé],0)),0)</f>
        <v>0</v>
      </c>
      <c r="D25" s="22">
        <f ca="1">IFERROR(INDEX(data[2],MATCH($B25&amp;"|"&amp;C16,data[clé],0)),0)</f>
        <v>0</v>
      </c>
      <c r="E25" s="22">
        <f ca="1">IFERROR(INDEX(data[3],MATCH($B25&amp;"|"&amp;C16,data[clé],0)),0)</f>
        <v>0</v>
      </c>
      <c r="F25" s="23">
        <f ca="1">IFERROR(INDEX(data[4],MATCH($B25&amp;"|"&amp;C16,data[clé],0)),0)</f>
        <v>0</v>
      </c>
      <c r="G25" s="21">
        <f ca="1">IFERROR(INDEX(data[1],MATCH($B25&amp;"|"&amp;G16,data[clé],0)),0)</f>
        <v>0</v>
      </c>
      <c r="H25" s="22">
        <f ca="1">IFERROR(INDEX(data[2],MATCH($B25&amp;"|"&amp;G16,data[clé],0)),0)</f>
        <v>0</v>
      </c>
      <c r="I25" s="22">
        <f ca="1">IFERROR(INDEX(data[3],MATCH($B25&amp;"|"&amp;G16,data[clé],0)),0)</f>
        <v>0</v>
      </c>
      <c r="J25" s="23">
        <f ca="1">IFERROR(INDEX(data[4],MATCH($B25&amp;"|"&amp;G16,data[clé],0)),0)</f>
        <v>0</v>
      </c>
      <c r="K25" s="21">
        <f ca="1">IFERROR(INDEX(data[1],MATCH($B25&amp;"|"&amp;K16,data[clé],0)),0)</f>
        <v>0</v>
      </c>
      <c r="L25" s="22">
        <f ca="1">IFERROR(INDEX(data[2],MATCH($B25&amp;"|"&amp;K16,data[clé],0)),0)</f>
        <v>0</v>
      </c>
      <c r="M25" s="22">
        <f ca="1">IFERROR(INDEX(data[3],MATCH($B25&amp;"|"&amp;K16,data[clé],0)),0)</f>
        <v>0</v>
      </c>
      <c r="N25" s="23">
        <f ca="1">IFERROR(INDEX(data[4],MATCH($B25&amp;"|"&amp;K16,data[clé],0)),0)</f>
        <v>0</v>
      </c>
      <c r="O25" s="21">
        <f ca="1">IFERROR(INDEX(data[1],MATCH($B25&amp;"|"&amp;O16,data[clé],0)),0)</f>
        <v>0</v>
      </c>
      <c r="P25" s="22">
        <f ca="1">IFERROR(INDEX(data[2],MATCH($B25&amp;"|"&amp;O16,data[clé],0)),0)</f>
        <v>0</v>
      </c>
      <c r="Q25" s="22">
        <f ca="1">IFERROR(INDEX(data[3],MATCH($B25&amp;"|"&amp;O16,data[clé],0)),0)</f>
        <v>0</v>
      </c>
      <c r="R25" s="23">
        <f ca="1">IFERROR(INDEX(data[4],MATCH($B25&amp;"|"&amp;O16,data[clé],0)),0)</f>
        <v>0</v>
      </c>
      <c r="S25" s="21">
        <f ca="1">IFERROR(INDEX(data[1],MATCH($B25&amp;"|"&amp;S16,data[clé],0)),0)</f>
        <v>0</v>
      </c>
      <c r="T25" s="22">
        <f ca="1">IFERROR(INDEX(data[2],MATCH($B25&amp;"|"&amp;S16,data[clé],0)),0)</f>
        <v>0</v>
      </c>
      <c r="U25" s="22">
        <f ca="1">IFERROR(INDEX(data[3],MATCH($B25&amp;"|"&amp;S16,data[clé],0)),0)</f>
        <v>0</v>
      </c>
      <c r="V25" s="23">
        <f ca="1">IFERROR(INDEX(data[4],MATCH($B25&amp;"|"&amp;S16,data[clé],0)),0)</f>
        <v>0</v>
      </c>
      <c r="W25" s="21">
        <f ca="1">IFERROR(INDEX(data[1],MATCH($B25&amp;"|"&amp;W16,data[clé],0)),0)</f>
        <v>0</v>
      </c>
      <c r="X25" s="22">
        <f ca="1">IFERROR(INDEX(data[2],MATCH($B25&amp;"|"&amp;W16,data[clé],0)),0)</f>
        <v>0</v>
      </c>
      <c r="Y25" s="22">
        <f ca="1">IFERROR(INDEX(data[3],MATCH($B25&amp;"|"&amp;W16,data[clé],0)),0)</f>
        <v>0</v>
      </c>
      <c r="Z25" s="23">
        <f ca="1">IFERROR(INDEX(data[4],MATCH($B25&amp;"|"&amp;W16,data[clé],0)),0)</f>
        <v>0</v>
      </c>
      <c r="AA25" s="21">
        <f ca="1">IFERROR(INDEX(data[1],MATCH($B25&amp;"|"&amp;AA16,data[clé],0)),0)</f>
        <v>0</v>
      </c>
      <c r="AB25" s="22">
        <f ca="1">IFERROR(INDEX(data[2],MATCH($B25&amp;"|"&amp;AA16,data[clé],0)),0)</f>
        <v>0</v>
      </c>
      <c r="AC25" s="22">
        <f ca="1">IFERROR(INDEX(data[3],MATCH($B25&amp;"|"&amp;AA16,data[clé],0)),0)</f>
        <v>0</v>
      </c>
      <c r="AD25" s="23">
        <f ca="1">IFERROR(INDEX(data[4],MATCH($B25&amp;"|"&amp;AA16,data[clé],0)),0)</f>
        <v>0</v>
      </c>
    </row>
    <row r="26" spans="2:30" x14ac:dyDescent="0.35">
      <c r="B26" s="30">
        <f t="shared" ca="1" si="28"/>
        <v>0</v>
      </c>
      <c r="C26" s="31">
        <f ca="1">IFERROR(INDEX(data[1],MATCH($B26&amp;"|"&amp;C16,data[clé],0)),0)</f>
        <v>0</v>
      </c>
      <c r="D26" s="32">
        <f ca="1">IFERROR(INDEX(data[2],MATCH($B26&amp;"|"&amp;C16,data[clé],0)),0)</f>
        <v>0</v>
      </c>
      <c r="E26" s="32">
        <f ca="1">IFERROR(INDEX(data[3],MATCH($B26&amp;"|"&amp;C16,data[clé],0)),0)</f>
        <v>0</v>
      </c>
      <c r="F26" s="33">
        <f ca="1">IFERROR(INDEX(data[4],MATCH($B26&amp;"|"&amp;C16,data[clé],0)),0)</f>
        <v>0</v>
      </c>
      <c r="G26" s="31">
        <f ca="1">IFERROR(INDEX(data[1],MATCH($B26&amp;"|"&amp;G16,data[clé],0)),0)</f>
        <v>0</v>
      </c>
      <c r="H26" s="32">
        <f ca="1">IFERROR(INDEX(data[2],MATCH($B26&amp;"|"&amp;G16,data[clé],0)),0)</f>
        <v>0</v>
      </c>
      <c r="I26" s="32">
        <f ca="1">IFERROR(INDEX(data[3],MATCH($B26&amp;"|"&amp;G16,data[clé],0)),0)</f>
        <v>0</v>
      </c>
      <c r="J26" s="33">
        <f ca="1">IFERROR(INDEX(data[4],MATCH($B26&amp;"|"&amp;G16,data[clé],0)),0)</f>
        <v>0</v>
      </c>
      <c r="K26" s="31">
        <f ca="1">IFERROR(INDEX(data[1],MATCH($B26&amp;"|"&amp;K16,data[clé],0)),0)</f>
        <v>0</v>
      </c>
      <c r="L26" s="32">
        <f ca="1">IFERROR(INDEX(data[2],MATCH($B26&amp;"|"&amp;K16,data[clé],0)),0)</f>
        <v>0</v>
      </c>
      <c r="M26" s="32">
        <f ca="1">IFERROR(INDEX(data[3],MATCH($B26&amp;"|"&amp;K16,data[clé],0)),0)</f>
        <v>0</v>
      </c>
      <c r="N26" s="33">
        <f ca="1">IFERROR(INDEX(data[4],MATCH($B26&amp;"|"&amp;K16,data[clé],0)),0)</f>
        <v>0</v>
      </c>
      <c r="O26" s="31">
        <f ca="1">IFERROR(INDEX(data[1],MATCH($B26&amp;"|"&amp;O16,data[clé],0)),0)</f>
        <v>0</v>
      </c>
      <c r="P26" s="32">
        <f ca="1">IFERROR(INDEX(data[2],MATCH($B26&amp;"|"&amp;O16,data[clé],0)),0)</f>
        <v>0</v>
      </c>
      <c r="Q26" s="32">
        <f ca="1">IFERROR(INDEX(data[3],MATCH($B26&amp;"|"&amp;O16,data[clé],0)),0)</f>
        <v>0</v>
      </c>
      <c r="R26" s="33">
        <f ca="1">IFERROR(INDEX(data[4],MATCH($B26&amp;"|"&amp;O16,data[clé],0)),0)</f>
        <v>0</v>
      </c>
      <c r="S26" s="31">
        <f ca="1">IFERROR(INDEX(data[1],MATCH($B26&amp;"|"&amp;S16,data[clé],0)),0)</f>
        <v>0</v>
      </c>
      <c r="T26" s="32">
        <f ca="1">IFERROR(INDEX(data[2],MATCH($B26&amp;"|"&amp;S16,data[clé],0)),0)</f>
        <v>0</v>
      </c>
      <c r="U26" s="32">
        <f ca="1">IFERROR(INDEX(data[3],MATCH($B26&amp;"|"&amp;S16,data[clé],0)),0)</f>
        <v>0</v>
      </c>
      <c r="V26" s="33">
        <f ca="1">IFERROR(INDEX(data[4],MATCH($B26&amp;"|"&amp;S16,data[clé],0)),0)</f>
        <v>0</v>
      </c>
      <c r="W26" s="31">
        <f ca="1">IFERROR(INDEX(data[1],MATCH($B26&amp;"|"&amp;W16,data[clé],0)),0)</f>
        <v>0</v>
      </c>
      <c r="X26" s="32">
        <f ca="1">IFERROR(INDEX(data[2],MATCH($B26&amp;"|"&amp;W16,data[clé],0)),0)</f>
        <v>0</v>
      </c>
      <c r="Y26" s="32">
        <f ca="1">IFERROR(INDEX(data[3],MATCH($B26&amp;"|"&amp;W16,data[clé],0)),0)</f>
        <v>0</v>
      </c>
      <c r="Z26" s="33">
        <f ca="1">IFERROR(INDEX(data[4],MATCH($B26&amp;"|"&amp;W16,data[clé],0)),0)</f>
        <v>0</v>
      </c>
      <c r="AA26" s="31">
        <f ca="1">IFERROR(INDEX(data[1],MATCH($B26&amp;"|"&amp;AA16,data[clé],0)),0)</f>
        <v>0</v>
      </c>
      <c r="AB26" s="32">
        <f ca="1">IFERROR(INDEX(data[2],MATCH($B26&amp;"|"&amp;AA16,data[clé],0)),0)</f>
        <v>0</v>
      </c>
      <c r="AC26" s="32">
        <f ca="1">IFERROR(INDEX(data[3],MATCH($B26&amp;"|"&amp;AA16,data[clé],0)),0)</f>
        <v>0</v>
      </c>
      <c r="AD26" s="33">
        <f ca="1">IFERROR(INDEX(data[4],MATCH($B26&amp;"|"&amp;AA16,data[clé],0)),0)</f>
        <v>0</v>
      </c>
    </row>
    <row r="28" spans="2:30" x14ac:dyDescent="0.35">
      <c r="C28" s="80">
        <f>C16+7</f>
        <v>43115</v>
      </c>
      <c r="D28" s="81"/>
      <c r="E28" s="81"/>
      <c r="F28" s="82"/>
      <c r="G28" s="80">
        <f>C28+1</f>
        <v>43116</v>
      </c>
      <c r="H28" s="81"/>
      <c r="I28" s="81"/>
      <c r="J28" s="82"/>
      <c r="K28" s="80">
        <f>G28+1</f>
        <v>43117</v>
      </c>
      <c r="L28" s="81"/>
      <c r="M28" s="81"/>
      <c r="N28" s="82"/>
      <c r="O28" s="80">
        <f>K28+1</f>
        <v>43118</v>
      </c>
      <c r="P28" s="81"/>
      <c r="Q28" s="81"/>
      <c r="R28" s="82"/>
      <c r="S28" s="80">
        <f>O28+1</f>
        <v>43119</v>
      </c>
      <c r="T28" s="81"/>
      <c r="U28" s="81"/>
      <c r="V28" s="82"/>
      <c r="W28" s="80">
        <f>S28+1</f>
        <v>43120</v>
      </c>
      <c r="X28" s="81"/>
      <c r="Y28" s="81"/>
      <c r="Z28" s="82"/>
      <c r="AA28" s="80">
        <f t="shared" ref="AA28" si="29">W28+1</f>
        <v>43121</v>
      </c>
      <c r="AB28" s="81"/>
      <c r="AC28" s="81"/>
      <c r="AD28" s="82"/>
    </row>
    <row r="29" spans="2:30" x14ac:dyDescent="0.35">
      <c r="B29" s="16" t="s">
        <v>37</v>
      </c>
      <c r="C29" s="35">
        <f>C17</f>
        <v>0</v>
      </c>
      <c r="D29" s="36">
        <f t="shared" ref="D29:F29" si="30">D17</f>
        <v>0.29166666666666669</v>
      </c>
      <c r="E29" s="36">
        <f t="shared" si="30"/>
        <v>0.58333333333333337</v>
      </c>
      <c r="F29" s="37">
        <f t="shared" si="30"/>
        <v>0.83333333333333337</v>
      </c>
      <c r="G29" s="38">
        <f>C29</f>
        <v>0</v>
      </c>
      <c r="H29" s="39">
        <f t="shared" ref="H29:H30" si="31">D29</f>
        <v>0.29166666666666669</v>
      </c>
      <c r="I29" s="39">
        <f t="shared" ref="I29:I30" si="32">E29</f>
        <v>0.58333333333333337</v>
      </c>
      <c r="J29" s="40">
        <f t="shared" ref="J29:J30" si="33">F29</f>
        <v>0.83333333333333337</v>
      </c>
      <c r="K29" s="38">
        <f t="shared" ref="K29:K30" si="34">G29</f>
        <v>0</v>
      </c>
      <c r="L29" s="39">
        <f t="shared" ref="L29:L30" si="35">H29</f>
        <v>0.29166666666666669</v>
      </c>
      <c r="M29" s="39">
        <f t="shared" ref="M29:M30" si="36">I29</f>
        <v>0.58333333333333337</v>
      </c>
      <c r="N29" s="40">
        <f t="shared" ref="N29:N30" si="37">J29</f>
        <v>0.83333333333333337</v>
      </c>
      <c r="O29" s="38">
        <f t="shared" ref="O29:O30" si="38">K29</f>
        <v>0</v>
      </c>
      <c r="P29" s="39">
        <f t="shared" ref="P29:P30" si="39">L29</f>
        <v>0.29166666666666669</v>
      </c>
      <c r="Q29" s="39">
        <f t="shared" ref="Q29:Q30" si="40">M29</f>
        <v>0.58333333333333337</v>
      </c>
      <c r="R29" s="40">
        <f t="shared" ref="R29:R30" si="41">N29</f>
        <v>0.83333333333333337</v>
      </c>
      <c r="S29" s="38">
        <f t="shared" ref="S29:S30" si="42">O29</f>
        <v>0</v>
      </c>
      <c r="T29" s="39">
        <f t="shared" ref="T29:T30" si="43">P29</f>
        <v>0.29166666666666669</v>
      </c>
      <c r="U29" s="39">
        <f t="shared" ref="U29:U30" si="44">Q29</f>
        <v>0.58333333333333337</v>
      </c>
      <c r="V29" s="40">
        <f t="shared" ref="V29:V30" si="45">R29</f>
        <v>0.83333333333333337</v>
      </c>
      <c r="W29" s="38">
        <f t="shared" ref="W29:W30" si="46">S29</f>
        <v>0</v>
      </c>
      <c r="X29" s="39">
        <f t="shared" ref="X29:X30" si="47">T29</f>
        <v>0.29166666666666669</v>
      </c>
      <c r="Y29" s="39">
        <f t="shared" ref="Y29:Y30" si="48">U29</f>
        <v>0.58333333333333337</v>
      </c>
      <c r="Z29" s="40">
        <f t="shared" ref="Z29:Z30" si="49">V29</f>
        <v>0.83333333333333337</v>
      </c>
      <c r="AA29" s="38">
        <f t="shared" ref="AA29:AA30" si="50">W29</f>
        <v>0</v>
      </c>
      <c r="AB29" s="39">
        <f t="shared" ref="AB29:AB30" si="51">X29</f>
        <v>0.29166666666666669</v>
      </c>
      <c r="AC29" s="39">
        <f t="shared" ref="AC29:AC30" si="52">Y29</f>
        <v>0.58333333333333337</v>
      </c>
      <c r="AD29" s="40">
        <f t="shared" ref="AD29:AD30" si="53">Z29</f>
        <v>0.83333333333333337</v>
      </c>
    </row>
    <row r="30" spans="2:30" x14ac:dyDescent="0.35">
      <c r="B30" s="16" t="s">
        <v>38</v>
      </c>
      <c r="C30" s="41">
        <f>C18</f>
        <v>0.29166666666666669</v>
      </c>
      <c r="D30" s="42">
        <f t="shared" ref="D30:F30" si="54">D18</f>
        <v>0.58333333333333337</v>
      </c>
      <c r="E30" s="42">
        <f t="shared" si="54"/>
        <v>0.83333333333333337</v>
      </c>
      <c r="F30" s="43">
        <f t="shared" si="54"/>
        <v>1</v>
      </c>
      <c r="G30" s="44">
        <f>C30</f>
        <v>0.29166666666666669</v>
      </c>
      <c r="H30" s="45">
        <f t="shared" si="31"/>
        <v>0.58333333333333337</v>
      </c>
      <c r="I30" s="45">
        <f t="shared" si="32"/>
        <v>0.83333333333333337</v>
      </c>
      <c r="J30" s="46">
        <f t="shared" si="33"/>
        <v>1</v>
      </c>
      <c r="K30" s="44">
        <f t="shared" si="34"/>
        <v>0.29166666666666669</v>
      </c>
      <c r="L30" s="45">
        <f t="shared" si="35"/>
        <v>0.58333333333333337</v>
      </c>
      <c r="M30" s="45">
        <f t="shared" si="36"/>
        <v>0.83333333333333337</v>
      </c>
      <c r="N30" s="46">
        <f t="shared" si="37"/>
        <v>1</v>
      </c>
      <c r="O30" s="44">
        <f t="shared" si="38"/>
        <v>0.29166666666666669</v>
      </c>
      <c r="P30" s="45">
        <f t="shared" si="39"/>
        <v>0.58333333333333337</v>
      </c>
      <c r="Q30" s="45">
        <f t="shared" si="40"/>
        <v>0.83333333333333337</v>
      </c>
      <c r="R30" s="46">
        <f t="shared" si="41"/>
        <v>1</v>
      </c>
      <c r="S30" s="44">
        <f t="shared" si="42"/>
        <v>0.29166666666666669</v>
      </c>
      <c r="T30" s="45">
        <f t="shared" si="43"/>
        <v>0.58333333333333337</v>
      </c>
      <c r="U30" s="45">
        <f t="shared" si="44"/>
        <v>0.83333333333333337</v>
      </c>
      <c r="V30" s="46">
        <f t="shared" si="45"/>
        <v>1</v>
      </c>
      <c r="W30" s="44">
        <f t="shared" si="46"/>
        <v>0.29166666666666669</v>
      </c>
      <c r="X30" s="45">
        <f t="shared" si="47"/>
        <v>0.58333333333333337</v>
      </c>
      <c r="Y30" s="45">
        <f t="shared" si="48"/>
        <v>0.83333333333333337</v>
      </c>
      <c r="Z30" s="46">
        <f t="shared" si="49"/>
        <v>1</v>
      </c>
      <c r="AA30" s="44">
        <f t="shared" si="50"/>
        <v>0.29166666666666669</v>
      </c>
      <c r="AB30" s="45">
        <f t="shared" si="51"/>
        <v>0.58333333333333337</v>
      </c>
      <c r="AC30" s="45">
        <f t="shared" si="52"/>
        <v>0.83333333333333337</v>
      </c>
      <c r="AD30" s="46">
        <f t="shared" si="53"/>
        <v>1</v>
      </c>
    </row>
    <row r="31" spans="2:30" x14ac:dyDescent="0.35">
      <c r="B31" s="24" t="str">
        <f ca="1">B19</f>
        <v>Agent1</v>
      </c>
      <c r="C31" s="18">
        <f ca="1">IFERROR(INDEX(data[1],MATCH($B31&amp;"|"&amp;C28,data[clé],0)),0)</f>
        <v>0</v>
      </c>
      <c r="D31" s="19">
        <f ca="1">IFERROR(INDEX(data[2],MATCH($B31&amp;"|"&amp;C28,data[clé],0)),0)</f>
        <v>0</v>
      </c>
      <c r="E31" s="19">
        <f ca="1">IFERROR(INDEX(data[3],MATCH($B31&amp;"|"&amp;C28,data[clé],0)),0)</f>
        <v>0</v>
      </c>
      <c r="F31" s="20">
        <f ca="1">IFERROR(INDEX(data[4],MATCH($B31&amp;"|"&amp;C28,data[clé],0)),0)</f>
        <v>0</v>
      </c>
      <c r="G31" s="18">
        <f ca="1">IFERROR(INDEX(data[1],MATCH($B31&amp;"|"&amp;G28,data[clé],0)),0)</f>
        <v>0</v>
      </c>
      <c r="H31" s="19">
        <f ca="1">IFERROR(INDEX(data[2],MATCH($B31&amp;"|"&amp;G28,data[clé],0)),0)</f>
        <v>0</v>
      </c>
      <c r="I31" s="19">
        <f ca="1">IFERROR(INDEX(data[3],MATCH($B31&amp;"|"&amp;G28,data[clé],0)),0)</f>
        <v>0</v>
      </c>
      <c r="J31" s="20">
        <f ca="1">IFERROR(INDEX(data[4],MATCH($B31&amp;"|"&amp;G28,data[clé],0)),0)</f>
        <v>0</v>
      </c>
      <c r="K31" s="18">
        <f ca="1">IFERROR(INDEX(data[1],MATCH($B31&amp;"|"&amp;K28,data[clé],0)),0)</f>
        <v>0</v>
      </c>
      <c r="L31" s="19">
        <f ca="1">IFERROR(INDEX(data[2],MATCH($B31&amp;"|"&amp;K28,data[clé],0)),0)</f>
        <v>0</v>
      </c>
      <c r="M31" s="19">
        <f ca="1">IFERROR(INDEX(data[3],MATCH($B31&amp;"|"&amp;K28,data[clé],0)),0)</f>
        <v>0</v>
      </c>
      <c r="N31" s="20">
        <f ca="1">IFERROR(INDEX(data[4],MATCH($B31&amp;"|"&amp;K28,data[clé],0)),0)</f>
        <v>0</v>
      </c>
      <c r="O31" s="18">
        <f ca="1">IFERROR(INDEX(data[1],MATCH($B31&amp;"|"&amp;O28,data[clé],0)),0)</f>
        <v>0</v>
      </c>
      <c r="P31" s="19">
        <f ca="1">IFERROR(INDEX(data[2],MATCH($B31&amp;"|"&amp;O28,data[clé],0)),0)</f>
        <v>0</v>
      </c>
      <c r="Q31" s="19">
        <f ca="1">IFERROR(INDEX(data[3],MATCH($B31&amp;"|"&amp;O28,data[clé],0)),0)</f>
        <v>0</v>
      </c>
      <c r="R31" s="20">
        <f ca="1">IFERROR(INDEX(data[4],MATCH($B31&amp;"|"&amp;O28,data[clé],0)),0)</f>
        <v>0</v>
      </c>
      <c r="S31" s="18">
        <f ca="1">IFERROR(INDEX(data[1],MATCH($B31&amp;"|"&amp;S28,data[clé],0)),0)</f>
        <v>0</v>
      </c>
      <c r="T31" s="19">
        <f ca="1">IFERROR(INDEX(data[2],MATCH($B31&amp;"|"&amp;S28,data[clé],0)),0)</f>
        <v>0</v>
      </c>
      <c r="U31" s="19">
        <f ca="1">IFERROR(INDEX(data[3],MATCH($B31&amp;"|"&amp;S28,data[clé],0)),0)</f>
        <v>0</v>
      </c>
      <c r="V31" s="20">
        <f ca="1">IFERROR(INDEX(data[4],MATCH($B31&amp;"|"&amp;S28,data[clé],0)),0)</f>
        <v>0</v>
      </c>
      <c r="W31" s="18">
        <f ca="1">IFERROR(INDEX(data[1],MATCH($B31&amp;"|"&amp;W28,data[clé],0)),0)</f>
        <v>0</v>
      </c>
      <c r="X31" s="19">
        <f ca="1">IFERROR(INDEX(data[2],MATCH($B31&amp;"|"&amp;W28,data[clé],0)),0)</f>
        <v>0</v>
      </c>
      <c r="Y31" s="19">
        <f ca="1">IFERROR(INDEX(data[3],MATCH($B31&amp;"|"&amp;W28,data[clé],0)),0)</f>
        <v>0</v>
      </c>
      <c r="Z31" s="20">
        <f ca="1">IFERROR(INDEX(data[4],MATCH($B31&amp;"|"&amp;W28,data[clé],0)),0)</f>
        <v>0</v>
      </c>
      <c r="AA31" s="18">
        <f ca="1">IFERROR(INDEX(data[1],MATCH($B31&amp;"|"&amp;AA28,data[clé],0)),0)</f>
        <v>0</v>
      </c>
      <c r="AB31" s="19">
        <f ca="1">IFERROR(INDEX(data[2],MATCH($B31&amp;"|"&amp;AA28,data[clé],0)),0)</f>
        <v>0</v>
      </c>
      <c r="AC31" s="19">
        <f ca="1">IFERROR(INDEX(data[3],MATCH($B31&amp;"|"&amp;AA28,data[clé],0)),0)</f>
        <v>0</v>
      </c>
      <c r="AD31" s="20">
        <f ca="1">IFERROR(INDEX(data[4],MATCH($B31&amp;"|"&amp;AA28,data[clé],0)),0)</f>
        <v>0</v>
      </c>
    </row>
    <row r="32" spans="2:30" x14ac:dyDescent="0.35">
      <c r="B32" s="26" t="str">
        <f t="shared" ref="B32:B38" ca="1" si="55">B20</f>
        <v>Agent2</v>
      </c>
      <c r="C32" s="27">
        <f ca="1">IFERROR(INDEX(data[1],MATCH($B32&amp;"|"&amp;C28,data[clé],0)),0)</f>
        <v>0</v>
      </c>
      <c r="D32" s="28">
        <f ca="1">IFERROR(INDEX(data[2],MATCH($B32&amp;"|"&amp;C28,data[clé],0)),0)</f>
        <v>0</v>
      </c>
      <c r="E32" s="28">
        <f ca="1">IFERROR(INDEX(data[3],MATCH($B32&amp;"|"&amp;C28,data[clé],0)),0)</f>
        <v>0</v>
      </c>
      <c r="F32" s="29">
        <f ca="1">IFERROR(INDEX(data[4],MATCH($B32&amp;"|"&amp;C28,data[clé],0)),0)</f>
        <v>0</v>
      </c>
      <c r="G32" s="27">
        <f ca="1">IFERROR(INDEX(data[1],MATCH($B32&amp;"|"&amp;G28,data[clé],0)),0)</f>
        <v>0</v>
      </c>
      <c r="H32" s="28">
        <f ca="1">IFERROR(INDEX(data[2],MATCH($B32&amp;"|"&amp;G28,data[clé],0)),0)</f>
        <v>0</v>
      </c>
      <c r="I32" s="28">
        <f ca="1">IFERROR(INDEX(data[3],MATCH($B32&amp;"|"&amp;G28,data[clé],0)),0)</f>
        <v>0</v>
      </c>
      <c r="J32" s="29">
        <f ca="1">IFERROR(INDEX(data[4],MATCH($B32&amp;"|"&amp;G28,data[clé],0)),0)</f>
        <v>0</v>
      </c>
      <c r="K32" s="27">
        <f ca="1">IFERROR(INDEX(data[1],MATCH($B32&amp;"|"&amp;K28,data[clé],0)),0)</f>
        <v>0</v>
      </c>
      <c r="L32" s="28">
        <f ca="1">IFERROR(INDEX(data[2],MATCH($B32&amp;"|"&amp;K28,data[clé],0)),0)</f>
        <v>0</v>
      </c>
      <c r="M32" s="28">
        <f ca="1">IFERROR(INDEX(data[3],MATCH($B32&amp;"|"&amp;K28,data[clé],0)),0)</f>
        <v>0</v>
      </c>
      <c r="N32" s="29">
        <f ca="1">IFERROR(INDEX(data[4],MATCH($B32&amp;"|"&amp;K28,data[clé],0)),0)</f>
        <v>0</v>
      </c>
      <c r="O32" s="27">
        <f ca="1">IFERROR(INDEX(data[1],MATCH($B32&amp;"|"&amp;O28,data[clé],0)),0)</f>
        <v>0</v>
      </c>
      <c r="P32" s="28">
        <f ca="1">IFERROR(INDEX(data[2],MATCH($B32&amp;"|"&amp;O28,data[clé],0)),0)</f>
        <v>0</v>
      </c>
      <c r="Q32" s="28">
        <f ca="1">IFERROR(INDEX(data[3],MATCH($B32&amp;"|"&amp;O28,data[clé],0)),0)</f>
        <v>0</v>
      </c>
      <c r="R32" s="29">
        <f ca="1">IFERROR(INDEX(data[4],MATCH($B32&amp;"|"&amp;O28,data[clé],0)),0)</f>
        <v>0</v>
      </c>
      <c r="S32" s="27">
        <f ca="1">IFERROR(INDEX(data[1],MATCH($B32&amp;"|"&amp;S28,data[clé],0)),0)</f>
        <v>0</v>
      </c>
      <c r="T32" s="28">
        <f ca="1">IFERROR(INDEX(data[2],MATCH($B32&amp;"|"&amp;S28,data[clé],0)),0)</f>
        <v>0</v>
      </c>
      <c r="U32" s="28">
        <f ca="1">IFERROR(INDEX(data[3],MATCH($B32&amp;"|"&amp;S28,data[clé],0)),0)</f>
        <v>0</v>
      </c>
      <c r="V32" s="29">
        <f ca="1">IFERROR(INDEX(data[4],MATCH($B32&amp;"|"&amp;S28,data[clé],0)),0)</f>
        <v>0</v>
      </c>
      <c r="W32" s="27">
        <f ca="1">IFERROR(INDEX(data[1],MATCH($B32&amp;"|"&amp;W28,data[clé],0)),0)</f>
        <v>0</v>
      </c>
      <c r="X32" s="28">
        <f ca="1">IFERROR(INDEX(data[2],MATCH($B32&amp;"|"&amp;W28,data[clé],0)),0)</f>
        <v>0</v>
      </c>
      <c r="Y32" s="28">
        <f ca="1">IFERROR(INDEX(data[3],MATCH($B32&amp;"|"&amp;W28,data[clé],0)),0)</f>
        <v>0</v>
      </c>
      <c r="Z32" s="29">
        <f ca="1">IFERROR(INDEX(data[4],MATCH($B32&amp;"|"&amp;W28,data[clé],0)),0)</f>
        <v>0</v>
      </c>
      <c r="AA32" s="27">
        <f ca="1">IFERROR(INDEX(data[1],MATCH($B32&amp;"|"&amp;AA28,data[clé],0)),0)</f>
        <v>0</v>
      </c>
      <c r="AB32" s="28">
        <f ca="1">IFERROR(INDEX(data[2],MATCH($B32&amp;"|"&amp;AA28,data[clé],0)),0)</f>
        <v>0</v>
      </c>
      <c r="AC32" s="28">
        <f ca="1">IFERROR(INDEX(data[3],MATCH($B32&amp;"|"&amp;AA28,data[clé],0)),0)</f>
        <v>0</v>
      </c>
      <c r="AD32" s="29">
        <f ca="1">IFERROR(INDEX(data[4],MATCH($B32&amp;"|"&amp;AA28,data[clé],0)),0)</f>
        <v>0</v>
      </c>
    </row>
    <row r="33" spans="2:30" x14ac:dyDescent="0.35">
      <c r="B33" s="25" t="str">
        <f t="shared" ca="1" si="55"/>
        <v>Agent3</v>
      </c>
      <c r="C33" s="21">
        <f ca="1">IFERROR(INDEX(data[1],MATCH($B33&amp;"|"&amp;C28,data[clé],0)),0)</f>
        <v>0</v>
      </c>
      <c r="D33" s="22">
        <f ca="1">IFERROR(INDEX(data[2],MATCH($B33&amp;"|"&amp;C28,data[clé],0)),0)</f>
        <v>0</v>
      </c>
      <c r="E33" s="22">
        <f ca="1">IFERROR(INDEX(data[3],MATCH($B33&amp;"|"&amp;C28,data[clé],0)),0)</f>
        <v>0</v>
      </c>
      <c r="F33" s="23">
        <f ca="1">IFERROR(INDEX(data[4],MATCH($B33&amp;"|"&amp;C28,data[clé],0)),0)</f>
        <v>0</v>
      </c>
      <c r="G33" s="21">
        <f ca="1">IFERROR(INDEX(data[1],MATCH($B33&amp;"|"&amp;G28,data[clé],0)),0)</f>
        <v>0</v>
      </c>
      <c r="H33" s="22">
        <f ca="1">IFERROR(INDEX(data[2],MATCH($B33&amp;"|"&amp;G28,data[clé],0)),0)</f>
        <v>0</v>
      </c>
      <c r="I33" s="22">
        <f ca="1">IFERROR(INDEX(data[3],MATCH($B33&amp;"|"&amp;G28,data[clé],0)),0)</f>
        <v>0</v>
      </c>
      <c r="J33" s="23">
        <f ca="1">IFERROR(INDEX(data[4],MATCH($B33&amp;"|"&amp;G28,data[clé],0)),0)</f>
        <v>0</v>
      </c>
      <c r="K33" s="21">
        <f ca="1">IFERROR(INDEX(data[1],MATCH($B33&amp;"|"&amp;K28,data[clé],0)),0)</f>
        <v>0</v>
      </c>
      <c r="L33" s="22">
        <f ca="1">IFERROR(INDEX(data[2],MATCH($B33&amp;"|"&amp;K28,data[clé],0)),0)</f>
        <v>0</v>
      </c>
      <c r="M33" s="22">
        <f ca="1">IFERROR(INDEX(data[3],MATCH($B33&amp;"|"&amp;K28,data[clé],0)),0)</f>
        <v>0</v>
      </c>
      <c r="N33" s="23">
        <f ca="1">IFERROR(INDEX(data[4],MATCH($B33&amp;"|"&amp;K28,data[clé],0)),0)</f>
        <v>0</v>
      </c>
      <c r="O33" s="21">
        <f ca="1">IFERROR(INDEX(data[1],MATCH($B33&amp;"|"&amp;O28,data[clé],0)),0)</f>
        <v>0</v>
      </c>
      <c r="P33" s="22">
        <f ca="1">IFERROR(INDEX(data[2],MATCH($B33&amp;"|"&amp;O28,data[clé],0)),0)</f>
        <v>0</v>
      </c>
      <c r="Q33" s="22">
        <f ca="1">IFERROR(INDEX(data[3],MATCH($B33&amp;"|"&amp;O28,data[clé],0)),0)</f>
        <v>0</v>
      </c>
      <c r="R33" s="23">
        <f ca="1">IFERROR(INDEX(data[4],MATCH($B33&amp;"|"&amp;O28,data[clé],0)),0)</f>
        <v>0</v>
      </c>
      <c r="S33" s="21">
        <f ca="1">IFERROR(INDEX(data[1],MATCH($B33&amp;"|"&amp;S28,data[clé],0)),0)</f>
        <v>0</v>
      </c>
      <c r="T33" s="22">
        <f ca="1">IFERROR(INDEX(data[2],MATCH($B33&amp;"|"&amp;S28,data[clé],0)),0)</f>
        <v>0</v>
      </c>
      <c r="U33" s="22">
        <f ca="1">IFERROR(INDEX(data[3],MATCH($B33&amp;"|"&amp;S28,data[clé],0)),0)</f>
        <v>0</v>
      </c>
      <c r="V33" s="23">
        <f ca="1">IFERROR(INDEX(data[4],MATCH($B33&amp;"|"&amp;S28,data[clé],0)),0)</f>
        <v>0</v>
      </c>
      <c r="W33" s="21">
        <f ca="1">IFERROR(INDEX(data[1],MATCH($B33&amp;"|"&amp;W28,data[clé],0)),0)</f>
        <v>0</v>
      </c>
      <c r="X33" s="22">
        <f ca="1">IFERROR(INDEX(data[2],MATCH($B33&amp;"|"&amp;W28,data[clé],0)),0)</f>
        <v>0</v>
      </c>
      <c r="Y33" s="22">
        <f ca="1">IFERROR(INDEX(data[3],MATCH($B33&amp;"|"&amp;W28,data[clé],0)),0)</f>
        <v>0</v>
      </c>
      <c r="Z33" s="23">
        <f ca="1">IFERROR(INDEX(data[4],MATCH($B33&amp;"|"&amp;W28,data[clé],0)),0)</f>
        <v>0</v>
      </c>
      <c r="AA33" s="21">
        <f ca="1">IFERROR(INDEX(data[1],MATCH($B33&amp;"|"&amp;AA28,data[clé],0)),0)</f>
        <v>0</v>
      </c>
      <c r="AB33" s="22">
        <f ca="1">IFERROR(INDEX(data[2],MATCH($B33&amp;"|"&amp;AA28,data[clé],0)),0)</f>
        <v>0</v>
      </c>
      <c r="AC33" s="22">
        <f ca="1">IFERROR(INDEX(data[3],MATCH($B33&amp;"|"&amp;AA28,data[clé],0)),0)</f>
        <v>0</v>
      </c>
      <c r="AD33" s="23">
        <f ca="1">IFERROR(INDEX(data[4],MATCH($B33&amp;"|"&amp;AA28,data[clé],0)),0)</f>
        <v>0</v>
      </c>
    </row>
    <row r="34" spans="2:30" x14ac:dyDescent="0.35">
      <c r="B34" s="26">
        <f t="shared" ca="1" si="55"/>
        <v>0</v>
      </c>
      <c r="C34" s="27">
        <f ca="1">IFERROR(INDEX(data[1],MATCH($B34&amp;"|"&amp;C28,data[clé],0)),0)</f>
        <v>0</v>
      </c>
      <c r="D34" s="28">
        <f ca="1">IFERROR(INDEX(data[2],MATCH($B34&amp;"|"&amp;C28,data[clé],0)),0)</f>
        <v>0</v>
      </c>
      <c r="E34" s="28">
        <f ca="1">IFERROR(INDEX(data[3],MATCH($B34&amp;"|"&amp;C28,data[clé],0)),0)</f>
        <v>0</v>
      </c>
      <c r="F34" s="29">
        <f ca="1">IFERROR(INDEX(data[4],MATCH($B34&amp;"|"&amp;C28,data[clé],0)),0)</f>
        <v>0</v>
      </c>
      <c r="G34" s="27">
        <f ca="1">IFERROR(INDEX(data[1],MATCH($B34&amp;"|"&amp;G28,data[clé],0)),0)</f>
        <v>0</v>
      </c>
      <c r="H34" s="28">
        <f ca="1">IFERROR(INDEX(data[2],MATCH($B34&amp;"|"&amp;G28,data[clé],0)),0)</f>
        <v>0</v>
      </c>
      <c r="I34" s="28">
        <f ca="1">IFERROR(INDEX(data[3],MATCH($B34&amp;"|"&amp;G28,data[clé],0)),0)</f>
        <v>0</v>
      </c>
      <c r="J34" s="29">
        <f ca="1">IFERROR(INDEX(data[4],MATCH($B34&amp;"|"&amp;G28,data[clé],0)),0)</f>
        <v>0</v>
      </c>
      <c r="K34" s="27">
        <f ca="1">IFERROR(INDEX(data[1],MATCH($B34&amp;"|"&amp;K28,data[clé],0)),0)</f>
        <v>0</v>
      </c>
      <c r="L34" s="28">
        <f ca="1">IFERROR(INDEX(data[2],MATCH($B34&amp;"|"&amp;K28,data[clé],0)),0)</f>
        <v>0</v>
      </c>
      <c r="M34" s="28">
        <f ca="1">IFERROR(INDEX(data[3],MATCH($B34&amp;"|"&amp;K28,data[clé],0)),0)</f>
        <v>0</v>
      </c>
      <c r="N34" s="29">
        <f ca="1">IFERROR(INDEX(data[4],MATCH($B34&amp;"|"&amp;K28,data[clé],0)),0)</f>
        <v>0</v>
      </c>
      <c r="O34" s="27">
        <f ca="1">IFERROR(INDEX(data[1],MATCH($B34&amp;"|"&amp;O28,data[clé],0)),0)</f>
        <v>0</v>
      </c>
      <c r="P34" s="28">
        <f ca="1">IFERROR(INDEX(data[2],MATCH($B34&amp;"|"&amp;O28,data[clé],0)),0)</f>
        <v>0</v>
      </c>
      <c r="Q34" s="28">
        <f ca="1">IFERROR(INDEX(data[3],MATCH($B34&amp;"|"&amp;O28,data[clé],0)),0)</f>
        <v>0</v>
      </c>
      <c r="R34" s="29">
        <f ca="1">IFERROR(INDEX(data[4],MATCH($B34&amp;"|"&amp;O28,data[clé],0)),0)</f>
        <v>0</v>
      </c>
      <c r="S34" s="27">
        <f ca="1">IFERROR(INDEX(data[1],MATCH($B34&amp;"|"&amp;S28,data[clé],0)),0)</f>
        <v>0</v>
      </c>
      <c r="T34" s="28">
        <f ca="1">IFERROR(INDEX(data[2],MATCH($B34&amp;"|"&amp;S28,data[clé],0)),0)</f>
        <v>0</v>
      </c>
      <c r="U34" s="28">
        <f ca="1">IFERROR(INDEX(data[3],MATCH($B34&amp;"|"&amp;S28,data[clé],0)),0)</f>
        <v>0</v>
      </c>
      <c r="V34" s="29">
        <f ca="1">IFERROR(INDEX(data[4],MATCH($B34&amp;"|"&amp;S28,data[clé],0)),0)</f>
        <v>0</v>
      </c>
      <c r="W34" s="27">
        <f ca="1">IFERROR(INDEX(data[1],MATCH($B34&amp;"|"&amp;W28,data[clé],0)),0)</f>
        <v>0</v>
      </c>
      <c r="X34" s="28">
        <f ca="1">IFERROR(INDEX(data[2],MATCH($B34&amp;"|"&amp;W28,data[clé],0)),0)</f>
        <v>0</v>
      </c>
      <c r="Y34" s="28">
        <f ca="1">IFERROR(INDEX(data[3],MATCH($B34&amp;"|"&amp;W28,data[clé],0)),0)</f>
        <v>0</v>
      </c>
      <c r="Z34" s="29">
        <f ca="1">IFERROR(INDEX(data[4],MATCH($B34&amp;"|"&amp;W28,data[clé],0)),0)</f>
        <v>0</v>
      </c>
      <c r="AA34" s="27">
        <f ca="1">IFERROR(INDEX(data[1],MATCH($B34&amp;"|"&amp;AA28,data[clé],0)),0)</f>
        <v>0</v>
      </c>
      <c r="AB34" s="28">
        <f ca="1">IFERROR(INDEX(data[2],MATCH($B34&amp;"|"&amp;AA28,data[clé],0)),0)</f>
        <v>0</v>
      </c>
      <c r="AC34" s="28">
        <f ca="1">IFERROR(INDEX(data[3],MATCH($B34&amp;"|"&amp;AA28,data[clé],0)),0)</f>
        <v>0</v>
      </c>
      <c r="AD34" s="29">
        <f ca="1">IFERROR(INDEX(data[4],MATCH($B34&amp;"|"&amp;AA28,data[clé],0)),0)</f>
        <v>0</v>
      </c>
    </row>
    <row r="35" spans="2:30" x14ac:dyDescent="0.35">
      <c r="B35" s="25">
        <f t="shared" ca="1" si="55"/>
        <v>0</v>
      </c>
      <c r="C35" s="21">
        <f ca="1">IFERROR(INDEX(data[1],MATCH($B35&amp;"|"&amp;C28,data[clé],0)),0)</f>
        <v>0</v>
      </c>
      <c r="D35" s="22">
        <f ca="1">IFERROR(INDEX(data[2],MATCH($B35&amp;"|"&amp;C28,data[clé],0)),0)</f>
        <v>0</v>
      </c>
      <c r="E35" s="22">
        <f ca="1">IFERROR(INDEX(data[3],MATCH($B35&amp;"|"&amp;C28,data[clé],0)),0)</f>
        <v>0</v>
      </c>
      <c r="F35" s="23">
        <f ca="1">IFERROR(INDEX(data[4],MATCH($B35&amp;"|"&amp;C28,data[clé],0)),0)</f>
        <v>0</v>
      </c>
      <c r="G35" s="21">
        <f ca="1">IFERROR(INDEX(data[1],MATCH($B35&amp;"|"&amp;G28,data[clé],0)),0)</f>
        <v>0</v>
      </c>
      <c r="H35" s="22">
        <f ca="1">IFERROR(INDEX(data[2],MATCH($B35&amp;"|"&amp;G28,data[clé],0)),0)</f>
        <v>0</v>
      </c>
      <c r="I35" s="22">
        <f ca="1">IFERROR(INDEX(data[3],MATCH($B35&amp;"|"&amp;G28,data[clé],0)),0)</f>
        <v>0</v>
      </c>
      <c r="J35" s="23">
        <f ca="1">IFERROR(INDEX(data[4],MATCH($B35&amp;"|"&amp;G28,data[clé],0)),0)</f>
        <v>0</v>
      </c>
      <c r="K35" s="21">
        <f ca="1">IFERROR(INDEX(data[1],MATCH($B35&amp;"|"&amp;K28,data[clé],0)),0)</f>
        <v>0</v>
      </c>
      <c r="L35" s="22">
        <f ca="1">IFERROR(INDEX(data[2],MATCH($B35&amp;"|"&amp;K28,data[clé],0)),0)</f>
        <v>0</v>
      </c>
      <c r="M35" s="22">
        <f ca="1">IFERROR(INDEX(data[3],MATCH($B35&amp;"|"&amp;K28,data[clé],0)),0)</f>
        <v>0</v>
      </c>
      <c r="N35" s="23">
        <f ca="1">IFERROR(INDEX(data[4],MATCH($B35&amp;"|"&amp;K28,data[clé],0)),0)</f>
        <v>0</v>
      </c>
      <c r="O35" s="21">
        <f ca="1">IFERROR(INDEX(data[1],MATCH($B35&amp;"|"&amp;O28,data[clé],0)),0)</f>
        <v>0</v>
      </c>
      <c r="P35" s="22">
        <f ca="1">IFERROR(INDEX(data[2],MATCH($B35&amp;"|"&amp;O28,data[clé],0)),0)</f>
        <v>0</v>
      </c>
      <c r="Q35" s="22">
        <f ca="1">IFERROR(INDEX(data[3],MATCH($B35&amp;"|"&amp;O28,data[clé],0)),0)</f>
        <v>0</v>
      </c>
      <c r="R35" s="23">
        <f ca="1">IFERROR(INDEX(data[4],MATCH($B35&amp;"|"&amp;O28,data[clé],0)),0)</f>
        <v>0</v>
      </c>
      <c r="S35" s="21">
        <f ca="1">IFERROR(INDEX(data[1],MATCH($B35&amp;"|"&amp;S28,data[clé],0)),0)</f>
        <v>0</v>
      </c>
      <c r="T35" s="22">
        <f ca="1">IFERROR(INDEX(data[2],MATCH($B35&amp;"|"&amp;S28,data[clé],0)),0)</f>
        <v>0</v>
      </c>
      <c r="U35" s="22">
        <f ca="1">IFERROR(INDEX(data[3],MATCH($B35&amp;"|"&amp;S28,data[clé],0)),0)</f>
        <v>0</v>
      </c>
      <c r="V35" s="23">
        <f ca="1">IFERROR(INDEX(data[4],MATCH($B35&amp;"|"&amp;S28,data[clé],0)),0)</f>
        <v>0</v>
      </c>
      <c r="W35" s="21">
        <f ca="1">IFERROR(INDEX(data[1],MATCH($B35&amp;"|"&amp;W28,data[clé],0)),0)</f>
        <v>0</v>
      </c>
      <c r="X35" s="22">
        <f ca="1">IFERROR(INDEX(data[2],MATCH($B35&amp;"|"&amp;W28,data[clé],0)),0)</f>
        <v>0</v>
      </c>
      <c r="Y35" s="22">
        <f ca="1">IFERROR(INDEX(data[3],MATCH($B35&amp;"|"&amp;W28,data[clé],0)),0)</f>
        <v>0</v>
      </c>
      <c r="Z35" s="23">
        <f ca="1">IFERROR(INDEX(data[4],MATCH($B35&amp;"|"&amp;W28,data[clé],0)),0)</f>
        <v>0</v>
      </c>
      <c r="AA35" s="21">
        <f ca="1">IFERROR(INDEX(data[1],MATCH($B35&amp;"|"&amp;AA28,data[clé],0)),0)</f>
        <v>0</v>
      </c>
      <c r="AB35" s="22">
        <f ca="1">IFERROR(INDEX(data[2],MATCH($B35&amp;"|"&amp;AA28,data[clé],0)),0)</f>
        <v>0</v>
      </c>
      <c r="AC35" s="22">
        <f ca="1">IFERROR(INDEX(data[3],MATCH($B35&amp;"|"&amp;AA28,data[clé],0)),0)</f>
        <v>0</v>
      </c>
      <c r="AD35" s="23">
        <f ca="1">IFERROR(INDEX(data[4],MATCH($B35&amp;"|"&amp;AA28,data[clé],0)),0)</f>
        <v>0</v>
      </c>
    </row>
    <row r="36" spans="2:30" x14ac:dyDescent="0.35">
      <c r="B36" s="26">
        <f t="shared" ca="1" si="55"/>
        <v>0</v>
      </c>
      <c r="C36" s="27">
        <f ca="1">IFERROR(INDEX(data[1],MATCH($B36&amp;"|"&amp;C28,data[clé],0)),0)</f>
        <v>0</v>
      </c>
      <c r="D36" s="28">
        <f ca="1">IFERROR(INDEX(data[2],MATCH($B36&amp;"|"&amp;C28,data[clé],0)),0)</f>
        <v>0</v>
      </c>
      <c r="E36" s="28">
        <f ca="1">IFERROR(INDEX(data[3],MATCH($B36&amp;"|"&amp;C28,data[clé],0)),0)</f>
        <v>0</v>
      </c>
      <c r="F36" s="29">
        <f ca="1">IFERROR(INDEX(data[4],MATCH($B36&amp;"|"&amp;C28,data[clé],0)),0)</f>
        <v>0</v>
      </c>
      <c r="G36" s="27">
        <f ca="1">IFERROR(INDEX(data[1],MATCH($B36&amp;"|"&amp;G28,data[clé],0)),0)</f>
        <v>0</v>
      </c>
      <c r="H36" s="28">
        <f ca="1">IFERROR(INDEX(data[2],MATCH($B36&amp;"|"&amp;G28,data[clé],0)),0)</f>
        <v>0</v>
      </c>
      <c r="I36" s="28">
        <f ca="1">IFERROR(INDEX(data[3],MATCH($B36&amp;"|"&amp;G28,data[clé],0)),0)</f>
        <v>0</v>
      </c>
      <c r="J36" s="29">
        <f ca="1">IFERROR(INDEX(data[4],MATCH($B36&amp;"|"&amp;G28,data[clé],0)),0)</f>
        <v>0</v>
      </c>
      <c r="K36" s="27">
        <f ca="1">IFERROR(INDEX(data[1],MATCH($B36&amp;"|"&amp;K28,data[clé],0)),0)</f>
        <v>0</v>
      </c>
      <c r="L36" s="28">
        <f ca="1">IFERROR(INDEX(data[2],MATCH($B36&amp;"|"&amp;K28,data[clé],0)),0)</f>
        <v>0</v>
      </c>
      <c r="M36" s="28">
        <f ca="1">IFERROR(INDEX(data[3],MATCH($B36&amp;"|"&amp;K28,data[clé],0)),0)</f>
        <v>0</v>
      </c>
      <c r="N36" s="29">
        <f ca="1">IFERROR(INDEX(data[4],MATCH($B36&amp;"|"&amp;K28,data[clé],0)),0)</f>
        <v>0</v>
      </c>
      <c r="O36" s="27">
        <f ca="1">IFERROR(INDEX(data[1],MATCH($B36&amp;"|"&amp;O28,data[clé],0)),0)</f>
        <v>0</v>
      </c>
      <c r="P36" s="28">
        <f ca="1">IFERROR(INDEX(data[2],MATCH($B36&amp;"|"&amp;O28,data[clé],0)),0)</f>
        <v>0</v>
      </c>
      <c r="Q36" s="28">
        <f ca="1">IFERROR(INDEX(data[3],MATCH($B36&amp;"|"&amp;O28,data[clé],0)),0)</f>
        <v>0</v>
      </c>
      <c r="R36" s="29">
        <f ca="1">IFERROR(INDEX(data[4],MATCH($B36&amp;"|"&amp;O28,data[clé],0)),0)</f>
        <v>0</v>
      </c>
      <c r="S36" s="27">
        <f ca="1">IFERROR(INDEX(data[1],MATCH($B36&amp;"|"&amp;S28,data[clé],0)),0)</f>
        <v>0</v>
      </c>
      <c r="T36" s="28">
        <f ca="1">IFERROR(INDEX(data[2],MATCH($B36&amp;"|"&amp;S28,data[clé],0)),0)</f>
        <v>0</v>
      </c>
      <c r="U36" s="28">
        <f ca="1">IFERROR(INDEX(data[3],MATCH($B36&amp;"|"&amp;S28,data[clé],0)),0)</f>
        <v>0</v>
      </c>
      <c r="V36" s="29">
        <f ca="1">IFERROR(INDEX(data[4],MATCH($B36&amp;"|"&amp;S28,data[clé],0)),0)</f>
        <v>0</v>
      </c>
      <c r="W36" s="27">
        <f ca="1">IFERROR(INDEX(data[1],MATCH($B36&amp;"|"&amp;W28,data[clé],0)),0)</f>
        <v>0</v>
      </c>
      <c r="X36" s="28">
        <f ca="1">IFERROR(INDEX(data[2],MATCH($B36&amp;"|"&amp;W28,data[clé],0)),0)</f>
        <v>0</v>
      </c>
      <c r="Y36" s="28">
        <f ca="1">IFERROR(INDEX(data[3],MATCH($B36&amp;"|"&amp;W28,data[clé],0)),0)</f>
        <v>0</v>
      </c>
      <c r="Z36" s="29">
        <f ca="1">IFERROR(INDEX(data[4],MATCH($B36&amp;"|"&amp;W28,data[clé],0)),0)</f>
        <v>0</v>
      </c>
      <c r="AA36" s="27">
        <f ca="1">IFERROR(INDEX(data[1],MATCH($B36&amp;"|"&amp;AA28,data[clé],0)),0)</f>
        <v>0</v>
      </c>
      <c r="AB36" s="28">
        <f ca="1">IFERROR(INDEX(data[2],MATCH($B36&amp;"|"&amp;AA28,data[clé],0)),0)</f>
        <v>0</v>
      </c>
      <c r="AC36" s="28">
        <f ca="1">IFERROR(INDEX(data[3],MATCH($B36&amp;"|"&amp;AA28,data[clé],0)),0)</f>
        <v>0</v>
      </c>
      <c r="AD36" s="29">
        <f ca="1">IFERROR(INDEX(data[4],MATCH($B36&amp;"|"&amp;AA28,data[clé],0)),0)</f>
        <v>0</v>
      </c>
    </row>
    <row r="37" spans="2:30" x14ac:dyDescent="0.35">
      <c r="B37" s="25">
        <f t="shared" ca="1" si="55"/>
        <v>0</v>
      </c>
      <c r="C37" s="21">
        <f ca="1">IFERROR(INDEX(data[1],MATCH($B37&amp;"|"&amp;C28,data[clé],0)),0)</f>
        <v>0</v>
      </c>
      <c r="D37" s="22">
        <f ca="1">IFERROR(INDEX(data[2],MATCH($B37&amp;"|"&amp;C28,data[clé],0)),0)</f>
        <v>0</v>
      </c>
      <c r="E37" s="22">
        <f ca="1">IFERROR(INDEX(data[3],MATCH($B37&amp;"|"&amp;C28,data[clé],0)),0)</f>
        <v>0</v>
      </c>
      <c r="F37" s="23">
        <f ca="1">IFERROR(INDEX(data[4],MATCH($B37&amp;"|"&amp;C28,data[clé],0)),0)</f>
        <v>0</v>
      </c>
      <c r="G37" s="21">
        <f ca="1">IFERROR(INDEX(data[1],MATCH($B37&amp;"|"&amp;G28,data[clé],0)),0)</f>
        <v>0</v>
      </c>
      <c r="H37" s="22">
        <f ca="1">IFERROR(INDEX(data[2],MATCH($B37&amp;"|"&amp;G28,data[clé],0)),0)</f>
        <v>0</v>
      </c>
      <c r="I37" s="22">
        <f ca="1">IFERROR(INDEX(data[3],MATCH($B37&amp;"|"&amp;G28,data[clé],0)),0)</f>
        <v>0</v>
      </c>
      <c r="J37" s="23">
        <f ca="1">IFERROR(INDEX(data[4],MATCH($B37&amp;"|"&amp;G28,data[clé],0)),0)</f>
        <v>0</v>
      </c>
      <c r="K37" s="21">
        <f ca="1">IFERROR(INDEX(data[1],MATCH($B37&amp;"|"&amp;K28,data[clé],0)),0)</f>
        <v>0</v>
      </c>
      <c r="L37" s="22">
        <f ca="1">IFERROR(INDEX(data[2],MATCH($B37&amp;"|"&amp;K28,data[clé],0)),0)</f>
        <v>0</v>
      </c>
      <c r="M37" s="22">
        <f ca="1">IFERROR(INDEX(data[3],MATCH($B37&amp;"|"&amp;K28,data[clé],0)),0)</f>
        <v>0</v>
      </c>
      <c r="N37" s="23">
        <f ca="1">IFERROR(INDEX(data[4],MATCH($B37&amp;"|"&amp;K28,data[clé],0)),0)</f>
        <v>0</v>
      </c>
      <c r="O37" s="21">
        <f ca="1">IFERROR(INDEX(data[1],MATCH($B37&amp;"|"&amp;O28,data[clé],0)),0)</f>
        <v>0</v>
      </c>
      <c r="P37" s="22">
        <f ca="1">IFERROR(INDEX(data[2],MATCH($B37&amp;"|"&amp;O28,data[clé],0)),0)</f>
        <v>0</v>
      </c>
      <c r="Q37" s="22">
        <f ca="1">IFERROR(INDEX(data[3],MATCH($B37&amp;"|"&amp;O28,data[clé],0)),0)</f>
        <v>0</v>
      </c>
      <c r="R37" s="23">
        <f ca="1">IFERROR(INDEX(data[4],MATCH($B37&amp;"|"&amp;O28,data[clé],0)),0)</f>
        <v>0</v>
      </c>
      <c r="S37" s="21">
        <f ca="1">IFERROR(INDEX(data[1],MATCH($B37&amp;"|"&amp;S28,data[clé],0)),0)</f>
        <v>0</v>
      </c>
      <c r="T37" s="22">
        <f ca="1">IFERROR(INDEX(data[2],MATCH($B37&amp;"|"&amp;S28,data[clé],0)),0)</f>
        <v>0</v>
      </c>
      <c r="U37" s="22">
        <f ca="1">IFERROR(INDEX(data[3],MATCH($B37&amp;"|"&amp;S28,data[clé],0)),0)</f>
        <v>0</v>
      </c>
      <c r="V37" s="23">
        <f ca="1">IFERROR(INDEX(data[4],MATCH($B37&amp;"|"&amp;S28,data[clé],0)),0)</f>
        <v>0</v>
      </c>
      <c r="W37" s="21">
        <f ca="1">IFERROR(INDEX(data[1],MATCH($B37&amp;"|"&amp;W28,data[clé],0)),0)</f>
        <v>0</v>
      </c>
      <c r="X37" s="22">
        <f ca="1">IFERROR(INDEX(data[2],MATCH($B37&amp;"|"&amp;W28,data[clé],0)),0)</f>
        <v>0</v>
      </c>
      <c r="Y37" s="22">
        <f ca="1">IFERROR(INDEX(data[3],MATCH($B37&amp;"|"&amp;W28,data[clé],0)),0)</f>
        <v>0</v>
      </c>
      <c r="Z37" s="23">
        <f ca="1">IFERROR(INDEX(data[4],MATCH($B37&amp;"|"&amp;W28,data[clé],0)),0)</f>
        <v>0</v>
      </c>
      <c r="AA37" s="21">
        <f ca="1">IFERROR(INDEX(data[1],MATCH($B37&amp;"|"&amp;AA28,data[clé],0)),0)</f>
        <v>0</v>
      </c>
      <c r="AB37" s="22">
        <f ca="1">IFERROR(INDEX(data[2],MATCH($B37&amp;"|"&amp;AA28,data[clé],0)),0)</f>
        <v>0</v>
      </c>
      <c r="AC37" s="22">
        <f ca="1">IFERROR(INDEX(data[3],MATCH($B37&amp;"|"&amp;AA28,data[clé],0)),0)</f>
        <v>0</v>
      </c>
      <c r="AD37" s="23">
        <f ca="1">IFERROR(INDEX(data[4],MATCH($B37&amp;"|"&amp;AA28,data[clé],0)),0)</f>
        <v>0</v>
      </c>
    </row>
    <row r="38" spans="2:30" x14ac:dyDescent="0.35">
      <c r="B38" s="30">
        <f t="shared" ca="1" si="55"/>
        <v>0</v>
      </c>
      <c r="C38" s="31">
        <f ca="1">IFERROR(INDEX(data[1],MATCH($B38&amp;"|"&amp;C28,data[clé],0)),0)</f>
        <v>0</v>
      </c>
      <c r="D38" s="32">
        <f ca="1">IFERROR(INDEX(data[2],MATCH($B38&amp;"|"&amp;C28,data[clé],0)),0)</f>
        <v>0</v>
      </c>
      <c r="E38" s="32">
        <f ca="1">IFERROR(INDEX(data[3],MATCH($B38&amp;"|"&amp;C28,data[clé],0)),0)</f>
        <v>0</v>
      </c>
      <c r="F38" s="33">
        <f ca="1">IFERROR(INDEX(data[4],MATCH($B38&amp;"|"&amp;C28,data[clé],0)),0)</f>
        <v>0</v>
      </c>
      <c r="G38" s="31">
        <f ca="1">IFERROR(INDEX(data[1],MATCH($B38&amp;"|"&amp;G28,data[clé],0)),0)</f>
        <v>0</v>
      </c>
      <c r="H38" s="32">
        <f ca="1">IFERROR(INDEX(data[2],MATCH($B38&amp;"|"&amp;G28,data[clé],0)),0)</f>
        <v>0</v>
      </c>
      <c r="I38" s="32">
        <f ca="1">IFERROR(INDEX(data[3],MATCH($B38&amp;"|"&amp;G28,data[clé],0)),0)</f>
        <v>0</v>
      </c>
      <c r="J38" s="33">
        <f ca="1">IFERROR(INDEX(data[4],MATCH($B38&amp;"|"&amp;G28,data[clé],0)),0)</f>
        <v>0</v>
      </c>
      <c r="K38" s="31">
        <f ca="1">IFERROR(INDEX(data[1],MATCH($B38&amp;"|"&amp;K28,data[clé],0)),0)</f>
        <v>0</v>
      </c>
      <c r="L38" s="32">
        <f ca="1">IFERROR(INDEX(data[2],MATCH($B38&amp;"|"&amp;K28,data[clé],0)),0)</f>
        <v>0</v>
      </c>
      <c r="M38" s="32">
        <f ca="1">IFERROR(INDEX(data[3],MATCH($B38&amp;"|"&amp;K28,data[clé],0)),0)</f>
        <v>0</v>
      </c>
      <c r="N38" s="33">
        <f ca="1">IFERROR(INDEX(data[4],MATCH($B38&amp;"|"&amp;K28,data[clé],0)),0)</f>
        <v>0</v>
      </c>
      <c r="O38" s="31">
        <f ca="1">IFERROR(INDEX(data[1],MATCH($B38&amp;"|"&amp;O28,data[clé],0)),0)</f>
        <v>0</v>
      </c>
      <c r="P38" s="32">
        <f ca="1">IFERROR(INDEX(data[2],MATCH($B38&amp;"|"&amp;O28,data[clé],0)),0)</f>
        <v>0</v>
      </c>
      <c r="Q38" s="32">
        <f ca="1">IFERROR(INDEX(data[3],MATCH($B38&amp;"|"&amp;O28,data[clé],0)),0)</f>
        <v>0</v>
      </c>
      <c r="R38" s="33">
        <f ca="1">IFERROR(INDEX(data[4],MATCH($B38&amp;"|"&amp;O28,data[clé],0)),0)</f>
        <v>0</v>
      </c>
      <c r="S38" s="31">
        <f ca="1">IFERROR(INDEX(data[1],MATCH($B38&amp;"|"&amp;S28,data[clé],0)),0)</f>
        <v>0</v>
      </c>
      <c r="T38" s="32">
        <f ca="1">IFERROR(INDEX(data[2],MATCH($B38&amp;"|"&amp;S28,data[clé],0)),0)</f>
        <v>0</v>
      </c>
      <c r="U38" s="32">
        <f ca="1">IFERROR(INDEX(data[3],MATCH($B38&amp;"|"&amp;S28,data[clé],0)),0)</f>
        <v>0</v>
      </c>
      <c r="V38" s="33">
        <f ca="1">IFERROR(INDEX(data[4],MATCH($B38&amp;"|"&amp;S28,data[clé],0)),0)</f>
        <v>0</v>
      </c>
      <c r="W38" s="31">
        <f ca="1">IFERROR(INDEX(data[1],MATCH($B38&amp;"|"&amp;W28,data[clé],0)),0)</f>
        <v>0</v>
      </c>
      <c r="X38" s="32">
        <f ca="1">IFERROR(INDEX(data[2],MATCH($B38&amp;"|"&amp;W28,data[clé],0)),0)</f>
        <v>0</v>
      </c>
      <c r="Y38" s="32">
        <f ca="1">IFERROR(INDEX(data[3],MATCH($B38&amp;"|"&amp;W28,data[clé],0)),0)</f>
        <v>0</v>
      </c>
      <c r="Z38" s="33">
        <f ca="1">IFERROR(INDEX(data[4],MATCH($B38&amp;"|"&amp;W28,data[clé],0)),0)</f>
        <v>0</v>
      </c>
      <c r="AA38" s="31">
        <f ca="1">IFERROR(INDEX(data[1],MATCH($B38&amp;"|"&amp;AA28,data[clé],0)),0)</f>
        <v>0</v>
      </c>
      <c r="AB38" s="32">
        <f ca="1">IFERROR(INDEX(data[2],MATCH($B38&amp;"|"&amp;AA28,data[clé],0)),0)</f>
        <v>0</v>
      </c>
      <c r="AC38" s="32">
        <f ca="1">IFERROR(INDEX(data[3],MATCH($B38&amp;"|"&amp;AA28,data[clé],0)),0)</f>
        <v>0</v>
      </c>
      <c r="AD38" s="33">
        <f ca="1">IFERROR(INDEX(data[4],MATCH($B38&amp;"|"&amp;AA28,data[clé],0)),0)</f>
        <v>0</v>
      </c>
    </row>
    <row r="40" spans="2:30" x14ac:dyDescent="0.35">
      <c r="C40" s="80">
        <f>C28+7</f>
        <v>43122</v>
      </c>
      <c r="D40" s="81"/>
      <c r="E40" s="81"/>
      <c r="F40" s="82"/>
      <c r="G40" s="80">
        <f>C40+1</f>
        <v>43123</v>
      </c>
      <c r="H40" s="81"/>
      <c r="I40" s="81"/>
      <c r="J40" s="82"/>
      <c r="K40" s="80">
        <f>G40+1</f>
        <v>43124</v>
      </c>
      <c r="L40" s="81"/>
      <c r="M40" s="81"/>
      <c r="N40" s="82"/>
      <c r="O40" s="80">
        <f>K40+1</f>
        <v>43125</v>
      </c>
      <c r="P40" s="81"/>
      <c r="Q40" s="81"/>
      <c r="R40" s="82"/>
      <c r="S40" s="80">
        <f>O40+1</f>
        <v>43126</v>
      </c>
      <c r="T40" s="81"/>
      <c r="U40" s="81"/>
      <c r="V40" s="82"/>
      <c r="W40" s="80">
        <f>S40+1</f>
        <v>43127</v>
      </c>
      <c r="X40" s="81"/>
      <c r="Y40" s="81"/>
      <c r="Z40" s="82"/>
      <c r="AA40" s="80">
        <f t="shared" ref="AA40" si="56">W40+1</f>
        <v>43128</v>
      </c>
      <c r="AB40" s="81"/>
      <c r="AC40" s="81"/>
      <c r="AD40" s="82"/>
    </row>
    <row r="41" spans="2:30" x14ac:dyDescent="0.35">
      <c r="B41" s="16" t="s">
        <v>37</v>
      </c>
      <c r="C41" s="35">
        <f>C29</f>
        <v>0</v>
      </c>
      <c r="D41" s="36">
        <f t="shared" ref="D41:F41" si="57">D29</f>
        <v>0.29166666666666669</v>
      </c>
      <c r="E41" s="36">
        <f t="shared" si="57"/>
        <v>0.58333333333333337</v>
      </c>
      <c r="F41" s="37">
        <f t="shared" si="57"/>
        <v>0.83333333333333337</v>
      </c>
      <c r="G41" s="38">
        <f>C41</f>
        <v>0</v>
      </c>
      <c r="H41" s="39">
        <f t="shared" ref="H41:H42" si="58">D41</f>
        <v>0.29166666666666669</v>
      </c>
      <c r="I41" s="39">
        <f t="shared" ref="I41:I42" si="59">E41</f>
        <v>0.58333333333333337</v>
      </c>
      <c r="J41" s="40">
        <f t="shared" ref="J41:J42" si="60">F41</f>
        <v>0.83333333333333337</v>
      </c>
      <c r="K41" s="38">
        <f t="shared" ref="K41:K42" si="61">G41</f>
        <v>0</v>
      </c>
      <c r="L41" s="39">
        <f t="shared" ref="L41:L42" si="62">H41</f>
        <v>0.29166666666666669</v>
      </c>
      <c r="M41" s="39">
        <f t="shared" ref="M41:M42" si="63">I41</f>
        <v>0.58333333333333337</v>
      </c>
      <c r="N41" s="40">
        <f t="shared" ref="N41:N42" si="64">J41</f>
        <v>0.83333333333333337</v>
      </c>
      <c r="O41" s="38">
        <f t="shared" ref="O41:O42" si="65">K41</f>
        <v>0</v>
      </c>
      <c r="P41" s="39">
        <f t="shared" ref="P41:P42" si="66">L41</f>
        <v>0.29166666666666669</v>
      </c>
      <c r="Q41" s="39">
        <f t="shared" ref="Q41:Q42" si="67">M41</f>
        <v>0.58333333333333337</v>
      </c>
      <c r="R41" s="40">
        <f t="shared" ref="R41:R42" si="68">N41</f>
        <v>0.83333333333333337</v>
      </c>
      <c r="S41" s="38">
        <f t="shared" ref="S41:S42" si="69">O41</f>
        <v>0</v>
      </c>
      <c r="T41" s="39">
        <f t="shared" ref="T41:T42" si="70">P41</f>
        <v>0.29166666666666669</v>
      </c>
      <c r="U41" s="39">
        <f t="shared" ref="U41:U42" si="71">Q41</f>
        <v>0.58333333333333337</v>
      </c>
      <c r="V41" s="40">
        <f t="shared" ref="V41:V42" si="72">R41</f>
        <v>0.83333333333333337</v>
      </c>
      <c r="W41" s="38">
        <f t="shared" ref="W41:W42" si="73">S41</f>
        <v>0</v>
      </c>
      <c r="X41" s="39">
        <f t="shared" ref="X41:X42" si="74">T41</f>
        <v>0.29166666666666669</v>
      </c>
      <c r="Y41" s="39">
        <f t="shared" ref="Y41:Y42" si="75">U41</f>
        <v>0.58333333333333337</v>
      </c>
      <c r="Z41" s="40">
        <f t="shared" ref="Z41:Z42" si="76">V41</f>
        <v>0.83333333333333337</v>
      </c>
      <c r="AA41" s="38">
        <f t="shared" ref="AA41:AA42" si="77">W41</f>
        <v>0</v>
      </c>
      <c r="AB41" s="39">
        <f t="shared" ref="AB41:AB42" si="78">X41</f>
        <v>0.29166666666666669</v>
      </c>
      <c r="AC41" s="39">
        <f t="shared" ref="AC41:AC42" si="79">Y41</f>
        <v>0.58333333333333337</v>
      </c>
      <c r="AD41" s="40">
        <f t="shared" ref="AD41:AD42" si="80">Z41</f>
        <v>0.83333333333333337</v>
      </c>
    </row>
    <row r="42" spans="2:30" x14ac:dyDescent="0.35">
      <c r="B42" s="16" t="s">
        <v>38</v>
      </c>
      <c r="C42" s="41">
        <f>C30</f>
        <v>0.29166666666666669</v>
      </c>
      <c r="D42" s="42">
        <f t="shared" ref="D42:F42" si="81">D30</f>
        <v>0.58333333333333337</v>
      </c>
      <c r="E42" s="42">
        <f t="shared" si="81"/>
        <v>0.83333333333333337</v>
      </c>
      <c r="F42" s="43">
        <f t="shared" si="81"/>
        <v>1</v>
      </c>
      <c r="G42" s="44">
        <f>C42</f>
        <v>0.29166666666666669</v>
      </c>
      <c r="H42" s="45">
        <f t="shared" si="58"/>
        <v>0.58333333333333337</v>
      </c>
      <c r="I42" s="45">
        <f t="shared" si="59"/>
        <v>0.83333333333333337</v>
      </c>
      <c r="J42" s="46">
        <f t="shared" si="60"/>
        <v>1</v>
      </c>
      <c r="K42" s="44">
        <f t="shared" si="61"/>
        <v>0.29166666666666669</v>
      </c>
      <c r="L42" s="45">
        <f t="shared" si="62"/>
        <v>0.58333333333333337</v>
      </c>
      <c r="M42" s="45">
        <f t="shared" si="63"/>
        <v>0.83333333333333337</v>
      </c>
      <c r="N42" s="46">
        <f t="shared" si="64"/>
        <v>1</v>
      </c>
      <c r="O42" s="44">
        <f t="shared" si="65"/>
        <v>0.29166666666666669</v>
      </c>
      <c r="P42" s="45">
        <f t="shared" si="66"/>
        <v>0.58333333333333337</v>
      </c>
      <c r="Q42" s="45">
        <f t="shared" si="67"/>
        <v>0.83333333333333337</v>
      </c>
      <c r="R42" s="46">
        <f t="shared" si="68"/>
        <v>1</v>
      </c>
      <c r="S42" s="44">
        <f t="shared" si="69"/>
        <v>0.29166666666666669</v>
      </c>
      <c r="T42" s="45">
        <f t="shared" si="70"/>
        <v>0.58333333333333337</v>
      </c>
      <c r="U42" s="45">
        <f t="shared" si="71"/>
        <v>0.83333333333333337</v>
      </c>
      <c r="V42" s="46">
        <f t="shared" si="72"/>
        <v>1</v>
      </c>
      <c r="W42" s="44">
        <f t="shared" si="73"/>
        <v>0.29166666666666669</v>
      </c>
      <c r="X42" s="45">
        <f t="shared" si="74"/>
        <v>0.58333333333333337</v>
      </c>
      <c r="Y42" s="45">
        <f t="shared" si="75"/>
        <v>0.83333333333333337</v>
      </c>
      <c r="Z42" s="46">
        <f t="shared" si="76"/>
        <v>1</v>
      </c>
      <c r="AA42" s="44">
        <f t="shared" si="77"/>
        <v>0.29166666666666669</v>
      </c>
      <c r="AB42" s="45">
        <f t="shared" si="78"/>
        <v>0.58333333333333337</v>
      </c>
      <c r="AC42" s="45">
        <f t="shared" si="79"/>
        <v>0.83333333333333337</v>
      </c>
      <c r="AD42" s="46">
        <f t="shared" si="80"/>
        <v>1</v>
      </c>
    </row>
    <row r="43" spans="2:30" x14ac:dyDescent="0.35">
      <c r="B43" s="24" t="str">
        <f ca="1">B31</f>
        <v>Agent1</v>
      </c>
      <c r="C43" s="18">
        <f ca="1">IFERROR(INDEX(data[1],MATCH($B43&amp;"|"&amp;C40,data[clé],0)),0)</f>
        <v>0</v>
      </c>
      <c r="D43" s="19">
        <f ca="1">IFERROR(INDEX(data[2],MATCH($B43&amp;"|"&amp;C40,data[clé],0)),0)</f>
        <v>0</v>
      </c>
      <c r="E43" s="19">
        <f ca="1">IFERROR(INDEX(data[3],MATCH($B43&amp;"|"&amp;C40,data[clé],0)),0)</f>
        <v>0</v>
      </c>
      <c r="F43" s="20">
        <f ca="1">IFERROR(INDEX(data[4],MATCH($B43&amp;"|"&amp;C40,data[clé],0)),0)</f>
        <v>0</v>
      </c>
      <c r="G43" s="18">
        <f ca="1">IFERROR(INDEX(data[1],MATCH($B43&amp;"|"&amp;G40,data[clé],0)),0)</f>
        <v>0</v>
      </c>
      <c r="H43" s="19">
        <f ca="1">IFERROR(INDEX(data[2],MATCH($B43&amp;"|"&amp;G40,data[clé],0)),0)</f>
        <v>0</v>
      </c>
      <c r="I43" s="19">
        <f ca="1">IFERROR(INDEX(data[3],MATCH($B43&amp;"|"&amp;G40,data[clé],0)),0)</f>
        <v>0</v>
      </c>
      <c r="J43" s="20">
        <f ca="1">IFERROR(INDEX(data[4],MATCH($B43&amp;"|"&amp;G40,data[clé],0)),0)</f>
        <v>0</v>
      </c>
      <c r="K43" s="18">
        <f ca="1">IFERROR(INDEX(data[1],MATCH($B43&amp;"|"&amp;K40,data[clé],0)),0)</f>
        <v>0</v>
      </c>
      <c r="L43" s="19">
        <f ca="1">IFERROR(INDEX(data[2],MATCH($B43&amp;"|"&amp;K40,data[clé],0)),0)</f>
        <v>0</v>
      </c>
      <c r="M43" s="19">
        <f ca="1">IFERROR(INDEX(data[3],MATCH($B43&amp;"|"&amp;K40,data[clé],0)),0)</f>
        <v>0</v>
      </c>
      <c r="N43" s="20">
        <f ca="1">IFERROR(INDEX(data[4],MATCH($B43&amp;"|"&amp;K40,data[clé],0)),0)</f>
        <v>0</v>
      </c>
      <c r="O43" s="18">
        <f ca="1">IFERROR(INDEX(data[1],MATCH($B43&amp;"|"&amp;O40,data[clé],0)),0)</f>
        <v>0</v>
      </c>
      <c r="P43" s="19">
        <f ca="1">IFERROR(INDEX(data[2],MATCH($B43&amp;"|"&amp;O40,data[clé],0)),0)</f>
        <v>0</v>
      </c>
      <c r="Q43" s="19">
        <f ca="1">IFERROR(INDEX(data[3],MATCH($B43&amp;"|"&amp;O40,data[clé],0)),0)</f>
        <v>0</v>
      </c>
      <c r="R43" s="20">
        <f ca="1">IFERROR(INDEX(data[4],MATCH($B43&amp;"|"&amp;O40,data[clé],0)),0)</f>
        <v>0</v>
      </c>
      <c r="S43" s="18">
        <f ca="1">IFERROR(INDEX(data[1],MATCH($B43&amp;"|"&amp;S40,data[clé],0)),0)</f>
        <v>0</v>
      </c>
      <c r="T43" s="19">
        <f ca="1">IFERROR(INDEX(data[2],MATCH($B43&amp;"|"&amp;S40,data[clé],0)),0)</f>
        <v>0</v>
      </c>
      <c r="U43" s="19">
        <f ca="1">IFERROR(INDEX(data[3],MATCH($B43&amp;"|"&amp;S40,data[clé],0)),0)</f>
        <v>0</v>
      </c>
      <c r="V43" s="20">
        <f ca="1">IFERROR(INDEX(data[4],MATCH($B43&amp;"|"&amp;S40,data[clé],0)),0)</f>
        <v>0</v>
      </c>
      <c r="W43" s="18">
        <f ca="1">IFERROR(INDEX(data[1],MATCH($B43&amp;"|"&amp;W40,data[clé],0)),0)</f>
        <v>0</v>
      </c>
      <c r="X43" s="19">
        <f ca="1">IFERROR(INDEX(data[2],MATCH($B43&amp;"|"&amp;W40,data[clé],0)),0)</f>
        <v>0</v>
      </c>
      <c r="Y43" s="19">
        <f ca="1">IFERROR(INDEX(data[3],MATCH($B43&amp;"|"&amp;W40,data[clé],0)),0)</f>
        <v>0</v>
      </c>
      <c r="Z43" s="20">
        <f ca="1">IFERROR(INDEX(data[4],MATCH($B43&amp;"|"&amp;W40,data[clé],0)),0)</f>
        <v>0</v>
      </c>
      <c r="AA43" s="18">
        <f ca="1">IFERROR(INDEX(data[1],MATCH($B43&amp;"|"&amp;AA40,data[clé],0)),0)</f>
        <v>0</v>
      </c>
      <c r="AB43" s="19">
        <f ca="1">IFERROR(INDEX(data[2],MATCH($B43&amp;"|"&amp;AA40,data[clé],0)),0)</f>
        <v>0</v>
      </c>
      <c r="AC43" s="19">
        <f ca="1">IFERROR(INDEX(data[3],MATCH($B43&amp;"|"&amp;AA40,data[clé],0)),0)</f>
        <v>0</v>
      </c>
      <c r="AD43" s="20">
        <f ca="1">IFERROR(INDEX(data[4],MATCH($B43&amp;"|"&amp;AA40,data[clé],0)),0)</f>
        <v>0</v>
      </c>
    </row>
    <row r="44" spans="2:30" x14ac:dyDescent="0.35">
      <c r="B44" s="26" t="str">
        <f t="shared" ref="B44:B50" ca="1" si="82">B32</f>
        <v>Agent2</v>
      </c>
      <c r="C44" s="27">
        <f ca="1">IFERROR(INDEX(data[1],MATCH($B44&amp;"|"&amp;C40,data[clé],0)),0)</f>
        <v>0</v>
      </c>
      <c r="D44" s="28">
        <f ca="1">IFERROR(INDEX(data[2],MATCH($B44&amp;"|"&amp;C40,data[clé],0)),0)</f>
        <v>0</v>
      </c>
      <c r="E44" s="28">
        <f ca="1">IFERROR(INDEX(data[3],MATCH($B44&amp;"|"&amp;C40,data[clé],0)),0)</f>
        <v>0</v>
      </c>
      <c r="F44" s="29">
        <f ca="1">IFERROR(INDEX(data[4],MATCH($B44&amp;"|"&amp;C40,data[clé],0)),0)</f>
        <v>0</v>
      </c>
      <c r="G44" s="27">
        <f ca="1">IFERROR(INDEX(data[1],MATCH($B44&amp;"|"&amp;G40,data[clé],0)),0)</f>
        <v>0</v>
      </c>
      <c r="H44" s="28">
        <f ca="1">IFERROR(INDEX(data[2],MATCH($B44&amp;"|"&amp;G40,data[clé],0)),0)</f>
        <v>0</v>
      </c>
      <c r="I44" s="28">
        <f ca="1">IFERROR(INDEX(data[3],MATCH($B44&amp;"|"&amp;G40,data[clé],0)),0)</f>
        <v>0</v>
      </c>
      <c r="J44" s="29">
        <f ca="1">IFERROR(INDEX(data[4],MATCH($B44&amp;"|"&amp;G40,data[clé],0)),0)</f>
        <v>0</v>
      </c>
      <c r="K44" s="27">
        <f ca="1">IFERROR(INDEX(data[1],MATCH($B44&amp;"|"&amp;K40,data[clé],0)),0)</f>
        <v>0</v>
      </c>
      <c r="L44" s="28">
        <f ca="1">IFERROR(INDEX(data[2],MATCH($B44&amp;"|"&amp;K40,data[clé],0)),0)</f>
        <v>0</v>
      </c>
      <c r="M44" s="28">
        <f ca="1">IFERROR(INDEX(data[3],MATCH($B44&amp;"|"&amp;K40,data[clé],0)),0)</f>
        <v>0</v>
      </c>
      <c r="N44" s="29">
        <f ca="1">IFERROR(INDEX(data[4],MATCH($B44&amp;"|"&amp;K40,data[clé],0)),0)</f>
        <v>0</v>
      </c>
      <c r="O44" s="27">
        <f ca="1">IFERROR(INDEX(data[1],MATCH($B44&amp;"|"&amp;O40,data[clé],0)),0)</f>
        <v>0</v>
      </c>
      <c r="P44" s="28">
        <f ca="1">IFERROR(INDEX(data[2],MATCH($B44&amp;"|"&amp;O40,data[clé],0)),0)</f>
        <v>0</v>
      </c>
      <c r="Q44" s="28">
        <f ca="1">IFERROR(INDEX(data[3],MATCH($B44&amp;"|"&amp;O40,data[clé],0)),0)</f>
        <v>0</v>
      </c>
      <c r="R44" s="29">
        <f ca="1">IFERROR(INDEX(data[4],MATCH($B44&amp;"|"&amp;O40,data[clé],0)),0)</f>
        <v>0</v>
      </c>
      <c r="S44" s="27">
        <f ca="1">IFERROR(INDEX(data[1],MATCH($B44&amp;"|"&amp;S40,data[clé],0)),0)</f>
        <v>0</v>
      </c>
      <c r="T44" s="28">
        <f ca="1">IFERROR(INDEX(data[2],MATCH($B44&amp;"|"&amp;S40,data[clé],0)),0)</f>
        <v>0</v>
      </c>
      <c r="U44" s="28">
        <f ca="1">IFERROR(INDEX(data[3],MATCH($B44&amp;"|"&amp;S40,data[clé],0)),0)</f>
        <v>0</v>
      </c>
      <c r="V44" s="29">
        <f ca="1">IFERROR(INDEX(data[4],MATCH($B44&amp;"|"&amp;S40,data[clé],0)),0)</f>
        <v>0</v>
      </c>
      <c r="W44" s="27">
        <f ca="1">IFERROR(INDEX(data[1],MATCH($B44&amp;"|"&amp;W40,data[clé],0)),0)</f>
        <v>0</v>
      </c>
      <c r="X44" s="28">
        <f ca="1">IFERROR(INDEX(data[2],MATCH($B44&amp;"|"&amp;W40,data[clé],0)),0)</f>
        <v>0</v>
      </c>
      <c r="Y44" s="28">
        <f ca="1">IFERROR(INDEX(data[3],MATCH($B44&amp;"|"&amp;W40,data[clé],0)),0)</f>
        <v>0</v>
      </c>
      <c r="Z44" s="29">
        <f ca="1">IFERROR(INDEX(data[4],MATCH($B44&amp;"|"&amp;W40,data[clé],0)),0)</f>
        <v>0</v>
      </c>
      <c r="AA44" s="27">
        <f ca="1">IFERROR(INDEX(data[1],MATCH($B44&amp;"|"&amp;AA40,data[clé],0)),0)</f>
        <v>0</v>
      </c>
      <c r="AB44" s="28">
        <f ca="1">IFERROR(INDEX(data[2],MATCH($B44&amp;"|"&amp;AA40,data[clé],0)),0)</f>
        <v>0</v>
      </c>
      <c r="AC44" s="28">
        <f ca="1">IFERROR(INDEX(data[3],MATCH($B44&amp;"|"&amp;AA40,data[clé],0)),0)</f>
        <v>0</v>
      </c>
      <c r="AD44" s="29">
        <f ca="1">IFERROR(INDEX(data[4],MATCH($B44&amp;"|"&amp;AA40,data[clé],0)),0)</f>
        <v>0</v>
      </c>
    </row>
    <row r="45" spans="2:30" x14ac:dyDescent="0.35">
      <c r="B45" s="25" t="str">
        <f t="shared" ca="1" si="82"/>
        <v>Agent3</v>
      </c>
      <c r="C45" s="21">
        <f ca="1">IFERROR(INDEX(data[1],MATCH($B45&amp;"|"&amp;C40,data[clé],0)),0)</f>
        <v>0</v>
      </c>
      <c r="D45" s="22">
        <f ca="1">IFERROR(INDEX(data[2],MATCH($B45&amp;"|"&amp;C40,data[clé],0)),0)</f>
        <v>0</v>
      </c>
      <c r="E45" s="22">
        <f ca="1">IFERROR(INDEX(data[3],MATCH($B45&amp;"|"&amp;C40,data[clé],0)),0)</f>
        <v>0</v>
      </c>
      <c r="F45" s="23">
        <f ca="1">IFERROR(INDEX(data[4],MATCH($B45&amp;"|"&amp;C40,data[clé],0)),0)</f>
        <v>0</v>
      </c>
      <c r="G45" s="21">
        <f ca="1">IFERROR(INDEX(data[1],MATCH($B45&amp;"|"&amp;G40,data[clé],0)),0)</f>
        <v>0</v>
      </c>
      <c r="H45" s="22">
        <f ca="1">IFERROR(INDEX(data[2],MATCH($B45&amp;"|"&amp;G40,data[clé],0)),0)</f>
        <v>0</v>
      </c>
      <c r="I45" s="22">
        <f ca="1">IFERROR(INDEX(data[3],MATCH($B45&amp;"|"&amp;G40,data[clé],0)),0)</f>
        <v>0</v>
      </c>
      <c r="J45" s="23">
        <f ca="1">IFERROR(INDEX(data[4],MATCH($B45&amp;"|"&amp;G40,data[clé],0)),0)</f>
        <v>0</v>
      </c>
      <c r="K45" s="21">
        <f ca="1">IFERROR(INDEX(data[1],MATCH($B45&amp;"|"&amp;K40,data[clé],0)),0)</f>
        <v>0</v>
      </c>
      <c r="L45" s="22">
        <f ca="1">IFERROR(INDEX(data[2],MATCH($B45&amp;"|"&amp;K40,data[clé],0)),0)</f>
        <v>0</v>
      </c>
      <c r="M45" s="22">
        <f ca="1">IFERROR(INDEX(data[3],MATCH($B45&amp;"|"&amp;K40,data[clé],0)),0)</f>
        <v>0</v>
      </c>
      <c r="N45" s="23">
        <f ca="1">IFERROR(INDEX(data[4],MATCH($B45&amp;"|"&amp;K40,data[clé],0)),0)</f>
        <v>0</v>
      </c>
      <c r="O45" s="21">
        <f ca="1">IFERROR(INDEX(data[1],MATCH($B45&amp;"|"&amp;O40,data[clé],0)),0)</f>
        <v>0</v>
      </c>
      <c r="P45" s="22">
        <f ca="1">IFERROR(INDEX(data[2],MATCH($B45&amp;"|"&amp;O40,data[clé],0)),0)</f>
        <v>0</v>
      </c>
      <c r="Q45" s="22">
        <f ca="1">IFERROR(INDEX(data[3],MATCH($B45&amp;"|"&amp;O40,data[clé],0)),0)</f>
        <v>0</v>
      </c>
      <c r="R45" s="23">
        <f ca="1">IFERROR(INDEX(data[4],MATCH($B45&amp;"|"&amp;O40,data[clé],0)),0)</f>
        <v>0</v>
      </c>
      <c r="S45" s="21">
        <f ca="1">IFERROR(INDEX(data[1],MATCH($B45&amp;"|"&amp;S40,data[clé],0)),0)</f>
        <v>0</v>
      </c>
      <c r="T45" s="22">
        <f ca="1">IFERROR(INDEX(data[2],MATCH($B45&amp;"|"&amp;S40,data[clé],0)),0)</f>
        <v>0</v>
      </c>
      <c r="U45" s="22">
        <f ca="1">IFERROR(INDEX(data[3],MATCH($B45&amp;"|"&amp;S40,data[clé],0)),0)</f>
        <v>0</v>
      </c>
      <c r="V45" s="23">
        <f ca="1">IFERROR(INDEX(data[4],MATCH($B45&amp;"|"&amp;S40,data[clé],0)),0)</f>
        <v>0</v>
      </c>
      <c r="W45" s="21">
        <f ca="1">IFERROR(INDEX(data[1],MATCH($B45&amp;"|"&amp;W40,data[clé],0)),0)</f>
        <v>0</v>
      </c>
      <c r="X45" s="22">
        <f ca="1">IFERROR(INDEX(data[2],MATCH($B45&amp;"|"&amp;W40,data[clé],0)),0)</f>
        <v>0</v>
      </c>
      <c r="Y45" s="22">
        <f ca="1">IFERROR(INDEX(data[3],MATCH($B45&amp;"|"&amp;W40,data[clé],0)),0)</f>
        <v>0</v>
      </c>
      <c r="Z45" s="23">
        <f ca="1">IFERROR(INDEX(data[4],MATCH($B45&amp;"|"&amp;W40,data[clé],0)),0)</f>
        <v>0</v>
      </c>
      <c r="AA45" s="21">
        <f ca="1">IFERROR(INDEX(data[1],MATCH($B45&amp;"|"&amp;AA40,data[clé],0)),0)</f>
        <v>0</v>
      </c>
      <c r="AB45" s="22">
        <f ca="1">IFERROR(INDEX(data[2],MATCH($B45&amp;"|"&amp;AA40,data[clé],0)),0)</f>
        <v>0</v>
      </c>
      <c r="AC45" s="22">
        <f ca="1">IFERROR(INDEX(data[3],MATCH($B45&amp;"|"&amp;AA40,data[clé],0)),0)</f>
        <v>0</v>
      </c>
      <c r="AD45" s="23">
        <f ca="1">IFERROR(INDEX(data[4],MATCH($B45&amp;"|"&amp;AA40,data[clé],0)),0)</f>
        <v>0</v>
      </c>
    </row>
    <row r="46" spans="2:30" x14ac:dyDescent="0.35">
      <c r="B46" s="26">
        <f t="shared" ca="1" si="82"/>
        <v>0</v>
      </c>
      <c r="C46" s="27">
        <f ca="1">IFERROR(INDEX(data[1],MATCH($B46&amp;"|"&amp;C40,data[clé],0)),0)</f>
        <v>0</v>
      </c>
      <c r="D46" s="28">
        <f ca="1">IFERROR(INDEX(data[2],MATCH($B46&amp;"|"&amp;C40,data[clé],0)),0)</f>
        <v>0</v>
      </c>
      <c r="E46" s="28">
        <f ca="1">IFERROR(INDEX(data[3],MATCH($B46&amp;"|"&amp;C40,data[clé],0)),0)</f>
        <v>0</v>
      </c>
      <c r="F46" s="29">
        <f ca="1">IFERROR(INDEX(data[4],MATCH($B46&amp;"|"&amp;C40,data[clé],0)),0)</f>
        <v>0</v>
      </c>
      <c r="G46" s="27">
        <f ca="1">IFERROR(INDEX(data[1],MATCH($B46&amp;"|"&amp;G40,data[clé],0)),0)</f>
        <v>0</v>
      </c>
      <c r="H46" s="28">
        <f ca="1">IFERROR(INDEX(data[2],MATCH($B46&amp;"|"&amp;G40,data[clé],0)),0)</f>
        <v>0</v>
      </c>
      <c r="I46" s="28">
        <f ca="1">IFERROR(INDEX(data[3],MATCH($B46&amp;"|"&amp;G40,data[clé],0)),0)</f>
        <v>0</v>
      </c>
      <c r="J46" s="29">
        <f ca="1">IFERROR(INDEX(data[4],MATCH($B46&amp;"|"&amp;G40,data[clé],0)),0)</f>
        <v>0</v>
      </c>
      <c r="K46" s="27">
        <f ca="1">IFERROR(INDEX(data[1],MATCH($B46&amp;"|"&amp;K40,data[clé],0)),0)</f>
        <v>0</v>
      </c>
      <c r="L46" s="28">
        <f ca="1">IFERROR(INDEX(data[2],MATCH($B46&amp;"|"&amp;K40,data[clé],0)),0)</f>
        <v>0</v>
      </c>
      <c r="M46" s="28">
        <f ca="1">IFERROR(INDEX(data[3],MATCH($B46&amp;"|"&amp;K40,data[clé],0)),0)</f>
        <v>0</v>
      </c>
      <c r="N46" s="29">
        <f ca="1">IFERROR(INDEX(data[4],MATCH($B46&amp;"|"&amp;K40,data[clé],0)),0)</f>
        <v>0</v>
      </c>
      <c r="O46" s="27">
        <f ca="1">IFERROR(INDEX(data[1],MATCH($B46&amp;"|"&amp;O40,data[clé],0)),0)</f>
        <v>0</v>
      </c>
      <c r="P46" s="28">
        <f ca="1">IFERROR(INDEX(data[2],MATCH($B46&amp;"|"&amp;O40,data[clé],0)),0)</f>
        <v>0</v>
      </c>
      <c r="Q46" s="28">
        <f ca="1">IFERROR(INDEX(data[3],MATCH($B46&amp;"|"&amp;O40,data[clé],0)),0)</f>
        <v>0</v>
      </c>
      <c r="R46" s="29">
        <f ca="1">IFERROR(INDEX(data[4],MATCH($B46&amp;"|"&amp;O40,data[clé],0)),0)</f>
        <v>0</v>
      </c>
      <c r="S46" s="27">
        <f ca="1">IFERROR(INDEX(data[1],MATCH($B46&amp;"|"&amp;S40,data[clé],0)),0)</f>
        <v>0</v>
      </c>
      <c r="T46" s="28">
        <f ca="1">IFERROR(INDEX(data[2],MATCH($B46&amp;"|"&amp;S40,data[clé],0)),0)</f>
        <v>0</v>
      </c>
      <c r="U46" s="28">
        <f ca="1">IFERROR(INDEX(data[3],MATCH($B46&amp;"|"&amp;S40,data[clé],0)),0)</f>
        <v>0</v>
      </c>
      <c r="V46" s="29">
        <f ca="1">IFERROR(INDEX(data[4],MATCH($B46&amp;"|"&amp;S40,data[clé],0)),0)</f>
        <v>0</v>
      </c>
      <c r="W46" s="27">
        <f ca="1">IFERROR(INDEX(data[1],MATCH($B46&amp;"|"&amp;W40,data[clé],0)),0)</f>
        <v>0</v>
      </c>
      <c r="X46" s="28">
        <f ca="1">IFERROR(INDEX(data[2],MATCH($B46&amp;"|"&amp;W40,data[clé],0)),0)</f>
        <v>0</v>
      </c>
      <c r="Y46" s="28">
        <f ca="1">IFERROR(INDEX(data[3],MATCH($B46&amp;"|"&amp;W40,data[clé],0)),0)</f>
        <v>0</v>
      </c>
      <c r="Z46" s="29">
        <f ca="1">IFERROR(INDEX(data[4],MATCH($B46&amp;"|"&amp;W40,data[clé],0)),0)</f>
        <v>0</v>
      </c>
      <c r="AA46" s="27">
        <f ca="1">IFERROR(INDEX(data[1],MATCH($B46&amp;"|"&amp;AA40,data[clé],0)),0)</f>
        <v>0</v>
      </c>
      <c r="AB46" s="28">
        <f ca="1">IFERROR(INDEX(data[2],MATCH($B46&amp;"|"&amp;AA40,data[clé],0)),0)</f>
        <v>0</v>
      </c>
      <c r="AC46" s="28">
        <f ca="1">IFERROR(INDEX(data[3],MATCH($B46&amp;"|"&amp;AA40,data[clé],0)),0)</f>
        <v>0</v>
      </c>
      <c r="AD46" s="29">
        <f ca="1">IFERROR(INDEX(data[4],MATCH($B46&amp;"|"&amp;AA40,data[clé],0)),0)</f>
        <v>0</v>
      </c>
    </row>
    <row r="47" spans="2:30" x14ac:dyDescent="0.35">
      <c r="B47" s="25">
        <f t="shared" ca="1" si="82"/>
        <v>0</v>
      </c>
      <c r="C47" s="21">
        <f ca="1">IFERROR(INDEX(data[1],MATCH($B47&amp;"|"&amp;C40,data[clé],0)),0)</f>
        <v>0</v>
      </c>
      <c r="D47" s="22">
        <f ca="1">IFERROR(INDEX(data[2],MATCH($B47&amp;"|"&amp;C40,data[clé],0)),0)</f>
        <v>0</v>
      </c>
      <c r="E47" s="22">
        <f ca="1">IFERROR(INDEX(data[3],MATCH($B47&amp;"|"&amp;C40,data[clé],0)),0)</f>
        <v>0</v>
      </c>
      <c r="F47" s="23">
        <f ca="1">IFERROR(INDEX(data[4],MATCH($B47&amp;"|"&amp;C40,data[clé],0)),0)</f>
        <v>0</v>
      </c>
      <c r="G47" s="21">
        <f ca="1">IFERROR(INDEX(data[1],MATCH($B47&amp;"|"&amp;G40,data[clé],0)),0)</f>
        <v>0</v>
      </c>
      <c r="H47" s="22">
        <f ca="1">IFERROR(INDEX(data[2],MATCH($B47&amp;"|"&amp;G40,data[clé],0)),0)</f>
        <v>0</v>
      </c>
      <c r="I47" s="22">
        <f ca="1">IFERROR(INDEX(data[3],MATCH($B47&amp;"|"&amp;G40,data[clé],0)),0)</f>
        <v>0</v>
      </c>
      <c r="J47" s="23">
        <f ca="1">IFERROR(INDEX(data[4],MATCH($B47&amp;"|"&amp;G40,data[clé],0)),0)</f>
        <v>0</v>
      </c>
      <c r="K47" s="21">
        <f ca="1">IFERROR(INDEX(data[1],MATCH($B47&amp;"|"&amp;K40,data[clé],0)),0)</f>
        <v>0</v>
      </c>
      <c r="L47" s="22">
        <f ca="1">IFERROR(INDEX(data[2],MATCH($B47&amp;"|"&amp;K40,data[clé],0)),0)</f>
        <v>0</v>
      </c>
      <c r="M47" s="22">
        <f ca="1">IFERROR(INDEX(data[3],MATCH($B47&amp;"|"&amp;K40,data[clé],0)),0)</f>
        <v>0</v>
      </c>
      <c r="N47" s="23">
        <f ca="1">IFERROR(INDEX(data[4],MATCH($B47&amp;"|"&amp;K40,data[clé],0)),0)</f>
        <v>0</v>
      </c>
      <c r="O47" s="21">
        <f ca="1">IFERROR(INDEX(data[1],MATCH($B47&amp;"|"&amp;O40,data[clé],0)),0)</f>
        <v>0</v>
      </c>
      <c r="P47" s="22">
        <f ca="1">IFERROR(INDEX(data[2],MATCH($B47&amp;"|"&amp;O40,data[clé],0)),0)</f>
        <v>0</v>
      </c>
      <c r="Q47" s="22">
        <f ca="1">IFERROR(INDEX(data[3],MATCH($B47&amp;"|"&amp;O40,data[clé],0)),0)</f>
        <v>0</v>
      </c>
      <c r="R47" s="23">
        <f ca="1">IFERROR(INDEX(data[4],MATCH($B47&amp;"|"&amp;O40,data[clé],0)),0)</f>
        <v>0</v>
      </c>
      <c r="S47" s="21">
        <f ca="1">IFERROR(INDEX(data[1],MATCH($B47&amp;"|"&amp;S40,data[clé],0)),0)</f>
        <v>0</v>
      </c>
      <c r="T47" s="22">
        <f ca="1">IFERROR(INDEX(data[2],MATCH($B47&amp;"|"&amp;S40,data[clé],0)),0)</f>
        <v>0</v>
      </c>
      <c r="U47" s="22">
        <f ca="1">IFERROR(INDEX(data[3],MATCH($B47&amp;"|"&amp;S40,data[clé],0)),0)</f>
        <v>0</v>
      </c>
      <c r="V47" s="23">
        <f ca="1">IFERROR(INDEX(data[4],MATCH($B47&amp;"|"&amp;S40,data[clé],0)),0)</f>
        <v>0</v>
      </c>
      <c r="W47" s="21">
        <f ca="1">IFERROR(INDEX(data[1],MATCH($B47&amp;"|"&amp;W40,data[clé],0)),0)</f>
        <v>0</v>
      </c>
      <c r="X47" s="22">
        <f ca="1">IFERROR(INDEX(data[2],MATCH($B47&amp;"|"&amp;W40,data[clé],0)),0)</f>
        <v>0</v>
      </c>
      <c r="Y47" s="22">
        <f ca="1">IFERROR(INDEX(data[3],MATCH($B47&amp;"|"&amp;W40,data[clé],0)),0)</f>
        <v>0</v>
      </c>
      <c r="Z47" s="23">
        <f ca="1">IFERROR(INDEX(data[4],MATCH($B47&amp;"|"&amp;W40,data[clé],0)),0)</f>
        <v>0</v>
      </c>
      <c r="AA47" s="21">
        <f ca="1">IFERROR(INDEX(data[1],MATCH($B47&amp;"|"&amp;AA40,data[clé],0)),0)</f>
        <v>0</v>
      </c>
      <c r="AB47" s="22">
        <f ca="1">IFERROR(INDEX(data[2],MATCH($B47&amp;"|"&amp;AA40,data[clé],0)),0)</f>
        <v>0</v>
      </c>
      <c r="AC47" s="22">
        <f ca="1">IFERROR(INDEX(data[3],MATCH($B47&amp;"|"&amp;AA40,data[clé],0)),0)</f>
        <v>0</v>
      </c>
      <c r="AD47" s="23">
        <f ca="1">IFERROR(INDEX(data[4],MATCH($B47&amp;"|"&amp;AA40,data[clé],0)),0)</f>
        <v>0</v>
      </c>
    </row>
    <row r="48" spans="2:30" x14ac:dyDescent="0.35">
      <c r="B48" s="26">
        <f t="shared" ca="1" si="82"/>
        <v>0</v>
      </c>
      <c r="C48" s="27">
        <f ca="1">IFERROR(INDEX(data[1],MATCH($B48&amp;"|"&amp;C40,data[clé],0)),0)</f>
        <v>0</v>
      </c>
      <c r="D48" s="28">
        <f ca="1">IFERROR(INDEX(data[2],MATCH($B48&amp;"|"&amp;C40,data[clé],0)),0)</f>
        <v>0</v>
      </c>
      <c r="E48" s="28">
        <f ca="1">IFERROR(INDEX(data[3],MATCH($B48&amp;"|"&amp;C40,data[clé],0)),0)</f>
        <v>0</v>
      </c>
      <c r="F48" s="29">
        <f ca="1">IFERROR(INDEX(data[4],MATCH($B48&amp;"|"&amp;C40,data[clé],0)),0)</f>
        <v>0</v>
      </c>
      <c r="G48" s="27">
        <f ca="1">IFERROR(INDEX(data[1],MATCH($B48&amp;"|"&amp;G40,data[clé],0)),0)</f>
        <v>0</v>
      </c>
      <c r="H48" s="28">
        <f ca="1">IFERROR(INDEX(data[2],MATCH($B48&amp;"|"&amp;G40,data[clé],0)),0)</f>
        <v>0</v>
      </c>
      <c r="I48" s="28">
        <f ca="1">IFERROR(INDEX(data[3],MATCH($B48&amp;"|"&amp;G40,data[clé],0)),0)</f>
        <v>0</v>
      </c>
      <c r="J48" s="29">
        <f ca="1">IFERROR(INDEX(data[4],MATCH($B48&amp;"|"&amp;G40,data[clé],0)),0)</f>
        <v>0</v>
      </c>
      <c r="K48" s="27">
        <f ca="1">IFERROR(INDEX(data[1],MATCH($B48&amp;"|"&amp;K40,data[clé],0)),0)</f>
        <v>0</v>
      </c>
      <c r="L48" s="28">
        <f ca="1">IFERROR(INDEX(data[2],MATCH($B48&amp;"|"&amp;K40,data[clé],0)),0)</f>
        <v>0</v>
      </c>
      <c r="M48" s="28">
        <f ca="1">IFERROR(INDEX(data[3],MATCH($B48&amp;"|"&amp;K40,data[clé],0)),0)</f>
        <v>0</v>
      </c>
      <c r="N48" s="29">
        <f ca="1">IFERROR(INDEX(data[4],MATCH($B48&amp;"|"&amp;K40,data[clé],0)),0)</f>
        <v>0</v>
      </c>
      <c r="O48" s="27">
        <f ca="1">IFERROR(INDEX(data[1],MATCH($B48&amp;"|"&amp;O40,data[clé],0)),0)</f>
        <v>0</v>
      </c>
      <c r="P48" s="28">
        <f ca="1">IFERROR(INDEX(data[2],MATCH($B48&amp;"|"&amp;O40,data[clé],0)),0)</f>
        <v>0</v>
      </c>
      <c r="Q48" s="28">
        <f ca="1">IFERROR(INDEX(data[3],MATCH($B48&amp;"|"&amp;O40,data[clé],0)),0)</f>
        <v>0</v>
      </c>
      <c r="R48" s="29">
        <f ca="1">IFERROR(INDEX(data[4],MATCH($B48&amp;"|"&amp;O40,data[clé],0)),0)</f>
        <v>0</v>
      </c>
      <c r="S48" s="27">
        <f ca="1">IFERROR(INDEX(data[1],MATCH($B48&amp;"|"&amp;S40,data[clé],0)),0)</f>
        <v>0</v>
      </c>
      <c r="T48" s="28">
        <f ca="1">IFERROR(INDEX(data[2],MATCH($B48&amp;"|"&amp;S40,data[clé],0)),0)</f>
        <v>0</v>
      </c>
      <c r="U48" s="28">
        <f ca="1">IFERROR(INDEX(data[3],MATCH($B48&amp;"|"&amp;S40,data[clé],0)),0)</f>
        <v>0</v>
      </c>
      <c r="V48" s="29">
        <f ca="1">IFERROR(INDEX(data[4],MATCH($B48&amp;"|"&amp;S40,data[clé],0)),0)</f>
        <v>0</v>
      </c>
      <c r="W48" s="27">
        <f ca="1">IFERROR(INDEX(data[1],MATCH($B48&amp;"|"&amp;W40,data[clé],0)),0)</f>
        <v>0</v>
      </c>
      <c r="X48" s="28">
        <f ca="1">IFERROR(INDEX(data[2],MATCH($B48&amp;"|"&amp;W40,data[clé],0)),0)</f>
        <v>0</v>
      </c>
      <c r="Y48" s="28">
        <f ca="1">IFERROR(INDEX(data[3],MATCH($B48&amp;"|"&amp;W40,data[clé],0)),0)</f>
        <v>0</v>
      </c>
      <c r="Z48" s="29">
        <f ca="1">IFERROR(INDEX(data[4],MATCH($B48&amp;"|"&amp;W40,data[clé],0)),0)</f>
        <v>0</v>
      </c>
      <c r="AA48" s="27">
        <f ca="1">IFERROR(INDEX(data[1],MATCH($B48&amp;"|"&amp;AA40,data[clé],0)),0)</f>
        <v>0</v>
      </c>
      <c r="AB48" s="28">
        <f ca="1">IFERROR(INDEX(data[2],MATCH($B48&amp;"|"&amp;AA40,data[clé],0)),0)</f>
        <v>0</v>
      </c>
      <c r="AC48" s="28">
        <f ca="1">IFERROR(INDEX(data[3],MATCH($B48&amp;"|"&amp;AA40,data[clé],0)),0)</f>
        <v>0</v>
      </c>
      <c r="AD48" s="29">
        <f ca="1">IFERROR(INDEX(data[4],MATCH($B48&amp;"|"&amp;AA40,data[clé],0)),0)</f>
        <v>0</v>
      </c>
    </row>
    <row r="49" spans="2:30" x14ac:dyDescent="0.35">
      <c r="B49" s="25">
        <f t="shared" ca="1" si="82"/>
        <v>0</v>
      </c>
      <c r="C49" s="21">
        <f ca="1">IFERROR(INDEX(data[1],MATCH($B49&amp;"|"&amp;C40,data[clé],0)),0)</f>
        <v>0</v>
      </c>
      <c r="D49" s="22">
        <f ca="1">IFERROR(INDEX(data[2],MATCH($B49&amp;"|"&amp;C40,data[clé],0)),0)</f>
        <v>0</v>
      </c>
      <c r="E49" s="22">
        <f ca="1">IFERROR(INDEX(data[3],MATCH($B49&amp;"|"&amp;C40,data[clé],0)),0)</f>
        <v>0</v>
      </c>
      <c r="F49" s="23">
        <f ca="1">IFERROR(INDEX(data[4],MATCH($B49&amp;"|"&amp;C40,data[clé],0)),0)</f>
        <v>0</v>
      </c>
      <c r="G49" s="21">
        <f ca="1">IFERROR(INDEX(data[1],MATCH($B49&amp;"|"&amp;G40,data[clé],0)),0)</f>
        <v>0</v>
      </c>
      <c r="H49" s="22">
        <f ca="1">IFERROR(INDEX(data[2],MATCH($B49&amp;"|"&amp;G40,data[clé],0)),0)</f>
        <v>0</v>
      </c>
      <c r="I49" s="22">
        <f ca="1">IFERROR(INDEX(data[3],MATCH($B49&amp;"|"&amp;G40,data[clé],0)),0)</f>
        <v>0</v>
      </c>
      <c r="J49" s="23">
        <f ca="1">IFERROR(INDEX(data[4],MATCH($B49&amp;"|"&amp;G40,data[clé],0)),0)</f>
        <v>0</v>
      </c>
      <c r="K49" s="21">
        <f ca="1">IFERROR(INDEX(data[1],MATCH($B49&amp;"|"&amp;K40,data[clé],0)),0)</f>
        <v>0</v>
      </c>
      <c r="L49" s="22">
        <f ca="1">IFERROR(INDEX(data[2],MATCH($B49&amp;"|"&amp;K40,data[clé],0)),0)</f>
        <v>0</v>
      </c>
      <c r="M49" s="22">
        <f ca="1">IFERROR(INDEX(data[3],MATCH($B49&amp;"|"&amp;K40,data[clé],0)),0)</f>
        <v>0</v>
      </c>
      <c r="N49" s="23">
        <f ca="1">IFERROR(INDEX(data[4],MATCH($B49&amp;"|"&amp;K40,data[clé],0)),0)</f>
        <v>0</v>
      </c>
      <c r="O49" s="21">
        <f ca="1">IFERROR(INDEX(data[1],MATCH($B49&amp;"|"&amp;O40,data[clé],0)),0)</f>
        <v>0</v>
      </c>
      <c r="P49" s="22">
        <f ca="1">IFERROR(INDEX(data[2],MATCH($B49&amp;"|"&amp;O40,data[clé],0)),0)</f>
        <v>0</v>
      </c>
      <c r="Q49" s="22">
        <f ca="1">IFERROR(INDEX(data[3],MATCH($B49&amp;"|"&amp;O40,data[clé],0)),0)</f>
        <v>0</v>
      </c>
      <c r="R49" s="23">
        <f ca="1">IFERROR(INDEX(data[4],MATCH($B49&amp;"|"&amp;O40,data[clé],0)),0)</f>
        <v>0</v>
      </c>
      <c r="S49" s="21">
        <f ca="1">IFERROR(INDEX(data[1],MATCH($B49&amp;"|"&amp;S40,data[clé],0)),0)</f>
        <v>0</v>
      </c>
      <c r="T49" s="22">
        <f ca="1">IFERROR(INDEX(data[2],MATCH($B49&amp;"|"&amp;S40,data[clé],0)),0)</f>
        <v>0</v>
      </c>
      <c r="U49" s="22">
        <f ca="1">IFERROR(INDEX(data[3],MATCH($B49&amp;"|"&amp;S40,data[clé],0)),0)</f>
        <v>0</v>
      </c>
      <c r="V49" s="23">
        <f ca="1">IFERROR(INDEX(data[4],MATCH($B49&amp;"|"&amp;S40,data[clé],0)),0)</f>
        <v>0</v>
      </c>
      <c r="W49" s="21">
        <f ca="1">IFERROR(INDEX(data[1],MATCH($B49&amp;"|"&amp;W40,data[clé],0)),0)</f>
        <v>0</v>
      </c>
      <c r="X49" s="22">
        <f ca="1">IFERROR(INDEX(data[2],MATCH($B49&amp;"|"&amp;W40,data[clé],0)),0)</f>
        <v>0</v>
      </c>
      <c r="Y49" s="22">
        <f ca="1">IFERROR(INDEX(data[3],MATCH($B49&amp;"|"&amp;W40,data[clé],0)),0)</f>
        <v>0</v>
      </c>
      <c r="Z49" s="23">
        <f ca="1">IFERROR(INDEX(data[4],MATCH($B49&amp;"|"&amp;W40,data[clé],0)),0)</f>
        <v>0</v>
      </c>
      <c r="AA49" s="21">
        <f ca="1">IFERROR(INDEX(data[1],MATCH($B49&amp;"|"&amp;AA40,data[clé],0)),0)</f>
        <v>0</v>
      </c>
      <c r="AB49" s="22">
        <f ca="1">IFERROR(INDEX(data[2],MATCH($B49&amp;"|"&amp;AA40,data[clé],0)),0)</f>
        <v>0</v>
      </c>
      <c r="AC49" s="22">
        <f ca="1">IFERROR(INDEX(data[3],MATCH($B49&amp;"|"&amp;AA40,data[clé],0)),0)</f>
        <v>0</v>
      </c>
      <c r="AD49" s="23">
        <f ca="1">IFERROR(INDEX(data[4],MATCH($B49&amp;"|"&amp;AA40,data[clé],0)),0)</f>
        <v>0</v>
      </c>
    </row>
    <row r="50" spans="2:30" x14ac:dyDescent="0.35">
      <c r="B50" s="30">
        <f t="shared" ca="1" si="82"/>
        <v>0</v>
      </c>
      <c r="C50" s="31">
        <f ca="1">IFERROR(INDEX(data[1],MATCH($B50&amp;"|"&amp;C40,data[clé],0)),0)</f>
        <v>0</v>
      </c>
      <c r="D50" s="32">
        <f ca="1">IFERROR(INDEX(data[2],MATCH($B50&amp;"|"&amp;C40,data[clé],0)),0)</f>
        <v>0</v>
      </c>
      <c r="E50" s="32">
        <f ca="1">IFERROR(INDEX(data[3],MATCH($B50&amp;"|"&amp;C40,data[clé],0)),0)</f>
        <v>0</v>
      </c>
      <c r="F50" s="33">
        <f ca="1">IFERROR(INDEX(data[4],MATCH($B50&amp;"|"&amp;C40,data[clé],0)),0)</f>
        <v>0</v>
      </c>
      <c r="G50" s="31">
        <f ca="1">IFERROR(INDEX(data[1],MATCH($B50&amp;"|"&amp;G40,data[clé],0)),0)</f>
        <v>0</v>
      </c>
      <c r="H50" s="32">
        <f ca="1">IFERROR(INDEX(data[2],MATCH($B50&amp;"|"&amp;G40,data[clé],0)),0)</f>
        <v>0</v>
      </c>
      <c r="I50" s="32">
        <f ca="1">IFERROR(INDEX(data[3],MATCH($B50&amp;"|"&amp;G40,data[clé],0)),0)</f>
        <v>0</v>
      </c>
      <c r="J50" s="33">
        <f ca="1">IFERROR(INDEX(data[4],MATCH($B50&amp;"|"&amp;G40,data[clé],0)),0)</f>
        <v>0</v>
      </c>
      <c r="K50" s="31">
        <f ca="1">IFERROR(INDEX(data[1],MATCH($B50&amp;"|"&amp;K40,data[clé],0)),0)</f>
        <v>0</v>
      </c>
      <c r="L50" s="32">
        <f ca="1">IFERROR(INDEX(data[2],MATCH($B50&amp;"|"&amp;K40,data[clé],0)),0)</f>
        <v>0</v>
      </c>
      <c r="M50" s="32">
        <f ca="1">IFERROR(INDEX(data[3],MATCH($B50&amp;"|"&amp;K40,data[clé],0)),0)</f>
        <v>0</v>
      </c>
      <c r="N50" s="33">
        <f ca="1">IFERROR(INDEX(data[4],MATCH($B50&amp;"|"&amp;K40,data[clé],0)),0)</f>
        <v>0</v>
      </c>
      <c r="O50" s="31">
        <f ca="1">IFERROR(INDEX(data[1],MATCH($B50&amp;"|"&amp;O40,data[clé],0)),0)</f>
        <v>0</v>
      </c>
      <c r="P50" s="32">
        <f ca="1">IFERROR(INDEX(data[2],MATCH($B50&amp;"|"&amp;O40,data[clé],0)),0)</f>
        <v>0</v>
      </c>
      <c r="Q50" s="32">
        <f ca="1">IFERROR(INDEX(data[3],MATCH($B50&amp;"|"&amp;O40,data[clé],0)),0)</f>
        <v>0</v>
      </c>
      <c r="R50" s="33">
        <f ca="1">IFERROR(INDEX(data[4],MATCH($B50&amp;"|"&amp;O40,data[clé],0)),0)</f>
        <v>0</v>
      </c>
      <c r="S50" s="31">
        <f ca="1">IFERROR(INDEX(data[1],MATCH($B50&amp;"|"&amp;S40,data[clé],0)),0)</f>
        <v>0</v>
      </c>
      <c r="T50" s="32">
        <f ca="1">IFERROR(INDEX(data[2],MATCH($B50&amp;"|"&amp;S40,data[clé],0)),0)</f>
        <v>0</v>
      </c>
      <c r="U50" s="32">
        <f ca="1">IFERROR(INDEX(data[3],MATCH($B50&amp;"|"&amp;S40,data[clé],0)),0)</f>
        <v>0</v>
      </c>
      <c r="V50" s="33">
        <f ca="1">IFERROR(INDEX(data[4],MATCH($B50&amp;"|"&amp;S40,data[clé],0)),0)</f>
        <v>0</v>
      </c>
      <c r="W50" s="31">
        <f ca="1">IFERROR(INDEX(data[1],MATCH($B50&amp;"|"&amp;W40,data[clé],0)),0)</f>
        <v>0</v>
      </c>
      <c r="X50" s="32">
        <f ca="1">IFERROR(INDEX(data[2],MATCH($B50&amp;"|"&amp;W40,data[clé],0)),0)</f>
        <v>0</v>
      </c>
      <c r="Y50" s="32">
        <f ca="1">IFERROR(INDEX(data[3],MATCH($B50&amp;"|"&amp;W40,data[clé],0)),0)</f>
        <v>0</v>
      </c>
      <c r="Z50" s="33">
        <f ca="1">IFERROR(INDEX(data[4],MATCH($B50&amp;"|"&amp;W40,data[clé],0)),0)</f>
        <v>0</v>
      </c>
      <c r="AA50" s="31">
        <f ca="1">IFERROR(INDEX(data[1],MATCH($B50&amp;"|"&amp;AA40,data[clé],0)),0)</f>
        <v>0</v>
      </c>
      <c r="AB50" s="32">
        <f ca="1">IFERROR(INDEX(data[2],MATCH($B50&amp;"|"&amp;AA40,data[clé],0)),0)</f>
        <v>0</v>
      </c>
      <c r="AC50" s="32">
        <f ca="1">IFERROR(INDEX(data[3],MATCH($B50&amp;"|"&amp;AA40,data[clé],0)),0)</f>
        <v>0</v>
      </c>
      <c r="AD50" s="33">
        <f ca="1">IFERROR(INDEX(data[4],MATCH($B50&amp;"|"&amp;AA40,data[clé],0)),0)</f>
        <v>0</v>
      </c>
    </row>
    <row r="52" spans="2:30" x14ac:dyDescent="0.35">
      <c r="C52" s="80">
        <f>C40+7</f>
        <v>43129</v>
      </c>
      <c r="D52" s="81"/>
      <c r="E52" s="81"/>
      <c r="F52" s="82"/>
      <c r="G52" s="80">
        <f>C52+1</f>
        <v>43130</v>
      </c>
      <c r="H52" s="81"/>
      <c r="I52" s="81"/>
      <c r="J52" s="82"/>
      <c r="K52" s="80">
        <f>G52+1</f>
        <v>43131</v>
      </c>
      <c r="L52" s="81"/>
      <c r="M52" s="81"/>
      <c r="N52" s="82"/>
      <c r="O52" s="80">
        <f>K52+1</f>
        <v>43132</v>
      </c>
      <c r="P52" s="81"/>
      <c r="Q52" s="81"/>
      <c r="R52" s="82"/>
      <c r="S52" s="80">
        <f>O52+1</f>
        <v>43133</v>
      </c>
      <c r="T52" s="81"/>
      <c r="U52" s="81"/>
      <c r="V52" s="82"/>
      <c r="W52" s="80">
        <f>S52+1</f>
        <v>43134</v>
      </c>
      <c r="X52" s="81"/>
      <c r="Y52" s="81"/>
      <c r="Z52" s="82"/>
      <c r="AA52" s="80">
        <f t="shared" ref="AA52" si="83">W52+1</f>
        <v>43135</v>
      </c>
      <c r="AB52" s="81"/>
      <c r="AC52" s="81"/>
      <c r="AD52" s="82"/>
    </row>
    <row r="53" spans="2:30" x14ac:dyDescent="0.35">
      <c r="B53" s="16" t="s">
        <v>37</v>
      </c>
      <c r="C53" s="35">
        <f>C41</f>
        <v>0</v>
      </c>
      <c r="D53" s="36">
        <f t="shared" ref="D53:F53" si="84">D41</f>
        <v>0.29166666666666669</v>
      </c>
      <c r="E53" s="36">
        <f t="shared" si="84"/>
        <v>0.58333333333333337</v>
      </c>
      <c r="F53" s="37">
        <f t="shared" si="84"/>
        <v>0.83333333333333337</v>
      </c>
      <c r="G53" s="38">
        <f>C53</f>
        <v>0</v>
      </c>
      <c r="H53" s="39">
        <f t="shared" ref="H53:H54" si="85">D53</f>
        <v>0.29166666666666669</v>
      </c>
      <c r="I53" s="39">
        <f t="shared" ref="I53:I54" si="86">E53</f>
        <v>0.58333333333333337</v>
      </c>
      <c r="J53" s="40">
        <f t="shared" ref="J53:J54" si="87">F53</f>
        <v>0.83333333333333337</v>
      </c>
      <c r="K53" s="38">
        <f t="shared" ref="K53:K54" si="88">G53</f>
        <v>0</v>
      </c>
      <c r="L53" s="39">
        <f t="shared" ref="L53:L54" si="89">H53</f>
        <v>0.29166666666666669</v>
      </c>
      <c r="M53" s="39">
        <f t="shared" ref="M53:M54" si="90">I53</f>
        <v>0.58333333333333337</v>
      </c>
      <c r="N53" s="40">
        <f t="shared" ref="N53:N54" si="91">J53</f>
        <v>0.83333333333333337</v>
      </c>
      <c r="O53" s="38">
        <f t="shared" ref="O53:O54" si="92">K53</f>
        <v>0</v>
      </c>
      <c r="P53" s="39">
        <f t="shared" ref="P53:P54" si="93">L53</f>
        <v>0.29166666666666669</v>
      </c>
      <c r="Q53" s="39">
        <f t="shared" ref="Q53:Q54" si="94">M53</f>
        <v>0.58333333333333337</v>
      </c>
      <c r="R53" s="40">
        <f t="shared" ref="R53:R54" si="95">N53</f>
        <v>0.83333333333333337</v>
      </c>
      <c r="S53" s="38">
        <f t="shared" ref="S53:S54" si="96">O53</f>
        <v>0</v>
      </c>
      <c r="T53" s="39">
        <f t="shared" ref="T53:T54" si="97">P53</f>
        <v>0.29166666666666669</v>
      </c>
      <c r="U53" s="39">
        <f t="shared" ref="U53:U54" si="98">Q53</f>
        <v>0.58333333333333337</v>
      </c>
      <c r="V53" s="40">
        <f t="shared" ref="V53:V54" si="99">R53</f>
        <v>0.83333333333333337</v>
      </c>
      <c r="W53" s="38">
        <f t="shared" ref="W53:W54" si="100">S53</f>
        <v>0</v>
      </c>
      <c r="X53" s="39">
        <f t="shared" ref="X53:X54" si="101">T53</f>
        <v>0.29166666666666669</v>
      </c>
      <c r="Y53" s="39">
        <f t="shared" ref="Y53:Y54" si="102">U53</f>
        <v>0.58333333333333337</v>
      </c>
      <c r="Z53" s="40">
        <f t="shared" ref="Z53:Z54" si="103">V53</f>
        <v>0.83333333333333337</v>
      </c>
      <c r="AA53" s="38">
        <f t="shared" ref="AA53:AA54" si="104">W53</f>
        <v>0</v>
      </c>
      <c r="AB53" s="39">
        <f t="shared" ref="AB53:AB54" si="105">X53</f>
        <v>0.29166666666666669</v>
      </c>
      <c r="AC53" s="39">
        <f t="shared" ref="AC53:AC54" si="106">Y53</f>
        <v>0.58333333333333337</v>
      </c>
      <c r="AD53" s="40">
        <f t="shared" ref="AD53:AD54" si="107">Z53</f>
        <v>0.83333333333333337</v>
      </c>
    </row>
    <row r="54" spans="2:30" x14ac:dyDescent="0.35">
      <c r="B54" s="16" t="s">
        <v>38</v>
      </c>
      <c r="C54" s="41">
        <f>C42</f>
        <v>0.29166666666666669</v>
      </c>
      <c r="D54" s="42">
        <f t="shared" ref="D54:F54" si="108">D42</f>
        <v>0.58333333333333337</v>
      </c>
      <c r="E54" s="42">
        <f t="shared" si="108"/>
        <v>0.83333333333333337</v>
      </c>
      <c r="F54" s="43">
        <f t="shared" si="108"/>
        <v>1</v>
      </c>
      <c r="G54" s="44">
        <f>C54</f>
        <v>0.29166666666666669</v>
      </c>
      <c r="H54" s="45">
        <f t="shared" si="85"/>
        <v>0.58333333333333337</v>
      </c>
      <c r="I54" s="45">
        <f t="shared" si="86"/>
        <v>0.83333333333333337</v>
      </c>
      <c r="J54" s="46">
        <f t="shared" si="87"/>
        <v>1</v>
      </c>
      <c r="K54" s="44">
        <f t="shared" si="88"/>
        <v>0.29166666666666669</v>
      </c>
      <c r="L54" s="45">
        <f t="shared" si="89"/>
        <v>0.58333333333333337</v>
      </c>
      <c r="M54" s="45">
        <f t="shared" si="90"/>
        <v>0.83333333333333337</v>
      </c>
      <c r="N54" s="46">
        <f t="shared" si="91"/>
        <v>1</v>
      </c>
      <c r="O54" s="44">
        <f t="shared" si="92"/>
        <v>0.29166666666666669</v>
      </c>
      <c r="P54" s="45">
        <f t="shared" si="93"/>
        <v>0.58333333333333337</v>
      </c>
      <c r="Q54" s="45">
        <f t="shared" si="94"/>
        <v>0.83333333333333337</v>
      </c>
      <c r="R54" s="46">
        <f t="shared" si="95"/>
        <v>1</v>
      </c>
      <c r="S54" s="44">
        <f t="shared" si="96"/>
        <v>0.29166666666666669</v>
      </c>
      <c r="T54" s="45">
        <f t="shared" si="97"/>
        <v>0.58333333333333337</v>
      </c>
      <c r="U54" s="45">
        <f t="shared" si="98"/>
        <v>0.83333333333333337</v>
      </c>
      <c r="V54" s="46">
        <f t="shared" si="99"/>
        <v>1</v>
      </c>
      <c r="W54" s="44">
        <f t="shared" si="100"/>
        <v>0.29166666666666669</v>
      </c>
      <c r="X54" s="45">
        <f t="shared" si="101"/>
        <v>0.58333333333333337</v>
      </c>
      <c r="Y54" s="45">
        <f t="shared" si="102"/>
        <v>0.83333333333333337</v>
      </c>
      <c r="Z54" s="46">
        <f t="shared" si="103"/>
        <v>1</v>
      </c>
      <c r="AA54" s="44">
        <f t="shared" si="104"/>
        <v>0.29166666666666669</v>
      </c>
      <c r="AB54" s="45">
        <f t="shared" si="105"/>
        <v>0.58333333333333337</v>
      </c>
      <c r="AC54" s="45">
        <f t="shared" si="106"/>
        <v>0.83333333333333337</v>
      </c>
      <c r="AD54" s="46">
        <f t="shared" si="107"/>
        <v>1</v>
      </c>
    </row>
    <row r="55" spans="2:30" x14ac:dyDescent="0.35">
      <c r="B55" s="24" t="str">
        <f ca="1">B43</f>
        <v>Agent1</v>
      </c>
      <c r="C55" s="18">
        <f ca="1">IFERROR(INDEX(data[1],MATCH($B55&amp;"|"&amp;C52,data[clé],0)),0)</f>
        <v>0</v>
      </c>
      <c r="D55" s="19">
        <f ca="1">IFERROR(INDEX(data[2],MATCH($B55&amp;"|"&amp;C52,data[clé],0)),0)</f>
        <v>0</v>
      </c>
      <c r="E55" s="19">
        <f ca="1">IFERROR(INDEX(data[3],MATCH($B55&amp;"|"&amp;C52,data[clé],0)),0)</f>
        <v>0</v>
      </c>
      <c r="F55" s="20">
        <f ca="1">IFERROR(INDEX(data[4],MATCH($B55&amp;"|"&amp;C52,data[clé],0)),0)</f>
        <v>0</v>
      </c>
      <c r="G55" s="18">
        <f ca="1">IFERROR(INDEX(data[1],MATCH($B55&amp;"|"&amp;G52,data[clé],0)),0)</f>
        <v>0</v>
      </c>
      <c r="H55" s="19">
        <f ca="1">IFERROR(INDEX(data[2],MATCH($B55&amp;"|"&amp;G52,data[clé],0)),0)</f>
        <v>0</v>
      </c>
      <c r="I55" s="19">
        <f ca="1">IFERROR(INDEX(data[3],MATCH($B55&amp;"|"&amp;G52,data[clé],0)),0)</f>
        <v>0</v>
      </c>
      <c r="J55" s="20">
        <f ca="1">IFERROR(INDEX(data[4],MATCH($B55&amp;"|"&amp;G52,data[clé],0)),0)</f>
        <v>0</v>
      </c>
      <c r="K55" s="18">
        <f ca="1">IFERROR(INDEX(data[1],MATCH($B55&amp;"|"&amp;K52,data[clé],0)),0)</f>
        <v>0</v>
      </c>
      <c r="L55" s="19">
        <f ca="1">IFERROR(INDEX(data[2],MATCH($B55&amp;"|"&amp;K52,data[clé],0)),0)</f>
        <v>0</v>
      </c>
      <c r="M55" s="19">
        <f ca="1">IFERROR(INDEX(data[3],MATCH($B55&amp;"|"&amp;K52,data[clé],0)),0)</f>
        <v>0</v>
      </c>
      <c r="N55" s="20">
        <f ca="1">IFERROR(INDEX(data[4],MATCH($B55&amp;"|"&amp;K52,data[clé],0)),0)</f>
        <v>0</v>
      </c>
      <c r="O55" s="18">
        <f ca="1">IFERROR(INDEX(data[1],MATCH($B55&amp;"|"&amp;O52,data[clé],0)),0)</f>
        <v>0</v>
      </c>
      <c r="P55" s="19">
        <f ca="1">IFERROR(INDEX(data[2],MATCH($B55&amp;"|"&amp;O52,data[clé],0)),0)</f>
        <v>0</v>
      </c>
      <c r="Q55" s="19">
        <f ca="1">IFERROR(INDEX(data[3],MATCH($B55&amp;"|"&amp;O52,data[clé],0)),0)</f>
        <v>0</v>
      </c>
      <c r="R55" s="20">
        <f ca="1">IFERROR(INDEX(data[4],MATCH($B55&amp;"|"&amp;O52,data[clé],0)),0)</f>
        <v>0</v>
      </c>
      <c r="S55" s="18">
        <f ca="1">IFERROR(INDEX(data[1],MATCH($B55&amp;"|"&amp;S52,data[clé],0)),0)</f>
        <v>0</v>
      </c>
      <c r="T55" s="19">
        <f ca="1">IFERROR(INDEX(data[2],MATCH($B55&amp;"|"&amp;S52,data[clé],0)),0)</f>
        <v>0</v>
      </c>
      <c r="U55" s="19">
        <f ca="1">IFERROR(INDEX(data[3],MATCH($B55&amp;"|"&amp;S52,data[clé],0)),0)</f>
        <v>0</v>
      </c>
      <c r="V55" s="20">
        <f ca="1">IFERROR(INDEX(data[4],MATCH($B55&amp;"|"&amp;S52,data[clé],0)),0)</f>
        <v>0</v>
      </c>
      <c r="W55" s="18">
        <f ca="1">IFERROR(INDEX(data[1],MATCH($B55&amp;"|"&amp;W52,data[clé],0)),0)</f>
        <v>0</v>
      </c>
      <c r="X55" s="19">
        <f ca="1">IFERROR(INDEX(data[2],MATCH($B55&amp;"|"&amp;W52,data[clé],0)),0)</f>
        <v>0</v>
      </c>
      <c r="Y55" s="19">
        <f ca="1">IFERROR(INDEX(data[3],MATCH($B55&amp;"|"&amp;W52,data[clé],0)),0)</f>
        <v>0</v>
      </c>
      <c r="Z55" s="20">
        <f ca="1">IFERROR(INDEX(data[4],MATCH($B55&amp;"|"&amp;W52,data[clé],0)),0)</f>
        <v>0</v>
      </c>
      <c r="AA55" s="18">
        <f ca="1">IFERROR(INDEX(data[1],MATCH($B55&amp;"|"&amp;AA52,data[clé],0)),0)</f>
        <v>0</v>
      </c>
      <c r="AB55" s="19">
        <f ca="1">IFERROR(INDEX(data[2],MATCH($B55&amp;"|"&amp;AA52,data[clé],0)),0)</f>
        <v>0</v>
      </c>
      <c r="AC55" s="19">
        <f ca="1">IFERROR(INDEX(data[3],MATCH($B55&amp;"|"&amp;AA52,data[clé],0)),0)</f>
        <v>0</v>
      </c>
      <c r="AD55" s="20">
        <f ca="1">IFERROR(INDEX(data[4],MATCH($B55&amp;"|"&amp;AA52,data[clé],0)),0)</f>
        <v>0</v>
      </c>
    </row>
    <row r="56" spans="2:30" x14ac:dyDescent="0.35">
      <c r="B56" s="26" t="str">
        <f t="shared" ref="B56:B62" ca="1" si="109">B44</f>
        <v>Agent2</v>
      </c>
      <c r="C56" s="27">
        <f ca="1">IFERROR(INDEX(data[1],MATCH($B56&amp;"|"&amp;C52,data[clé],0)),0)</f>
        <v>0</v>
      </c>
      <c r="D56" s="28">
        <f ca="1">IFERROR(INDEX(data[2],MATCH($B56&amp;"|"&amp;C52,data[clé],0)),0)</f>
        <v>0</v>
      </c>
      <c r="E56" s="28">
        <f ca="1">IFERROR(INDEX(data[3],MATCH($B56&amp;"|"&amp;C52,data[clé],0)),0)</f>
        <v>0</v>
      </c>
      <c r="F56" s="29">
        <f ca="1">IFERROR(INDEX(data[4],MATCH($B56&amp;"|"&amp;C52,data[clé],0)),0)</f>
        <v>0</v>
      </c>
      <c r="G56" s="27">
        <f ca="1">IFERROR(INDEX(data[1],MATCH($B56&amp;"|"&amp;G52,data[clé],0)),0)</f>
        <v>0</v>
      </c>
      <c r="H56" s="28">
        <f ca="1">IFERROR(INDEX(data[2],MATCH($B56&amp;"|"&amp;G52,data[clé],0)),0)</f>
        <v>0</v>
      </c>
      <c r="I56" s="28">
        <f ca="1">IFERROR(INDEX(data[3],MATCH($B56&amp;"|"&amp;G52,data[clé],0)),0)</f>
        <v>0</v>
      </c>
      <c r="J56" s="29">
        <f ca="1">IFERROR(INDEX(data[4],MATCH($B56&amp;"|"&amp;G52,data[clé],0)),0)</f>
        <v>0</v>
      </c>
      <c r="K56" s="27">
        <f ca="1">IFERROR(INDEX(data[1],MATCH($B56&amp;"|"&amp;K52,data[clé],0)),0)</f>
        <v>0</v>
      </c>
      <c r="L56" s="28">
        <f ca="1">IFERROR(INDEX(data[2],MATCH($B56&amp;"|"&amp;K52,data[clé],0)),0)</f>
        <v>0</v>
      </c>
      <c r="M56" s="28">
        <f ca="1">IFERROR(INDEX(data[3],MATCH($B56&amp;"|"&amp;K52,data[clé],0)),0)</f>
        <v>0</v>
      </c>
      <c r="N56" s="29">
        <f ca="1">IFERROR(INDEX(data[4],MATCH($B56&amp;"|"&amp;K52,data[clé],0)),0)</f>
        <v>0</v>
      </c>
      <c r="O56" s="27">
        <f ca="1">IFERROR(INDEX(data[1],MATCH($B56&amp;"|"&amp;O52,data[clé],0)),0)</f>
        <v>0</v>
      </c>
      <c r="P56" s="28">
        <f ca="1">IFERROR(INDEX(data[2],MATCH($B56&amp;"|"&amp;O52,data[clé],0)),0)</f>
        <v>0</v>
      </c>
      <c r="Q56" s="28">
        <f ca="1">IFERROR(INDEX(data[3],MATCH($B56&amp;"|"&amp;O52,data[clé],0)),0)</f>
        <v>0</v>
      </c>
      <c r="R56" s="29">
        <f ca="1">IFERROR(INDEX(data[4],MATCH($B56&amp;"|"&amp;O52,data[clé],0)),0)</f>
        <v>0</v>
      </c>
      <c r="S56" s="27">
        <f ca="1">IFERROR(INDEX(data[1],MATCH($B56&amp;"|"&amp;S52,data[clé],0)),0)</f>
        <v>0</v>
      </c>
      <c r="T56" s="28">
        <f ca="1">IFERROR(INDEX(data[2],MATCH($B56&amp;"|"&amp;S52,data[clé],0)),0)</f>
        <v>0</v>
      </c>
      <c r="U56" s="28">
        <f ca="1">IFERROR(INDEX(data[3],MATCH($B56&amp;"|"&amp;S52,data[clé],0)),0)</f>
        <v>0</v>
      </c>
      <c r="V56" s="29">
        <f ca="1">IFERROR(INDEX(data[4],MATCH($B56&amp;"|"&amp;S52,data[clé],0)),0)</f>
        <v>0</v>
      </c>
      <c r="W56" s="27">
        <f ca="1">IFERROR(INDEX(data[1],MATCH($B56&amp;"|"&amp;W52,data[clé],0)),0)</f>
        <v>0</v>
      </c>
      <c r="X56" s="28">
        <f ca="1">IFERROR(INDEX(data[2],MATCH($B56&amp;"|"&amp;W52,data[clé],0)),0)</f>
        <v>0</v>
      </c>
      <c r="Y56" s="28">
        <f ca="1">IFERROR(INDEX(data[3],MATCH($B56&amp;"|"&amp;W52,data[clé],0)),0)</f>
        <v>0</v>
      </c>
      <c r="Z56" s="29">
        <f ca="1">IFERROR(INDEX(data[4],MATCH($B56&amp;"|"&amp;W52,data[clé],0)),0)</f>
        <v>0</v>
      </c>
      <c r="AA56" s="27">
        <f ca="1">IFERROR(INDEX(data[1],MATCH($B56&amp;"|"&amp;AA52,data[clé],0)),0)</f>
        <v>0</v>
      </c>
      <c r="AB56" s="28">
        <f ca="1">IFERROR(INDEX(data[2],MATCH($B56&amp;"|"&amp;AA52,data[clé],0)),0)</f>
        <v>0</v>
      </c>
      <c r="AC56" s="28">
        <f ca="1">IFERROR(INDEX(data[3],MATCH($B56&amp;"|"&amp;AA52,data[clé],0)),0)</f>
        <v>0</v>
      </c>
      <c r="AD56" s="29">
        <f ca="1">IFERROR(INDEX(data[4],MATCH($B56&amp;"|"&amp;AA52,data[clé],0)),0)</f>
        <v>0</v>
      </c>
    </row>
    <row r="57" spans="2:30" x14ac:dyDescent="0.35">
      <c r="B57" s="25" t="str">
        <f t="shared" ca="1" si="109"/>
        <v>Agent3</v>
      </c>
      <c r="C57" s="21">
        <f ca="1">IFERROR(INDEX(data[1],MATCH($B57&amp;"|"&amp;C52,data[clé],0)),0)</f>
        <v>0</v>
      </c>
      <c r="D57" s="22">
        <f ca="1">IFERROR(INDEX(data[2],MATCH($B57&amp;"|"&amp;C52,data[clé],0)),0)</f>
        <v>0</v>
      </c>
      <c r="E57" s="22">
        <f ca="1">IFERROR(INDEX(data[3],MATCH($B57&amp;"|"&amp;C52,data[clé],0)),0)</f>
        <v>0</v>
      </c>
      <c r="F57" s="23">
        <f ca="1">IFERROR(INDEX(data[4],MATCH($B57&amp;"|"&amp;C52,data[clé],0)),0)</f>
        <v>0</v>
      </c>
      <c r="G57" s="21">
        <f ca="1">IFERROR(INDEX(data[1],MATCH($B57&amp;"|"&amp;G52,data[clé],0)),0)</f>
        <v>0</v>
      </c>
      <c r="H57" s="22">
        <f ca="1">IFERROR(INDEX(data[2],MATCH($B57&amp;"|"&amp;G52,data[clé],0)),0)</f>
        <v>0</v>
      </c>
      <c r="I57" s="22">
        <f ca="1">IFERROR(INDEX(data[3],MATCH($B57&amp;"|"&amp;G52,data[clé],0)),0)</f>
        <v>0</v>
      </c>
      <c r="J57" s="23">
        <f ca="1">IFERROR(INDEX(data[4],MATCH($B57&amp;"|"&amp;G52,data[clé],0)),0)</f>
        <v>0</v>
      </c>
      <c r="K57" s="21">
        <f ca="1">IFERROR(INDEX(data[1],MATCH($B57&amp;"|"&amp;K52,data[clé],0)),0)</f>
        <v>0</v>
      </c>
      <c r="L57" s="22">
        <f ca="1">IFERROR(INDEX(data[2],MATCH($B57&amp;"|"&amp;K52,data[clé],0)),0)</f>
        <v>0</v>
      </c>
      <c r="M57" s="22">
        <f ca="1">IFERROR(INDEX(data[3],MATCH($B57&amp;"|"&amp;K52,data[clé],0)),0)</f>
        <v>0</v>
      </c>
      <c r="N57" s="23">
        <f ca="1">IFERROR(INDEX(data[4],MATCH($B57&amp;"|"&amp;K52,data[clé],0)),0)</f>
        <v>0</v>
      </c>
      <c r="O57" s="21">
        <f ca="1">IFERROR(INDEX(data[1],MATCH($B57&amp;"|"&amp;O52,data[clé],0)),0)</f>
        <v>0</v>
      </c>
      <c r="P57" s="22">
        <f ca="1">IFERROR(INDEX(data[2],MATCH($B57&amp;"|"&amp;O52,data[clé],0)),0)</f>
        <v>0</v>
      </c>
      <c r="Q57" s="22">
        <f ca="1">IFERROR(INDEX(data[3],MATCH($B57&amp;"|"&amp;O52,data[clé],0)),0)</f>
        <v>0</v>
      </c>
      <c r="R57" s="23">
        <f ca="1">IFERROR(INDEX(data[4],MATCH($B57&amp;"|"&amp;O52,data[clé],0)),0)</f>
        <v>0</v>
      </c>
      <c r="S57" s="21">
        <f ca="1">IFERROR(INDEX(data[1],MATCH($B57&amp;"|"&amp;S52,data[clé],0)),0)</f>
        <v>0</v>
      </c>
      <c r="T57" s="22">
        <f ca="1">IFERROR(INDEX(data[2],MATCH($B57&amp;"|"&amp;S52,data[clé],0)),0)</f>
        <v>0</v>
      </c>
      <c r="U57" s="22">
        <f ca="1">IFERROR(INDEX(data[3],MATCH($B57&amp;"|"&amp;S52,data[clé],0)),0)</f>
        <v>0</v>
      </c>
      <c r="V57" s="23">
        <f ca="1">IFERROR(INDEX(data[4],MATCH($B57&amp;"|"&amp;S52,data[clé],0)),0)</f>
        <v>0</v>
      </c>
      <c r="W57" s="21">
        <f ca="1">IFERROR(INDEX(data[1],MATCH($B57&amp;"|"&amp;W52,data[clé],0)),0)</f>
        <v>0</v>
      </c>
      <c r="X57" s="22">
        <f ca="1">IFERROR(INDEX(data[2],MATCH($B57&amp;"|"&amp;W52,data[clé],0)),0)</f>
        <v>0</v>
      </c>
      <c r="Y57" s="22">
        <f ca="1">IFERROR(INDEX(data[3],MATCH($B57&amp;"|"&amp;W52,data[clé],0)),0)</f>
        <v>0</v>
      </c>
      <c r="Z57" s="23">
        <f ca="1">IFERROR(INDEX(data[4],MATCH($B57&amp;"|"&amp;W52,data[clé],0)),0)</f>
        <v>0</v>
      </c>
      <c r="AA57" s="21">
        <f ca="1">IFERROR(INDEX(data[1],MATCH($B57&amp;"|"&amp;AA52,data[clé],0)),0)</f>
        <v>0</v>
      </c>
      <c r="AB57" s="22">
        <f ca="1">IFERROR(INDEX(data[2],MATCH($B57&amp;"|"&amp;AA52,data[clé],0)),0)</f>
        <v>0</v>
      </c>
      <c r="AC57" s="22">
        <f ca="1">IFERROR(INDEX(data[3],MATCH($B57&amp;"|"&amp;AA52,data[clé],0)),0)</f>
        <v>0</v>
      </c>
      <c r="AD57" s="23">
        <f ca="1">IFERROR(INDEX(data[4],MATCH($B57&amp;"|"&amp;AA52,data[clé],0)),0)</f>
        <v>0</v>
      </c>
    </row>
    <row r="58" spans="2:30" x14ac:dyDescent="0.35">
      <c r="B58" s="26">
        <f t="shared" ca="1" si="109"/>
        <v>0</v>
      </c>
      <c r="C58" s="27">
        <f ca="1">IFERROR(INDEX(data[1],MATCH($B58&amp;"|"&amp;C52,data[clé],0)),0)</f>
        <v>0</v>
      </c>
      <c r="D58" s="28">
        <f ca="1">IFERROR(INDEX(data[2],MATCH($B58&amp;"|"&amp;C52,data[clé],0)),0)</f>
        <v>0</v>
      </c>
      <c r="E58" s="28">
        <f ca="1">IFERROR(INDEX(data[3],MATCH($B58&amp;"|"&amp;C52,data[clé],0)),0)</f>
        <v>0</v>
      </c>
      <c r="F58" s="29">
        <f ca="1">IFERROR(INDEX(data[4],MATCH($B58&amp;"|"&amp;C52,data[clé],0)),0)</f>
        <v>0</v>
      </c>
      <c r="G58" s="27">
        <f ca="1">IFERROR(INDEX(data[1],MATCH($B58&amp;"|"&amp;G52,data[clé],0)),0)</f>
        <v>0</v>
      </c>
      <c r="H58" s="28">
        <f ca="1">IFERROR(INDEX(data[2],MATCH($B58&amp;"|"&amp;G52,data[clé],0)),0)</f>
        <v>0</v>
      </c>
      <c r="I58" s="28">
        <f ca="1">IFERROR(INDEX(data[3],MATCH($B58&amp;"|"&amp;G52,data[clé],0)),0)</f>
        <v>0</v>
      </c>
      <c r="J58" s="29">
        <f ca="1">IFERROR(INDEX(data[4],MATCH($B58&amp;"|"&amp;G52,data[clé],0)),0)</f>
        <v>0</v>
      </c>
      <c r="K58" s="27">
        <f ca="1">IFERROR(INDEX(data[1],MATCH($B58&amp;"|"&amp;K52,data[clé],0)),0)</f>
        <v>0</v>
      </c>
      <c r="L58" s="28">
        <f ca="1">IFERROR(INDEX(data[2],MATCH($B58&amp;"|"&amp;K52,data[clé],0)),0)</f>
        <v>0</v>
      </c>
      <c r="M58" s="28">
        <f ca="1">IFERROR(INDEX(data[3],MATCH($B58&amp;"|"&amp;K52,data[clé],0)),0)</f>
        <v>0</v>
      </c>
      <c r="N58" s="29">
        <f ca="1">IFERROR(INDEX(data[4],MATCH($B58&amp;"|"&amp;K52,data[clé],0)),0)</f>
        <v>0</v>
      </c>
      <c r="O58" s="27">
        <f ca="1">IFERROR(INDEX(data[1],MATCH($B58&amp;"|"&amp;O52,data[clé],0)),0)</f>
        <v>0</v>
      </c>
      <c r="P58" s="28">
        <f ca="1">IFERROR(INDEX(data[2],MATCH($B58&amp;"|"&amp;O52,data[clé],0)),0)</f>
        <v>0</v>
      </c>
      <c r="Q58" s="28">
        <f ca="1">IFERROR(INDEX(data[3],MATCH($B58&amp;"|"&amp;O52,data[clé],0)),0)</f>
        <v>0</v>
      </c>
      <c r="R58" s="29">
        <f ca="1">IFERROR(INDEX(data[4],MATCH($B58&amp;"|"&amp;O52,data[clé],0)),0)</f>
        <v>0</v>
      </c>
      <c r="S58" s="27">
        <f ca="1">IFERROR(INDEX(data[1],MATCH($B58&amp;"|"&amp;S52,data[clé],0)),0)</f>
        <v>0</v>
      </c>
      <c r="T58" s="28">
        <f ca="1">IFERROR(INDEX(data[2],MATCH($B58&amp;"|"&amp;S52,data[clé],0)),0)</f>
        <v>0</v>
      </c>
      <c r="U58" s="28">
        <f ca="1">IFERROR(INDEX(data[3],MATCH($B58&amp;"|"&amp;S52,data[clé],0)),0)</f>
        <v>0</v>
      </c>
      <c r="V58" s="29">
        <f ca="1">IFERROR(INDEX(data[4],MATCH($B58&amp;"|"&amp;S52,data[clé],0)),0)</f>
        <v>0</v>
      </c>
      <c r="W58" s="27">
        <f ca="1">IFERROR(INDEX(data[1],MATCH($B58&amp;"|"&amp;W52,data[clé],0)),0)</f>
        <v>0</v>
      </c>
      <c r="X58" s="28">
        <f ca="1">IFERROR(INDEX(data[2],MATCH($B58&amp;"|"&amp;W52,data[clé],0)),0)</f>
        <v>0</v>
      </c>
      <c r="Y58" s="28">
        <f ca="1">IFERROR(INDEX(data[3],MATCH($B58&amp;"|"&amp;W52,data[clé],0)),0)</f>
        <v>0</v>
      </c>
      <c r="Z58" s="29">
        <f ca="1">IFERROR(INDEX(data[4],MATCH($B58&amp;"|"&amp;W52,data[clé],0)),0)</f>
        <v>0</v>
      </c>
      <c r="AA58" s="27">
        <f ca="1">IFERROR(INDEX(data[1],MATCH($B58&amp;"|"&amp;AA52,data[clé],0)),0)</f>
        <v>0</v>
      </c>
      <c r="AB58" s="28">
        <f ca="1">IFERROR(INDEX(data[2],MATCH($B58&amp;"|"&amp;AA52,data[clé],0)),0)</f>
        <v>0</v>
      </c>
      <c r="AC58" s="28">
        <f ca="1">IFERROR(INDEX(data[3],MATCH($B58&amp;"|"&amp;AA52,data[clé],0)),0)</f>
        <v>0</v>
      </c>
      <c r="AD58" s="29">
        <f ca="1">IFERROR(INDEX(data[4],MATCH($B58&amp;"|"&amp;AA52,data[clé],0)),0)</f>
        <v>0</v>
      </c>
    </row>
    <row r="59" spans="2:30" x14ac:dyDescent="0.35">
      <c r="B59" s="25">
        <f t="shared" ca="1" si="109"/>
        <v>0</v>
      </c>
      <c r="C59" s="21">
        <f ca="1">IFERROR(INDEX(data[1],MATCH($B59&amp;"|"&amp;C52,data[clé],0)),0)</f>
        <v>0</v>
      </c>
      <c r="D59" s="22">
        <f ca="1">IFERROR(INDEX(data[2],MATCH($B59&amp;"|"&amp;C52,data[clé],0)),0)</f>
        <v>0</v>
      </c>
      <c r="E59" s="22">
        <f ca="1">IFERROR(INDEX(data[3],MATCH($B59&amp;"|"&amp;C52,data[clé],0)),0)</f>
        <v>0</v>
      </c>
      <c r="F59" s="23">
        <f ca="1">IFERROR(INDEX(data[4],MATCH($B59&amp;"|"&amp;C52,data[clé],0)),0)</f>
        <v>0</v>
      </c>
      <c r="G59" s="21">
        <f ca="1">IFERROR(INDEX(data[1],MATCH($B59&amp;"|"&amp;G52,data[clé],0)),0)</f>
        <v>0</v>
      </c>
      <c r="H59" s="22">
        <f ca="1">IFERROR(INDEX(data[2],MATCH($B59&amp;"|"&amp;G52,data[clé],0)),0)</f>
        <v>0</v>
      </c>
      <c r="I59" s="22">
        <f ca="1">IFERROR(INDEX(data[3],MATCH($B59&amp;"|"&amp;G52,data[clé],0)),0)</f>
        <v>0</v>
      </c>
      <c r="J59" s="23">
        <f ca="1">IFERROR(INDEX(data[4],MATCH($B59&amp;"|"&amp;G52,data[clé],0)),0)</f>
        <v>0</v>
      </c>
      <c r="K59" s="21">
        <f ca="1">IFERROR(INDEX(data[1],MATCH($B59&amp;"|"&amp;K52,data[clé],0)),0)</f>
        <v>0</v>
      </c>
      <c r="L59" s="22">
        <f ca="1">IFERROR(INDEX(data[2],MATCH($B59&amp;"|"&amp;K52,data[clé],0)),0)</f>
        <v>0</v>
      </c>
      <c r="M59" s="22">
        <f ca="1">IFERROR(INDEX(data[3],MATCH($B59&amp;"|"&amp;K52,data[clé],0)),0)</f>
        <v>0</v>
      </c>
      <c r="N59" s="23">
        <f ca="1">IFERROR(INDEX(data[4],MATCH($B59&amp;"|"&amp;K52,data[clé],0)),0)</f>
        <v>0</v>
      </c>
      <c r="O59" s="21">
        <f ca="1">IFERROR(INDEX(data[1],MATCH($B59&amp;"|"&amp;O52,data[clé],0)),0)</f>
        <v>0</v>
      </c>
      <c r="P59" s="22">
        <f ca="1">IFERROR(INDEX(data[2],MATCH($B59&amp;"|"&amp;O52,data[clé],0)),0)</f>
        <v>0</v>
      </c>
      <c r="Q59" s="22">
        <f ca="1">IFERROR(INDEX(data[3],MATCH($B59&amp;"|"&amp;O52,data[clé],0)),0)</f>
        <v>0</v>
      </c>
      <c r="R59" s="23">
        <f ca="1">IFERROR(INDEX(data[4],MATCH($B59&amp;"|"&amp;O52,data[clé],0)),0)</f>
        <v>0</v>
      </c>
      <c r="S59" s="21">
        <f ca="1">IFERROR(INDEX(data[1],MATCH($B59&amp;"|"&amp;S52,data[clé],0)),0)</f>
        <v>0</v>
      </c>
      <c r="T59" s="22">
        <f ca="1">IFERROR(INDEX(data[2],MATCH($B59&amp;"|"&amp;S52,data[clé],0)),0)</f>
        <v>0</v>
      </c>
      <c r="U59" s="22">
        <f ca="1">IFERROR(INDEX(data[3],MATCH($B59&amp;"|"&amp;S52,data[clé],0)),0)</f>
        <v>0</v>
      </c>
      <c r="V59" s="23">
        <f ca="1">IFERROR(INDEX(data[4],MATCH($B59&amp;"|"&amp;S52,data[clé],0)),0)</f>
        <v>0</v>
      </c>
      <c r="W59" s="21">
        <f ca="1">IFERROR(INDEX(data[1],MATCH($B59&amp;"|"&amp;W52,data[clé],0)),0)</f>
        <v>0</v>
      </c>
      <c r="X59" s="22">
        <f ca="1">IFERROR(INDEX(data[2],MATCH($B59&amp;"|"&amp;W52,data[clé],0)),0)</f>
        <v>0</v>
      </c>
      <c r="Y59" s="22">
        <f ca="1">IFERROR(INDEX(data[3],MATCH($B59&amp;"|"&amp;W52,data[clé],0)),0)</f>
        <v>0</v>
      </c>
      <c r="Z59" s="23">
        <f ca="1">IFERROR(INDEX(data[4],MATCH($B59&amp;"|"&amp;W52,data[clé],0)),0)</f>
        <v>0</v>
      </c>
      <c r="AA59" s="21">
        <f ca="1">IFERROR(INDEX(data[1],MATCH($B59&amp;"|"&amp;AA52,data[clé],0)),0)</f>
        <v>0</v>
      </c>
      <c r="AB59" s="22">
        <f ca="1">IFERROR(INDEX(data[2],MATCH($B59&amp;"|"&amp;AA52,data[clé],0)),0)</f>
        <v>0</v>
      </c>
      <c r="AC59" s="22">
        <f ca="1">IFERROR(INDEX(data[3],MATCH($B59&amp;"|"&amp;AA52,data[clé],0)),0)</f>
        <v>0</v>
      </c>
      <c r="AD59" s="23">
        <f ca="1">IFERROR(INDEX(data[4],MATCH($B59&amp;"|"&amp;AA52,data[clé],0)),0)</f>
        <v>0</v>
      </c>
    </row>
    <row r="60" spans="2:30" x14ac:dyDescent="0.35">
      <c r="B60" s="26">
        <f t="shared" ca="1" si="109"/>
        <v>0</v>
      </c>
      <c r="C60" s="27">
        <f ca="1">IFERROR(INDEX(data[1],MATCH($B60&amp;"|"&amp;C52,data[clé],0)),0)</f>
        <v>0</v>
      </c>
      <c r="D60" s="28">
        <f ca="1">IFERROR(INDEX(data[2],MATCH($B60&amp;"|"&amp;C52,data[clé],0)),0)</f>
        <v>0</v>
      </c>
      <c r="E60" s="28">
        <f ca="1">IFERROR(INDEX(data[3],MATCH($B60&amp;"|"&amp;C52,data[clé],0)),0)</f>
        <v>0</v>
      </c>
      <c r="F60" s="29">
        <f ca="1">IFERROR(INDEX(data[4],MATCH($B60&amp;"|"&amp;C52,data[clé],0)),0)</f>
        <v>0</v>
      </c>
      <c r="G60" s="27">
        <f ca="1">IFERROR(INDEX(data[1],MATCH($B60&amp;"|"&amp;G52,data[clé],0)),0)</f>
        <v>0</v>
      </c>
      <c r="H60" s="28">
        <f ca="1">IFERROR(INDEX(data[2],MATCH($B60&amp;"|"&amp;G52,data[clé],0)),0)</f>
        <v>0</v>
      </c>
      <c r="I60" s="28">
        <f ca="1">IFERROR(INDEX(data[3],MATCH($B60&amp;"|"&amp;G52,data[clé],0)),0)</f>
        <v>0</v>
      </c>
      <c r="J60" s="29">
        <f ca="1">IFERROR(INDEX(data[4],MATCH($B60&amp;"|"&amp;G52,data[clé],0)),0)</f>
        <v>0</v>
      </c>
      <c r="K60" s="27">
        <f ca="1">IFERROR(INDEX(data[1],MATCH($B60&amp;"|"&amp;K52,data[clé],0)),0)</f>
        <v>0</v>
      </c>
      <c r="L60" s="28">
        <f ca="1">IFERROR(INDEX(data[2],MATCH($B60&amp;"|"&amp;K52,data[clé],0)),0)</f>
        <v>0</v>
      </c>
      <c r="M60" s="28">
        <f ca="1">IFERROR(INDEX(data[3],MATCH($B60&amp;"|"&amp;K52,data[clé],0)),0)</f>
        <v>0</v>
      </c>
      <c r="N60" s="29">
        <f ca="1">IFERROR(INDEX(data[4],MATCH($B60&amp;"|"&amp;K52,data[clé],0)),0)</f>
        <v>0</v>
      </c>
      <c r="O60" s="27">
        <f ca="1">IFERROR(INDEX(data[1],MATCH($B60&amp;"|"&amp;O52,data[clé],0)),0)</f>
        <v>0</v>
      </c>
      <c r="P60" s="28">
        <f ca="1">IFERROR(INDEX(data[2],MATCH($B60&amp;"|"&amp;O52,data[clé],0)),0)</f>
        <v>0</v>
      </c>
      <c r="Q60" s="28">
        <f ca="1">IFERROR(INDEX(data[3],MATCH($B60&amp;"|"&amp;O52,data[clé],0)),0)</f>
        <v>0</v>
      </c>
      <c r="R60" s="29">
        <f ca="1">IFERROR(INDEX(data[4],MATCH($B60&amp;"|"&amp;O52,data[clé],0)),0)</f>
        <v>0</v>
      </c>
      <c r="S60" s="27">
        <f ca="1">IFERROR(INDEX(data[1],MATCH($B60&amp;"|"&amp;S52,data[clé],0)),0)</f>
        <v>0</v>
      </c>
      <c r="T60" s="28">
        <f ca="1">IFERROR(INDEX(data[2],MATCH($B60&amp;"|"&amp;S52,data[clé],0)),0)</f>
        <v>0</v>
      </c>
      <c r="U60" s="28">
        <f ca="1">IFERROR(INDEX(data[3],MATCH($B60&amp;"|"&amp;S52,data[clé],0)),0)</f>
        <v>0</v>
      </c>
      <c r="V60" s="29">
        <f ca="1">IFERROR(INDEX(data[4],MATCH($B60&amp;"|"&amp;S52,data[clé],0)),0)</f>
        <v>0</v>
      </c>
      <c r="W60" s="27">
        <f ca="1">IFERROR(INDEX(data[1],MATCH($B60&amp;"|"&amp;W52,data[clé],0)),0)</f>
        <v>0</v>
      </c>
      <c r="X60" s="28">
        <f ca="1">IFERROR(INDEX(data[2],MATCH($B60&amp;"|"&amp;W52,data[clé],0)),0)</f>
        <v>0</v>
      </c>
      <c r="Y60" s="28">
        <f ca="1">IFERROR(INDEX(data[3],MATCH($B60&amp;"|"&amp;W52,data[clé],0)),0)</f>
        <v>0</v>
      </c>
      <c r="Z60" s="29">
        <f ca="1">IFERROR(INDEX(data[4],MATCH($B60&amp;"|"&amp;W52,data[clé],0)),0)</f>
        <v>0</v>
      </c>
      <c r="AA60" s="27">
        <f ca="1">IFERROR(INDEX(data[1],MATCH($B60&amp;"|"&amp;AA52,data[clé],0)),0)</f>
        <v>0</v>
      </c>
      <c r="AB60" s="28">
        <f ca="1">IFERROR(INDEX(data[2],MATCH($B60&amp;"|"&amp;AA52,data[clé],0)),0)</f>
        <v>0</v>
      </c>
      <c r="AC60" s="28">
        <f ca="1">IFERROR(INDEX(data[3],MATCH($B60&amp;"|"&amp;AA52,data[clé],0)),0)</f>
        <v>0</v>
      </c>
      <c r="AD60" s="29">
        <f ca="1">IFERROR(INDEX(data[4],MATCH($B60&amp;"|"&amp;AA52,data[clé],0)),0)</f>
        <v>0</v>
      </c>
    </row>
    <row r="61" spans="2:30" x14ac:dyDescent="0.35">
      <c r="B61" s="25">
        <f t="shared" ca="1" si="109"/>
        <v>0</v>
      </c>
      <c r="C61" s="21">
        <f ca="1">IFERROR(INDEX(data[1],MATCH($B61&amp;"|"&amp;C52,data[clé],0)),0)</f>
        <v>0</v>
      </c>
      <c r="D61" s="22">
        <f ca="1">IFERROR(INDEX(data[2],MATCH($B61&amp;"|"&amp;C52,data[clé],0)),0)</f>
        <v>0</v>
      </c>
      <c r="E61" s="22">
        <f ca="1">IFERROR(INDEX(data[3],MATCH($B61&amp;"|"&amp;C52,data[clé],0)),0)</f>
        <v>0</v>
      </c>
      <c r="F61" s="23">
        <f ca="1">IFERROR(INDEX(data[4],MATCH($B61&amp;"|"&amp;C52,data[clé],0)),0)</f>
        <v>0</v>
      </c>
      <c r="G61" s="21">
        <f ca="1">IFERROR(INDEX(data[1],MATCH($B61&amp;"|"&amp;G52,data[clé],0)),0)</f>
        <v>0</v>
      </c>
      <c r="H61" s="22">
        <f ca="1">IFERROR(INDEX(data[2],MATCH($B61&amp;"|"&amp;G52,data[clé],0)),0)</f>
        <v>0</v>
      </c>
      <c r="I61" s="22">
        <f ca="1">IFERROR(INDEX(data[3],MATCH($B61&amp;"|"&amp;G52,data[clé],0)),0)</f>
        <v>0</v>
      </c>
      <c r="J61" s="23">
        <f ca="1">IFERROR(INDEX(data[4],MATCH($B61&amp;"|"&amp;G52,data[clé],0)),0)</f>
        <v>0</v>
      </c>
      <c r="K61" s="21">
        <f ca="1">IFERROR(INDEX(data[1],MATCH($B61&amp;"|"&amp;K52,data[clé],0)),0)</f>
        <v>0</v>
      </c>
      <c r="L61" s="22">
        <f ca="1">IFERROR(INDEX(data[2],MATCH($B61&amp;"|"&amp;K52,data[clé],0)),0)</f>
        <v>0</v>
      </c>
      <c r="M61" s="22">
        <f ca="1">IFERROR(INDEX(data[3],MATCH($B61&amp;"|"&amp;K52,data[clé],0)),0)</f>
        <v>0</v>
      </c>
      <c r="N61" s="23">
        <f ca="1">IFERROR(INDEX(data[4],MATCH($B61&amp;"|"&amp;K52,data[clé],0)),0)</f>
        <v>0</v>
      </c>
      <c r="O61" s="21">
        <f ca="1">IFERROR(INDEX(data[1],MATCH($B61&amp;"|"&amp;O52,data[clé],0)),0)</f>
        <v>0</v>
      </c>
      <c r="P61" s="22">
        <f ca="1">IFERROR(INDEX(data[2],MATCH($B61&amp;"|"&amp;O52,data[clé],0)),0)</f>
        <v>0</v>
      </c>
      <c r="Q61" s="22">
        <f ca="1">IFERROR(INDEX(data[3],MATCH($B61&amp;"|"&amp;O52,data[clé],0)),0)</f>
        <v>0</v>
      </c>
      <c r="R61" s="23">
        <f ca="1">IFERROR(INDEX(data[4],MATCH($B61&amp;"|"&amp;O52,data[clé],0)),0)</f>
        <v>0</v>
      </c>
      <c r="S61" s="21">
        <f ca="1">IFERROR(INDEX(data[1],MATCH($B61&amp;"|"&amp;S52,data[clé],0)),0)</f>
        <v>0</v>
      </c>
      <c r="T61" s="22">
        <f ca="1">IFERROR(INDEX(data[2],MATCH($B61&amp;"|"&amp;S52,data[clé],0)),0)</f>
        <v>0</v>
      </c>
      <c r="U61" s="22">
        <f ca="1">IFERROR(INDEX(data[3],MATCH($B61&amp;"|"&amp;S52,data[clé],0)),0)</f>
        <v>0</v>
      </c>
      <c r="V61" s="23">
        <f ca="1">IFERROR(INDEX(data[4],MATCH($B61&amp;"|"&amp;S52,data[clé],0)),0)</f>
        <v>0</v>
      </c>
      <c r="W61" s="21">
        <f ca="1">IFERROR(INDEX(data[1],MATCH($B61&amp;"|"&amp;W52,data[clé],0)),0)</f>
        <v>0</v>
      </c>
      <c r="X61" s="22">
        <f ca="1">IFERROR(INDEX(data[2],MATCH($B61&amp;"|"&amp;W52,data[clé],0)),0)</f>
        <v>0</v>
      </c>
      <c r="Y61" s="22">
        <f ca="1">IFERROR(INDEX(data[3],MATCH($B61&amp;"|"&amp;W52,data[clé],0)),0)</f>
        <v>0</v>
      </c>
      <c r="Z61" s="23">
        <f ca="1">IFERROR(INDEX(data[4],MATCH($B61&amp;"|"&amp;W52,data[clé],0)),0)</f>
        <v>0</v>
      </c>
      <c r="AA61" s="21">
        <f ca="1">IFERROR(INDEX(data[1],MATCH($B61&amp;"|"&amp;AA52,data[clé],0)),0)</f>
        <v>0</v>
      </c>
      <c r="AB61" s="22">
        <f ca="1">IFERROR(INDEX(data[2],MATCH($B61&amp;"|"&amp;AA52,data[clé],0)),0)</f>
        <v>0</v>
      </c>
      <c r="AC61" s="22">
        <f ca="1">IFERROR(INDEX(data[3],MATCH($B61&amp;"|"&amp;AA52,data[clé],0)),0)</f>
        <v>0</v>
      </c>
      <c r="AD61" s="23">
        <f ca="1">IFERROR(INDEX(data[4],MATCH($B61&amp;"|"&amp;AA52,data[clé],0)),0)</f>
        <v>0</v>
      </c>
    </row>
    <row r="62" spans="2:30" x14ac:dyDescent="0.35">
      <c r="B62" s="30">
        <f t="shared" ca="1" si="109"/>
        <v>0</v>
      </c>
      <c r="C62" s="31">
        <f ca="1">IFERROR(INDEX(data[1],MATCH($B62&amp;"|"&amp;C52,data[clé],0)),0)</f>
        <v>0</v>
      </c>
      <c r="D62" s="32">
        <f ca="1">IFERROR(INDEX(data[2],MATCH($B62&amp;"|"&amp;C52,data[clé],0)),0)</f>
        <v>0</v>
      </c>
      <c r="E62" s="32">
        <f ca="1">IFERROR(INDEX(data[3],MATCH($B62&amp;"|"&amp;C52,data[clé],0)),0)</f>
        <v>0</v>
      </c>
      <c r="F62" s="33">
        <f ca="1">IFERROR(INDEX(data[4],MATCH($B62&amp;"|"&amp;C52,data[clé],0)),0)</f>
        <v>0</v>
      </c>
      <c r="G62" s="31">
        <f ca="1">IFERROR(INDEX(data[1],MATCH($B62&amp;"|"&amp;G52,data[clé],0)),0)</f>
        <v>0</v>
      </c>
      <c r="H62" s="32">
        <f ca="1">IFERROR(INDEX(data[2],MATCH($B62&amp;"|"&amp;G52,data[clé],0)),0)</f>
        <v>0</v>
      </c>
      <c r="I62" s="32">
        <f ca="1">IFERROR(INDEX(data[3],MATCH($B62&amp;"|"&amp;G52,data[clé],0)),0)</f>
        <v>0</v>
      </c>
      <c r="J62" s="33">
        <f ca="1">IFERROR(INDEX(data[4],MATCH($B62&amp;"|"&amp;G52,data[clé],0)),0)</f>
        <v>0</v>
      </c>
      <c r="K62" s="31">
        <f ca="1">IFERROR(INDEX(data[1],MATCH($B62&amp;"|"&amp;K52,data[clé],0)),0)</f>
        <v>0</v>
      </c>
      <c r="L62" s="32">
        <f ca="1">IFERROR(INDEX(data[2],MATCH($B62&amp;"|"&amp;K52,data[clé],0)),0)</f>
        <v>0</v>
      </c>
      <c r="M62" s="32">
        <f ca="1">IFERROR(INDEX(data[3],MATCH($B62&amp;"|"&amp;K52,data[clé],0)),0)</f>
        <v>0</v>
      </c>
      <c r="N62" s="33">
        <f ca="1">IFERROR(INDEX(data[4],MATCH($B62&amp;"|"&amp;K52,data[clé],0)),0)</f>
        <v>0</v>
      </c>
      <c r="O62" s="31">
        <f ca="1">IFERROR(INDEX(data[1],MATCH($B62&amp;"|"&amp;O52,data[clé],0)),0)</f>
        <v>0</v>
      </c>
      <c r="P62" s="32">
        <f ca="1">IFERROR(INDEX(data[2],MATCH($B62&amp;"|"&amp;O52,data[clé],0)),0)</f>
        <v>0</v>
      </c>
      <c r="Q62" s="32">
        <f ca="1">IFERROR(INDEX(data[3],MATCH($B62&amp;"|"&amp;O52,data[clé],0)),0)</f>
        <v>0</v>
      </c>
      <c r="R62" s="33">
        <f ca="1">IFERROR(INDEX(data[4],MATCH($B62&amp;"|"&amp;O52,data[clé],0)),0)</f>
        <v>0</v>
      </c>
      <c r="S62" s="31">
        <f ca="1">IFERROR(INDEX(data[1],MATCH($B62&amp;"|"&amp;S52,data[clé],0)),0)</f>
        <v>0</v>
      </c>
      <c r="T62" s="32">
        <f ca="1">IFERROR(INDEX(data[2],MATCH($B62&amp;"|"&amp;S52,data[clé],0)),0)</f>
        <v>0</v>
      </c>
      <c r="U62" s="32">
        <f ca="1">IFERROR(INDEX(data[3],MATCH($B62&amp;"|"&amp;S52,data[clé],0)),0)</f>
        <v>0</v>
      </c>
      <c r="V62" s="33">
        <f ca="1">IFERROR(INDEX(data[4],MATCH($B62&amp;"|"&amp;S52,data[clé],0)),0)</f>
        <v>0</v>
      </c>
      <c r="W62" s="31">
        <f ca="1">IFERROR(INDEX(data[1],MATCH($B62&amp;"|"&amp;W52,data[clé],0)),0)</f>
        <v>0</v>
      </c>
      <c r="X62" s="32">
        <f ca="1">IFERROR(INDEX(data[2],MATCH($B62&amp;"|"&amp;W52,data[clé],0)),0)</f>
        <v>0</v>
      </c>
      <c r="Y62" s="32">
        <f ca="1">IFERROR(INDEX(data[3],MATCH($B62&amp;"|"&amp;W52,data[clé],0)),0)</f>
        <v>0</v>
      </c>
      <c r="Z62" s="33">
        <f ca="1">IFERROR(INDEX(data[4],MATCH($B62&amp;"|"&amp;W52,data[clé],0)),0)</f>
        <v>0</v>
      </c>
      <c r="AA62" s="31">
        <f ca="1">IFERROR(INDEX(data[1],MATCH($B62&amp;"|"&amp;AA52,data[clé],0)),0)</f>
        <v>0</v>
      </c>
      <c r="AB62" s="32">
        <f ca="1">IFERROR(INDEX(data[2],MATCH($B62&amp;"|"&amp;AA52,data[clé],0)),0)</f>
        <v>0</v>
      </c>
      <c r="AC62" s="32">
        <f ca="1">IFERROR(INDEX(data[3],MATCH($B62&amp;"|"&amp;AA52,data[clé],0)),0)</f>
        <v>0</v>
      </c>
      <c r="AD62" s="33">
        <f ca="1">IFERROR(INDEX(data[4],MATCH($B62&amp;"|"&amp;AA52,data[clé],0)),0)</f>
        <v>0</v>
      </c>
    </row>
    <row r="64" spans="2:30" x14ac:dyDescent="0.35">
      <c r="C64" s="80">
        <f>C52+7</f>
        <v>43136</v>
      </c>
      <c r="D64" s="81"/>
      <c r="E64" s="81"/>
      <c r="F64" s="82"/>
      <c r="G64" s="80">
        <f>C64+1</f>
        <v>43137</v>
      </c>
      <c r="H64" s="81"/>
      <c r="I64" s="81"/>
      <c r="J64" s="82"/>
      <c r="K64" s="80">
        <f>G64+1</f>
        <v>43138</v>
      </c>
      <c r="L64" s="81"/>
      <c r="M64" s="81"/>
      <c r="N64" s="82"/>
      <c r="O64" s="80">
        <f>K64+1</f>
        <v>43139</v>
      </c>
      <c r="P64" s="81"/>
      <c r="Q64" s="81"/>
      <c r="R64" s="82"/>
      <c r="S64" s="80">
        <f>O64+1</f>
        <v>43140</v>
      </c>
      <c r="T64" s="81"/>
      <c r="U64" s="81"/>
      <c r="V64" s="82"/>
      <c r="W64" s="80">
        <f>S64+1</f>
        <v>43141</v>
      </c>
      <c r="X64" s="81"/>
      <c r="Y64" s="81"/>
      <c r="Z64" s="82"/>
      <c r="AA64" s="80">
        <f t="shared" ref="AA64" si="110">W64+1</f>
        <v>43142</v>
      </c>
      <c r="AB64" s="81"/>
      <c r="AC64" s="81"/>
      <c r="AD64" s="82"/>
    </row>
    <row r="65" spans="2:30" x14ac:dyDescent="0.35">
      <c r="B65" s="16" t="s">
        <v>37</v>
      </c>
      <c r="C65" s="35">
        <f>C53</f>
        <v>0</v>
      </c>
      <c r="D65" s="36">
        <f t="shared" ref="D65:F65" si="111">D53</f>
        <v>0.29166666666666669</v>
      </c>
      <c r="E65" s="36">
        <f t="shared" si="111"/>
        <v>0.58333333333333337</v>
      </c>
      <c r="F65" s="37">
        <f t="shared" si="111"/>
        <v>0.83333333333333337</v>
      </c>
      <c r="G65" s="38">
        <f>C65</f>
        <v>0</v>
      </c>
      <c r="H65" s="39">
        <f t="shared" ref="H65:H66" si="112">D65</f>
        <v>0.29166666666666669</v>
      </c>
      <c r="I65" s="39">
        <f t="shared" ref="I65:I66" si="113">E65</f>
        <v>0.58333333333333337</v>
      </c>
      <c r="J65" s="40">
        <f t="shared" ref="J65:J66" si="114">F65</f>
        <v>0.83333333333333337</v>
      </c>
      <c r="K65" s="38">
        <f t="shared" ref="K65:K66" si="115">G65</f>
        <v>0</v>
      </c>
      <c r="L65" s="39">
        <f t="shared" ref="L65:L66" si="116">H65</f>
        <v>0.29166666666666669</v>
      </c>
      <c r="M65" s="39">
        <f t="shared" ref="M65:M66" si="117">I65</f>
        <v>0.58333333333333337</v>
      </c>
      <c r="N65" s="40">
        <f t="shared" ref="N65:N66" si="118">J65</f>
        <v>0.83333333333333337</v>
      </c>
      <c r="O65" s="38">
        <f t="shared" ref="O65:O66" si="119">K65</f>
        <v>0</v>
      </c>
      <c r="P65" s="39">
        <f t="shared" ref="P65:P66" si="120">L65</f>
        <v>0.29166666666666669</v>
      </c>
      <c r="Q65" s="39">
        <f t="shared" ref="Q65:Q66" si="121">M65</f>
        <v>0.58333333333333337</v>
      </c>
      <c r="R65" s="40">
        <f t="shared" ref="R65:R66" si="122">N65</f>
        <v>0.83333333333333337</v>
      </c>
      <c r="S65" s="38">
        <f t="shared" ref="S65:S66" si="123">O65</f>
        <v>0</v>
      </c>
      <c r="T65" s="39">
        <f t="shared" ref="T65:T66" si="124">P65</f>
        <v>0.29166666666666669</v>
      </c>
      <c r="U65" s="39">
        <f t="shared" ref="U65:U66" si="125">Q65</f>
        <v>0.58333333333333337</v>
      </c>
      <c r="V65" s="40">
        <f t="shared" ref="V65:V66" si="126">R65</f>
        <v>0.83333333333333337</v>
      </c>
      <c r="W65" s="38">
        <f t="shared" ref="W65:W66" si="127">S65</f>
        <v>0</v>
      </c>
      <c r="X65" s="39">
        <f t="shared" ref="X65:X66" si="128">T65</f>
        <v>0.29166666666666669</v>
      </c>
      <c r="Y65" s="39">
        <f t="shared" ref="Y65:Y66" si="129">U65</f>
        <v>0.58333333333333337</v>
      </c>
      <c r="Z65" s="40">
        <f t="shared" ref="Z65:Z66" si="130">V65</f>
        <v>0.83333333333333337</v>
      </c>
      <c r="AA65" s="38">
        <f t="shared" ref="AA65:AA66" si="131">W65</f>
        <v>0</v>
      </c>
      <c r="AB65" s="39">
        <f t="shared" ref="AB65:AB66" si="132">X65</f>
        <v>0.29166666666666669</v>
      </c>
      <c r="AC65" s="39">
        <f t="shared" ref="AC65:AC66" si="133">Y65</f>
        <v>0.58333333333333337</v>
      </c>
      <c r="AD65" s="40">
        <f t="shared" ref="AD65:AD66" si="134">Z65</f>
        <v>0.83333333333333337</v>
      </c>
    </row>
    <row r="66" spans="2:30" x14ac:dyDescent="0.35">
      <c r="B66" s="16" t="s">
        <v>38</v>
      </c>
      <c r="C66" s="41">
        <f>C54</f>
        <v>0.29166666666666669</v>
      </c>
      <c r="D66" s="42">
        <f t="shared" ref="D66:F66" si="135">D54</f>
        <v>0.58333333333333337</v>
      </c>
      <c r="E66" s="42">
        <f t="shared" si="135"/>
        <v>0.83333333333333337</v>
      </c>
      <c r="F66" s="43">
        <f t="shared" si="135"/>
        <v>1</v>
      </c>
      <c r="G66" s="44">
        <f>C66</f>
        <v>0.29166666666666669</v>
      </c>
      <c r="H66" s="45">
        <f t="shared" si="112"/>
        <v>0.58333333333333337</v>
      </c>
      <c r="I66" s="45">
        <f t="shared" si="113"/>
        <v>0.83333333333333337</v>
      </c>
      <c r="J66" s="46">
        <f t="shared" si="114"/>
        <v>1</v>
      </c>
      <c r="K66" s="44">
        <f t="shared" si="115"/>
        <v>0.29166666666666669</v>
      </c>
      <c r="L66" s="45">
        <f t="shared" si="116"/>
        <v>0.58333333333333337</v>
      </c>
      <c r="M66" s="45">
        <f t="shared" si="117"/>
        <v>0.83333333333333337</v>
      </c>
      <c r="N66" s="46">
        <f t="shared" si="118"/>
        <v>1</v>
      </c>
      <c r="O66" s="44">
        <f t="shared" si="119"/>
        <v>0.29166666666666669</v>
      </c>
      <c r="P66" s="45">
        <f t="shared" si="120"/>
        <v>0.58333333333333337</v>
      </c>
      <c r="Q66" s="45">
        <f t="shared" si="121"/>
        <v>0.83333333333333337</v>
      </c>
      <c r="R66" s="46">
        <f t="shared" si="122"/>
        <v>1</v>
      </c>
      <c r="S66" s="44">
        <f t="shared" si="123"/>
        <v>0.29166666666666669</v>
      </c>
      <c r="T66" s="45">
        <f t="shared" si="124"/>
        <v>0.58333333333333337</v>
      </c>
      <c r="U66" s="45">
        <f t="shared" si="125"/>
        <v>0.83333333333333337</v>
      </c>
      <c r="V66" s="46">
        <f t="shared" si="126"/>
        <v>1</v>
      </c>
      <c r="W66" s="44">
        <f t="shared" si="127"/>
        <v>0.29166666666666669</v>
      </c>
      <c r="X66" s="45">
        <f t="shared" si="128"/>
        <v>0.58333333333333337</v>
      </c>
      <c r="Y66" s="45">
        <f t="shared" si="129"/>
        <v>0.83333333333333337</v>
      </c>
      <c r="Z66" s="46">
        <f t="shared" si="130"/>
        <v>1</v>
      </c>
      <c r="AA66" s="44">
        <f t="shared" si="131"/>
        <v>0.29166666666666669</v>
      </c>
      <c r="AB66" s="45">
        <f t="shared" si="132"/>
        <v>0.58333333333333337</v>
      </c>
      <c r="AC66" s="45">
        <f t="shared" si="133"/>
        <v>0.83333333333333337</v>
      </c>
      <c r="AD66" s="46">
        <f t="shared" si="134"/>
        <v>1</v>
      </c>
    </row>
    <row r="67" spans="2:30" x14ac:dyDescent="0.35">
      <c r="B67" s="24" t="str">
        <f ca="1">B55</f>
        <v>Agent1</v>
      </c>
      <c r="C67" s="18">
        <f ca="1">IFERROR(INDEX(data[1],MATCH($B67&amp;"|"&amp;C64,data[clé],0)),0)</f>
        <v>0</v>
      </c>
      <c r="D67" s="19">
        <f ca="1">IFERROR(INDEX(data[2],MATCH($B67&amp;"|"&amp;C64,data[clé],0)),0)</f>
        <v>0</v>
      </c>
      <c r="E67" s="19">
        <f ca="1">IFERROR(INDEX(data[3],MATCH($B67&amp;"|"&amp;C64,data[clé],0)),0)</f>
        <v>0</v>
      </c>
      <c r="F67" s="20">
        <f ca="1">IFERROR(INDEX(data[4],MATCH($B67&amp;"|"&amp;C64,data[clé],0)),0)</f>
        <v>0</v>
      </c>
      <c r="G67" s="18">
        <f ca="1">IFERROR(INDEX(data[1],MATCH($B67&amp;"|"&amp;G64,data[clé],0)),0)</f>
        <v>0</v>
      </c>
      <c r="H67" s="19">
        <f ca="1">IFERROR(INDEX(data[2],MATCH($B67&amp;"|"&amp;G64,data[clé],0)),0)</f>
        <v>0</v>
      </c>
      <c r="I67" s="19">
        <f ca="1">IFERROR(INDEX(data[3],MATCH($B67&amp;"|"&amp;G64,data[clé],0)),0)</f>
        <v>0</v>
      </c>
      <c r="J67" s="20">
        <f ca="1">IFERROR(INDEX(data[4],MATCH($B67&amp;"|"&amp;G64,data[clé],0)),0)</f>
        <v>0</v>
      </c>
      <c r="K67" s="18">
        <f ca="1">IFERROR(INDEX(data[1],MATCH($B67&amp;"|"&amp;K64,data[clé],0)),0)</f>
        <v>0</v>
      </c>
      <c r="L67" s="19">
        <f ca="1">IFERROR(INDEX(data[2],MATCH($B67&amp;"|"&amp;K64,data[clé],0)),0)</f>
        <v>0</v>
      </c>
      <c r="M67" s="19">
        <f ca="1">IFERROR(INDEX(data[3],MATCH($B67&amp;"|"&amp;K64,data[clé],0)),0)</f>
        <v>0</v>
      </c>
      <c r="N67" s="20">
        <f ca="1">IFERROR(INDEX(data[4],MATCH($B67&amp;"|"&amp;K64,data[clé],0)),0)</f>
        <v>0</v>
      </c>
      <c r="O67" s="18">
        <f ca="1">IFERROR(INDEX(data[1],MATCH($B67&amp;"|"&amp;O64,data[clé],0)),0)</f>
        <v>0</v>
      </c>
      <c r="P67" s="19">
        <f ca="1">IFERROR(INDEX(data[2],MATCH($B67&amp;"|"&amp;O64,data[clé],0)),0)</f>
        <v>0</v>
      </c>
      <c r="Q67" s="19">
        <f ca="1">IFERROR(INDEX(data[3],MATCH($B67&amp;"|"&amp;O64,data[clé],0)),0)</f>
        <v>0</v>
      </c>
      <c r="R67" s="20">
        <f ca="1">IFERROR(INDEX(data[4],MATCH($B67&amp;"|"&amp;O64,data[clé],0)),0)</f>
        <v>0</v>
      </c>
      <c r="S67" s="18">
        <f ca="1">IFERROR(INDEX(data[1],MATCH($B67&amp;"|"&amp;S64,data[clé],0)),0)</f>
        <v>0</v>
      </c>
      <c r="T67" s="19">
        <f ca="1">IFERROR(INDEX(data[2],MATCH($B67&amp;"|"&amp;S64,data[clé],0)),0)</f>
        <v>0</v>
      </c>
      <c r="U67" s="19">
        <f ca="1">IFERROR(INDEX(data[3],MATCH($B67&amp;"|"&amp;S64,data[clé],0)),0)</f>
        <v>0</v>
      </c>
      <c r="V67" s="20">
        <f ca="1">IFERROR(INDEX(data[4],MATCH($B67&amp;"|"&amp;S64,data[clé],0)),0)</f>
        <v>0</v>
      </c>
      <c r="W67" s="18">
        <f ca="1">IFERROR(INDEX(data[1],MATCH($B67&amp;"|"&amp;W64,data[clé],0)),0)</f>
        <v>0</v>
      </c>
      <c r="X67" s="19">
        <f ca="1">IFERROR(INDEX(data[2],MATCH($B67&amp;"|"&amp;W64,data[clé],0)),0)</f>
        <v>0</v>
      </c>
      <c r="Y67" s="19">
        <f ca="1">IFERROR(INDEX(data[3],MATCH($B67&amp;"|"&amp;W64,data[clé],0)),0)</f>
        <v>0</v>
      </c>
      <c r="Z67" s="20">
        <f ca="1">IFERROR(INDEX(data[4],MATCH($B67&amp;"|"&amp;W64,data[clé],0)),0)</f>
        <v>0</v>
      </c>
      <c r="AA67" s="18">
        <f ca="1">IFERROR(INDEX(data[1],MATCH($B67&amp;"|"&amp;AA64,data[clé],0)),0)</f>
        <v>0</v>
      </c>
      <c r="AB67" s="19">
        <f ca="1">IFERROR(INDEX(data[2],MATCH($B67&amp;"|"&amp;AA64,data[clé],0)),0)</f>
        <v>0</v>
      </c>
      <c r="AC67" s="19">
        <f ca="1">IFERROR(INDEX(data[3],MATCH($B67&amp;"|"&amp;AA64,data[clé],0)),0)</f>
        <v>0</v>
      </c>
      <c r="AD67" s="20">
        <f ca="1">IFERROR(INDEX(data[4],MATCH($B67&amp;"|"&amp;AA64,data[clé],0)),0)</f>
        <v>0</v>
      </c>
    </row>
    <row r="68" spans="2:30" x14ac:dyDescent="0.35">
      <c r="B68" s="26" t="str">
        <f t="shared" ref="B68:B74" ca="1" si="136">B56</f>
        <v>Agent2</v>
      </c>
      <c r="C68" s="27">
        <f ca="1">IFERROR(INDEX(data[1],MATCH($B68&amp;"|"&amp;C64,data[clé],0)),0)</f>
        <v>0</v>
      </c>
      <c r="D68" s="28">
        <f ca="1">IFERROR(INDEX(data[2],MATCH($B68&amp;"|"&amp;C64,data[clé],0)),0)</f>
        <v>0</v>
      </c>
      <c r="E68" s="28">
        <f ca="1">IFERROR(INDEX(data[3],MATCH($B68&amp;"|"&amp;C64,data[clé],0)),0)</f>
        <v>0</v>
      </c>
      <c r="F68" s="29">
        <f ca="1">IFERROR(INDEX(data[4],MATCH($B68&amp;"|"&amp;C64,data[clé],0)),0)</f>
        <v>0</v>
      </c>
      <c r="G68" s="27">
        <f ca="1">IFERROR(INDEX(data[1],MATCH($B68&amp;"|"&amp;G64,data[clé],0)),0)</f>
        <v>0</v>
      </c>
      <c r="H68" s="28">
        <f ca="1">IFERROR(INDEX(data[2],MATCH($B68&amp;"|"&amp;G64,data[clé],0)),0)</f>
        <v>0</v>
      </c>
      <c r="I68" s="28">
        <f ca="1">IFERROR(INDEX(data[3],MATCH($B68&amp;"|"&amp;G64,data[clé],0)),0)</f>
        <v>0</v>
      </c>
      <c r="J68" s="29">
        <f ca="1">IFERROR(INDEX(data[4],MATCH($B68&amp;"|"&amp;G64,data[clé],0)),0)</f>
        <v>0</v>
      </c>
      <c r="K68" s="27">
        <f ca="1">IFERROR(INDEX(data[1],MATCH($B68&amp;"|"&amp;K64,data[clé],0)),0)</f>
        <v>0</v>
      </c>
      <c r="L68" s="28">
        <f ca="1">IFERROR(INDEX(data[2],MATCH($B68&amp;"|"&amp;K64,data[clé],0)),0)</f>
        <v>0</v>
      </c>
      <c r="M68" s="28">
        <f ca="1">IFERROR(INDEX(data[3],MATCH($B68&amp;"|"&amp;K64,data[clé],0)),0)</f>
        <v>0</v>
      </c>
      <c r="N68" s="29">
        <f ca="1">IFERROR(INDEX(data[4],MATCH($B68&amp;"|"&amp;K64,data[clé],0)),0)</f>
        <v>0</v>
      </c>
      <c r="O68" s="27">
        <f ca="1">IFERROR(INDEX(data[1],MATCH($B68&amp;"|"&amp;O64,data[clé],0)),0)</f>
        <v>0</v>
      </c>
      <c r="P68" s="28">
        <f ca="1">IFERROR(INDEX(data[2],MATCH($B68&amp;"|"&amp;O64,data[clé],0)),0)</f>
        <v>0</v>
      </c>
      <c r="Q68" s="28">
        <f ca="1">IFERROR(INDEX(data[3],MATCH($B68&amp;"|"&amp;O64,data[clé],0)),0)</f>
        <v>0</v>
      </c>
      <c r="R68" s="29">
        <f ca="1">IFERROR(INDEX(data[4],MATCH($B68&amp;"|"&amp;O64,data[clé],0)),0)</f>
        <v>0</v>
      </c>
      <c r="S68" s="27">
        <f ca="1">IFERROR(INDEX(data[1],MATCH($B68&amp;"|"&amp;S64,data[clé],0)),0)</f>
        <v>0</v>
      </c>
      <c r="T68" s="28">
        <f ca="1">IFERROR(INDEX(data[2],MATCH($B68&amp;"|"&amp;S64,data[clé],0)),0)</f>
        <v>0</v>
      </c>
      <c r="U68" s="28">
        <f ca="1">IFERROR(INDEX(data[3],MATCH($B68&amp;"|"&amp;S64,data[clé],0)),0)</f>
        <v>0</v>
      </c>
      <c r="V68" s="29">
        <f ca="1">IFERROR(INDEX(data[4],MATCH($B68&amp;"|"&amp;S64,data[clé],0)),0)</f>
        <v>0</v>
      </c>
      <c r="W68" s="27">
        <f ca="1">IFERROR(INDEX(data[1],MATCH($B68&amp;"|"&amp;W64,data[clé],0)),0)</f>
        <v>0</v>
      </c>
      <c r="X68" s="28">
        <f ca="1">IFERROR(INDEX(data[2],MATCH($B68&amp;"|"&amp;W64,data[clé],0)),0)</f>
        <v>0</v>
      </c>
      <c r="Y68" s="28">
        <f ca="1">IFERROR(INDEX(data[3],MATCH($B68&amp;"|"&amp;W64,data[clé],0)),0)</f>
        <v>0</v>
      </c>
      <c r="Z68" s="29">
        <f ca="1">IFERROR(INDEX(data[4],MATCH($B68&amp;"|"&amp;W64,data[clé],0)),0)</f>
        <v>0</v>
      </c>
      <c r="AA68" s="27">
        <f ca="1">IFERROR(INDEX(data[1],MATCH($B68&amp;"|"&amp;AA64,data[clé],0)),0)</f>
        <v>0</v>
      </c>
      <c r="AB68" s="28">
        <f ca="1">IFERROR(INDEX(data[2],MATCH($B68&amp;"|"&amp;AA64,data[clé],0)),0)</f>
        <v>0</v>
      </c>
      <c r="AC68" s="28">
        <f ca="1">IFERROR(INDEX(data[3],MATCH($B68&amp;"|"&amp;AA64,data[clé],0)),0)</f>
        <v>0</v>
      </c>
      <c r="AD68" s="29">
        <f ca="1">IFERROR(INDEX(data[4],MATCH($B68&amp;"|"&amp;AA64,data[clé],0)),0)</f>
        <v>0</v>
      </c>
    </row>
    <row r="69" spans="2:30" x14ac:dyDescent="0.35">
      <c r="B69" s="25" t="str">
        <f t="shared" ca="1" si="136"/>
        <v>Agent3</v>
      </c>
      <c r="C69" s="21">
        <f ca="1">IFERROR(INDEX(data[1],MATCH($B69&amp;"|"&amp;C64,data[clé],0)),0)</f>
        <v>0</v>
      </c>
      <c r="D69" s="22">
        <f ca="1">IFERROR(INDEX(data[2],MATCH($B69&amp;"|"&amp;C64,data[clé],0)),0)</f>
        <v>0</v>
      </c>
      <c r="E69" s="22">
        <f ca="1">IFERROR(INDEX(data[3],MATCH($B69&amp;"|"&amp;C64,data[clé],0)),0)</f>
        <v>0</v>
      </c>
      <c r="F69" s="23">
        <f ca="1">IFERROR(INDEX(data[4],MATCH($B69&amp;"|"&amp;C64,data[clé],0)),0)</f>
        <v>0</v>
      </c>
      <c r="G69" s="21">
        <f ca="1">IFERROR(INDEX(data[1],MATCH($B69&amp;"|"&amp;G64,data[clé],0)),0)</f>
        <v>0</v>
      </c>
      <c r="H69" s="22">
        <f ca="1">IFERROR(INDEX(data[2],MATCH($B69&amp;"|"&amp;G64,data[clé],0)),0)</f>
        <v>0</v>
      </c>
      <c r="I69" s="22">
        <f ca="1">IFERROR(INDEX(data[3],MATCH($B69&amp;"|"&amp;G64,data[clé],0)),0)</f>
        <v>0</v>
      </c>
      <c r="J69" s="23">
        <f ca="1">IFERROR(INDEX(data[4],MATCH($B69&amp;"|"&amp;G64,data[clé],0)),0)</f>
        <v>0</v>
      </c>
      <c r="K69" s="21">
        <f ca="1">IFERROR(INDEX(data[1],MATCH($B69&amp;"|"&amp;K64,data[clé],0)),0)</f>
        <v>0</v>
      </c>
      <c r="L69" s="22">
        <f ca="1">IFERROR(INDEX(data[2],MATCH($B69&amp;"|"&amp;K64,data[clé],0)),0)</f>
        <v>0</v>
      </c>
      <c r="M69" s="22">
        <f ca="1">IFERROR(INDEX(data[3],MATCH($B69&amp;"|"&amp;K64,data[clé],0)),0)</f>
        <v>0</v>
      </c>
      <c r="N69" s="23">
        <f ca="1">IFERROR(INDEX(data[4],MATCH($B69&amp;"|"&amp;K64,data[clé],0)),0)</f>
        <v>0</v>
      </c>
      <c r="O69" s="21">
        <f ca="1">IFERROR(INDEX(data[1],MATCH($B69&amp;"|"&amp;O64,data[clé],0)),0)</f>
        <v>0</v>
      </c>
      <c r="P69" s="22">
        <f ca="1">IFERROR(INDEX(data[2],MATCH($B69&amp;"|"&amp;O64,data[clé],0)),0)</f>
        <v>0</v>
      </c>
      <c r="Q69" s="22">
        <f ca="1">IFERROR(INDEX(data[3],MATCH($B69&amp;"|"&amp;O64,data[clé],0)),0)</f>
        <v>0</v>
      </c>
      <c r="R69" s="23">
        <f ca="1">IFERROR(INDEX(data[4],MATCH($B69&amp;"|"&amp;O64,data[clé],0)),0)</f>
        <v>0</v>
      </c>
      <c r="S69" s="21">
        <f ca="1">IFERROR(INDEX(data[1],MATCH($B69&amp;"|"&amp;S64,data[clé],0)),0)</f>
        <v>0</v>
      </c>
      <c r="T69" s="22">
        <f ca="1">IFERROR(INDEX(data[2],MATCH($B69&amp;"|"&amp;S64,data[clé],0)),0)</f>
        <v>0</v>
      </c>
      <c r="U69" s="22">
        <f ca="1">IFERROR(INDEX(data[3],MATCH($B69&amp;"|"&amp;S64,data[clé],0)),0)</f>
        <v>0</v>
      </c>
      <c r="V69" s="23">
        <f ca="1">IFERROR(INDEX(data[4],MATCH($B69&amp;"|"&amp;S64,data[clé],0)),0)</f>
        <v>0</v>
      </c>
      <c r="W69" s="21">
        <f ca="1">IFERROR(INDEX(data[1],MATCH($B69&amp;"|"&amp;W64,data[clé],0)),0)</f>
        <v>0</v>
      </c>
      <c r="X69" s="22">
        <f ca="1">IFERROR(INDEX(data[2],MATCH($B69&amp;"|"&amp;W64,data[clé],0)),0)</f>
        <v>0</v>
      </c>
      <c r="Y69" s="22">
        <f ca="1">IFERROR(INDEX(data[3],MATCH($B69&amp;"|"&amp;W64,data[clé],0)),0)</f>
        <v>0</v>
      </c>
      <c r="Z69" s="23">
        <f ca="1">IFERROR(INDEX(data[4],MATCH($B69&amp;"|"&amp;W64,data[clé],0)),0)</f>
        <v>0</v>
      </c>
      <c r="AA69" s="21">
        <f ca="1">IFERROR(INDEX(data[1],MATCH($B69&amp;"|"&amp;AA64,data[clé],0)),0)</f>
        <v>0</v>
      </c>
      <c r="AB69" s="22">
        <f ca="1">IFERROR(INDEX(data[2],MATCH($B69&amp;"|"&amp;AA64,data[clé],0)),0)</f>
        <v>0</v>
      </c>
      <c r="AC69" s="22">
        <f ca="1">IFERROR(INDEX(data[3],MATCH($B69&amp;"|"&amp;AA64,data[clé],0)),0)</f>
        <v>0</v>
      </c>
      <c r="AD69" s="23">
        <f ca="1">IFERROR(INDEX(data[4],MATCH($B69&amp;"|"&amp;AA64,data[clé],0)),0)</f>
        <v>0</v>
      </c>
    </row>
    <row r="70" spans="2:30" x14ac:dyDescent="0.35">
      <c r="B70" s="26">
        <f t="shared" ca="1" si="136"/>
        <v>0</v>
      </c>
      <c r="C70" s="27">
        <f ca="1">IFERROR(INDEX(data[1],MATCH($B70&amp;"|"&amp;C64,data[clé],0)),0)</f>
        <v>0</v>
      </c>
      <c r="D70" s="28">
        <f ca="1">IFERROR(INDEX(data[2],MATCH($B70&amp;"|"&amp;C64,data[clé],0)),0)</f>
        <v>0</v>
      </c>
      <c r="E70" s="28">
        <f ca="1">IFERROR(INDEX(data[3],MATCH($B70&amp;"|"&amp;C64,data[clé],0)),0)</f>
        <v>0</v>
      </c>
      <c r="F70" s="29">
        <f ca="1">IFERROR(INDEX(data[4],MATCH($B70&amp;"|"&amp;C64,data[clé],0)),0)</f>
        <v>0</v>
      </c>
      <c r="G70" s="27">
        <f ca="1">IFERROR(INDEX(data[1],MATCH($B70&amp;"|"&amp;G64,data[clé],0)),0)</f>
        <v>0</v>
      </c>
      <c r="H70" s="28">
        <f ca="1">IFERROR(INDEX(data[2],MATCH($B70&amp;"|"&amp;G64,data[clé],0)),0)</f>
        <v>0</v>
      </c>
      <c r="I70" s="28">
        <f ca="1">IFERROR(INDEX(data[3],MATCH($B70&amp;"|"&amp;G64,data[clé],0)),0)</f>
        <v>0</v>
      </c>
      <c r="J70" s="29">
        <f ca="1">IFERROR(INDEX(data[4],MATCH($B70&amp;"|"&amp;G64,data[clé],0)),0)</f>
        <v>0</v>
      </c>
      <c r="K70" s="27">
        <f ca="1">IFERROR(INDEX(data[1],MATCH($B70&amp;"|"&amp;K64,data[clé],0)),0)</f>
        <v>0</v>
      </c>
      <c r="L70" s="28">
        <f ca="1">IFERROR(INDEX(data[2],MATCH($B70&amp;"|"&amp;K64,data[clé],0)),0)</f>
        <v>0</v>
      </c>
      <c r="M70" s="28">
        <f ca="1">IFERROR(INDEX(data[3],MATCH($B70&amp;"|"&amp;K64,data[clé],0)),0)</f>
        <v>0</v>
      </c>
      <c r="N70" s="29">
        <f ca="1">IFERROR(INDEX(data[4],MATCH($B70&amp;"|"&amp;K64,data[clé],0)),0)</f>
        <v>0</v>
      </c>
      <c r="O70" s="27">
        <f ca="1">IFERROR(INDEX(data[1],MATCH($B70&amp;"|"&amp;O64,data[clé],0)),0)</f>
        <v>0</v>
      </c>
      <c r="P70" s="28">
        <f ca="1">IFERROR(INDEX(data[2],MATCH($B70&amp;"|"&amp;O64,data[clé],0)),0)</f>
        <v>0</v>
      </c>
      <c r="Q70" s="28">
        <f ca="1">IFERROR(INDEX(data[3],MATCH($B70&amp;"|"&amp;O64,data[clé],0)),0)</f>
        <v>0</v>
      </c>
      <c r="R70" s="29">
        <f ca="1">IFERROR(INDEX(data[4],MATCH($B70&amp;"|"&amp;O64,data[clé],0)),0)</f>
        <v>0</v>
      </c>
      <c r="S70" s="27">
        <f ca="1">IFERROR(INDEX(data[1],MATCH($B70&amp;"|"&amp;S64,data[clé],0)),0)</f>
        <v>0</v>
      </c>
      <c r="T70" s="28">
        <f ca="1">IFERROR(INDEX(data[2],MATCH($B70&amp;"|"&amp;S64,data[clé],0)),0)</f>
        <v>0</v>
      </c>
      <c r="U70" s="28">
        <f ca="1">IFERROR(INDEX(data[3],MATCH($B70&amp;"|"&amp;S64,data[clé],0)),0)</f>
        <v>0</v>
      </c>
      <c r="V70" s="29">
        <f ca="1">IFERROR(INDEX(data[4],MATCH($B70&amp;"|"&amp;S64,data[clé],0)),0)</f>
        <v>0</v>
      </c>
      <c r="W70" s="27">
        <f ca="1">IFERROR(INDEX(data[1],MATCH($B70&amp;"|"&amp;W64,data[clé],0)),0)</f>
        <v>0</v>
      </c>
      <c r="X70" s="28">
        <f ca="1">IFERROR(INDEX(data[2],MATCH($B70&amp;"|"&amp;W64,data[clé],0)),0)</f>
        <v>0</v>
      </c>
      <c r="Y70" s="28">
        <f ca="1">IFERROR(INDEX(data[3],MATCH($B70&amp;"|"&amp;W64,data[clé],0)),0)</f>
        <v>0</v>
      </c>
      <c r="Z70" s="29">
        <f ca="1">IFERROR(INDEX(data[4],MATCH($B70&amp;"|"&amp;W64,data[clé],0)),0)</f>
        <v>0</v>
      </c>
      <c r="AA70" s="27">
        <f ca="1">IFERROR(INDEX(data[1],MATCH($B70&amp;"|"&amp;AA64,data[clé],0)),0)</f>
        <v>0</v>
      </c>
      <c r="AB70" s="28">
        <f ca="1">IFERROR(INDEX(data[2],MATCH($B70&amp;"|"&amp;AA64,data[clé],0)),0)</f>
        <v>0</v>
      </c>
      <c r="AC70" s="28">
        <f ca="1">IFERROR(INDEX(data[3],MATCH($B70&amp;"|"&amp;AA64,data[clé],0)),0)</f>
        <v>0</v>
      </c>
      <c r="AD70" s="29">
        <f ca="1">IFERROR(INDEX(data[4],MATCH($B70&amp;"|"&amp;AA64,data[clé],0)),0)</f>
        <v>0</v>
      </c>
    </row>
    <row r="71" spans="2:30" x14ac:dyDescent="0.35">
      <c r="B71" s="25">
        <f t="shared" ca="1" si="136"/>
        <v>0</v>
      </c>
      <c r="C71" s="21">
        <f ca="1">IFERROR(INDEX(data[1],MATCH($B71&amp;"|"&amp;C64,data[clé],0)),0)</f>
        <v>0</v>
      </c>
      <c r="D71" s="22">
        <f ca="1">IFERROR(INDEX(data[2],MATCH($B71&amp;"|"&amp;C64,data[clé],0)),0)</f>
        <v>0</v>
      </c>
      <c r="E71" s="22">
        <f ca="1">IFERROR(INDEX(data[3],MATCH($B71&amp;"|"&amp;C64,data[clé],0)),0)</f>
        <v>0</v>
      </c>
      <c r="F71" s="23">
        <f ca="1">IFERROR(INDEX(data[4],MATCH($B71&amp;"|"&amp;C64,data[clé],0)),0)</f>
        <v>0</v>
      </c>
      <c r="G71" s="21">
        <f ca="1">IFERROR(INDEX(data[1],MATCH($B71&amp;"|"&amp;G64,data[clé],0)),0)</f>
        <v>0</v>
      </c>
      <c r="H71" s="22">
        <f ca="1">IFERROR(INDEX(data[2],MATCH($B71&amp;"|"&amp;G64,data[clé],0)),0)</f>
        <v>0</v>
      </c>
      <c r="I71" s="22">
        <f ca="1">IFERROR(INDEX(data[3],MATCH($B71&amp;"|"&amp;G64,data[clé],0)),0)</f>
        <v>0</v>
      </c>
      <c r="J71" s="23">
        <f ca="1">IFERROR(INDEX(data[4],MATCH($B71&amp;"|"&amp;G64,data[clé],0)),0)</f>
        <v>0</v>
      </c>
      <c r="K71" s="21">
        <f ca="1">IFERROR(INDEX(data[1],MATCH($B71&amp;"|"&amp;K64,data[clé],0)),0)</f>
        <v>0</v>
      </c>
      <c r="L71" s="22">
        <f ca="1">IFERROR(INDEX(data[2],MATCH($B71&amp;"|"&amp;K64,data[clé],0)),0)</f>
        <v>0</v>
      </c>
      <c r="M71" s="22">
        <f ca="1">IFERROR(INDEX(data[3],MATCH($B71&amp;"|"&amp;K64,data[clé],0)),0)</f>
        <v>0</v>
      </c>
      <c r="N71" s="23">
        <f ca="1">IFERROR(INDEX(data[4],MATCH($B71&amp;"|"&amp;K64,data[clé],0)),0)</f>
        <v>0</v>
      </c>
      <c r="O71" s="21">
        <f ca="1">IFERROR(INDEX(data[1],MATCH($B71&amp;"|"&amp;O64,data[clé],0)),0)</f>
        <v>0</v>
      </c>
      <c r="P71" s="22">
        <f ca="1">IFERROR(INDEX(data[2],MATCH($B71&amp;"|"&amp;O64,data[clé],0)),0)</f>
        <v>0</v>
      </c>
      <c r="Q71" s="22">
        <f ca="1">IFERROR(INDEX(data[3],MATCH($B71&amp;"|"&amp;O64,data[clé],0)),0)</f>
        <v>0</v>
      </c>
      <c r="R71" s="23">
        <f ca="1">IFERROR(INDEX(data[4],MATCH($B71&amp;"|"&amp;O64,data[clé],0)),0)</f>
        <v>0</v>
      </c>
      <c r="S71" s="21">
        <f ca="1">IFERROR(INDEX(data[1],MATCH($B71&amp;"|"&amp;S64,data[clé],0)),0)</f>
        <v>0</v>
      </c>
      <c r="T71" s="22">
        <f ca="1">IFERROR(INDEX(data[2],MATCH($B71&amp;"|"&amp;S64,data[clé],0)),0)</f>
        <v>0</v>
      </c>
      <c r="U71" s="22">
        <f ca="1">IFERROR(INDEX(data[3],MATCH($B71&amp;"|"&amp;S64,data[clé],0)),0)</f>
        <v>0</v>
      </c>
      <c r="V71" s="23">
        <f ca="1">IFERROR(INDEX(data[4],MATCH($B71&amp;"|"&amp;S64,data[clé],0)),0)</f>
        <v>0</v>
      </c>
      <c r="W71" s="21">
        <f ca="1">IFERROR(INDEX(data[1],MATCH($B71&amp;"|"&amp;W64,data[clé],0)),0)</f>
        <v>0</v>
      </c>
      <c r="X71" s="22">
        <f ca="1">IFERROR(INDEX(data[2],MATCH($B71&amp;"|"&amp;W64,data[clé],0)),0)</f>
        <v>0</v>
      </c>
      <c r="Y71" s="22">
        <f ca="1">IFERROR(INDEX(data[3],MATCH($B71&amp;"|"&amp;W64,data[clé],0)),0)</f>
        <v>0</v>
      </c>
      <c r="Z71" s="23">
        <f ca="1">IFERROR(INDEX(data[4],MATCH($B71&amp;"|"&amp;W64,data[clé],0)),0)</f>
        <v>0</v>
      </c>
      <c r="AA71" s="21">
        <f ca="1">IFERROR(INDEX(data[1],MATCH($B71&amp;"|"&amp;AA64,data[clé],0)),0)</f>
        <v>0</v>
      </c>
      <c r="AB71" s="22">
        <f ca="1">IFERROR(INDEX(data[2],MATCH($B71&amp;"|"&amp;AA64,data[clé],0)),0)</f>
        <v>0</v>
      </c>
      <c r="AC71" s="22">
        <f ca="1">IFERROR(INDEX(data[3],MATCH($B71&amp;"|"&amp;AA64,data[clé],0)),0)</f>
        <v>0</v>
      </c>
      <c r="AD71" s="23">
        <f ca="1">IFERROR(INDEX(data[4],MATCH($B71&amp;"|"&amp;AA64,data[clé],0)),0)</f>
        <v>0</v>
      </c>
    </row>
    <row r="72" spans="2:30" x14ac:dyDescent="0.35">
      <c r="B72" s="26">
        <f t="shared" ca="1" si="136"/>
        <v>0</v>
      </c>
      <c r="C72" s="27">
        <f ca="1">IFERROR(INDEX(data[1],MATCH($B72&amp;"|"&amp;C64,data[clé],0)),0)</f>
        <v>0</v>
      </c>
      <c r="D72" s="28">
        <f ca="1">IFERROR(INDEX(data[2],MATCH($B72&amp;"|"&amp;C64,data[clé],0)),0)</f>
        <v>0</v>
      </c>
      <c r="E72" s="28">
        <f ca="1">IFERROR(INDEX(data[3],MATCH($B72&amp;"|"&amp;C64,data[clé],0)),0)</f>
        <v>0</v>
      </c>
      <c r="F72" s="29">
        <f ca="1">IFERROR(INDEX(data[4],MATCH($B72&amp;"|"&amp;C64,data[clé],0)),0)</f>
        <v>0</v>
      </c>
      <c r="G72" s="27">
        <f ca="1">IFERROR(INDEX(data[1],MATCH($B72&amp;"|"&amp;G64,data[clé],0)),0)</f>
        <v>0</v>
      </c>
      <c r="H72" s="28">
        <f ca="1">IFERROR(INDEX(data[2],MATCH($B72&amp;"|"&amp;G64,data[clé],0)),0)</f>
        <v>0</v>
      </c>
      <c r="I72" s="28">
        <f ca="1">IFERROR(INDEX(data[3],MATCH($B72&amp;"|"&amp;G64,data[clé],0)),0)</f>
        <v>0</v>
      </c>
      <c r="J72" s="29">
        <f ca="1">IFERROR(INDEX(data[4],MATCH($B72&amp;"|"&amp;G64,data[clé],0)),0)</f>
        <v>0</v>
      </c>
      <c r="K72" s="27">
        <f ca="1">IFERROR(INDEX(data[1],MATCH($B72&amp;"|"&amp;K64,data[clé],0)),0)</f>
        <v>0</v>
      </c>
      <c r="L72" s="28">
        <f ca="1">IFERROR(INDEX(data[2],MATCH($B72&amp;"|"&amp;K64,data[clé],0)),0)</f>
        <v>0</v>
      </c>
      <c r="M72" s="28">
        <f ca="1">IFERROR(INDEX(data[3],MATCH($B72&amp;"|"&amp;K64,data[clé],0)),0)</f>
        <v>0</v>
      </c>
      <c r="N72" s="29">
        <f ca="1">IFERROR(INDEX(data[4],MATCH($B72&amp;"|"&amp;K64,data[clé],0)),0)</f>
        <v>0</v>
      </c>
      <c r="O72" s="27">
        <f ca="1">IFERROR(INDEX(data[1],MATCH($B72&amp;"|"&amp;O64,data[clé],0)),0)</f>
        <v>0</v>
      </c>
      <c r="P72" s="28">
        <f ca="1">IFERROR(INDEX(data[2],MATCH($B72&amp;"|"&amp;O64,data[clé],0)),0)</f>
        <v>0</v>
      </c>
      <c r="Q72" s="28">
        <f ca="1">IFERROR(INDEX(data[3],MATCH($B72&amp;"|"&amp;O64,data[clé],0)),0)</f>
        <v>0</v>
      </c>
      <c r="R72" s="29">
        <f ca="1">IFERROR(INDEX(data[4],MATCH($B72&amp;"|"&amp;O64,data[clé],0)),0)</f>
        <v>0</v>
      </c>
      <c r="S72" s="27">
        <f ca="1">IFERROR(INDEX(data[1],MATCH($B72&amp;"|"&amp;S64,data[clé],0)),0)</f>
        <v>0</v>
      </c>
      <c r="T72" s="28">
        <f ca="1">IFERROR(INDEX(data[2],MATCH($B72&amp;"|"&amp;S64,data[clé],0)),0)</f>
        <v>0</v>
      </c>
      <c r="U72" s="28">
        <f ca="1">IFERROR(INDEX(data[3],MATCH($B72&amp;"|"&amp;S64,data[clé],0)),0)</f>
        <v>0</v>
      </c>
      <c r="V72" s="29">
        <f ca="1">IFERROR(INDEX(data[4],MATCH($B72&amp;"|"&amp;S64,data[clé],0)),0)</f>
        <v>0</v>
      </c>
      <c r="W72" s="27">
        <f ca="1">IFERROR(INDEX(data[1],MATCH($B72&amp;"|"&amp;W64,data[clé],0)),0)</f>
        <v>0</v>
      </c>
      <c r="X72" s="28">
        <f ca="1">IFERROR(INDEX(data[2],MATCH($B72&amp;"|"&amp;W64,data[clé],0)),0)</f>
        <v>0</v>
      </c>
      <c r="Y72" s="28">
        <f ca="1">IFERROR(INDEX(data[3],MATCH($B72&amp;"|"&amp;W64,data[clé],0)),0)</f>
        <v>0</v>
      </c>
      <c r="Z72" s="29">
        <f ca="1">IFERROR(INDEX(data[4],MATCH($B72&amp;"|"&amp;W64,data[clé],0)),0)</f>
        <v>0</v>
      </c>
      <c r="AA72" s="27">
        <f ca="1">IFERROR(INDEX(data[1],MATCH($B72&amp;"|"&amp;AA64,data[clé],0)),0)</f>
        <v>0</v>
      </c>
      <c r="AB72" s="28">
        <f ca="1">IFERROR(INDEX(data[2],MATCH($B72&amp;"|"&amp;AA64,data[clé],0)),0)</f>
        <v>0</v>
      </c>
      <c r="AC72" s="28">
        <f ca="1">IFERROR(INDEX(data[3],MATCH($B72&amp;"|"&amp;AA64,data[clé],0)),0)</f>
        <v>0</v>
      </c>
      <c r="AD72" s="29">
        <f ca="1">IFERROR(INDEX(data[4],MATCH($B72&amp;"|"&amp;AA64,data[clé],0)),0)</f>
        <v>0</v>
      </c>
    </row>
    <row r="73" spans="2:30" x14ac:dyDescent="0.35">
      <c r="B73" s="25">
        <f t="shared" ca="1" si="136"/>
        <v>0</v>
      </c>
      <c r="C73" s="21">
        <f ca="1">IFERROR(INDEX(data[1],MATCH($B73&amp;"|"&amp;C64,data[clé],0)),0)</f>
        <v>0</v>
      </c>
      <c r="D73" s="22">
        <f ca="1">IFERROR(INDEX(data[2],MATCH($B73&amp;"|"&amp;C64,data[clé],0)),0)</f>
        <v>0</v>
      </c>
      <c r="E73" s="22">
        <f ca="1">IFERROR(INDEX(data[3],MATCH($B73&amp;"|"&amp;C64,data[clé],0)),0)</f>
        <v>0</v>
      </c>
      <c r="F73" s="23">
        <f ca="1">IFERROR(INDEX(data[4],MATCH($B73&amp;"|"&amp;C64,data[clé],0)),0)</f>
        <v>0</v>
      </c>
      <c r="G73" s="21">
        <f ca="1">IFERROR(INDEX(data[1],MATCH($B73&amp;"|"&amp;G64,data[clé],0)),0)</f>
        <v>0</v>
      </c>
      <c r="H73" s="22">
        <f ca="1">IFERROR(INDEX(data[2],MATCH($B73&amp;"|"&amp;G64,data[clé],0)),0)</f>
        <v>0</v>
      </c>
      <c r="I73" s="22">
        <f ca="1">IFERROR(INDEX(data[3],MATCH($B73&amp;"|"&amp;G64,data[clé],0)),0)</f>
        <v>0</v>
      </c>
      <c r="J73" s="23">
        <f ca="1">IFERROR(INDEX(data[4],MATCH($B73&amp;"|"&amp;G64,data[clé],0)),0)</f>
        <v>0</v>
      </c>
      <c r="K73" s="21">
        <f ca="1">IFERROR(INDEX(data[1],MATCH($B73&amp;"|"&amp;K64,data[clé],0)),0)</f>
        <v>0</v>
      </c>
      <c r="L73" s="22">
        <f ca="1">IFERROR(INDEX(data[2],MATCH($B73&amp;"|"&amp;K64,data[clé],0)),0)</f>
        <v>0</v>
      </c>
      <c r="M73" s="22">
        <f ca="1">IFERROR(INDEX(data[3],MATCH($B73&amp;"|"&amp;K64,data[clé],0)),0)</f>
        <v>0</v>
      </c>
      <c r="N73" s="23">
        <f ca="1">IFERROR(INDEX(data[4],MATCH($B73&amp;"|"&amp;K64,data[clé],0)),0)</f>
        <v>0</v>
      </c>
      <c r="O73" s="21">
        <f ca="1">IFERROR(INDEX(data[1],MATCH($B73&amp;"|"&amp;O64,data[clé],0)),0)</f>
        <v>0</v>
      </c>
      <c r="P73" s="22">
        <f ca="1">IFERROR(INDEX(data[2],MATCH($B73&amp;"|"&amp;O64,data[clé],0)),0)</f>
        <v>0</v>
      </c>
      <c r="Q73" s="22">
        <f ca="1">IFERROR(INDEX(data[3],MATCH($B73&amp;"|"&amp;O64,data[clé],0)),0)</f>
        <v>0</v>
      </c>
      <c r="R73" s="23">
        <f ca="1">IFERROR(INDEX(data[4],MATCH($B73&amp;"|"&amp;O64,data[clé],0)),0)</f>
        <v>0</v>
      </c>
      <c r="S73" s="21">
        <f ca="1">IFERROR(INDEX(data[1],MATCH($B73&amp;"|"&amp;S64,data[clé],0)),0)</f>
        <v>0</v>
      </c>
      <c r="T73" s="22">
        <f ca="1">IFERROR(INDEX(data[2],MATCH($B73&amp;"|"&amp;S64,data[clé],0)),0)</f>
        <v>0</v>
      </c>
      <c r="U73" s="22">
        <f ca="1">IFERROR(INDEX(data[3],MATCH($B73&amp;"|"&amp;S64,data[clé],0)),0)</f>
        <v>0</v>
      </c>
      <c r="V73" s="23">
        <f ca="1">IFERROR(INDEX(data[4],MATCH($B73&amp;"|"&amp;S64,data[clé],0)),0)</f>
        <v>0</v>
      </c>
      <c r="W73" s="21">
        <f ca="1">IFERROR(INDEX(data[1],MATCH($B73&amp;"|"&amp;W64,data[clé],0)),0)</f>
        <v>0</v>
      </c>
      <c r="X73" s="22">
        <f ca="1">IFERROR(INDEX(data[2],MATCH($B73&amp;"|"&amp;W64,data[clé],0)),0)</f>
        <v>0</v>
      </c>
      <c r="Y73" s="22">
        <f ca="1">IFERROR(INDEX(data[3],MATCH($B73&amp;"|"&amp;W64,data[clé],0)),0)</f>
        <v>0</v>
      </c>
      <c r="Z73" s="23">
        <f ca="1">IFERROR(INDEX(data[4],MATCH($B73&amp;"|"&amp;W64,data[clé],0)),0)</f>
        <v>0</v>
      </c>
      <c r="AA73" s="21">
        <f ca="1">IFERROR(INDEX(data[1],MATCH($B73&amp;"|"&amp;AA64,data[clé],0)),0)</f>
        <v>0</v>
      </c>
      <c r="AB73" s="22">
        <f ca="1">IFERROR(INDEX(data[2],MATCH($B73&amp;"|"&amp;AA64,data[clé],0)),0)</f>
        <v>0</v>
      </c>
      <c r="AC73" s="22">
        <f ca="1">IFERROR(INDEX(data[3],MATCH($B73&amp;"|"&amp;AA64,data[clé],0)),0)</f>
        <v>0</v>
      </c>
      <c r="AD73" s="23">
        <f ca="1">IFERROR(INDEX(data[4],MATCH($B73&amp;"|"&amp;AA64,data[clé],0)),0)</f>
        <v>0</v>
      </c>
    </row>
    <row r="74" spans="2:30" x14ac:dyDescent="0.35">
      <c r="B74" s="30">
        <f t="shared" ca="1" si="136"/>
        <v>0</v>
      </c>
      <c r="C74" s="31">
        <f ca="1">IFERROR(INDEX(data[1],MATCH($B74&amp;"|"&amp;C64,data[clé],0)),0)</f>
        <v>0</v>
      </c>
      <c r="D74" s="32">
        <f ca="1">IFERROR(INDEX(data[2],MATCH($B74&amp;"|"&amp;C64,data[clé],0)),0)</f>
        <v>0</v>
      </c>
      <c r="E74" s="32">
        <f ca="1">IFERROR(INDEX(data[3],MATCH($B74&amp;"|"&amp;C64,data[clé],0)),0)</f>
        <v>0</v>
      </c>
      <c r="F74" s="33">
        <f ca="1">IFERROR(INDEX(data[4],MATCH($B74&amp;"|"&amp;C64,data[clé],0)),0)</f>
        <v>0</v>
      </c>
      <c r="G74" s="31">
        <f ca="1">IFERROR(INDEX(data[1],MATCH($B74&amp;"|"&amp;G64,data[clé],0)),0)</f>
        <v>0</v>
      </c>
      <c r="H74" s="32">
        <f ca="1">IFERROR(INDEX(data[2],MATCH($B74&amp;"|"&amp;G64,data[clé],0)),0)</f>
        <v>0</v>
      </c>
      <c r="I74" s="32">
        <f ca="1">IFERROR(INDEX(data[3],MATCH($B74&amp;"|"&amp;G64,data[clé],0)),0)</f>
        <v>0</v>
      </c>
      <c r="J74" s="33">
        <f ca="1">IFERROR(INDEX(data[4],MATCH($B74&amp;"|"&amp;G64,data[clé],0)),0)</f>
        <v>0</v>
      </c>
      <c r="K74" s="31">
        <f ca="1">IFERROR(INDEX(data[1],MATCH($B74&amp;"|"&amp;K64,data[clé],0)),0)</f>
        <v>0</v>
      </c>
      <c r="L74" s="32">
        <f ca="1">IFERROR(INDEX(data[2],MATCH($B74&amp;"|"&amp;K64,data[clé],0)),0)</f>
        <v>0</v>
      </c>
      <c r="M74" s="32">
        <f ca="1">IFERROR(INDEX(data[3],MATCH($B74&amp;"|"&amp;K64,data[clé],0)),0)</f>
        <v>0</v>
      </c>
      <c r="N74" s="33">
        <f ca="1">IFERROR(INDEX(data[4],MATCH($B74&amp;"|"&amp;K64,data[clé],0)),0)</f>
        <v>0</v>
      </c>
      <c r="O74" s="31">
        <f ca="1">IFERROR(INDEX(data[1],MATCH($B74&amp;"|"&amp;O64,data[clé],0)),0)</f>
        <v>0</v>
      </c>
      <c r="P74" s="32">
        <f ca="1">IFERROR(INDEX(data[2],MATCH($B74&amp;"|"&amp;O64,data[clé],0)),0)</f>
        <v>0</v>
      </c>
      <c r="Q74" s="32">
        <f ca="1">IFERROR(INDEX(data[3],MATCH($B74&amp;"|"&amp;O64,data[clé],0)),0)</f>
        <v>0</v>
      </c>
      <c r="R74" s="33">
        <f ca="1">IFERROR(INDEX(data[4],MATCH($B74&amp;"|"&amp;O64,data[clé],0)),0)</f>
        <v>0</v>
      </c>
      <c r="S74" s="31">
        <f ca="1">IFERROR(INDEX(data[1],MATCH($B74&amp;"|"&amp;S64,data[clé],0)),0)</f>
        <v>0</v>
      </c>
      <c r="T74" s="32">
        <f ca="1">IFERROR(INDEX(data[2],MATCH($B74&amp;"|"&amp;S64,data[clé],0)),0)</f>
        <v>0</v>
      </c>
      <c r="U74" s="32">
        <f ca="1">IFERROR(INDEX(data[3],MATCH($B74&amp;"|"&amp;S64,data[clé],0)),0)</f>
        <v>0</v>
      </c>
      <c r="V74" s="33">
        <f ca="1">IFERROR(INDEX(data[4],MATCH($B74&amp;"|"&amp;S64,data[clé],0)),0)</f>
        <v>0</v>
      </c>
      <c r="W74" s="31">
        <f ca="1">IFERROR(INDEX(data[1],MATCH($B74&amp;"|"&amp;W64,data[clé],0)),0)</f>
        <v>0</v>
      </c>
      <c r="X74" s="32">
        <f ca="1">IFERROR(INDEX(data[2],MATCH($B74&amp;"|"&amp;W64,data[clé],0)),0)</f>
        <v>0</v>
      </c>
      <c r="Y74" s="32">
        <f ca="1">IFERROR(INDEX(data[3],MATCH($B74&amp;"|"&amp;W64,data[clé],0)),0)</f>
        <v>0</v>
      </c>
      <c r="Z74" s="33">
        <f ca="1">IFERROR(INDEX(data[4],MATCH($B74&amp;"|"&amp;W64,data[clé],0)),0)</f>
        <v>0</v>
      </c>
      <c r="AA74" s="31">
        <f ca="1">IFERROR(INDEX(data[1],MATCH($B74&amp;"|"&amp;AA64,data[clé],0)),0)</f>
        <v>0</v>
      </c>
      <c r="AB74" s="32">
        <f ca="1">IFERROR(INDEX(data[2],MATCH($B74&amp;"|"&amp;AA64,data[clé],0)),0)</f>
        <v>0</v>
      </c>
      <c r="AC74" s="32">
        <f ca="1">IFERROR(INDEX(data[3],MATCH($B74&amp;"|"&amp;AA64,data[clé],0)),0)</f>
        <v>0</v>
      </c>
      <c r="AD74" s="33">
        <f ca="1">IFERROR(INDEX(data[4],MATCH($B74&amp;"|"&amp;AA64,data[clé],0)),0)</f>
        <v>0</v>
      </c>
    </row>
  </sheetData>
  <sheetProtection sheet="1" objects="1" scenarios="1"/>
  <mergeCells count="42">
    <mergeCell ref="W64:Z64"/>
    <mergeCell ref="AA64:AD64"/>
    <mergeCell ref="C64:F64"/>
    <mergeCell ref="G64:J64"/>
    <mergeCell ref="K64:N64"/>
    <mergeCell ref="O64:R64"/>
    <mergeCell ref="S64:V64"/>
    <mergeCell ref="AA4:AD4"/>
    <mergeCell ref="C4:F4"/>
    <mergeCell ref="G4:J4"/>
    <mergeCell ref="K4:N4"/>
    <mergeCell ref="O4:R4"/>
    <mergeCell ref="S4:V4"/>
    <mergeCell ref="W4:Z4"/>
    <mergeCell ref="W16:Z16"/>
    <mergeCell ref="AA16:AD16"/>
    <mergeCell ref="C28:F28"/>
    <mergeCell ref="G28:J28"/>
    <mergeCell ref="K28:N28"/>
    <mergeCell ref="O28:R28"/>
    <mergeCell ref="S28:V28"/>
    <mergeCell ref="W28:Z28"/>
    <mergeCell ref="AA28:AD28"/>
    <mergeCell ref="C16:F16"/>
    <mergeCell ref="G16:J16"/>
    <mergeCell ref="K16:N16"/>
    <mergeCell ref="O16:R16"/>
    <mergeCell ref="S16:V16"/>
    <mergeCell ref="W40:Z40"/>
    <mergeCell ref="AA40:AD40"/>
    <mergeCell ref="C52:F52"/>
    <mergeCell ref="G52:J52"/>
    <mergeCell ref="K52:N52"/>
    <mergeCell ref="O52:R52"/>
    <mergeCell ref="S52:V52"/>
    <mergeCell ref="W52:Z52"/>
    <mergeCell ref="AA52:AD52"/>
    <mergeCell ref="C40:F40"/>
    <mergeCell ref="G40:J40"/>
    <mergeCell ref="K40:N40"/>
    <mergeCell ref="O40:R40"/>
    <mergeCell ref="S40:V40"/>
  </mergeCells>
  <conditionalFormatting sqref="C4:F4">
    <cfRule type="expression" dxfId="64" priority="23">
      <formula>COUNTIF(JF,C4)</formula>
    </cfRule>
    <cfRule type="expression" dxfId="63" priority="36">
      <formula>MONTH(C4)=MONTH($B$3)</formula>
    </cfRule>
  </conditionalFormatting>
  <conditionalFormatting sqref="G4:AD4">
    <cfRule type="expression" dxfId="62" priority="21">
      <formula>COUNTIF(JF,G4)</formula>
    </cfRule>
    <cfRule type="expression" dxfId="61" priority="22">
      <formula>MONTH(G4)=MONTH($B$3)</formula>
    </cfRule>
  </conditionalFormatting>
  <conditionalFormatting sqref="C16:F16">
    <cfRule type="expression" dxfId="60" priority="19">
      <formula>COUNTIF(JF,C16)</formula>
    </cfRule>
    <cfRule type="expression" dxfId="59" priority="20">
      <formula>MONTH(C16)=MONTH($B$3)</formula>
    </cfRule>
  </conditionalFormatting>
  <conditionalFormatting sqref="G16:AD16">
    <cfRule type="expression" dxfId="58" priority="17">
      <formula>COUNTIF(JF,G16)</formula>
    </cfRule>
    <cfRule type="expression" dxfId="57" priority="18">
      <formula>MONTH(G16)=MONTH($B$3)</formula>
    </cfRule>
  </conditionalFormatting>
  <conditionalFormatting sqref="C28:F28">
    <cfRule type="expression" dxfId="56" priority="15">
      <formula>COUNTIF(JF,C28)</formula>
    </cfRule>
    <cfRule type="expression" dxfId="55" priority="16">
      <formula>MONTH(C28)=MONTH($B$3)</formula>
    </cfRule>
  </conditionalFormatting>
  <conditionalFormatting sqref="G28:AD28">
    <cfRule type="expression" dxfId="54" priority="13">
      <formula>COUNTIF(JF,G28)</formula>
    </cfRule>
    <cfRule type="expression" dxfId="53" priority="14">
      <formula>MONTH(G28)=MONTH($B$3)</formula>
    </cfRule>
  </conditionalFormatting>
  <conditionalFormatting sqref="C40:F40">
    <cfRule type="expression" dxfId="52" priority="11">
      <formula>COUNTIF(JF,C40)</formula>
    </cfRule>
    <cfRule type="expression" dxfId="51" priority="12">
      <formula>MONTH(C40)=MONTH($B$3)</formula>
    </cfRule>
  </conditionalFormatting>
  <conditionalFormatting sqref="G40:AD40">
    <cfRule type="expression" dxfId="50" priority="9">
      <formula>COUNTIF(JF,G40)</formula>
    </cfRule>
    <cfRule type="expression" dxfId="49" priority="10">
      <formula>MONTH(G40)=MONTH($B$3)</formula>
    </cfRule>
  </conditionalFormatting>
  <conditionalFormatting sqref="C52:F52">
    <cfRule type="expression" dxfId="48" priority="7">
      <formula>COUNTIF(JF,C52)</formula>
    </cfRule>
    <cfRule type="expression" dxfId="47" priority="8">
      <formula>MONTH(C52)=MONTH($B$3)</formula>
    </cfRule>
  </conditionalFormatting>
  <conditionalFormatting sqref="G52:AD52">
    <cfRule type="expression" dxfId="46" priority="5">
      <formula>COUNTIF(JF,G52)</formula>
    </cfRule>
    <cfRule type="expression" dxfId="45" priority="6">
      <formula>MONTH(G52)=MONTH($B$3)</formula>
    </cfRule>
  </conditionalFormatting>
  <conditionalFormatting sqref="C64:F64">
    <cfRule type="expression" dxfId="44" priority="3">
      <formula>COUNTIF(JF,C64)</formula>
    </cfRule>
    <cfRule type="expression" dxfId="43" priority="4">
      <formula>MONTH(C64)=MONTH($B$3)</formula>
    </cfRule>
  </conditionalFormatting>
  <conditionalFormatting sqref="G64:AD64">
    <cfRule type="expression" dxfId="42" priority="1">
      <formula>COUNTIF(JF,G64)</formula>
    </cfRule>
    <cfRule type="expression" dxfId="41" priority="2">
      <formula>MONTH(G64)=MONTH($B$3)</formula>
    </cfRule>
  </conditionalFormatting>
  <dataValidations count="2">
    <dataValidation type="list" allowBlank="1" showInputMessage="1" showErrorMessage="1" sqref="B1">
      <formula1>moisannee</formula1>
    </dataValidation>
    <dataValidation type="list" allowBlank="1" showInputMessage="1" showErrorMessage="1" sqref="B2">
      <formula1>equipes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74"/>
  <sheetViews>
    <sheetView showZeros="0" zoomScale="90" zoomScaleNormal="90" workbookViewId="0">
      <selection activeCell="F3" sqref="F3"/>
    </sheetView>
  </sheetViews>
  <sheetFormatPr baseColWidth="10" defaultRowHeight="14.5" x14ac:dyDescent="0.35"/>
  <cols>
    <col min="1" max="1" width="13.7265625" style="16" customWidth="1"/>
    <col min="2" max="2" width="16.5429687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A1" s="16" t="s">
        <v>55</v>
      </c>
      <c r="B1" s="47">
        <v>43101</v>
      </c>
    </row>
    <row r="2" spans="1:30" x14ac:dyDescent="0.35">
      <c r="A2" s="16" t="s">
        <v>56</v>
      </c>
      <c r="B2" s="47" t="s">
        <v>50</v>
      </c>
    </row>
    <row r="4" spans="1:30" x14ac:dyDescent="0.35">
      <c r="C4" s="80">
        <f>B1-WEEKDAY(B1,2)+1</f>
        <v>43101</v>
      </c>
      <c r="D4" s="81"/>
      <c r="E4" s="81"/>
      <c r="F4" s="82"/>
      <c r="G4" s="80">
        <f>C4+1</f>
        <v>43102</v>
      </c>
      <c r="H4" s="81"/>
      <c r="I4" s="81"/>
      <c r="J4" s="82"/>
      <c r="K4" s="80">
        <f>G4+1</f>
        <v>43103</v>
      </c>
      <c r="L4" s="81"/>
      <c r="M4" s="81"/>
      <c r="N4" s="82"/>
      <c r="O4" s="80">
        <f>K4+1</f>
        <v>43104</v>
      </c>
      <c r="P4" s="81"/>
      <c r="Q4" s="81"/>
      <c r="R4" s="82"/>
      <c r="S4" s="80">
        <f>O4+1</f>
        <v>43105</v>
      </c>
      <c r="T4" s="81"/>
      <c r="U4" s="81"/>
      <c r="V4" s="82"/>
      <c r="W4" s="80">
        <f>S4+1</f>
        <v>43106</v>
      </c>
      <c r="X4" s="81"/>
      <c r="Y4" s="81"/>
      <c r="Z4" s="82"/>
      <c r="AA4" s="80">
        <f t="shared" ref="AA4" si="0">W4+1</f>
        <v>43107</v>
      </c>
      <c r="AB4" s="81"/>
      <c r="AC4" s="81"/>
      <c r="AD4" s="82"/>
    </row>
    <row r="5" spans="1:30" x14ac:dyDescent="0.35">
      <c r="B5" s="16" t="s">
        <v>37</v>
      </c>
      <c r="C5" s="35"/>
      <c r="D5" s="36" t="s">
        <v>57</v>
      </c>
      <c r="E5" s="36" t="s">
        <v>57</v>
      </c>
      <c r="F5" s="37"/>
      <c r="G5" s="38">
        <f>C5</f>
        <v>0</v>
      </c>
      <c r="H5" s="39" t="str">
        <f t="shared" ref="H5:H6" si="1">D5</f>
        <v>h</v>
      </c>
      <c r="I5" s="39" t="str">
        <f t="shared" ref="I5:I6" si="2">E5</f>
        <v>h</v>
      </c>
      <c r="J5" s="40">
        <f t="shared" ref="J5:J6" si="3">F5</f>
        <v>0</v>
      </c>
      <c r="K5" s="38">
        <f t="shared" ref="K5:K6" si="4">G5</f>
        <v>0</v>
      </c>
      <c r="L5" s="39" t="str">
        <f t="shared" ref="L5:L6" si="5">H5</f>
        <v>h</v>
      </c>
      <c r="M5" s="39" t="str">
        <f t="shared" ref="M5:M6" si="6">I5</f>
        <v>h</v>
      </c>
      <c r="N5" s="40">
        <f t="shared" ref="N5:N6" si="7">J5</f>
        <v>0</v>
      </c>
      <c r="O5" s="38">
        <f t="shared" ref="O5:O6" si="8">K5</f>
        <v>0</v>
      </c>
      <c r="P5" s="39" t="str">
        <f t="shared" ref="P5:P6" si="9">L5</f>
        <v>h</v>
      </c>
      <c r="Q5" s="39" t="str">
        <f t="shared" ref="Q5:Q6" si="10">M5</f>
        <v>h</v>
      </c>
      <c r="R5" s="40">
        <f t="shared" ref="R5:R6" si="11">N5</f>
        <v>0</v>
      </c>
      <c r="S5" s="38">
        <f t="shared" ref="S5:S6" si="12">O5</f>
        <v>0</v>
      </c>
      <c r="T5" s="39" t="str">
        <f t="shared" ref="T5:T6" si="13">P5</f>
        <v>h</v>
      </c>
      <c r="U5" s="39" t="str">
        <f t="shared" ref="U5:U6" si="14">Q5</f>
        <v>h</v>
      </c>
      <c r="V5" s="40">
        <f t="shared" ref="V5:V6" si="15">R5</f>
        <v>0</v>
      </c>
      <c r="W5" s="38">
        <f t="shared" ref="W5:W6" si="16">S5</f>
        <v>0</v>
      </c>
      <c r="X5" s="39" t="str">
        <f t="shared" ref="X5:X6" si="17">T5</f>
        <v>h</v>
      </c>
      <c r="Y5" s="39" t="str">
        <f t="shared" ref="Y5:Y6" si="18">U5</f>
        <v>h</v>
      </c>
      <c r="Z5" s="40">
        <f t="shared" ref="Z5:Z6" si="19">V5</f>
        <v>0</v>
      </c>
      <c r="AA5" s="38">
        <f t="shared" ref="AA5:AA6" si="20">W5</f>
        <v>0</v>
      </c>
      <c r="AB5" s="39" t="str">
        <f t="shared" ref="AB5:AB6" si="21">X5</f>
        <v>h</v>
      </c>
      <c r="AC5" s="39" t="str">
        <f t="shared" ref="AC5:AC6" si="22">Y5</f>
        <v>h</v>
      </c>
      <c r="AD5" s="40">
        <f t="shared" ref="AD5:AD6" si="23">Z5</f>
        <v>0</v>
      </c>
    </row>
    <row r="6" spans="1:30" x14ac:dyDescent="0.35">
      <c r="B6" s="16" t="s">
        <v>38</v>
      </c>
      <c r="C6" s="41"/>
      <c r="D6" s="42" t="s">
        <v>15</v>
      </c>
      <c r="E6" s="42" t="s">
        <v>16</v>
      </c>
      <c r="F6" s="43"/>
      <c r="G6" s="44">
        <f>C6</f>
        <v>0</v>
      </c>
      <c r="H6" s="45" t="str">
        <f t="shared" si="1"/>
        <v>jour</v>
      </c>
      <c r="I6" s="45" t="str">
        <f t="shared" si="2"/>
        <v>nuit</v>
      </c>
      <c r="J6" s="46">
        <f t="shared" si="3"/>
        <v>0</v>
      </c>
      <c r="K6" s="44">
        <f t="shared" si="4"/>
        <v>0</v>
      </c>
      <c r="L6" s="45" t="str">
        <f t="shared" si="5"/>
        <v>jour</v>
      </c>
      <c r="M6" s="45" t="str">
        <f t="shared" si="6"/>
        <v>nuit</v>
      </c>
      <c r="N6" s="46">
        <f t="shared" si="7"/>
        <v>0</v>
      </c>
      <c r="O6" s="44">
        <f t="shared" si="8"/>
        <v>0</v>
      </c>
      <c r="P6" s="45" t="str">
        <f t="shared" si="9"/>
        <v>jour</v>
      </c>
      <c r="Q6" s="45" t="str">
        <f t="shared" si="10"/>
        <v>nuit</v>
      </c>
      <c r="R6" s="46">
        <f t="shared" si="11"/>
        <v>0</v>
      </c>
      <c r="S6" s="44">
        <f t="shared" si="12"/>
        <v>0</v>
      </c>
      <c r="T6" s="45" t="str">
        <f t="shared" si="13"/>
        <v>jour</v>
      </c>
      <c r="U6" s="45" t="str">
        <f t="shared" si="14"/>
        <v>nuit</v>
      </c>
      <c r="V6" s="46">
        <f t="shared" si="15"/>
        <v>0</v>
      </c>
      <c r="W6" s="44">
        <f t="shared" si="16"/>
        <v>0</v>
      </c>
      <c r="X6" s="45" t="str">
        <f t="shared" si="17"/>
        <v>jour</v>
      </c>
      <c r="Y6" s="45" t="str">
        <f t="shared" si="18"/>
        <v>nuit</v>
      </c>
      <c r="Z6" s="46">
        <f t="shared" si="19"/>
        <v>0</v>
      </c>
      <c r="AA6" s="44">
        <f t="shared" si="20"/>
        <v>0</v>
      </c>
      <c r="AB6" s="45" t="str">
        <f t="shared" si="21"/>
        <v>jour</v>
      </c>
      <c r="AC6" s="45" t="str">
        <f t="shared" si="22"/>
        <v>nuit</v>
      </c>
      <c r="AD6" s="46">
        <f t="shared" si="23"/>
        <v>0</v>
      </c>
    </row>
    <row r="7" spans="1:30" x14ac:dyDescent="0.35">
      <c r="B7" s="24" t="str">
        <f ca="1">OFFSET(EQUIPES!$A$6,1+ROW()-ROW($A$7),MATCH($B$2,equipes,0))</f>
        <v>Agent1</v>
      </c>
      <c r="C7" s="48"/>
      <c r="D7" s="49">
        <f ca="1">IFERROR(INDEX(data[heures jour],MATCH($B7&amp;"|"&amp;C4,data[clé],0)),0)</f>
        <v>4.1666666666666685E-2</v>
      </c>
      <c r="E7" s="49">
        <f ca="1">IFERROR(INDEX(data[heures nuit],MATCH($B7&amp;"|"&amp;C4,data[clé],0)),0)</f>
        <v>0.25</v>
      </c>
      <c r="F7" s="50"/>
      <c r="G7" s="48"/>
      <c r="H7" s="49">
        <f ca="1">IFERROR(INDEX(data[heures jour],MATCH($B7&amp;"|"&amp;G4,data[clé],0)),0)</f>
        <v>0</v>
      </c>
      <c r="I7" s="49">
        <f ca="1">IFERROR(INDEX(data[heures nuit],MATCH($B7&amp;"|"&amp;G4,data[clé],0)),0)</f>
        <v>0</v>
      </c>
      <c r="J7" s="50"/>
      <c r="K7" s="48"/>
      <c r="L7" s="49">
        <f ca="1">IFERROR(INDEX(data[heures jour],MATCH($B7&amp;"|"&amp;K4,data[clé],0)),0)</f>
        <v>0</v>
      </c>
      <c r="M7" s="49">
        <f ca="1">IFERROR(INDEX(data[heures nuit],MATCH($B7&amp;"|"&amp;K4,data[clé],0)),0)</f>
        <v>0</v>
      </c>
      <c r="N7" s="50"/>
      <c r="O7" s="48"/>
      <c r="P7" s="49">
        <f ca="1">IFERROR(INDEX(data[heures jour],MATCH($B7&amp;"|"&amp;O4,data[clé],0)),0)</f>
        <v>0</v>
      </c>
      <c r="Q7" s="49">
        <f ca="1">IFERROR(INDEX(data[heures nuit],MATCH($B7&amp;"|"&amp;O4,data[clé],0)),0)</f>
        <v>0</v>
      </c>
      <c r="R7" s="50"/>
      <c r="S7" s="48"/>
      <c r="T7" s="49">
        <f ca="1">IFERROR(INDEX(data[heures jour],MATCH($B7&amp;"|"&amp;S4,data[clé],0)),0)</f>
        <v>4.1666666666666685E-2</v>
      </c>
      <c r="U7" s="49">
        <f ca="1">IFERROR(INDEX(data[heures nuit],MATCH($B7&amp;"|"&amp;S4,data[clé],0)),0)</f>
        <v>0.25</v>
      </c>
      <c r="V7" s="50"/>
      <c r="W7" s="48"/>
      <c r="X7" s="49">
        <f ca="1">IFERROR(INDEX(data[heures jour],MATCH($B7&amp;"|"&amp;W4,data[clé],0)),0)</f>
        <v>0</v>
      </c>
      <c r="Y7" s="49">
        <f ca="1">IFERROR(INDEX(data[heures nuit],MATCH($B7&amp;"|"&amp;W4,data[clé],0)),0)</f>
        <v>0</v>
      </c>
      <c r="Z7" s="50"/>
      <c r="AA7" s="48"/>
      <c r="AB7" s="49">
        <f ca="1">IFERROR(INDEX(data[heures jour],MATCH($B7&amp;"|"&amp;AA4,data[clé],0)),0)</f>
        <v>0.25</v>
      </c>
      <c r="AC7" s="49">
        <f ca="1">IFERROR(INDEX(data[heures nuit],MATCH($B7&amp;"|"&amp;AA4,data[clé],0)),0)</f>
        <v>0</v>
      </c>
      <c r="AD7" s="50"/>
    </row>
    <row r="8" spans="1:30" x14ac:dyDescent="0.35">
      <c r="B8" s="26" t="str">
        <f ca="1">OFFSET(EQUIPES!$A$6,1+ROW()-ROW($A$7),MATCH($B$2,equipes,0))</f>
        <v>Agent2</v>
      </c>
      <c r="C8" s="51"/>
      <c r="D8" s="52">
        <f ca="1">IFERROR(INDEX(data[heures jour],MATCH($B8&amp;"|"&amp;C4,data[clé],0)),0)</f>
        <v>4.1666666666666685E-2</v>
      </c>
      <c r="E8" s="52">
        <f ca="1">IFERROR(INDEX(data[heures nuit],MATCH($B8&amp;"|"&amp;C4,data[clé],0)),0)</f>
        <v>0.25</v>
      </c>
      <c r="F8" s="53"/>
      <c r="G8" s="51"/>
      <c r="H8" s="52">
        <f ca="1">IFERROR(INDEX(data[heures jour],MATCH($B8&amp;"|"&amp;G4,data[clé],0)),0)</f>
        <v>0</v>
      </c>
      <c r="I8" s="52">
        <f ca="1">IFERROR(INDEX(data[heures nuit],MATCH($B8&amp;"|"&amp;G4,data[clé],0)),0)</f>
        <v>0</v>
      </c>
      <c r="J8" s="53"/>
      <c r="K8" s="51"/>
      <c r="L8" s="52">
        <f ca="1">IFERROR(INDEX(data[heures jour],MATCH($B8&amp;"|"&amp;K4,data[clé],0)),0)</f>
        <v>0.25</v>
      </c>
      <c r="M8" s="52">
        <f ca="1">IFERROR(INDEX(data[heures nuit],MATCH($B8&amp;"|"&amp;K4,data[clé],0)),0)</f>
        <v>0</v>
      </c>
      <c r="N8" s="53"/>
      <c r="O8" s="51"/>
      <c r="P8" s="52">
        <f ca="1">IFERROR(INDEX(data[heures jour],MATCH($B8&amp;"|"&amp;O4,data[clé],0)),0)</f>
        <v>0.41666666666666669</v>
      </c>
      <c r="Q8" s="52">
        <f ca="1">IFERROR(INDEX(data[heures nuit],MATCH($B8&amp;"|"&amp;O4,data[clé],0)),0)</f>
        <v>4.166666666666663E-2</v>
      </c>
      <c r="R8" s="53"/>
      <c r="S8" s="51"/>
      <c r="T8" s="52">
        <f ca="1">IFERROR(INDEX(data[heures jour],MATCH($B8&amp;"|"&amp;S4,data[clé],0)),0)</f>
        <v>4.1666666666666685E-2</v>
      </c>
      <c r="U8" s="52">
        <f ca="1">IFERROR(INDEX(data[heures nuit],MATCH($B8&amp;"|"&amp;S4,data[clé],0)),0)</f>
        <v>0.25</v>
      </c>
      <c r="V8" s="53"/>
      <c r="W8" s="51"/>
      <c r="X8" s="52">
        <f ca="1">IFERROR(INDEX(data[heures jour],MATCH($B8&amp;"|"&amp;W4,data[clé],0)),0)</f>
        <v>0</v>
      </c>
      <c r="Y8" s="52">
        <f ca="1">IFERROR(INDEX(data[heures nuit],MATCH($B8&amp;"|"&amp;W4,data[clé],0)),0)</f>
        <v>0</v>
      </c>
      <c r="Z8" s="53"/>
      <c r="AA8" s="51"/>
      <c r="AB8" s="52">
        <f ca="1">IFERROR(INDEX(data[heures jour],MATCH($B8&amp;"|"&amp;AA4,data[clé],0)),0)</f>
        <v>0.25</v>
      </c>
      <c r="AC8" s="52">
        <f ca="1">IFERROR(INDEX(data[heures nuit],MATCH($B8&amp;"|"&amp;AA4,data[clé],0)),0)</f>
        <v>0</v>
      </c>
      <c r="AD8" s="53"/>
    </row>
    <row r="9" spans="1:30" x14ac:dyDescent="0.35">
      <c r="B9" s="25" t="str">
        <f ca="1">OFFSET(EQUIPES!$A$6,1+ROW()-ROW($A$7),MATCH($B$2,equipes,0))</f>
        <v>Agent3</v>
      </c>
      <c r="C9" s="54"/>
      <c r="D9" s="55">
        <f ca="1">IFERROR(INDEX(data[heures jour],MATCH($B9&amp;"|"&amp;C4,data[clé],0)),0)</f>
        <v>4.1666666666666685E-2</v>
      </c>
      <c r="E9" s="55">
        <f ca="1">IFERROR(INDEX(data[heures nuit],MATCH($B9&amp;"|"&amp;C4,data[clé],0)),0)</f>
        <v>0.25</v>
      </c>
      <c r="F9" s="56"/>
      <c r="G9" s="54"/>
      <c r="H9" s="55">
        <f ca="1">IFERROR(INDEX(data[heures jour],MATCH($B9&amp;"|"&amp;G4,data[clé],0)),0)</f>
        <v>0</v>
      </c>
      <c r="I9" s="55">
        <f ca="1">IFERROR(INDEX(data[heures nuit],MATCH($B9&amp;"|"&amp;G4,data[clé],0)),0)</f>
        <v>0</v>
      </c>
      <c r="J9" s="56"/>
      <c r="K9" s="54"/>
      <c r="L9" s="55">
        <f ca="1">IFERROR(INDEX(data[heures jour],MATCH($B9&amp;"|"&amp;K4,data[clé],0)),0)</f>
        <v>0.25</v>
      </c>
      <c r="M9" s="55">
        <f ca="1">IFERROR(INDEX(data[heures nuit],MATCH($B9&amp;"|"&amp;K4,data[clé],0)),0)</f>
        <v>0</v>
      </c>
      <c r="N9" s="56"/>
      <c r="O9" s="54"/>
      <c r="P9" s="55">
        <f ca="1">IFERROR(INDEX(data[heures jour],MATCH($B9&amp;"|"&amp;O4,data[clé],0)),0)</f>
        <v>0.41666666666666669</v>
      </c>
      <c r="Q9" s="55">
        <f ca="1">IFERROR(INDEX(data[heures nuit],MATCH($B9&amp;"|"&amp;O4,data[clé],0)),0)</f>
        <v>4.166666666666663E-2</v>
      </c>
      <c r="R9" s="56"/>
      <c r="S9" s="54"/>
      <c r="T9" s="55">
        <f ca="1">IFERROR(INDEX(data[heures jour],MATCH($B9&amp;"|"&amp;S4,data[clé],0)),0)</f>
        <v>4.1666666666666685E-2</v>
      </c>
      <c r="U9" s="55">
        <f ca="1">IFERROR(INDEX(data[heures nuit],MATCH($B9&amp;"|"&amp;S4,data[clé],0)),0)</f>
        <v>0.25</v>
      </c>
      <c r="V9" s="56"/>
      <c r="W9" s="54"/>
      <c r="X9" s="55">
        <f ca="1">IFERROR(INDEX(data[heures jour],MATCH($B9&amp;"|"&amp;W4,data[clé],0)),0)</f>
        <v>0</v>
      </c>
      <c r="Y9" s="55">
        <f ca="1">IFERROR(INDEX(data[heures nuit],MATCH($B9&amp;"|"&amp;W4,data[clé],0)),0)</f>
        <v>0</v>
      </c>
      <c r="Z9" s="56"/>
      <c r="AA9" s="54"/>
      <c r="AB9" s="55">
        <f ca="1">IFERROR(INDEX(data[heures jour],MATCH($B9&amp;"|"&amp;AA4,data[clé],0)),0)</f>
        <v>0.25</v>
      </c>
      <c r="AC9" s="55">
        <f ca="1">IFERROR(INDEX(data[heures nuit],MATCH($B9&amp;"|"&amp;AA4,data[clé],0)),0)</f>
        <v>0</v>
      </c>
      <c r="AD9" s="56"/>
    </row>
    <row r="10" spans="1:30" x14ac:dyDescent="0.35">
      <c r="B10" s="26">
        <f ca="1">OFFSET(EQUIPES!$A$6,1+ROW()-ROW($A$7),MATCH($B$2,equipes,0))</f>
        <v>0</v>
      </c>
      <c r="C10" s="51"/>
      <c r="D10" s="52">
        <f ca="1">IFERROR(INDEX(data[heures jour],MATCH($B10&amp;"|"&amp;C4,data[clé],0)),0)</f>
        <v>0</v>
      </c>
      <c r="E10" s="52">
        <f ca="1">IFERROR(INDEX(data[heures nuit],MATCH($B10&amp;"|"&amp;C4,data[clé],0)),0)</f>
        <v>0</v>
      </c>
      <c r="F10" s="53"/>
      <c r="G10" s="51"/>
      <c r="H10" s="52">
        <f ca="1">IFERROR(INDEX(data[heures jour],MATCH($B10&amp;"|"&amp;G4,data[clé],0)),0)</f>
        <v>0</v>
      </c>
      <c r="I10" s="52">
        <f ca="1">IFERROR(INDEX(data[heures nuit],MATCH($B10&amp;"|"&amp;G4,data[clé],0)),0)</f>
        <v>0</v>
      </c>
      <c r="J10" s="53"/>
      <c r="K10" s="51"/>
      <c r="L10" s="52">
        <f ca="1">IFERROR(INDEX(data[heures jour],MATCH($B10&amp;"|"&amp;K4,data[clé],0)),0)</f>
        <v>0</v>
      </c>
      <c r="M10" s="52">
        <f ca="1">IFERROR(INDEX(data[heures nuit],MATCH($B10&amp;"|"&amp;K4,data[clé],0)),0)</f>
        <v>0</v>
      </c>
      <c r="N10" s="53"/>
      <c r="O10" s="51"/>
      <c r="P10" s="52">
        <f ca="1">IFERROR(INDEX(data[heures jour],MATCH($B10&amp;"|"&amp;O4,data[clé],0)),0)</f>
        <v>0</v>
      </c>
      <c r="Q10" s="52">
        <f ca="1">IFERROR(INDEX(data[heures nuit],MATCH($B10&amp;"|"&amp;O4,data[clé],0)),0)</f>
        <v>0</v>
      </c>
      <c r="R10" s="53"/>
      <c r="S10" s="51"/>
      <c r="T10" s="52">
        <f ca="1">IFERROR(INDEX(data[heures jour],MATCH($B10&amp;"|"&amp;S4,data[clé],0)),0)</f>
        <v>0</v>
      </c>
      <c r="U10" s="52">
        <f ca="1">IFERROR(INDEX(data[heures nuit],MATCH($B10&amp;"|"&amp;S4,data[clé],0)),0)</f>
        <v>0</v>
      </c>
      <c r="V10" s="53"/>
      <c r="W10" s="51"/>
      <c r="X10" s="52">
        <f ca="1">IFERROR(INDEX(data[heures jour],MATCH($B10&amp;"|"&amp;W4,data[clé],0)),0)</f>
        <v>0</v>
      </c>
      <c r="Y10" s="52">
        <f ca="1">IFERROR(INDEX(data[heures nuit],MATCH($B10&amp;"|"&amp;W4,data[clé],0)),0)</f>
        <v>0</v>
      </c>
      <c r="Z10" s="53"/>
      <c r="AA10" s="51"/>
      <c r="AB10" s="52">
        <f ca="1">IFERROR(INDEX(data[heures jour],MATCH($B10&amp;"|"&amp;AA4,data[clé],0)),0)</f>
        <v>0</v>
      </c>
      <c r="AC10" s="52">
        <f ca="1">IFERROR(INDEX(data[heures nuit],MATCH($B10&amp;"|"&amp;AA4,data[clé],0)),0)</f>
        <v>0</v>
      </c>
      <c r="AD10" s="53"/>
    </row>
    <row r="11" spans="1:30" x14ac:dyDescent="0.35">
      <c r="B11" s="25">
        <f ca="1">OFFSET(EQUIPES!$A$6,1+ROW()-ROW($A$7),MATCH($B$2,equipes,0))</f>
        <v>0</v>
      </c>
      <c r="C11" s="54"/>
      <c r="D11" s="55">
        <f ca="1">IFERROR(INDEX(data[heures jour],MATCH($B11&amp;"|"&amp;C4,data[clé],0)),0)</f>
        <v>0</v>
      </c>
      <c r="E11" s="55">
        <f ca="1">IFERROR(INDEX(data[heures nuit],MATCH($B11&amp;"|"&amp;C4,data[clé],0)),0)</f>
        <v>0</v>
      </c>
      <c r="F11" s="56"/>
      <c r="G11" s="54"/>
      <c r="H11" s="55">
        <f ca="1">IFERROR(INDEX(data[heures jour],MATCH($B11&amp;"|"&amp;G4,data[clé],0)),0)</f>
        <v>0</v>
      </c>
      <c r="I11" s="55">
        <f ca="1">IFERROR(INDEX(data[heures nuit],MATCH($B11&amp;"|"&amp;G4,data[clé],0)),0)</f>
        <v>0</v>
      </c>
      <c r="J11" s="56"/>
      <c r="K11" s="54"/>
      <c r="L11" s="55">
        <f ca="1">IFERROR(INDEX(data[heures jour],MATCH($B11&amp;"|"&amp;K4,data[clé],0)),0)</f>
        <v>0</v>
      </c>
      <c r="M11" s="55">
        <f ca="1">IFERROR(INDEX(data[heures nuit],MATCH($B11&amp;"|"&amp;K4,data[clé],0)),0)</f>
        <v>0</v>
      </c>
      <c r="N11" s="56"/>
      <c r="O11" s="54"/>
      <c r="P11" s="55">
        <f ca="1">IFERROR(INDEX(data[heures jour],MATCH($B11&amp;"|"&amp;O4,data[clé],0)),0)</f>
        <v>0</v>
      </c>
      <c r="Q11" s="55">
        <f ca="1">IFERROR(INDEX(data[heures nuit],MATCH($B11&amp;"|"&amp;O4,data[clé],0)),0)</f>
        <v>0</v>
      </c>
      <c r="R11" s="56"/>
      <c r="S11" s="54"/>
      <c r="T11" s="55">
        <f ca="1">IFERROR(INDEX(data[heures jour],MATCH($B11&amp;"|"&amp;S4,data[clé],0)),0)</f>
        <v>0</v>
      </c>
      <c r="U11" s="55">
        <f ca="1">IFERROR(INDEX(data[heures nuit],MATCH($B11&amp;"|"&amp;S4,data[clé],0)),0)</f>
        <v>0</v>
      </c>
      <c r="V11" s="56"/>
      <c r="W11" s="54"/>
      <c r="X11" s="55">
        <f ca="1">IFERROR(INDEX(data[heures jour],MATCH($B11&amp;"|"&amp;W4,data[clé],0)),0)</f>
        <v>0</v>
      </c>
      <c r="Y11" s="55">
        <f ca="1">IFERROR(INDEX(data[heures nuit],MATCH($B11&amp;"|"&amp;W4,data[clé],0)),0)</f>
        <v>0</v>
      </c>
      <c r="Z11" s="56"/>
      <c r="AA11" s="54"/>
      <c r="AB11" s="55">
        <f ca="1">IFERROR(INDEX(data[heures jour],MATCH($B11&amp;"|"&amp;AA4,data[clé],0)),0)</f>
        <v>0</v>
      </c>
      <c r="AC11" s="55">
        <f ca="1">IFERROR(INDEX(data[heures nuit],MATCH($B11&amp;"|"&amp;AA4,data[clé],0)),0)</f>
        <v>0</v>
      </c>
      <c r="AD11" s="56"/>
    </row>
    <row r="12" spans="1:30" x14ac:dyDescent="0.35">
      <c r="B12" s="26">
        <f ca="1">OFFSET(EQUIPES!$A$6,1+ROW()-ROW($A$7),MATCH($B$2,equipes,0))</f>
        <v>0</v>
      </c>
      <c r="C12" s="51"/>
      <c r="D12" s="52">
        <f ca="1">IFERROR(INDEX(data[heures jour],MATCH($B12&amp;"|"&amp;C4,data[clé],0)),0)</f>
        <v>0</v>
      </c>
      <c r="E12" s="52">
        <f ca="1">IFERROR(INDEX(data[heures nuit],MATCH($B12&amp;"|"&amp;C4,data[clé],0)),0)</f>
        <v>0</v>
      </c>
      <c r="F12" s="53"/>
      <c r="G12" s="51"/>
      <c r="H12" s="52">
        <f ca="1">IFERROR(INDEX(data[heures jour],MATCH($B12&amp;"|"&amp;G4,data[clé],0)),0)</f>
        <v>0</v>
      </c>
      <c r="I12" s="52">
        <f ca="1">IFERROR(INDEX(data[heures nuit],MATCH($B12&amp;"|"&amp;G4,data[clé],0)),0)</f>
        <v>0</v>
      </c>
      <c r="J12" s="53"/>
      <c r="K12" s="51"/>
      <c r="L12" s="52">
        <f ca="1">IFERROR(INDEX(data[heures jour],MATCH($B12&amp;"|"&amp;K4,data[clé],0)),0)</f>
        <v>0</v>
      </c>
      <c r="M12" s="52">
        <f ca="1">IFERROR(INDEX(data[heures nuit],MATCH($B12&amp;"|"&amp;K4,data[clé],0)),0)</f>
        <v>0</v>
      </c>
      <c r="N12" s="53"/>
      <c r="O12" s="51"/>
      <c r="P12" s="52">
        <f ca="1">IFERROR(INDEX(data[heures jour],MATCH($B12&amp;"|"&amp;O4,data[clé],0)),0)</f>
        <v>0</v>
      </c>
      <c r="Q12" s="52">
        <f ca="1">IFERROR(INDEX(data[heures nuit],MATCH($B12&amp;"|"&amp;O4,data[clé],0)),0)</f>
        <v>0</v>
      </c>
      <c r="R12" s="53"/>
      <c r="S12" s="51"/>
      <c r="T12" s="52">
        <f ca="1">IFERROR(INDEX(data[heures jour],MATCH($B12&amp;"|"&amp;S4,data[clé],0)),0)</f>
        <v>0</v>
      </c>
      <c r="U12" s="52">
        <f ca="1">IFERROR(INDEX(data[heures nuit],MATCH($B12&amp;"|"&amp;S4,data[clé],0)),0)</f>
        <v>0</v>
      </c>
      <c r="V12" s="53"/>
      <c r="W12" s="51"/>
      <c r="X12" s="52">
        <f ca="1">IFERROR(INDEX(data[heures jour],MATCH($B12&amp;"|"&amp;W4,data[clé],0)),0)</f>
        <v>0</v>
      </c>
      <c r="Y12" s="52">
        <f ca="1">IFERROR(INDEX(data[heures nuit],MATCH($B12&amp;"|"&amp;W4,data[clé],0)),0)</f>
        <v>0</v>
      </c>
      <c r="Z12" s="53"/>
      <c r="AA12" s="51"/>
      <c r="AB12" s="52">
        <f ca="1">IFERROR(INDEX(data[heures jour],MATCH($B12&amp;"|"&amp;AA4,data[clé],0)),0)</f>
        <v>0</v>
      </c>
      <c r="AC12" s="52">
        <f ca="1">IFERROR(INDEX(data[heures nuit],MATCH($B12&amp;"|"&amp;AA4,data[clé],0)),0)</f>
        <v>0</v>
      </c>
      <c r="AD12" s="53"/>
    </row>
    <row r="13" spans="1:30" x14ac:dyDescent="0.35">
      <c r="B13" s="25">
        <f ca="1">OFFSET(EQUIPES!$A$6,1+ROW()-ROW($A$7),MATCH($B$2,equipes,0))</f>
        <v>0</v>
      </c>
      <c r="C13" s="54"/>
      <c r="D13" s="55">
        <f ca="1">IFERROR(INDEX(data[heures jour],MATCH($B13&amp;"|"&amp;C4,data[clé],0)),0)</f>
        <v>0</v>
      </c>
      <c r="E13" s="55">
        <f ca="1">IFERROR(INDEX(data[heures nuit],MATCH($B13&amp;"|"&amp;C4,data[clé],0)),0)</f>
        <v>0</v>
      </c>
      <c r="F13" s="56"/>
      <c r="G13" s="54"/>
      <c r="H13" s="55">
        <f ca="1">IFERROR(INDEX(data[heures jour],MATCH($B13&amp;"|"&amp;G4,data[clé],0)),0)</f>
        <v>0</v>
      </c>
      <c r="I13" s="55">
        <f ca="1">IFERROR(INDEX(data[heures nuit],MATCH($B13&amp;"|"&amp;G4,data[clé],0)),0)</f>
        <v>0</v>
      </c>
      <c r="J13" s="56"/>
      <c r="K13" s="54"/>
      <c r="L13" s="55">
        <f ca="1">IFERROR(INDEX(data[heures jour],MATCH($B13&amp;"|"&amp;K4,data[clé],0)),0)</f>
        <v>0</v>
      </c>
      <c r="M13" s="55">
        <f ca="1">IFERROR(INDEX(data[heures nuit],MATCH($B13&amp;"|"&amp;K4,data[clé],0)),0)</f>
        <v>0</v>
      </c>
      <c r="N13" s="56"/>
      <c r="O13" s="54"/>
      <c r="P13" s="55">
        <f ca="1">IFERROR(INDEX(data[heures jour],MATCH($B13&amp;"|"&amp;O4,data[clé],0)),0)</f>
        <v>0</v>
      </c>
      <c r="Q13" s="55">
        <f ca="1">IFERROR(INDEX(data[heures nuit],MATCH($B13&amp;"|"&amp;O4,data[clé],0)),0)</f>
        <v>0</v>
      </c>
      <c r="R13" s="56"/>
      <c r="S13" s="54"/>
      <c r="T13" s="55">
        <f ca="1">IFERROR(INDEX(data[heures jour],MATCH($B13&amp;"|"&amp;S4,data[clé],0)),0)</f>
        <v>0</v>
      </c>
      <c r="U13" s="55">
        <f ca="1">IFERROR(INDEX(data[heures nuit],MATCH($B13&amp;"|"&amp;S4,data[clé],0)),0)</f>
        <v>0</v>
      </c>
      <c r="V13" s="56"/>
      <c r="W13" s="54"/>
      <c r="X13" s="55">
        <f ca="1">IFERROR(INDEX(data[heures jour],MATCH($B13&amp;"|"&amp;W4,data[clé],0)),0)</f>
        <v>0</v>
      </c>
      <c r="Y13" s="55">
        <f ca="1">IFERROR(INDEX(data[heures nuit],MATCH($B13&amp;"|"&amp;W4,data[clé],0)),0)</f>
        <v>0</v>
      </c>
      <c r="Z13" s="56"/>
      <c r="AA13" s="54"/>
      <c r="AB13" s="55">
        <f ca="1">IFERROR(INDEX(data[heures jour],MATCH($B13&amp;"|"&amp;AA4,data[clé],0)),0)</f>
        <v>0</v>
      </c>
      <c r="AC13" s="55">
        <f ca="1">IFERROR(INDEX(data[heures nuit],MATCH($B13&amp;"|"&amp;AA4,data[clé],0)),0)</f>
        <v>0</v>
      </c>
      <c r="AD13" s="56"/>
    </row>
    <row r="14" spans="1:30" x14ac:dyDescent="0.35">
      <c r="B14" s="30">
        <f ca="1">OFFSET(EQUIPES!$A$6,1+ROW()-ROW($A$7),MATCH($B$2,equipes,0))</f>
        <v>0</v>
      </c>
      <c r="C14" s="57"/>
      <c r="D14" s="58">
        <f ca="1">IFERROR(INDEX(data[heures jour],MATCH($B14&amp;"|"&amp;C4,data[clé],0)),0)</f>
        <v>0</v>
      </c>
      <c r="E14" s="58">
        <f ca="1">IFERROR(INDEX(data[heures nuit],MATCH($B14&amp;"|"&amp;C4,data[clé],0)),0)</f>
        <v>0</v>
      </c>
      <c r="F14" s="59"/>
      <c r="G14" s="57"/>
      <c r="H14" s="58">
        <f ca="1">IFERROR(INDEX(data[heures jour],MATCH($B14&amp;"|"&amp;G4,data[clé],0)),0)</f>
        <v>0</v>
      </c>
      <c r="I14" s="58">
        <f ca="1">IFERROR(INDEX(data[heures nuit],MATCH($B14&amp;"|"&amp;G4,data[clé],0)),0)</f>
        <v>0</v>
      </c>
      <c r="J14" s="59"/>
      <c r="K14" s="57"/>
      <c r="L14" s="58">
        <f ca="1">IFERROR(INDEX(data[heures jour],MATCH($B14&amp;"|"&amp;K4,data[clé],0)),0)</f>
        <v>0</v>
      </c>
      <c r="M14" s="58">
        <f ca="1">IFERROR(INDEX(data[heures nuit],MATCH($B14&amp;"|"&amp;K4,data[clé],0)),0)</f>
        <v>0</v>
      </c>
      <c r="N14" s="59"/>
      <c r="O14" s="57"/>
      <c r="P14" s="58">
        <f ca="1">IFERROR(INDEX(data[heures jour],MATCH($B14&amp;"|"&amp;O4,data[clé],0)),0)</f>
        <v>0</v>
      </c>
      <c r="Q14" s="58">
        <f ca="1">IFERROR(INDEX(data[heures nuit],MATCH($B14&amp;"|"&amp;O4,data[clé],0)),0)</f>
        <v>0</v>
      </c>
      <c r="R14" s="59"/>
      <c r="S14" s="57"/>
      <c r="T14" s="58">
        <f ca="1">IFERROR(INDEX(data[heures jour],MATCH($B14&amp;"|"&amp;S4,data[clé],0)),0)</f>
        <v>0</v>
      </c>
      <c r="U14" s="58">
        <f ca="1">IFERROR(INDEX(data[heures nuit],MATCH($B14&amp;"|"&amp;S4,data[clé],0)),0)</f>
        <v>0</v>
      </c>
      <c r="V14" s="59"/>
      <c r="W14" s="57"/>
      <c r="X14" s="58">
        <f ca="1">IFERROR(INDEX(data[heures jour],MATCH($B14&amp;"|"&amp;W4,data[clé],0)),0)</f>
        <v>0</v>
      </c>
      <c r="Y14" s="58">
        <f ca="1">IFERROR(INDEX(data[heures nuit],MATCH($B14&amp;"|"&amp;W4,data[clé],0)),0)</f>
        <v>0</v>
      </c>
      <c r="Z14" s="59"/>
      <c r="AA14" s="57"/>
      <c r="AB14" s="58">
        <f ca="1">IFERROR(INDEX(data[heures jour],MATCH($B14&amp;"|"&amp;AA4,data[clé],0)),0)</f>
        <v>0</v>
      </c>
      <c r="AC14" s="58">
        <f ca="1">IFERROR(INDEX(data[heures nuit],MATCH($B14&amp;"|"&amp;AA4,data[clé],0)),0)</f>
        <v>0</v>
      </c>
      <c r="AD14" s="59"/>
    </row>
    <row r="16" spans="1:30" x14ac:dyDescent="0.35">
      <c r="C16" s="80">
        <f>C4+7</f>
        <v>43108</v>
      </c>
      <c r="D16" s="81"/>
      <c r="E16" s="81"/>
      <c r="F16" s="82"/>
      <c r="G16" s="80">
        <f>C16+1</f>
        <v>43109</v>
      </c>
      <c r="H16" s="81"/>
      <c r="I16" s="81"/>
      <c r="J16" s="82"/>
      <c r="K16" s="80">
        <f>G16+1</f>
        <v>43110</v>
      </c>
      <c r="L16" s="81"/>
      <c r="M16" s="81"/>
      <c r="N16" s="82"/>
      <c r="O16" s="80">
        <f>K16+1</f>
        <v>43111</v>
      </c>
      <c r="P16" s="81"/>
      <c r="Q16" s="81"/>
      <c r="R16" s="82"/>
      <c r="S16" s="80">
        <f>O16+1</f>
        <v>43112</v>
      </c>
      <c r="T16" s="81"/>
      <c r="U16" s="81"/>
      <c r="V16" s="82"/>
      <c r="W16" s="80">
        <f>S16+1</f>
        <v>43113</v>
      </c>
      <c r="X16" s="81"/>
      <c r="Y16" s="81"/>
      <c r="Z16" s="82"/>
      <c r="AA16" s="80">
        <f t="shared" ref="AA16" si="24">W16+1</f>
        <v>43114</v>
      </c>
      <c r="AB16" s="81"/>
      <c r="AC16" s="81"/>
      <c r="AD16" s="82"/>
    </row>
    <row r="17" spans="2:30" x14ac:dyDescent="0.35">
      <c r="B17" s="16" t="s">
        <v>37</v>
      </c>
      <c r="C17" s="35">
        <f>C5</f>
        <v>0</v>
      </c>
      <c r="D17" s="36" t="str">
        <f t="shared" ref="D17:F18" si="25">D5</f>
        <v>h</v>
      </c>
      <c r="E17" s="36" t="str">
        <f t="shared" si="25"/>
        <v>h</v>
      </c>
      <c r="F17" s="37">
        <f t="shared" si="25"/>
        <v>0</v>
      </c>
      <c r="G17" s="38">
        <f>C17</f>
        <v>0</v>
      </c>
      <c r="H17" s="39" t="str">
        <f t="shared" ref="H17:W18" si="26">D17</f>
        <v>h</v>
      </c>
      <c r="I17" s="39" t="str">
        <f t="shared" si="26"/>
        <v>h</v>
      </c>
      <c r="J17" s="40">
        <f t="shared" si="26"/>
        <v>0</v>
      </c>
      <c r="K17" s="38">
        <f t="shared" si="26"/>
        <v>0</v>
      </c>
      <c r="L17" s="39" t="str">
        <f t="shared" si="26"/>
        <v>h</v>
      </c>
      <c r="M17" s="39" t="str">
        <f t="shared" si="26"/>
        <v>h</v>
      </c>
      <c r="N17" s="40">
        <f t="shared" si="26"/>
        <v>0</v>
      </c>
      <c r="O17" s="38">
        <f t="shared" si="26"/>
        <v>0</v>
      </c>
      <c r="P17" s="39" t="str">
        <f t="shared" si="26"/>
        <v>h</v>
      </c>
      <c r="Q17" s="39" t="str">
        <f t="shared" si="26"/>
        <v>h</v>
      </c>
      <c r="R17" s="40">
        <f t="shared" si="26"/>
        <v>0</v>
      </c>
      <c r="S17" s="38">
        <f t="shared" si="26"/>
        <v>0</v>
      </c>
      <c r="T17" s="39" t="str">
        <f t="shared" si="26"/>
        <v>h</v>
      </c>
      <c r="U17" s="39" t="str">
        <f t="shared" si="26"/>
        <v>h</v>
      </c>
      <c r="V17" s="40">
        <f t="shared" si="26"/>
        <v>0</v>
      </c>
      <c r="W17" s="38">
        <f t="shared" si="26"/>
        <v>0</v>
      </c>
      <c r="X17" s="39" t="str">
        <f t="shared" ref="X17:AD18" si="27">T17</f>
        <v>h</v>
      </c>
      <c r="Y17" s="39" t="str">
        <f t="shared" si="27"/>
        <v>h</v>
      </c>
      <c r="Z17" s="40">
        <f t="shared" si="27"/>
        <v>0</v>
      </c>
      <c r="AA17" s="38">
        <f t="shared" si="27"/>
        <v>0</v>
      </c>
      <c r="AB17" s="39" t="str">
        <f t="shared" si="27"/>
        <v>h</v>
      </c>
      <c r="AC17" s="39" t="str">
        <f t="shared" si="27"/>
        <v>h</v>
      </c>
      <c r="AD17" s="40">
        <f t="shared" si="27"/>
        <v>0</v>
      </c>
    </row>
    <row r="18" spans="2:30" x14ac:dyDescent="0.35">
      <c r="B18" s="16" t="s">
        <v>38</v>
      </c>
      <c r="C18" s="41">
        <f>C6</f>
        <v>0</v>
      </c>
      <c r="D18" s="42" t="str">
        <f t="shared" si="25"/>
        <v>jour</v>
      </c>
      <c r="E18" s="42" t="str">
        <f t="shared" si="25"/>
        <v>nuit</v>
      </c>
      <c r="F18" s="43">
        <f t="shared" si="25"/>
        <v>0</v>
      </c>
      <c r="G18" s="44">
        <f>C18</f>
        <v>0</v>
      </c>
      <c r="H18" s="45" t="str">
        <f t="shared" si="26"/>
        <v>jour</v>
      </c>
      <c r="I18" s="45" t="str">
        <f t="shared" si="26"/>
        <v>nuit</v>
      </c>
      <c r="J18" s="46">
        <f t="shared" si="26"/>
        <v>0</v>
      </c>
      <c r="K18" s="44">
        <f t="shared" si="26"/>
        <v>0</v>
      </c>
      <c r="L18" s="45" t="str">
        <f t="shared" si="26"/>
        <v>jour</v>
      </c>
      <c r="M18" s="45" t="str">
        <f t="shared" si="26"/>
        <v>nuit</v>
      </c>
      <c r="N18" s="46">
        <f t="shared" si="26"/>
        <v>0</v>
      </c>
      <c r="O18" s="44">
        <f t="shared" si="26"/>
        <v>0</v>
      </c>
      <c r="P18" s="45" t="str">
        <f t="shared" si="26"/>
        <v>jour</v>
      </c>
      <c r="Q18" s="45" t="str">
        <f t="shared" si="26"/>
        <v>nuit</v>
      </c>
      <c r="R18" s="46">
        <f t="shared" si="26"/>
        <v>0</v>
      </c>
      <c r="S18" s="44">
        <f t="shared" si="26"/>
        <v>0</v>
      </c>
      <c r="T18" s="45" t="str">
        <f t="shared" si="26"/>
        <v>jour</v>
      </c>
      <c r="U18" s="45" t="str">
        <f t="shared" si="26"/>
        <v>nuit</v>
      </c>
      <c r="V18" s="46">
        <f t="shared" si="26"/>
        <v>0</v>
      </c>
      <c r="W18" s="44">
        <f t="shared" si="26"/>
        <v>0</v>
      </c>
      <c r="X18" s="45" t="str">
        <f t="shared" si="27"/>
        <v>jour</v>
      </c>
      <c r="Y18" s="45" t="str">
        <f t="shared" si="27"/>
        <v>nuit</v>
      </c>
      <c r="Z18" s="46">
        <f t="shared" si="27"/>
        <v>0</v>
      </c>
      <c r="AA18" s="44">
        <f t="shared" si="27"/>
        <v>0</v>
      </c>
      <c r="AB18" s="45" t="str">
        <f t="shared" si="27"/>
        <v>jour</v>
      </c>
      <c r="AC18" s="45" t="str">
        <f t="shared" si="27"/>
        <v>nuit</v>
      </c>
      <c r="AD18" s="46">
        <f t="shared" si="27"/>
        <v>0</v>
      </c>
    </row>
    <row r="19" spans="2:30" x14ac:dyDescent="0.35">
      <c r="B19" s="24" t="str">
        <f ca="1">B7</f>
        <v>Agent1</v>
      </c>
      <c r="C19" s="48"/>
      <c r="D19" s="49">
        <f ca="1">IFERROR(INDEX(data[heures jour],MATCH($B19&amp;"|"&amp;C16,data[clé],0)),0)</f>
        <v>0.41666666666666669</v>
      </c>
      <c r="E19" s="49">
        <f ca="1">IFERROR(INDEX(data[heures nuit],MATCH($B19&amp;"|"&amp;C16,data[clé],0)),0)</f>
        <v>4.166666666666663E-2</v>
      </c>
      <c r="F19" s="50"/>
      <c r="G19" s="48"/>
      <c r="H19" s="49">
        <f ca="1">IFERROR(INDEX(data[heures jour],MATCH($B19&amp;"|"&amp;G16,data[clé],0)),0)</f>
        <v>4.1666666666666685E-2</v>
      </c>
      <c r="I19" s="49">
        <f ca="1">IFERROR(INDEX(data[heures nuit],MATCH($B19&amp;"|"&amp;G16,data[clé],0)),0)</f>
        <v>0.25</v>
      </c>
      <c r="J19" s="50"/>
      <c r="K19" s="48"/>
      <c r="L19" s="49">
        <f ca="1">IFERROR(INDEX(data[heures jour],MATCH($B19&amp;"|"&amp;K16,data[clé],0)),0)</f>
        <v>0</v>
      </c>
      <c r="M19" s="49">
        <f ca="1">IFERROR(INDEX(data[heures nuit],MATCH($B19&amp;"|"&amp;K16,data[clé],0)),0)</f>
        <v>0</v>
      </c>
      <c r="N19" s="50"/>
      <c r="O19" s="48"/>
      <c r="P19" s="49">
        <f ca="1">IFERROR(INDEX(data[heures jour],MATCH($B19&amp;"|"&amp;O16,data[clé],0)),0)</f>
        <v>0.25</v>
      </c>
      <c r="Q19" s="49">
        <f ca="1">IFERROR(INDEX(data[heures nuit],MATCH($B19&amp;"|"&amp;O16,data[clé],0)),0)</f>
        <v>0</v>
      </c>
      <c r="R19" s="50"/>
      <c r="S19" s="48"/>
      <c r="T19" s="49">
        <f ca="1">IFERROR(INDEX(data[heures jour],MATCH($B19&amp;"|"&amp;S16,data[clé],0)),0)</f>
        <v>0.41666666666666669</v>
      </c>
      <c r="U19" s="49">
        <f ca="1">IFERROR(INDEX(data[heures nuit],MATCH($B19&amp;"|"&amp;S16,data[clé],0)),0)</f>
        <v>4.166666666666663E-2</v>
      </c>
      <c r="V19" s="50"/>
      <c r="W19" s="48"/>
      <c r="X19" s="49">
        <f ca="1">IFERROR(INDEX(data[heures jour],MATCH($B19&amp;"|"&amp;W16,data[clé],0)),0)</f>
        <v>0</v>
      </c>
      <c r="Y19" s="49">
        <f ca="1">IFERROR(INDEX(data[heures nuit],MATCH($B19&amp;"|"&amp;W16,data[clé],0)),0)</f>
        <v>0</v>
      </c>
      <c r="Z19" s="50"/>
      <c r="AA19" s="48"/>
      <c r="AB19" s="49">
        <f ca="1">IFERROR(INDEX(data[heures jour],MATCH($B19&amp;"|"&amp;AA16,data[clé],0)),0)</f>
        <v>0</v>
      </c>
      <c r="AC19" s="49">
        <f ca="1">IFERROR(INDEX(data[heures nuit],MATCH($B19&amp;"|"&amp;AA16,data[clé],0)),0)</f>
        <v>0</v>
      </c>
      <c r="AD19" s="50"/>
    </row>
    <row r="20" spans="2:30" x14ac:dyDescent="0.35">
      <c r="B20" s="26" t="str">
        <f t="shared" ref="B20:B26" ca="1" si="28">B8</f>
        <v>Agent2</v>
      </c>
      <c r="C20" s="51"/>
      <c r="D20" s="52">
        <f ca="1">IFERROR(INDEX(data[heures jour],MATCH($B20&amp;"|"&amp;C16,data[clé],0)),0)</f>
        <v>0.41666666666666669</v>
      </c>
      <c r="E20" s="52">
        <f ca="1">IFERROR(INDEX(data[heures nuit],MATCH($B20&amp;"|"&amp;C16,data[clé],0)),0)</f>
        <v>4.166666666666663E-2</v>
      </c>
      <c r="F20" s="53"/>
      <c r="G20" s="51"/>
      <c r="H20" s="52">
        <f ca="1">IFERROR(INDEX(data[heures jour],MATCH($B20&amp;"|"&amp;G16,data[clé],0)),0)</f>
        <v>4.1666666666666685E-2</v>
      </c>
      <c r="I20" s="52">
        <f ca="1">IFERROR(INDEX(data[heures nuit],MATCH($B20&amp;"|"&amp;G16,data[clé],0)),0)</f>
        <v>0.25</v>
      </c>
      <c r="J20" s="53"/>
      <c r="K20" s="51"/>
      <c r="L20" s="52">
        <f ca="1">IFERROR(INDEX(data[heures jour],MATCH($B20&amp;"|"&amp;K16,data[clé],0)),0)</f>
        <v>0</v>
      </c>
      <c r="M20" s="52">
        <f ca="1">IFERROR(INDEX(data[heures nuit],MATCH($B20&amp;"|"&amp;K16,data[clé],0)),0)</f>
        <v>0</v>
      </c>
      <c r="N20" s="53"/>
      <c r="O20" s="51"/>
      <c r="P20" s="52">
        <f ca="1">IFERROR(INDEX(data[heures jour],MATCH($B20&amp;"|"&amp;O16,data[clé],0)),0)</f>
        <v>0.25</v>
      </c>
      <c r="Q20" s="52">
        <f ca="1">IFERROR(INDEX(data[heures nuit],MATCH($B20&amp;"|"&amp;O16,data[clé],0)),0)</f>
        <v>0</v>
      </c>
      <c r="R20" s="53"/>
      <c r="S20" s="51"/>
      <c r="T20" s="52">
        <f ca="1">IFERROR(INDEX(data[heures jour],MATCH($B20&amp;"|"&amp;S16,data[clé],0)),0)</f>
        <v>0.41666666666666669</v>
      </c>
      <c r="U20" s="52">
        <f ca="1">IFERROR(INDEX(data[heures nuit],MATCH($B20&amp;"|"&amp;S16,data[clé],0)),0)</f>
        <v>4.166666666666663E-2</v>
      </c>
      <c r="V20" s="53"/>
      <c r="W20" s="51"/>
      <c r="X20" s="52">
        <f ca="1">IFERROR(INDEX(data[heures jour],MATCH($B20&amp;"|"&amp;W16,data[clé],0)),0)</f>
        <v>0</v>
      </c>
      <c r="Y20" s="52">
        <f ca="1">IFERROR(INDEX(data[heures nuit],MATCH($B20&amp;"|"&amp;W16,data[clé],0)),0)</f>
        <v>0</v>
      </c>
      <c r="Z20" s="53"/>
      <c r="AA20" s="51"/>
      <c r="AB20" s="52">
        <f ca="1">IFERROR(INDEX(data[heures jour],MATCH($B20&amp;"|"&amp;AA16,data[clé],0)),0)</f>
        <v>0</v>
      </c>
      <c r="AC20" s="52">
        <f ca="1">IFERROR(INDEX(data[heures nuit],MATCH($B20&amp;"|"&amp;AA16,data[clé],0)),0)</f>
        <v>0</v>
      </c>
      <c r="AD20" s="53"/>
    </row>
    <row r="21" spans="2:30" x14ac:dyDescent="0.35">
      <c r="B21" s="25" t="str">
        <f t="shared" ca="1" si="28"/>
        <v>Agent3</v>
      </c>
      <c r="C21" s="54"/>
      <c r="D21" s="55">
        <f ca="1">IFERROR(INDEX(data[heures jour],MATCH($B21&amp;"|"&amp;C16,data[clé],0)),0)</f>
        <v>0.41666666666666669</v>
      </c>
      <c r="E21" s="55">
        <f ca="1">IFERROR(INDEX(data[heures nuit],MATCH($B21&amp;"|"&amp;C16,data[clé],0)),0)</f>
        <v>4.166666666666663E-2</v>
      </c>
      <c r="F21" s="56"/>
      <c r="G21" s="54"/>
      <c r="H21" s="55">
        <f ca="1">IFERROR(INDEX(data[heures jour],MATCH($B21&amp;"|"&amp;G16,data[clé],0)),0)</f>
        <v>4.1666666666666685E-2</v>
      </c>
      <c r="I21" s="55">
        <f ca="1">IFERROR(INDEX(data[heures nuit],MATCH($B21&amp;"|"&amp;G16,data[clé],0)),0)</f>
        <v>0.25</v>
      </c>
      <c r="J21" s="56"/>
      <c r="K21" s="54"/>
      <c r="L21" s="55">
        <f ca="1">IFERROR(INDEX(data[heures jour],MATCH($B21&amp;"|"&amp;K16,data[clé],0)),0)</f>
        <v>0</v>
      </c>
      <c r="M21" s="55">
        <f ca="1">IFERROR(INDEX(data[heures nuit],MATCH($B21&amp;"|"&amp;K16,data[clé],0)),0)</f>
        <v>0</v>
      </c>
      <c r="N21" s="56"/>
      <c r="O21" s="54"/>
      <c r="P21" s="55">
        <f ca="1">IFERROR(INDEX(data[heures jour],MATCH($B21&amp;"|"&amp;O16,data[clé],0)),0)</f>
        <v>0.25</v>
      </c>
      <c r="Q21" s="55">
        <f ca="1">IFERROR(INDEX(data[heures nuit],MATCH($B21&amp;"|"&amp;O16,data[clé],0)),0)</f>
        <v>0</v>
      </c>
      <c r="R21" s="56"/>
      <c r="S21" s="54"/>
      <c r="T21" s="55">
        <f ca="1">IFERROR(INDEX(data[heures jour],MATCH($B21&amp;"|"&amp;S16,data[clé],0)),0)</f>
        <v>0.41666666666666669</v>
      </c>
      <c r="U21" s="55">
        <f ca="1">IFERROR(INDEX(data[heures nuit],MATCH($B21&amp;"|"&amp;S16,data[clé],0)),0)</f>
        <v>4.166666666666663E-2</v>
      </c>
      <c r="V21" s="56"/>
      <c r="W21" s="54"/>
      <c r="X21" s="55">
        <f ca="1">IFERROR(INDEX(data[heures jour],MATCH($B21&amp;"|"&amp;W16,data[clé],0)),0)</f>
        <v>0</v>
      </c>
      <c r="Y21" s="55">
        <f ca="1">IFERROR(INDEX(data[heures nuit],MATCH($B21&amp;"|"&amp;W16,data[clé],0)),0)</f>
        <v>0</v>
      </c>
      <c r="Z21" s="56"/>
      <c r="AA21" s="54"/>
      <c r="AB21" s="55">
        <f ca="1">IFERROR(INDEX(data[heures jour],MATCH($B21&amp;"|"&amp;AA16,data[clé],0)),0)</f>
        <v>0</v>
      </c>
      <c r="AC21" s="55">
        <f ca="1">IFERROR(INDEX(data[heures nuit],MATCH($B21&amp;"|"&amp;AA16,data[clé],0)),0)</f>
        <v>0</v>
      </c>
      <c r="AD21" s="56"/>
    </row>
    <row r="22" spans="2:30" x14ac:dyDescent="0.35">
      <c r="B22" s="26">
        <f t="shared" ca="1" si="28"/>
        <v>0</v>
      </c>
      <c r="C22" s="51"/>
      <c r="D22" s="52">
        <f ca="1">IFERROR(INDEX(data[heures jour],MATCH($B22&amp;"|"&amp;C16,data[clé],0)),0)</f>
        <v>0</v>
      </c>
      <c r="E22" s="52">
        <f ca="1">IFERROR(INDEX(data[heures nuit],MATCH($B22&amp;"|"&amp;C16,data[clé],0)),0)</f>
        <v>0</v>
      </c>
      <c r="F22" s="53"/>
      <c r="G22" s="51"/>
      <c r="H22" s="52">
        <f ca="1">IFERROR(INDEX(data[heures jour],MATCH($B22&amp;"|"&amp;G16,data[clé],0)),0)</f>
        <v>0</v>
      </c>
      <c r="I22" s="52">
        <f ca="1">IFERROR(INDEX(data[heures nuit],MATCH($B22&amp;"|"&amp;G16,data[clé],0)),0)</f>
        <v>0</v>
      </c>
      <c r="J22" s="53"/>
      <c r="K22" s="51"/>
      <c r="L22" s="52">
        <f ca="1">IFERROR(INDEX(data[heures jour],MATCH($B22&amp;"|"&amp;K16,data[clé],0)),0)</f>
        <v>0</v>
      </c>
      <c r="M22" s="52">
        <f ca="1">IFERROR(INDEX(data[heures nuit],MATCH($B22&amp;"|"&amp;K16,data[clé],0)),0)</f>
        <v>0</v>
      </c>
      <c r="N22" s="53"/>
      <c r="O22" s="51"/>
      <c r="P22" s="52">
        <f ca="1">IFERROR(INDEX(data[heures jour],MATCH($B22&amp;"|"&amp;O16,data[clé],0)),0)</f>
        <v>0</v>
      </c>
      <c r="Q22" s="52">
        <f ca="1">IFERROR(INDEX(data[heures nuit],MATCH($B22&amp;"|"&amp;O16,data[clé],0)),0)</f>
        <v>0</v>
      </c>
      <c r="R22" s="53"/>
      <c r="S22" s="51"/>
      <c r="T22" s="52">
        <f ca="1">IFERROR(INDEX(data[heures jour],MATCH($B22&amp;"|"&amp;S16,data[clé],0)),0)</f>
        <v>0</v>
      </c>
      <c r="U22" s="52">
        <f ca="1">IFERROR(INDEX(data[heures nuit],MATCH($B22&amp;"|"&amp;S16,data[clé],0)),0)</f>
        <v>0</v>
      </c>
      <c r="V22" s="53"/>
      <c r="W22" s="51"/>
      <c r="X22" s="52">
        <f ca="1">IFERROR(INDEX(data[heures jour],MATCH($B22&amp;"|"&amp;W16,data[clé],0)),0)</f>
        <v>0</v>
      </c>
      <c r="Y22" s="52">
        <f ca="1">IFERROR(INDEX(data[heures nuit],MATCH($B22&amp;"|"&amp;W16,data[clé],0)),0)</f>
        <v>0</v>
      </c>
      <c r="Z22" s="53"/>
      <c r="AA22" s="51"/>
      <c r="AB22" s="52">
        <f ca="1">IFERROR(INDEX(data[heures jour],MATCH($B22&amp;"|"&amp;AA16,data[clé],0)),0)</f>
        <v>0</v>
      </c>
      <c r="AC22" s="52">
        <f ca="1">IFERROR(INDEX(data[heures nuit],MATCH($B22&amp;"|"&amp;AA16,data[clé],0)),0)</f>
        <v>0</v>
      </c>
      <c r="AD22" s="53"/>
    </row>
    <row r="23" spans="2:30" x14ac:dyDescent="0.35">
      <c r="B23" s="25">
        <f t="shared" ca="1" si="28"/>
        <v>0</v>
      </c>
      <c r="C23" s="54"/>
      <c r="D23" s="55">
        <f ca="1">IFERROR(INDEX(data[heures jour],MATCH($B23&amp;"|"&amp;C16,data[clé],0)),0)</f>
        <v>0</v>
      </c>
      <c r="E23" s="55">
        <f ca="1">IFERROR(INDEX(data[heures nuit],MATCH($B23&amp;"|"&amp;C16,data[clé],0)),0)</f>
        <v>0</v>
      </c>
      <c r="F23" s="56"/>
      <c r="G23" s="54"/>
      <c r="H23" s="55">
        <f ca="1">IFERROR(INDEX(data[heures jour],MATCH($B23&amp;"|"&amp;G16,data[clé],0)),0)</f>
        <v>0</v>
      </c>
      <c r="I23" s="55">
        <f ca="1">IFERROR(INDEX(data[heures nuit],MATCH($B23&amp;"|"&amp;G16,data[clé],0)),0)</f>
        <v>0</v>
      </c>
      <c r="J23" s="56"/>
      <c r="K23" s="54"/>
      <c r="L23" s="55">
        <f ca="1">IFERROR(INDEX(data[heures jour],MATCH($B23&amp;"|"&amp;K16,data[clé],0)),0)</f>
        <v>0</v>
      </c>
      <c r="M23" s="55">
        <f ca="1">IFERROR(INDEX(data[heures nuit],MATCH($B23&amp;"|"&amp;K16,data[clé],0)),0)</f>
        <v>0</v>
      </c>
      <c r="N23" s="56"/>
      <c r="O23" s="54"/>
      <c r="P23" s="55">
        <f ca="1">IFERROR(INDEX(data[heures jour],MATCH($B23&amp;"|"&amp;O16,data[clé],0)),0)</f>
        <v>0</v>
      </c>
      <c r="Q23" s="55">
        <f ca="1">IFERROR(INDEX(data[heures nuit],MATCH($B23&amp;"|"&amp;O16,data[clé],0)),0)</f>
        <v>0</v>
      </c>
      <c r="R23" s="56"/>
      <c r="S23" s="54"/>
      <c r="T23" s="55">
        <f ca="1">IFERROR(INDEX(data[heures jour],MATCH($B23&amp;"|"&amp;S16,data[clé],0)),0)</f>
        <v>0</v>
      </c>
      <c r="U23" s="55">
        <f ca="1">IFERROR(INDEX(data[heures nuit],MATCH($B23&amp;"|"&amp;S16,data[clé],0)),0)</f>
        <v>0</v>
      </c>
      <c r="V23" s="56"/>
      <c r="W23" s="54"/>
      <c r="X23" s="55">
        <f ca="1">IFERROR(INDEX(data[heures jour],MATCH($B23&amp;"|"&amp;W16,data[clé],0)),0)</f>
        <v>0</v>
      </c>
      <c r="Y23" s="55">
        <f ca="1">IFERROR(INDEX(data[heures nuit],MATCH($B23&amp;"|"&amp;W16,data[clé],0)),0)</f>
        <v>0</v>
      </c>
      <c r="Z23" s="56"/>
      <c r="AA23" s="54"/>
      <c r="AB23" s="55">
        <f ca="1">IFERROR(INDEX(data[heures jour],MATCH($B23&amp;"|"&amp;AA16,data[clé],0)),0)</f>
        <v>0</v>
      </c>
      <c r="AC23" s="55">
        <f ca="1">IFERROR(INDEX(data[heures nuit],MATCH($B23&amp;"|"&amp;AA16,data[clé],0)),0)</f>
        <v>0</v>
      </c>
      <c r="AD23" s="56"/>
    </row>
    <row r="24" spans="2:30" x14ac:dyDescent="0.35">
      <c r="B24" s="26">
        <f t="shared" ca="1" si="28"/>
        <v>0</v>
      </c>
      <c r="C24" s="51"/>
      <c r="D24" s="52">
        <f ca="1">IFERROR(INDEX(data[heures jour],MATCH($B24&amp;"|"&amp;C16,data[clé],0)),0)</f>
        <v>0</v>
      </c>
      <c r="E24" s="52">
        <f ca="1">IFERROR(INDEX(data[heures nuit],MATCH($B24&amp;"|"&amp;C16,data[clé],0)),0)</f>
        <v>0</v>
      </c>
      <c r="F24" s="53"/>
      <c r="G24" s="51"/>
      <c r="H24" s="52">
        <f ca="1">IFERROR(INDEX(data[heures jour],MATCH($B24&amp;"|"&amp;G16,data[clé],0)),0)</f>
        <v>0</v>
      </c>
      <c r="I24" s="52">
        <f ca="1">IFERROR(INDEX(data[heures nuit],MATCH($B24&amp;"|"&amp;G16,data[clé],0)),0)</f>
        <v>0</v>
      </c>
      <c r="J24" s="53"/>
      <c r="K24" s="51"/>
      <c r="L24" s="52">
        <f ca="1">IFERROR(INDEX(data[heures jour],MATCH($B24&amp;"|"&amp;K16,data[clé],0)),0)</f>
        <v>0</v>
      </c>
      <c r="M24" s="52">
        <f ca="1">IFERROR(INDEX(data[heures nuit],MATCH($B24&amp;"|"&amp;K16,data[clé],0)),0)</f>
        <v>0</v>
      </c>
      <c r="N24" s="53"/>
      <c r="O24" s="51"/>
      <c r="P24" s="52">
        <f ca="1">IFERROR(INDEX(data[heures jour],MATCH($B24&amp;"|"&amp;O16,data[clé],0)),0)</f>
        <v>0</v>
      </c>
      <c r="Q24" s="52">
        <f ca="1">IFERROR(INDEX(data[heures nuit],MATCH($B24&amp;"|"&amp;O16,data[clé],0)),0)</f>
        <v>0</v>
      </c>
      <c r="R24" s="53"/>
      <c r="S24" s="51"/>
      <c r="T24" s="52">
        <f ca="1">IFERROR(INDEX(data[heures jour],MATCH($B24&amp;"|"&amp;S16,data[clé],0)),0)</f>
        <v>0</v>
      </c>
      <c r="U24" s="52">
        <f ca="1">IFERROR(INDEX(data[heures nuit],MATCH($B24&amp;"|"&amp;S16,data[clé],0)),0)</f>
        <v>0</v>
      </c>
      <c r="V24" s="53"/>
      <c r="W24" s="51"/>
      <c r="X24" s="52">
        <f ca="1">IFERROR(INDEX(data[heures jour],MATCH($B24&amp;"|"&amp;W16,data[clé],0)),0)</f>
        <v>0</v>
      </c>
      <c r="Y24" s="52">
        <f ca="1">IFERROR(INDEX(data[heures nuit],MATCH($B24&amp;"|"&amp;W16,data[clé],0)),0)</f>
        <v>0</v>
      </c>
      <c r="Z24" s="53"/>
      <c r="AA24" s="51"/>
      <c r="AB24" s="52">
        <f ca="1">IFERROR(INDEX(data[heures jour],MATCH($B24&amp;"|"&amp;AA16,data[clé],0)),0)</f>
        <v>0</v>
      </c>
      <c r="AC24" s="52">
        <f ca="1">IFERROR(INDEX(data[heures nuit],MATCH($B24&amp;"|"&amp;AA16,data[clé],0)),0)</f>
        <v>0</v>
      </c>
      <c r="AD24" s="53"/>
    </row>
    <row r="25" spans="2:30" x14ac:dyDescent="0.35">
      <c r="B25" s="25">
        <f t="shared" ca="1" si="28"/>
        <v>0</v>
      </c>
      <c r="C25" s="54"/>
      <c r="D25" s="55">
        <f ca="1">IFERROR(INDEX(data[heures jour],MATCH($B25&amp;"|"&amp;C16,data[clé],0)),0)</f>
        <v>0</v>
      </c>
      <c r="E25" s="55">
        <f ca="1">IFERROR(INDEX(data[heures nuit],MATCH($B25&amp;"|"&amp;C16,data[clé],0)),0)</f>
        <v>0</v>
      </c>
      <c r="F25" s="56"/>
      <c r="G25" s="54"/>
      <c r="H25" s="55">
        <f ca="1">IFERROR(INDEX(data[heures jour],MATCH($B25&amp;"|"&amp;G16,data[clé],0)),0)</f>
        <v>0</v>
      </c>
      <c r="I25" s="55">
        <f ca="1">IFERROR(INDEX(data[heures nuit],MATCH($B25&amp;"|"&amp;G16,data[clé],0)),0)</f>
        <v>0</v>
      </c>
      <c r="J25" s="56"/>
      <c r="K25" s="54"/>
      <c r="L25" s="55">
        <f ca="1">IFERROR(INDEX(data[heures jour],MATCH($B25&amp;"|"&amp;K16,data[clé],0)),0)</f>
        <v>0</v>
      </c>
      <c r="M25" s="55">
        <f ca="1">IFERROR(INDEX(data[heures nuit],MATCH($B25&amp;"|"&amp;K16,data[clé],0)),0)</f>
        <v>0</v>
      </c>
      <c r="N25" s="56"/>
      <c r="O25" s="54"/>
      <c r="P25" s="55">
        <f ca="1">IFERROR(INDEX(data[heures jour],MATCH($B25&amp;"|"&amp;O16,data[clé],0)),0)</f>
        <v>0</v>
      </c>
      <c r="Q25" s="55">
        <f ca="1">IFERROR(INDEX(data[heures nuit],MATCH($B25&amp;"|"&amp;O16,data[clé],0)),0)</f>
        <v>0</v>
      </c>
      <c r="R25" s="56"/>
      <c r="S25" s="54"/>
      <c r="T25" s="55">
        <f ca="1">IFERROR(INDEX(data[heures jour],MATCH($B25&amp;"|"&amp;S16,data[clé],0)),0)</f>
        <v>0</v>
      </c>
      <c r="U25" s="55">
        <f ca="1">IFERROR(INDEX(data[heures nuit],MATCH($B25&amp;"|"&amp;S16,data[clé],0)),0)</f>
        <v>0</v>
      </c>
      <c r="V25" s="56"/>
      <c r="W25" s="54"/>
      <c r="X25" s="55">
        <f ca="1">IFERROR(INDEX(data[heures jour],MATCH($B25&amp;"|"&amp;W16,data[clé],0)),0)</f>
        <v>0</v>
      </c>
      <c r="Y25" s="55">
        <f ca="1">IFERROR(INDEX(data[heures nuit],MATCH($B25&amp;"|"&amp;W16,data[clé],0)),0)</f>
        <v>0</v>
      </c>
      <c r="Z25" s="56"/>
      <c r="AA25" s="54"/>
      <c r="AB25" s="55">
        <f ca="1">IFERROR(INDEX(data[heures jour],MATCH($B25&amp;"|"&amp;AA16,data[clé],0)),0)</f>
        <v>0</v>
      </c>
      <c r="AC25" s="55">
        <f ca="1">IFERROR(INDEX(data[heures nuit],MATCH($B25&amp;"|"&amp;AA16,data[clé],0)),0)</f>
        <v>0</v>
      </c>
      <c r="AD25" s="56"/>
    </row>
    <row r="26" spans="2:30" x14ac:dyDescent="0.35">
      <c r="B26" s="30">
        <f t="shared" ca="1" si="28"/>
        <v>0</v>
      </c>
      <c r="C26" s="57"/>
      <c r="D26" s="58">
        <f ca="1">IFERROR(INDEX(data[heures jour],MATCH($B26&amp;"|"&amp;C16,data[clé],0)),0)</f>
        <v>0</v>
      </c>
      <c r="E26" s="58">
        <f ca="1">IFERROR(INDEX(data[heures nuit],MATCH($B26&amp;"|"&amp;C16,data[clé],0)),0)</f>
        <v>0</v>
      </c>
      <c r="F26" s="59"/>
      <c r="G26" s="57"/>
      <c r="H26" s="58">
        <f ca="1">IFERROR(INDEX(data[heures jour],MATCH($B26&amp;"|"&amp;G16,data[clé],0)),0)</f>
        <v>0</v>
      </c>
      <c r="I26" s="58">
        <f ca="1">IFERROR(INDEX(data[heures nuit],MATCH($B26&amp;"|"&amp;G16,data[clé],0)),0)</f>
        <v>0</v>
      </c>
      <c r="J26" s="59"/>
      <c r="K26" s="57"/>
      <c r="L26" s="58">
        <f ca="1">IFERROR(INDEX(data[heures jour],MATCH($B26&amp;"|"&amp;K16,data[clé],0)),0)</f>
        <v>0</v>
      </c>
      <c r="M26" s="58">
        <f ca="1">IFERROR(INDEX(data[heures nuit],MATCH($B26&amp;"|"&amp;K16,data[clé],0)),0)</f>
        <v>0</v>
      </c>
      <c r="N26" s="59"/>
      <c r="O26" s="57"/>
      <c r="P26" s="58">
        <f ca="1">IFERROR(INDEX(data[heures jour],MATCH($B26&amp;"|"&amp;O16,data[clé],0)),0)</f>
        <v>0</v>
      </c>
      <c r="Q26" s="58">
        <f ca="1">IFERROR(INDEX(data[heures nuit],MATCH($B26&amp;"|"&amp;O16,data[clé],0)),0)</f>
        <v>0</v>
      </c>
      <c r="R26" s="59"/>
      <c r="S26" s="57"/>
      <c r="T26" s="58">
        <f ca="1">IFERROR(INDEX(data[heures jour],MATCH($B26&amp;"|"&amp;S16,data[clé],0)),0)</f>
        <v>0</v>
      </c>
      <c r="U26" s="58">
        <f ca="1">IFERROR(INDEX(data[heures nuit],MATCH($B26&amp;"|"&amp;S16,data[clé],0)),0)</f>
        <v>0</v>
      </c>
      <c r="V26" s="59"/>
      <c r="W26" s="57"/>
      <c r="X26" s="58">
        <f ca="1">IFERROR(INDEX(data[heures jour],MATCH($B26&amp;"|"&amp;W16,data[clé],0)),0)</f>
        <v>0</v>
      </c>
      <c r="Y26" s="58">
        <f ca="1">IFERROR(INDEX(data[heures nuit],MATCH($B26&amp;"|"&amp;W16,data[clé],0)),0)</f>
        <v>0</v>
      </c>
      <c r="Z26" s="59"/>
      <c r="AA26" s="57"/>
      <c r="AB26" s="58">
        <f ca="1">IFERROR(INDEX(data[heures jour],MATCH($B26&amp;"|"&amp;AA16,data[clé],0)),0)</f>
        <v>0</v>
      </c>
      <c r="AC26" s="58">
        <f ca="1">IFERROR(INDEX(data[heures nuit],MATCH($B26&amp;"|"&amp;AA16,data[clé],0)),0)</f>
        <v>0</v>
      </c>
      <c r="AD26" s="59"/>
    </row>
    <row r="28" spans="2:30" x14ac:dyDescent="0.35">
      <c r="C28" s="80">
        <f>C16+7</f>
        <v>43115</v>
      </c>
      <c r="D28" s="81"/>
      <c r="E28" s="81"/>
      <c r="F28" s="82"/>
      <c r="G28" s="80">
        <f>C28+1</f>
        <v>43116</v>
      </c>
      <c r="H28" s="81"/>
      <c r="I28" s="81"/>
      <c r="J28" s="82"/>
      <c r="K28" s="80">
        <f>G28+1</f>
        <v>43117</v>
      </c>
      <c r="L28" s="81"/>
      <c r="M28" s="81"/>
      <c r="N28" s="82"/>
      <c r="O28" s="80">
        <f>K28+1</f>
        <v>43118</v>
      </c>
      <c r="P28" s="81"/>
      <c r="Q28" s="81"/>
      <c r="R28" s="82"/>
      <c r="S28" s="80">
        <f>O28+1</f>
        <v>43119</v>
      </c>
      <c r="T28" s="81"/>
      <c r="U28" s="81"/>
      <c r="V28" s="82"/>
      <c r="W28" s="80">
        <f>S28+1</f>
        <v>43120</v>
      </c>
      <c r="X28" s="81"/>
      <c r="Y28" s="81"/>
      <c r="Z28" s="82"/>
      <c r="AA28" s="80">
        <f t="shared" ref="AA28" si="29">W28+1</f>
        <v>43121</v>
      </c>
      <c r="AB28" s="81"/>
      <c r="AC28" s="81"/>
      <c r="AD28" s="82"/>
    </row>
    <row r="29" spans="2:30" x14ac:dyDescent="0.35">
      <c r="B29" s="16" t="s">
        <v>37</v>
      </c>
      <c r="C29" s="35">
        <f>C17</f>
        <v>0</v>
      </c>
      <c r="D29" s="36" t="str">
        <f t="shared" ref="D29:F30" si="30">D17</f>
        <v>h</v>
      </c>
      <c r="E29" s="36" t="str">
        <f t="shared" si="30"/>
        <v>h</v>
      </c>
      <c r="F29" s="37">
        <f t="shared" si="30"/>
        <v>0</v>
      </c>
      <c r="G29" s="38">
        <f>C29</f>
        <v>0</v>
      </c>
      <c r="H29" s="39" t="str">
        <f t="shared" ref="H29:W30" si="31">D29</f>
        <v>h</v>
      </c>
      <c r="I29" s="39" t="str">
        <f t="shared" si="31"/>
        <v>h</v>
      </c>
      <c r="J29" s="40">
        <f t="shared" si="31"/>
        <v>0</v>
      </c>
      <c r="K29" s="38">
        <f t="shared" si="31"/>
        <v>0</v>
      </c>
      <c r="L29" s="39" t="str">
        <f t="shared" si="31"/>
        <v>h</v>
      </c>
      <c r="M29" s="39" t="str">
        <f t="shared" si="31"/>
        <v>h</v>
      </c>
      <c r="N29" s="40">
        <f t="shared" si="31"/>
        <v>0</v>
      </c>
      <c r="O29" s="38">
        <f t="shared" si="31"/>
        <v>0</v>
      </c>
      <c r="P29" s="39" t="str">
        <f t="shared" si="31"/>
        <v>h</v>
      </c>
      <c r="Q29" s="39" t="str">
        <f t="shared" si="31"/>
        <v>h</v>
      </c>
      <c r="R29" s="40">
        <f t="shared" si="31"/>
        <v>0</v>
      </c>
      <c r="S29" s="38">
        <f t="shared" si="31"/>
        <v>0</v>
      </c>
      <c r="T29" s="39" t="str">
        <f t="shared" si="31"/>
        <v>h</v>
      </c>
      <c r="U29" s="39" t="str">
        <f t="shared" si="31"/>
        <v>h</v>
      </c>
      <c r="V29" s="40">
        <f t="shared" si="31"/>
        <v>0</v>
      </c>
      <c r="W29" s="38">
        <f t="shared" si="31"/>
        <v>0</v>
      </c>
      <c r="X29" s="39" t="str">
        <f t="shared" ref="X29:AD30" si="32">T29</f>
        <v>h</v>
      </c>
      <c r="Y29" s="39" t="str">
        <f t="shared" si="32"/>
        <v>h</v>
      </c>
      <c r="Z29" s="40">
        <f t="shared" si="32"/>
        <v>0</v>
      </c>
      <c r="AA29" s="38">
        <f t="shared" si="32"/>
        <v>0</v>
      </c>
      <c r="AB29" s="39" t="str">
        <f t="shared" si="32"/>
        <v>h</v>
      </c>
      <c r="AC29" s="39" t="str">
        <f t="shared" si="32"/>
        <v>h</v>
      </c>
      <c r="AD29" s="40">
        <f t="shared" si="32"/>
        <v>0</v>
      </c>
    </row>
    <row r="30" spans="2:30" x14ac:dyDescent="0.35">
      <c r="B30" s="16" t="s">
        <v>38</v>
      </c>
      <c r="C30" s="41">
        <f>C18</f>
        <v>0</v>
      </c>
      <c r="D30" s="42" t="str">
        <f t="shared" si="30"/>
        <v>jour</v>
      </c>
      <c r="E30" s="42" t="str">
        <f t="shared" si="30"/>
        <v>nuit</v>
      </c>
      <c r="F30" s="43">
        <f t="shared" si="30"/>
        <v>0</v>
      </c>
      <c r="G30" s="44">
        <f>C30</f>
        <v>0</v>
      </c>
      <c r="H30" s="45" t="str">
        <f t="shared" si="31"/>
        <v>jour</v>
      </c>
      <c r="I30" s="45" t="str">
        <f t="shared" si="31"/>
        <v>nuit</v>
      </c>
      <c r="J30" s="46">
        <f t="shared" si="31"/>
        <v>0</v>
      </c>
      <c r="K30" s="44">
        <f t="shared" si="31"/>
        <v>0</v>
      </c>
      <c r="L30" s="45" t="str">
        <f t="shared" si="31"/>
        <v>jour</v>
      </c>
      <c r="M30" s="45" t="str">
        <f t="shared" si="31"/>
        <v>nuit</v>
      </c>
      <c r="N30" s="46">
        <f t="shared" si="31"/>
        <v>0</v>
      </c>
      <c r="O30" s="44">
        <f t="shared" si="31"/>
        <v>0</v>
      </c>
      <c r="P30" s="45" t="str">
        <f t="shared" si="31"/>
        <v>jour</v>
      </c>
      <c r="Q30" s="45" t="str">
        <f t="shared" si="31"/>
        <v>nuit</v>
      </c>
      <c r="R30" s="46">
        <f t="shared" si="31"/>
        <v>0</v>
      </c>
      <c r="S30" s="44">
        <f t="shared" si="31"/>
        <v>0</v>
      </c>
      <c r="T30" s="45" t="str">
        <f t="shared" si="31"/>
        <v>jour</v>
      </c>
      <c r="U30" s="45" t="str">
        <f t="shared" si="31"/>
        <v>nuit</v>
      </c>
      <c r="V30" s="46">
        <f t="shared" si="31"/>
        <v>0</v>
      </c>
      <c r="W30" s="44">
        <f t="shared" si="31"/>
        <v>0</v>
      </c>
      <c r="X30" s="45" t="str">
        <f t="shared" si="32"/>
        <v>jour</v>
      </c>
      <c r="Y30" s="45" t="str">
        <f t="shared" si="32"/>
        <v>nuit</v>
      </c>
      <c r="Z30" s="46">
        <f t="shared" si="32"/>
        <v>0</v>
      </c>
      <c r="AA30" s="44">
        <f t="shared" si="32"/>
        <v>0</v>
      </c>
      <c r="AB30" s="45" t="str">
        <f t="shared" si="32"/>
        <v>jour</v>
      </c>
      <c r="AC30" s="45" t="str">
        <f t="shared" si="32"/>
        <v>nuit</v>
      </c>
      <c r="AD30" s="46">
        <f t="shared" si="32"/>
        <v>0</v>
      </c>
    </row>
    <row r="31" spans="2:30" x14ac:dyDescent="0.35">
      <c r="B31" s="24" t="str">
        <f ca="1">B19</f>
        <v>Agent1</v>
      </c>
      <c r="C31" s="48"/>
      <c r="D31" s="49">
        <f ca="1">IFERROR(INDEX(data[heures jour],MATCH($B31&amp;"|"&amp;C28,data[clé],0)),0)</f>
        <v>0</v>
      </c>
      <c r="E31" s="49">
        <f ca="1">IFERROR(INDEX(data[heures nuit],MATCH($B31&amp;"|"&amp;C28,data[clé],0)),0)</f>
        <v>0</v>
      </c>
      <c r="F31" s="50"/>
      <c r="G31" s="48"/>
      <c r="H31" s="49">
        <f ca="1">IFERROR(INDEX(data[heures jour],MATCH($B31&amp;"|"&amp;G28,data[clé],0)),0)</f>
        <v>0</v>
      </c>
      <c r="I31" s="49">
        <f ca="1">IFERROR(INDEX(data[heures nuit],MATCH($B31&amp;"|"&amp;G28,data[clé],0)),0)</f>
        <v>0</v>
      </c>
      <c r="J31" s="50"/>
      <c r="K31" s="48"/>
      <c r="L31" s="49">
        <f ca="1">IFERROR(INDEX(data[heures jour],MATCH($B31&amp;"|"&amp;K28,data[clé],0)),0)</f>
        <v>0</v>
      </c>
      <c r="M31" s="49">
        <f ca="1">IFERROR(INDEX(data[heures nuit],MATCH($B31&amp;"|"&amp;K28,data[clé],0)),0)</f>
        <v>0</v>
      </c>
      <c r="N31" s="50"/>
      <c r="O31" s="48"/>
      <c r="P31" s="49">
        <f ca="1">IFERROR(INDEX(data[heures jour],MATCH($B31&amp;"|"&amp;O28,data[clé],0)),0)</f>
        <v>0</v>
      </c>
      <c r="Q31" s="49">
        <f ca="1">IFERROR(INDEX(data[heures nuit],MATCH($B31&amp;"|"&amp;O28,data[clé],0)),0)</f>
        <v>0</v>
      </c>
      <c r="R31" s="50"/>
      <c r="S31" s="48"/>
      <c r="T31" s="49">
        <f ca="1">IFERROR(INDEX(data[heures jour],MATCH($B31&amp;"|"&amp;S28,data[clé],0)),0)</f>
        <v>0</v>
      </c>
      <c r="U31" s="49">
        <f ca="1">IFERROR(INDEX(data[heures nuit],MATCH($B31&amp;"|"&amp;S28,data[clé],0)),0)</f>
        <v>0</v>
      </c>
      <c r="V31" s="50"/>
      <c r="W31" s="48"/>
      <c r="X31" s="49">
        <f ca="1">IFERROR(INDEX(data[heures jour],MATCH($B31&amp;"|"&amp;W28,data[clé],0)),0)</f>
        <v>0</v>
      </c>
      <c r="Y31" s="49">
        <f ca="1">IFERROR(INDEX(data[heures nuit],MATCH($B31&amp;"|"&amp;W28,data[clé],0)),0)</f>
        <v>0</v>
      </c>
      <c r="Z31" s="50"/>
      <c r="AA31" s="48"/>
      <c r="AB31" s="49">
        <f ca="1">IFERROR(INDEX(data[heures jour],MATCH($B31&amp;"|"&amp;AA28,data[clé],0)),0)</f>
        <v>0</v>
      </c>
      <c r="AC31" s="49">
        <f ca="1">IFERROR(INDEX(data[heures nuit],MATCH($B31&amp;"|"&amp;AA28,data[clé],0)),0)</f>
        <v>0</v>
      </c>
      <c r="AD31" s="50"/>
    </row>
    <row r="32" spans="2:30" x14ac:dyDescent="0.35">
      <c r="B32" s="26" t="str">
        <f t="shared" ref="B32:B38" ca="1" si="33">B20</f>
        <v>Agent2</v>
      </c>
      <c r="C32" s="51"/>
      <c r="D32" s="52">
        <f ca="1">IFERROR(INDEX(data[heures jour],MATCH($B32&amp;"|"&amp;C28,data[clé],0)),0)</f>
        <v>0</v>
      </c>
      <c r="E32" s="52">
        <f ca="1">IFERROR(INDEX(data[heures nuit],MATCH($B32&amp;"|"&amp;C28,data[clé],0)),0)</f>
        <v>0</v>
      </c>
      <c r="F32" s="53"/>
      <c r="G32" s="51"/>
      <c r="H32" s="52">
        <f ca="1">IFERROR(INDEX(data[heures jour],MATCH($B32&amp;"|"&amp;G28,data[clé],0)),0)</f>
        <v>0</v>
      </c>
      <c r="I32" s="52">
        <f ca="1">IFERROR(INDEX(data[heures nuit],MATCH($B32&amp;"|"&amp;G28,data[clé],0)),0)</f>
        <v>0</v>
      </c>
      <c r="J32" s="53"/>
      <c r="K32" s="51"/>
      <c r="L32" s="52">
        <f ca="1">IFERROR(INDEX(data[heures jour],MATCH($B32&amp;"|"&amp;K28,data[clé],0)),0)</f>
        <v>0</v>
      </c>
      <c r="M32" s="52">
        <f ca="1">IFERROR(INDEX(data[heures nuit],MATCH($B32&amp;"|"&amp;K28,data[clé],0)),0)</f>
        <v>0</v>
      </c>
      <c r="N32" s="53"/>
      <c r="O32" s="51"/>
      <c r="P32" s="52">
        <f ca="1">IFERROR(INDEX(data[heures jour],MATCH($B32&amp;"|"&amp;O28,data[clé],0)),0)</f>
        <v>0</v>
      </c>
      <c r="Q32" s="52">
        <f ca="1">IFERROR(INDEX(data[heures nuit],MATCH($B32&amp;"|"&amp;O28,data[clé],0)),0)</f>
        <v>0</v>
      </c>
      <c r="R32" s="53"/>
      <c r="S32" s="51"/>
      <c r="T32" s="52">
        <f ca="1">IFERROR(INDEX(data[heures jour],MATCH($B32&amp;"|"&amp;S28,data[clé],0)),0)</f>
        <v>0</v>
      </c>
      <c r="U32" s="52">
        <f ca="1">IFERROR(INDEX(data[heures nuit],MATCH($B32&amp;"|"&amp;S28,data[clé],0)),0)</f>
        <v>0</v>
      </c>
      <c r="V32" s="53"/>
      <c r="W32" s="51"/>
      <c r="X32" s="52">
        <f ca="1">IFERROR(INDEX(data[heures jour],MATCH($B32&amp;"|"&amp;W28,data[clé],0)),0)</f>
        <v>0</v>
      </c>
      <c r="Y32" s="52">
        <f ca="1">IFERROR(INDEX(data[heures nuit],MATCH($B32&amp;"|"&amp;W28,data[clé],0)),0)</f>
        <v>0</v>
      </c>
      <c r="Z32" s="53"/>
      <c r="AA32" s="51"/>
      <c r="AB32" s="52">
        <f ca="1">IFERROR(INDEX(data[heures jour],MATCH($B32&amp;"|"&amp;AA28,data[clé],0)),0)</f>
        <v>0</v>
      </c>
      <c r="AC32" s="52">
        <f ca="1">IFERROR(INDEX(data[heures nuit],MATCH($B32&amp;"|"&amp;AA28,data[clé],0)),0)</f>
        <v>0</v>
      </c>
      <c r="AD32" s="53"/>
    </row>
    <row r="33" spans="2:30" x14ac:dyDescent="0.35">
      <c r="B33" s="25" t="str">
        <f t="shared" ca="1" si="33"/>
        <v>Agent3</v>
      </c>
      <c r="C33" s="54"/>
      <c r="D33" s="55">
        <f ca="1">IFERROR(INDEX(data[heures jour],MATCH($B33&amp;"|"&amp;C28,data[clé],0)),0)</f>
        <v>0</v>
      </c>
      <c r="E33" s="55">
        <f ca="1">IFERROR(INDEX(data[heures nuit],MATCH($B33&amp;"|"&amp;C28,data[clé],0)),0)</f>
        <v>0</v>
      </c>
      <c r="F33" s="56"/>
      <c r="G33" s="54"/>
      <c r="H33" s="55">
        <f ca="1">IFERROR(INDEX(data[heures jour],MATCH($B33&amp;"|"&amp;G28,data[clé],0)),0)</f>
        <v>0</v>
      </c>
      <c r="I33" s="55">
        <f ca="1">IFERROR(INDEX(data[heures nuit],MATCH($B33&amp;"|"&amp;G28,data[clé],0)),0)</f>
        <v>0</v>
      </c>
      <c r="J33" s="56"/>
      <c r="K33" s="54"/>
      <c r="L33" s="55">
        <f ca="1">IFERROR(INDEX(data[heures jour],MATCH($B33&amp;"|"&amp;K28,data[clé],0)),0)</f>
        <v>0</v>
      </c>
      <c r="M33" s="55">
        <f ca="1">IFERROR(INDEX(data[heures nuit],MATCH($B33&amp;"|"&amp;K28,data[clé],0)),0)</f>
        <v>0</v>
      </c>
      <c r="N33" s="56"/>
      <c r="O33" s="54"/>
      <c r="P33" s="55">
        <f ca="1">IFERROR(INDEX(data[heures jour],MATCH($B33&amp;"|"&amp;O28,data[clé],0)),0)</f>
        <v>0</v>
      </c>
      <c r="Q33" s="55">
        <f ca="1">IFERROR(INDEX(data[heures nuit],MATCH($B33&amp;"|"&amp;O28,data[clé],0)),0)</f>
        <v>0</v>
      </c>
      <c r="R33" s="56"/>
      <c r="S33" s="54"/>
      <c r="T33" s="55">
        <f ca="1">IFERROR(INDEX(data[heures jour],MATCH($B33&amp;"|"&amp;S28,data[clé],0)),0)</f>
        <v>0</v>
      </c>
      <c r="U33" s="55">
        <f ca="1">IFERROR(INDEX(data[heures nuit],MATCH($B33&amp;"|"&amp;S28,data[clé],0)),0)</f>
        <v>0</v>
      </c>
      <c r="V33" s="56"/>
      <c r="W33" s="54"/>
      <c r="X33" s="55">
        <f ca="1">IFERROR(INDEX(data[heures jour],MATCH($B33&amp;"|"&amp;W28,data[clé],0)),0)</f>
        <v>0</v>
      </c>
      <c r="Y33" s="55">
        <f ca="1">IFERROR(INDEX(data[heures nuit],MATCH($B33&amp;"|"&amp;W28,data[clé],0)),0)</f>
        <v>0</v>
      </c>
      <c r="Z33" s="56"/>
      <c r="AA33" s="54"/>
      <c r="AB33" s="55">
        <f ca="1">IFERROR(INDEX(data[heures jour],MATCH($B33&amp;"|"&amp;AA28,data[clé],0)),0)</f>
        <v>0</v>
      </c>
      <c r="AC33" s="55">
        <f ca="1">IFERROR(INDEX(data[heures nuit],MATCH($B33&amp;"|"&amp;AA28,data[clé],0)),0)</f>
        <v>0</v>
      </c>
      <c r="AD33" s="56"/>
    </row>
    <row r="34" spans="2:30" x14ac:dyDescent="0.35">
      <c r="B34" s="26">
        <f t="shared" ca="1" si="33"/>
        <v>0</v>
      </c>
      <c r="C34" s="51"/>
      <c r="D34" s="52">
        <f ca="1">IFERROR(INDEX(data[heures jour],MATCH($B34&amp;"|"&amp;C28,data[clé],0)),0)</f>
        <v>0</v>
      </c>
      <c r="E34" s="52">
        <f ca="1">IFERROR(INDEX(data[heures nuit],MATCH($B34&amp;"|"&amp;C28,data[clé],0)),0)</f>
        <v>0</v>
      </c>
      <c r="F34" s="53"/>
      <c r="G34" s="51"/>
      <c r="H34" s="52">
        <f ca="1">IFERROR(INDEX(data[heures jour],MATCH($B34&amp;"|"&amp;G28,data[clé],0)),0)</f>
        <v>0</v>
      </c>
      <c r="I34" s="52">
        <f ca="1">IFERROR(INDEX(data[heures nuit],MATCH($B34&amp;"|"&amp;G28,data[clé],0)),0)</f>
        <v>0</v>
      </c>
      <c r="J34" s="53"/>
      <c r="K34" s="51"/>
      <c r="L34" s="52">
        <f ca="1">IFERROR(INDEX(data[heures jour],MATCH($B34&amp;"|"&amp;K28,data[clé],0)),0)</f>
        <v>0</v>
      </c>
      <c r="M34" s="52">
        <f ca="1">IFERROR(INDEX(data[heures nuit],MATCH($B34&amp;"|"&amp;K28,data[clé],0)),0)</f>
        <v>0</v>
      </c>
      <c r="N34" s="53"/>
      <c r="O34" s="51"/>
      <c r="P34" s="52">
        <f ca="1">IFERROR(INDEX(data[heures jour],MATCH($B34&amp;"|"&amp;O28,data[clé],0)),0)</f>
        <v>0</v>
      </c>
      <c r="Q34" s="52">
        <f ca="1">IFERROR(INDEX(data[heures nuit],MATCH($B34&amp;"|"&amp;O28,data[clé],0)),0)</f>
        <v>0</v>
      </c>
      <c r="R34" s="53"/>
      <c r="S34" s="51"/>
      <c r="T34" s="52">
        <f ca="1">IFERROR(INDEX(data[heures jour],MATCH($B34&amp;"|"&amp;S28,data[clé],0)),0)</f>
        <v>0</v>
      </c>
      <c r="U34" s="52">
        <f ca="1">IFERROR(INDEX(data[heures nuit],MATCH($B34&amp;"|"&amp;S28,data[clé],0)),0)</f>
        <v>0</v>
      </c>
      <c r="V34" s="53"/>
      <c r="W34" s="51"/>
      <c r="X34" s="52">
        <f ca="1">IFERROR(INDEX(data[heures jour],MATCH($B34&amp;"|"&amp;W28,data[clé],0)),0)</f>
        <v>0</v>
      </c>
      <c r="Y34" s="52">
        <f ca="1">IFERROR(INDEX(data[heures nuit],MATCH($B34&amp;"|"&amp;W28,data[clé],0)),0)</f>
        <v>0</v>
      </c>
      <c r="Z34" s="53"/>
      <c r="AA34" s="51"/>
      <c r="AB34" s="52">
        <f ca="1">IFERROR(INDEX(data[heures jour],MATCH($B34&amp;"|"&amp;AA28,data[clé],0)),0)</f>
        <v>0</v>
      </c>
      <c r="AC34" s="52">
        <f ca="1">IFERROR(INDEX(data[heures nuit],MATCH($B34&amp;"|"&amp;AA28,data[clé],0)),0)</f>
        <v>0</v>
      </c>
      <c r="AD34" s="53"/>
    </row>
    <row r="35" spans="2:30" x14ac:dyDescent="0.35">
      <c r="B35" s="25">
        <f t="shared" ca="1" si="33"/>
        <v>0</v>
      </c>
      <c r="C35" s="54"/>
      <c r="D35" s="55">
        <f ca="1">IFERROR(INDEX(data[heures jour],MATCH($B35&amp;"|"&amp;C28,data[clé],0)),0)</f>
        <v>0</v>
      </c>
      <c r="E35" s="55">
        <f ca="1">IFERROR(INDEX(data[heures nuit],MATCH($B35&amp;"|"&amp;C28,data[clé],0)),0)</f>
        <v>0</v>
      </c>
      <c r="F35" s="56"/>
      <c r="G35" s="54"/>
      <c r="H35" s="55">
        <f ca="1">IFERROR(INDEX(data[heures jour],MATCH($B35&amp;"|"&amp;G28,data[clé],0)),0)</f>
        <v>0</v>
      </c>
      <c r="I35" s="55">
        <f ca="1">IFERROR(INDEX(data[heures nuit],MATCH($B35&amp;"|"&amp;G28,data[clé],0)),0)</f>
        <v>0</v>
      </c>
      <c r="J35" s="56"/>
      <c r="K35" s="54"/>
      <c r="L35" s="55">
        <f ca="1">IFERROR(INDEX(data[heures jour],MATCH($B35&amp;"|"&amp;K28,data[clé],0)),0)</f>
        <v>0</v>
      </c>
      <c r="M35" s="55">
        <f ca="1">IFERROR(INDEX(data[heures nuit],MATCH($B35&amp;"|"&amp;K28,data[clé],0)),0)</f>
        <v>0</v>
      </c>
      <c r="N35" s="56"/>
      <c r="O35" s="54"/>
      <c r="P35" s="55">
        <f ca="1">IFERROR(INDEX(data[heures jour],MATCH($B35&amp;"|"&amp;O28,data[clé],0)),0)</f>
        <v>0</v>
      </c>
      <c r="Q35" s="55">
        <f ca="1">IFERROR(INDEX(data[heures nuit],MATCH($B35&amp;"|"&amp;O28,data[clé],0)),0)</f>
        <v>0</v>
      </c>
      <c r="R35" s="56"/>
      <c r="S35" s="54"/>
      <c r="T35" s="55">
        <f ca="1">IFERROR(INDEX(data[heures jour],MATCH($B35&amp;"|"&amp;S28,data[clé],0)),0)</f>
        <v>0</v>
      </c>
      <c r="U35" s="55">
        <f ca="1">IFERROR(INDEX(data[heures nuit],MATCH($B35&amp;"|"&amp;S28,data[clé],0)),0)</f>
        <v>0</v>
      </c>
      <c r="V35" s="56"/>
      <c r="W35" s="54"/>
      <c r="X35" s="55">
        <f ca="1">IFERROR(INDEX(data[heures jour],MATCH($B35&amp;"|"&amp;W28,data[clé],0)),0)</f>
        <v>0</v>
      </c>
      <c r="Y35" s="55">
        <f ca="1">IFERROR(INDEX(data[heures nuit],MATCH($B35&amp;"|"&amp;W28,data[clé],0)),0)</f>
        <v>0</v>
      </c>
      <c r="Z35" s="56"/>
      <c r="AA35" s="54"/>
      <c r="AB35" s="55">
        <f ca="1">IFERROR(INDEX(data[heures jour],MATCH($B35&amp;"|"&amp;AA28,data[clé],0)),0)</f>
        <v>0</v>
      </c>
      <c r="AC35" s="55">
        <f ca="1">IFERROR(INDEX(data[heures nuit],MATCH($B35&amp;"|"&amp;AA28,data[clé],0)),0)</f>
        <v>0</v>
      </c>
      <c r="AD35" s="56"/>
    </row>
    <row r="36" spans="2:30" x14ac:dyDescent="0.35">
      <c r="B36" s="26">
        <f t="shared" ca="1" si="33"/>
        <v>0</v>
      </c>
      <c r="C36" s="51"/>
      <c r="D36" s="52">
        <f ca="1">IFERROR(INDEX(data[heures jour],MATCH($B36&amp;"|"&amp;C28,data[clé],0)),0)</f>
        <v>0</v>
      </c>
      <c r="E36" s="52">
        <f ca="1">IFERROR(INDEX(data[heures nuit],MATCH($B36&amp;"|"&amp;C28,data[clé],0)),0)</f>
        <v>0</v>
      </c>
      <c r="F36" s="53"/>
      <c r="G36" s="51"/>
      <c r="H36" s="52">
        <f ca="1">IFERROR(INDEX(data[heures jour],MATCH($B36&amp;"|"&amp;G28,data[clé],0)),0)</f>
        <v>0</v>
      </c>
      <c r="I36" s="52">
        <f ca="1">IFERROR(INDEX(data[heures nuit],MATCH($B36&amp;"|"&amp;G28,data[clé],0)),0)</f>
        <v>0</v>
      </c>
      <c r="J36" s="53"/>
      <c r="K36" s="51"/>
      <c r="L36" s="52">
        <f ca="1">IFERROR(INDEX(data[heures jour],MATCH($B36&amp;"|"&amp;K28,data[clé],0)),0)</f>
        <v>0</v>
      </c>
      <c r="M36" s="52">
        <f ca="1">IFERROR(INDEX(data[heures nuit],MATCH($B36&amp;"|"&amp;K28,data[clé],0)),0)</f>
        <v>0</v>
      </c>
      <c r="N36" s="53"/>
      <c r="O36" s="51"/>
      <c r="P36" s="52">
        <f ca="1">IFERROR(INDEX(data[heures jour],MATCH($B36&amp;"|"&amp;O28,data[clé],0)),0)</f>
        <v>0</v>
      </c>
      <c r="Q36" s="52">
        <f ca="1">IFERROR(INDEX(data[heures nuit],MATCH($B36&amp;"|"&amp;O28,data[clé],0)),0)</f>
        <v>0</v>
      </c>
      <c r="R36" s="53"/>
      <c r="S36" s="51"/>
      <c r="T36" s="52">
        <f ca="1">IFERROR(INDEX(data[heures jour],MATCH($B36&amp;"|"&amp;S28,data[clé],0)),0)</f>
        <v>0</v>
      </c>
      <c r="U36" s="52">
        <f ca="1">IFERROR(INDEX(data[heures nuit],MATCH($B36&amp;"|"&amp;S28,data[clé],0)),0)</f>
        <v>0</v>
      </c>
      <c r="V36" s="53"/>
      <c r="W36" s="51"/>
      <c r="X36" s="52">
        <f ca="1">IFERROR(INDEX(data[heures jour],MATCH($B36&amp;"|"&amp;W28,data[clé],0)),0)</f>
        <v>0</v>
      </c>
      <c r="Y36" s="52">
        <f ca="1">IFERROR(INDEX(data[heures nuit],MATCH($B36&amp;"|"&amp;W28,data[clé],0)),0)</f>
        <v>0</v>
      </c>
      <c r="Z36" s="53"/>
      <c r="AA36" s="51"/>
      <c r="AB36" s="52">
        <f ca="1">IFERROR(INDEX(data[heures jour],MATCH($B36&amp;"|"&amp;AA28,data[clé],0)),0)</f>
        <v>0</v>
      </c>
      <c r="AC36" s="52">
        <f ca="1">IFERROR(INDEX(data[heures nuit],MATCH($B36&amp;"|"&amp;AA28,data[clé],0)),0)</f>
        <v>0</v>
      </c>
      <c r="AD36" s="53"/>
    </row>
    <row r="37" spans="2:30" x14ac:dyDescent="0.35">
      <c r="B37" s="25">
        <f t="shared" ca="1" si="33"/>
        <v>0</v>
      </c>
      <c r="C37" s="54"/>
      <c r="D37" s="55">
        <f ca="1">IFERROR(INDEX(data[heures jour],MATCH($B37&amp;"|"&amp;C28,data[clé],0)),0)</f>
        <v>0</v>
      </c>
      <c r="E37" s="55">
        <f ca="1">IFERROR(INDEX(data[heures nuit],MATCH($B37&amp;"|"&amp;C28,data[clé],0)),0)</f>
        <v>0</v>
      </c>
      <c r="F37" s="56"/>
      <c r="G37" s="54"/>
      <c r="H37" s="55">
        <f ca="1">IFERROR(INDEX(data[heures jour],MATCH($B37&amp;"|"&amp;G28,data[clé],0)),0)</f>
        <v>0</v>
      </c>
      <c r="I37" s="55">
        <f ca="1">IFERROR(INDEX(data[heures nuit],MATCH($B37&amp;"|"&amp;G28,data[clé],0)),0)</f>
        <v>0</v>
      </c>
      <c r="J37" s="56"/>
      <c r="K37" s="54"/>
      <c r="L37" s="55">
        <f ca="1">IFERROR(INDEX(data[heures jour],MATCH($B37&amp;"|"&amp;K28,data[clé],0)),0)</f>
        <v>0</v>
      </c>
      <c r="M37" s="55">
        <f ca="1">IFERROR(INDEX(data[heures nuit],MATCH($B37&amp;"|"&amp;K28,data[clé],0)),0)</f>
        <v>0</v>
      </c>
      <c r="N37" s="56"/>
      <c r="O37" s="54"/>
      <c r="P37" s="55">
        <f ca="1">IFERROR(INDEX(data[heures jour],MATCH($B37&amp;"|"&amp;O28,data[clé],0)),0)</f>
        <v>0</v>
      </c>
      <c r="Q37" s="55">
        <f ca="1">IFERROR(INDEX(data[heures nuit],MATCH($B37&amp;"|"&amp;O28,data[clé],0)),0)</f>
        <v>0</v>
      </c>
      <c r="R37" s="56"/>
      <c r="S37" s="54"/>
      <c r="T37" s="55">
        <f ca="1">IFERROR(INDEX(data[heures jour],MATCH($B37&amp;"|"&amp;S28,data[clé],0)),0)</f>
        <v>0</v>
      </c>
      <c r="U37" s="55">
        <f ca="1">IFERROR(INDEX(data[heures nuit],MATCH($B37&amp;"|"&amp;S28,data[clé],0)),0)</f>
        <v>0</v>
      </c>
      <c r="V37" s="56"/>
      <c r="W37" s="54"/>
      <c r="X37" s="55">
        <f ca="1">IFERROR(INDEX(data[heures jour],MATCH($B37&amp;"|"&amp;W28,data[clé],0)),0)</f>
        <v>0</v>
      </c>
      <c r="Y37" s="55">
        <f ca="1">IFERROR(INDEX(data[heures nuit],MATCH($B37&amp;"|"&amp;W28,data[clé],0)),0)</f>
        <v>0</v>
      </c>
      <c r="Z37" s="56"/>
      <c r="AA37" s="54"/>
      <c r="AB37" s="55">
        <f ca="1">IFERROR(INDEX(data[heures jour],MATCH($B37&amp;"|"&amp;AA28,data[clé],0)),0)</f>
        <v>0</v>
      </c>
      <c r="AC37" s="55">
        <f ca="1">IFERROR(INDEX(data[heures nuit],MATCH($B37&amp;"|"&amp;AA28,data[clé],0)),0)</f>
        <v>0</v>
      </c>
      <c r="AD37" s="56"/>
    </row>
    <row r="38" spans="2:30" x14ac:dyDescent="0.35">
      <c r="B38" s="30">
        <f t="shared" ca="1" si="33"/>
        <v>0</v>
      </c>
      <c r="C38" s="57"/>
      <c r="D38" s="58">
        <f ca="1">IFERROR(INDEX(data[heures jour],MATCH($B38&amp;"|"&amp;C28,data[clé],0)),0)</f>
        <v>0</v>
      </c>
      <c r="E38" s="58">
        <f ca="1">IFERROR(INDEX(data[heures nuit],MATCH($B38&amp;"|"&amp;C28,data[clé],0)),0)</f>
        <v>0</v>
      </c>
      <c r="F38" s="59"/>
      <c r="G38" s="57"/>
      <c r="H38" s="58">
        <f ca="1">IFERROR(INDEX(data[heures jour],MATCH($B38&amp;"|"&amp;G28,data[clé],0)),0)</f>
        <v>0</v>
      </c>
      <c r="I38" s="58">
        <f ca="1">IFERROR(INDEX(data[heures nuit],MATCH($B38&amp;"|"&amp;G28,data[clé],0)),0)</f>
        <v>0</v>
      </c>
      <c r="J38" s="59"/>
      <c r="K38" s="57"/>
      <c r="L38" s="58">
        <f ca="1">IFERROR(INDEX(data[heures jour],MATCH($B38&amp;"|"&amp;K28,data[clé],0)),0)</f>
        <v>0</v>
      </c>
      <c r="M38" s="58">
        <f ca="1">IFERROR(INDEX(data[heures nuit],MATCH($B38&amp;"|"&amp;K28,data[clé],0)),0)</f>
        <v>0</v>
      </c>
      <c r="N38" s="59"/>
      <c r="O38" s="57"/>
      <c r="P38" s="58">
        <f ca="1">IFERROR(INDEX(data[heures jour],MATCH($B38&amp;"|"&amp;O28,data[clé],0)),0)</f>
        <v>0</v>
      </c>
      <c r="Q38" s="58">
        <f ca="1">IFERROR(INDEX(data[heures nuit],MATCH($B38&amp;"|"&amp;O28,data[clé],0)),0)</f>
        <v>0</v>
      </c>
      <c r="R38" s="59"/>
      <c r="S38" s="57"/>
      <c r="T38" s="58">
        <f ca="1">IFERROR(INDEX(data[heures jour],MATCH($B38&amp;"|"&amp;S28,data[clé],0)),0)</f>
        <v>0</v>
      </c>
      <c r="U38" s="58">
        <f ca="1">IFERROR(INDEX(data[heures nuit],MATCH($B38&amp;"|"&amp;S28,data[clé],0)),0)</f>
        <v>0</v>
      </c>
      <c r="V38" s="59"/>
      <c r="W38" s="57"/>
      <c r="X38" s="58">
        <f ca="1">IFERROR(INDEX(data[heures jour],MATCH($B38&amp;"|"&amp;W28,data[clé],0)),0)</f>
        <v>0</v>
      </c>
      <c r="Y38" s="58">
        <f ca="1">IFERROR(INDEX(data[heures nuit],MATCH($B38&amp;"|"&amp;W28,data[clé],0)),0)</f>
        <v>0</v>
      </c>
      <c r="Z38" s="59"/>
      <c r="AA38" s="57"/>
      <c r="AB38" s="58">
        <f ca="1">IFERROR(INDEX(data[heures jour],MATCH($B38&amp;"|"&amp;AA28,data[clé],0)),0)</f>
        <v>0</v>
      </c>
      <c r="AC38" s="58">
        <f ca="1">IFERROR(INDEX(data[heures nuit],MATCH($B38&amp;"|"&amp;AA28,data[clé],0)),0)</f>
        <v>0</v>
      </c>
      <c r="AD38" s="59"/>
    </row>
    <row r="40" spans="2:30" x14ac:dyDescent="0.35">
      <c r="C40" s="80">
        <f>C28+7</f>
        <v>43122</v>
      </c>
      <c r="D40" s="81"/>
      <c r="E40" s="81"/>
      <c r="F40" s="82"/>
      <c r="G40" s="80">
        <f>C40+1</f>
        <v>43123</v>
      </c>
      <c r="H40" s="81"/>
      <c r="I40" s="81"/>
      <c r="J40" s="82"/>
      <c r="K40" s="80">
        <f>G40+1</f>
        <v>43124</v>
      </c>
      <c r="L40" s="81"/>
      <c r="M40" s="81"/>
      <c r="N40" s="82"/>
      <c r="O40" s="80">
        <f>K40+1</f>
        <v>43125</v>
      </c>
      <c r="P40" s="81"/>
      <c r="Q40" s="81"/>
      <c r="R40" s="82"/>
      <c r="S40" s="80">
        <f>O40+1</f>
        <v>43126</v>
      </c>
      <c r="T40" s="81"/>
      <c r="U40" s="81"/>
      <c r="V40" s="82"/>
      <c r="W40" s="80">
        <f>S40+1</f>
        <v>43127</v>
      </c>
      <c r="X40" s="81"/>
      <c r="Y40" s="81"/>
      <c r="Z40" s="82"/>
      <c r="AA40" s="80">
        <f t="shared" ref="AA40" si="34">W40+1</f>
        <v>43128</v>
      </c>
      <c r="AB40" s="81"/>
      <c r="AC40" s="81"/>
      <c r="AD40" s="82"/>
    </row>
    <row r="41" spans="2:30" x14ac:dyDescent="0.35">
      <c r="B41" s="16" t="s">
        <v>37</v>
      </c>
      <c r="C41" s="35">
        <f>C29</f>
        <v>0</v>
      </c>
      <c r="D41" s="36" t="str">
        <f t="shared" ref="D41:F42" si="35">D29</f>
        <v>h</v>
      </c>
      <c r="E41" s="36" t="str">
        <f t="shared" si="35"/>
        <v>h</v>
      </c>
      <c r="F41" s="37">
        <f t="shared" si="35"/>
        <v>0</v>
      </c>
      <c r="G41" s="38">
        <f>C41</f>
        <v>0</v>
      </c>
      <c r="H41" s="39" t="str">
        <f t="shared" ref="H41:W42" si="36">D41</f>
        <v>h</v>
      </c>
      <c r="I41" s="39" t="str">
        <f t="shared" si="36"/>
        <v>h</v>
      </c>
      <c r="J41" s="40">
        <f t="shared" si="36"/>
        <v>0</v>
      </c>
      <c r="K41" s="38">
        <f t="shared" si="36"/>
        <v>0</v>
      </c>
      <c r="L41" s="39" t="str">
        <f t="shared" si="36"/>
        <v>h</v>
      </c>
      <c r="M41" s="39" t="str">
        <f t="shared" si="36"/>
        <v>h</v>
      </c>
      <c r="N41" s="40">
        <f t="shared" si="36"/>
        <v>0</v>
      </c>
      <c r="O41" s="38">
        <f t="shared" si="36"/>
        <v>0</v>
      </c>
      <c r="P41" s="39" t="str">
        <f t="shared" si="36"/>
        <v>h</v>
      </c>
      <c r="Q41" s="39" t="str">
        <f t="shared" si="36"/>
        <v>h</v>
      </c>
      <c r="R41" s="40">
        <f t="shared" si="36"/>
        <v>0</v>
      </c>
      <c r="S41" s="38">
        <f t="shared" si="36"/>
        <v>0</v>
      </c>
      <c r="T41" s="39" t="str">
        <f t="shared" si="36"/>
        <v>h</v>
      </c>
      <c r="U41" s="39" t="str">
        <f t="shared" si="36"/>
        <v>h</v>
      </c>
      <c r="V41" s="40">
        <f t="shared" si="36"/>
        <v>0</v>
      </c>
      <c r="W41" s="38">
        <f t="shared" si="36"/>
        <v>0</v>
      </c>
      <c r="X41" s="39" t="str">
        <f t="shared" ref="X41:AD42" si="37">T41</f>
        <v>h</v>
      </c>
      <c r="Y41" s="39" t="str">
        <f t="shared" si="37"/>
        <v>h</v>
      </c>
      <c r="Z41" s="40">
        <f t="shared" si="37"/>
        <v>0</v>
      </c>
      <c r="AA41" s="38">
        <f t="shared" si="37"/>
        <v>0</v>
      </c>
      <c r="AB41" s="39" t="str">
        <f t="shared" si="37"/>
        <v>h</v>
      </c>
      <c r="AC41" s="39" t="str">
        <f t="shared" si="37"/>
        <v>h</v>
      </c>
      <c r="AD41" s="40">
        <f t="shared" si="37"/>
        <v>0</v>
      </c>
    </row>
    <row r="42" spans="2:30" x14ac:dyDescent="0.35">
      <c r="B42" s="16" t="s">
        <v>38</v>
      </c>
      <c r="C42" s="41">
        <f>C30</f>
        <v>0</v>
      </c>
      <c r="D42" s="42" t="str">
        <f t="shared" si="35"/>
        <v>jour</v>
      </c>
      <c r="E42" s="42" t="str">
        <f t="shared" si="35"/>
        <v>nuit</v>
      </c>
      <c r="F42" s="43">
        <f t="shared" si="35"/>
        <v>0</v>
      </c>
      <c r="G42" s="44">
        <f>C42</f>
        <v>0</v>
      </c>
      <c r="H42" s="45" t="str">
        <f t="shared" si="36"/>
        <v>jour</v>
      </c>
      <c r="I42" s="45" t="str">
        <f t="shared" si="36"/>
        <v>nuit</v>
      </c>
      <c r="J42" s="46">
        <f t="shared" si="36"/>
        <v>0</v>
      </c>
      <c r="K42" s="44">
        <f t="shared" si="36"/>
        <v>0</v>
      </c>
      <c r="L42" s="45" t="str">
        <f t="shared" si="36"/>
        <v>jour</v>
      </c>
      <c r="M42" s="45" t="str">
        <f t="shared" si="36"/>
        <v>nuit</v>
      </c>
      <c r="N42" s="46">
        <f t="shared" si="36"/>
        <v>0</v>
      </c>
      <c r="O42" s="44">
        <f t="shared" si="36"/>
        <v>0</v>
      </c>
      <c r="P42" s="45" t="str">
        <f t="shared" si="36"/>
        <v>jour</v>
      </c>
      <c r="Q42" s="45" t="str">
        <f t="shared" si="36"/>
        <v>nuit</v>
      </c>
      <c r="R42" s="46">
        <f t="shared" si="36"/>
        <v>0</v>
      </c>
      <c r="S42" s="44">
        <f t="shared" si="36"/>
        <v>0</v>
      </c>
      <c r="T42" s="45" t="str">
        <f t="shared" si="36"/>
        <v>jour</v>
      </c>
      <c r="U42" s="45" t="str">
        <f t="shared" si="36"/>
        <v>nuit</v>
      </c>
      <c r="V42" s="46">
        <f t="shared" si="36"/>
        <v>0</v>
      </c>
      <c r="W42" s="44">
        <f t="shared" si="36"/>
        <v>0</v>
      </c>
      <c r="X42" s="45" t="str">
        <f t="shared" si="37"/>
        <v>jour</v>
      </c>
      <c r="Y42" s="45" t="str">
        <f t="shared" si="37"/>
        <v>nuit</v>
      </c>
      <c r="Z42" s="46">
        <f t="shared" si="37"/>
        <v>0</v>
      </c>
      <c r="AA42" s="44">
        <f t="shared" si="37"/>
        <v>0</v>
      </c>
      <c r="AB42" s="45" t="str">
        <f t="shared" si="37"/>
        <v>jour</v>
      </c>
      <c r="AC42" s="45" t="str">
        <f t="shared" si="37"/>
        <v>nuit</v>
      </c>
      <c r="AD42" s="46">
        <f t="shared" si="37"/>
        <v>0</v>
      </c>
    </row>
    <row r="43" spans="2:30" x14ac:dyDescent="0.35">
      <c r="B43" s="24" t="str">
        <f ca="1">B31</f>
        <v>Agent1</v>
      </c>
      <c r="C43" s="48"/>
      <c r="D43" s="49">
        <f ca="1">IFERROR(INDEX(data[heures jour],MATCH($B43&amp;"|"&amp;C40,data[clé],0)),0)</f>
        <v>0</v>
      </c>
      <c r="E43" s="49">
        <f ca="1">IFERROR(INDEX(data[heures nuit],MATCH($B43&amp;"|"&amp;C40,data[clé],0)),0)</f>
        <v>0</v>
      </c>
      <c r="F43" s="50"/>
      <c r="G43" s="48"/>
      <c r="H43" s="49">
        <f ca="1">IFERROR(INDEX(data[heures jour],MATCH($B43&amp;"|"&amp;G40,data[clé],0)),0)</f>
        <v>0</v>
      </c>
      <c r="I43" s="49">
        <f ca="1">IFERROR(INDEX(data[heures nuit],MATCH($B43&amp;"|"&amp;G40,data[clé],0)),0)</f>
        <v>0</v>
      </c>
      <c r="J43" s="50"/>
      <c r="K43" s="48"/>
      <c r="L43" s="49">
        <f ca="1">IFERROR(INDEX(data[heures jour],MATCH($B43&amp;"|"&amp;K40,data[clé],0)),0)</f>
        <v>0</v>
      </c>
      <c r="M43" s="49">
        <f ca="1">IFERROR(INDEX(data[heures nuit],MATCH($B43&amp;"|"&amp;K40,data[clé],0)),0)</f>
        <v>0</v>
      </c>
      <c r="N43" s="50"/>
      <c r="O43" s="48"/>
      <c r="P43" s="49">
        <f ca="1">IFERROR(INDEX(data[heures jour],MATCH($B43&amp;"|"&amp;O40,data[clé],0)),0)</f>
        <v>0</v>
      </c>
      <c r="Q43" s="49">
        <f ca="1">IFERROR(INDEX(data[heures nuit],MATCH($B43&amp;"|"&amp;O40,data[clé],0)),0)</f>
        <v>0</v>
      </c>
      <c r="R43" s="50"/>
      <c r="S43" s="48"/>
      <c r="T43" s="49">
        <f ca="1">IFERROR(INDEX(data[heures jour],MATCH($B43&amp;"|"&amp;S40,data[clé],0)),0)</f>
        <v>0</v>
      </c>
      <c r="U43" s="49">
        <f ca="1">IFERROR(INDEX(data[heures nuit],MATCH($B43&amp;"|"&amp;S40,data[clé],0)),0)</f>
        <v>0</v>
      </c>
      <c r="V43" s="50"/>
      <c r="W43" s="48"/>
      <c r="X43" s="49">
        <f ca="1">IFERROR(INDEX(data[heures jour],MATCH($B43&amp;"|"&amp;W40,data[clé],0)),0)</f>
        <v>0</v>
      </c>
      <c r="Y43" s="49">
        <f ca="1">IFERROR(INDEX(data[heures nuit],MATCH($B43&amp;"|"&amp;W40,data[clé],0)),0)</f>
        <v>0</v>
      </c>
      <c r="Z43" s="50"/>
      <c r="AA43" s="48"/>
      <c r="AB43" s="49">
        <f ca="1">IFERROR(INDEX(data[heures jour],MATCH($B43&amp;"|"&amp;AA40,data[clé],0)),0)</f>
        <v>0</v>
      </c>
      <c r="AC43" s="49">
        <f ca="1">IFERROR(INDEX(data[heures nuit],MATCH($B43&amp;"|"&amp;AA40,data[clé],0)),0)</f>
        <v>0</v>
      </c>
      <c r="AD43" s="50"/>
    </row>
    <row r="44" spans="2:30" x14ac:dyDescent="0.35">
      <c r="B44" s="26" t="str">
        <f t="shared" ref="B44:B50" ca="1" si="38">B32</f>
        <v>Agent2</v>
      </c>
      <c r="C44" s="51"/>
      <c r="D44" s="52">
        <f ca="1">IFERROR(INDEX(data[heures jour],MATCH($B44&amp;"|"&amp;C40,data[clé],0)),0)</f>
        <v>0</v>
      </c>
      <c r="E44" s="52">
        <f ca="1">IFERROR(INDEX(data[heures nuit],MATCH($B44&amp;"|"&amp;C40,data[clé],0)),0)</f>
        <v>0</v>
      </c>
      <c r="F44" s="53"/>
      <c r="G44" s="51"/>
      <c r="H44" s="52">
        <f ca="1">IFERROR(INDEX(data[heures jour],MATCH($B44&amp;"|"&amp;G40,data[clé],0)),0)</f>
        <v>0</v>
      </c>
      <c r="I44" s="52">
        <f ca="1">IFERROR(INDEX(data[heures nuit],MATCH($B44&amp;"|"&amp;G40,data[clé],0)),0)</f>
        <v>0</v>
      </c>
      <c r="J44" s="53"/>
      <c r="K44" s="51"/>
      <c r="L44" s="52">
        <f ca="1">IFERROR(INDEX(data[heures jour],MATCH($B44&amp;"|"&amp;K40,data[clé],0)),0)</f>
        <v>0</v>
      </c>
      <c r="M44" s="52">
        <f ca="1">IFERROR(INDEX(data[heures nuit],MATCH($B44&amp;"|"&amp;K40,data[clé],0)),0)</f>
        <v>0</v>
      </c>
      <c r="N44" s="53"/>
      <c r="O44" s="51"/>
      <c r="P44" s="52">
        <f ca="1">IFERROR(INDEX(data[heures jour],MATCH($B44&amp;"|"&amp;O40,data[clé],0)),0)</f>
        <v>0</v>
      </c>
      <c r="Q44" s="52">
        <f ca="1">IFERROR(INDEX(data[heures nuit],MATCH($B44&amp;"|"&amp;O40,data[clé],0)),0)</f>
        <v>0</v>
      </c>
      <c r="R44" s="53"/>
      <c r="S44" s="51"/>
      <c r="T44" s="52">
        <f ca="1">IFERROR(INDEX(data[heures jour],MATCH($B44&amp;"|"&amp;S40,data[clé],0)),0)</f>
        <v>0</v>
      </c>
      <c r="U44" s="52">
        <f ca="1">IFERROR(INDEX(data[heures nuit],MATCH($B44&amp;"|"&amp;S40,data[clé],0)),0)</f>
        <v>0</v>
      </c>
      <c r="V44" s="53"/>
      <c r="W44" s="51"/>
      <c r="X44" s="52">
        <f ca="1">IFERROR(INDEX(data[heures jour],MATCH($B44&amp;"|"&amp;W40,data[clé],0)),0)</f>
        <v>0</v>
      </c>
      <c r="Y44" s="52">
        <f ca="1">IFERROR(INDEX(data[heures nuit],MATCH($B44&amp;"|"&amp;W40,data[clé],0)),0)</f>
        <v>0</v>
      </c>
      <c r="Z44" s="53"/>
      <c r="AA44" s="51"/>
      <c r="AB44" s="52">
        <f ca="1">IFERROR(INDEX(data[heures jour],MATCH($B44&amp;"|"&amp;AA40,data[clé],0)),0)</f>
        <v>0</v>
      </c>
      <c r="AC44" s="52">
        <f ca="1">IFERROR(INDEX(data[heures nuit],MATCH($B44&amp;"|"&amp;AA40,data[clé],0)),0)</f>
        <v>0</v>
      </c>
      <c r="AD44" s="53"/>
    </row>
    <row r="45" spans="2:30" x14ac:dyDescent="0.35">
      <c r="B45" s="25" t="str">
        <f t="shared" ca="1" si="38"/>
        <v>Agent3</v>
      </c>
      <c r="C45" s="54"/>
      <c r="D45" s="55">
        <f ca="1">IFERROR(INDEX(data[heures jour],MATCH($B45&amp;"|"&amp;C40,data[clé],0)),0)</f>
        <v>0</v>
      </c>
      <c r="E45" s="55">
        <f ca="1">IFERROR(INDEX(data[heures nuit],MATCH($B45&amp;"|"&amp;C40,data[clé],0)),0)</f>
        <v>0</v>
      </c>
      <c r="F45" s="56"/>
      <c r="G45" s="54"/>
      <c r="H45" s="55">
        <f ca="1">IFERROR(INDEX(data[heures jour],MATCH($B45&amp;"|"&amp;G40,data[clé],0)),0)</f>
        <v>0</v>
      </c>
      <c r="I45" s="55">
        <f ca="1">IFERROR(INDEX(data[heures nuit],MATCH($B45&amp;"|"&amp;G40,data[clé],0)),0)</f>
        <v>0</v>
      </c>
      <c r="J45" s="56"/>
      <c r="K45" s="54"/>
      <c r="L45" s="55">
        <f ca="1">IFERROR(INDEX(data[heures jour],MATCH($B45&amp;"|"&amp;K40,data[clé],0)),0)</f>
        <v>0</v>
      </c>
      <c r="M45" s="55">
        <f ca="1">IFERROR(INDEX(data[heures nuit],MATCH($B45&amp;"|"&amp;K40,data[clé],0)),0)</f>
        <v>0</v>
      </c>
      <c r="N45" s="56"/>
      <c r="O45" s="54"/>
      <c r="P45" s="55">
        <f ca="1">IFERROR(INDEX(data[heures jour],MATCH($B45&amp;"|"&amp;O40,data[clé],0)),0)</f>
        <v>0</v>
      </c>
      <c r="Q45" s="55">
        <f ca="1">IFERROR(INDEX(data[heures nuit],MATCH($B45&amp;"|"&amp;O40,data[clé],0)),0)</f>
        <v>0</v>
      </c>
      <c r="R45" s="56"/>
      <c r="S45" s="54"/>
      <c r="T45" s="55">
        <f ca="1">IFERROR(INDEX(data[heures jour],MATCH($B45&amp;"|"&amp;S40,data[clé],0)),0)</f>
        <v>0</v>
      </c>
      <c r="U45" s="55">
        <f ca="1">IFERROR(INDEX(data[heures nuit],MATCH($B45&amp;"|"&amp;S40,data[clé],0)),0)</f>
        <v>0</v>
      </c>
      <c r="V45" s="56"/>
      <c r="W45" s="54"/>
      <c r="X45" s="55">
        <f ca="1">IFERROR(INDEX(data[heures jour],MATCH($B45&amp;"|"&amp;W40,data[clé],0)),0)</f>
        <v>0</v>
      </c>
      <c r="Y45" s="55">
        <f ca="1">IFERROR(INDEX(data[heures nuit],MATCH($B45&amp;"|"&amp;W40,data[clé],0)),0)</f>
        <v>0</v>
      </c>
      <c r="Z45" s="56"/>
      <c r="AA45" s="54"/>
      <c r="AB45" s="55">
        <f ca="1">IFERROR(INDEX(data[heures jour],MATCH($B45&amp;"|"&amp;AA40,data[clé],0)),0)</f>
        <v>0</v>
      </c>
      <c r="AC45" s="55">
        <f ca="1">IFERROR(INDEX(data[heures nuit],MATCH($B45&amp;"|"&amp;AA40,data[clé],0)),0)</f>
        <v>0</v>
      </c>
      <c r="AD45" s="56"/>
    </row>
    <row r="46" spans="2:30" x14ac:dyDescent="0.35">
      <c r="B46" s="26">
        <f t="shared" ca="1" si="38"/>
        <v>0</v>
      </c>
      <c r="C46" s="51"/>
      <c r="D46" s="52">
        <f ca="1">IFERROR(INDEX(data[heures jour],MATCH($B46&amp;"|"&amp;C40,data[clé],0)),0)</f>
        <v>0</v>
      </c>
      <c r="E46" s="52">
        <f ca="1">IFERROR(INDEX(data[heures nuit],MATCH($B46&amp;"|"&amp;C40,data[clé],0)),0)</f>
        <v>0</v>
      </c>
      <c r="F46" s="53"/>
      <c r="G46" s="51"/>
      <c r="H46" s="52">
        <f ca="1">IFERROR(INDEX(data[heures jour],MATCH($B46&amp;"|"&amp;G40,data[clé],0)),0)</f>
        <v>0</v>
      </c>
      <c r="I46" s="52">
        <f ca="1">IFERROR(INDEX(data[heures nuit],MATCH($B46&amp;"|"&amp;G40,data[clé],0)),0)</f>
        <v>0</v>
      </c>
      <c r="J46" s="53"/>
      <c r="K46" s="51"/>
      <c r="L46" s="52">
        <f ca="1">IFERROR(INDEX(data[heures jour],MATCH($B46&amp;"|"&amp;K40,data[clé],0)),0)</f>
        <v>0</v>
      </c>
      <c r="M46" s="52">
        <f ca="1">IFERROR(INDEX(data[heures nuit],MATCH($B46&amp;"|"&amp;K40,data[clé],0)),0)</f>
        <v>0</v>
      </c>
      <c r="N46" s="53"/>
      <c r="O46" s="51"/>
      <c r="P46" s="52">
        <f ca="1">IFERROR(INDEX(data[heures jour],MATCH($B46&amp;"|"&amp;O40,data[clé],0)),0)</f>
        <v>0</v>
      </c>
      <c r="Q46" s="52">
        <f ca="1">IFERROR(INDEX(data[heures nuit],MATCH($B46&amp;"|"&amp;O40,data[clé],0)),0)</f>
        <v>0</v>
      </c>
      <c r="R46" s="53"/>
      <c r="S46" s="51"/>
      <c r="T46" s="52">
        <f ca="1">IFERROR(INDEX(data[heures jour],MATCH($B46&amp;"|"&amp;S40,data[clé],0)),0)</f>
        <v>0</v>
      </c>
      <c r="U46" s="52">
        <f ca="1">IFERROR(INDEX(data[heures nuit],MATCH($B46&amp;"|"&amp;S40,data[clé],0)),0)</f>
        <v>0</v>
      </c>
      <c r="V46" s="53"/>
      <c r="W46" s="51"/>
      <c r="X46" s="52">
        <f ca="1">IFERROR(INDEX(data[heures jour],MATCH($B46&amp;"|"&amp;W40,data[clé],0)),0)</f>
        <v>0</v>
      </c>
      <c r="Y46" s="52">
        <f ca="1">IFERROR(INDEX(data[heures nuit],MATCH($B46&amp;"|"&amp;W40,data[clé],0)),0)</f>
        <v>0</v>
      </c>
      <c r="Z46" s="53"/>
      <c r="AA46" s="51"/>
      <c r="AB46" s="52">
        <f ca="1">IFERROR(INDEX(data[heures jour],MATCH($B46&amp;"|"&amp;AA40,data[clé],0)),0)</f>
        <v>0</v>
      </c>
      <c r="AC46" s="52">
        <f ca="1">IFERROR(INDEX(data[heures nuit],MATCH($B46&amp;"|"&amp;AA40,data[clé],0)),0)</f>
        <v>0</v>
      </c>
      <c r="AD46" s="53"/>
    </row>
    <row r="47" spans="2:30" x14ac:dyDescent="0.35">
      <c r="B47" s="25">
        <f t="shared" ca="1" si="38"/>
        <v>0</v>
      </c>
      <c r="C47" s="54"/>
      <c r="D47" s="55">
        <f ca="1">IFERROR(INDEX(data[heures jour],MATCH($B47&amp;"|"&amp;C40,data[clé],0)),0)</f>
        <v>0</v>
      </c>
      <c r="E47" s="55">
        <f ca="1">IFERROR(INDEX(data[heures nuit],MATCH($B47&amp;"|"&amp;C40,data[clé],0)),0)</f>
        <v>0</v>
      </c>
      <c r="F47" s="56"/>
      <c r="G47" s="54"/>
      <c r="H47" s="55">
        <f ca="1">IFERROR(INDEX(data[heures jour],MATCH($B47&amp;"|"&amp;G40,data[clé],0)),0)</f>
        <v>0</v>
      </c>
      <c r="I47" s="55">
        <f ca="1">IFERROR(INDEX(data[heures nuit],MATCH($B47&amp;"|"&amp;G40,data[clé],0)),0)</f>
        <v>0</v>
      </c>
      <c r="J47" s="56"/>
      <c r="K47" s="54"/>
      <c r="L47" s="55">
        <f ca="1">IFERROR(INDEX(data[heures jour],MATCH($B47&amp;"|"&amp;K40,data[clé],0)),0)</f>
        <v>0</v>
      </c>
      <c r="M47" s="55">
        <f ca="1">IFERROR(INDEX(data[heures nuit],MATCH($B47&amp;"|"&amp;K40,data[clé],0)),0)</f>
        <v>0</v>
      </c>
      <c r="N47" s="56"/>
      <c r="O47" s="54"/>
      <c r="P47" s="55">
        <f ca="1">IFERROR(INDEX(data[heures jour],MATCH($B47&amp;"|"&amp;O40,data[clé],0)),0)</f>
        <v>0</v>
      </c>
      <c r="Q47" s="55">
        <f ca="1">IFERROR(INDEX(data[heures nuit],MATCH($B47&amp;"|"&amp;O40,data[clé],0)),0)</f>
        <v>0</v>
      </c>
      <c r="R47" s="56"/>
      <c r="S47" s="54"/>
      <c r="T47" s="55">
        <f ca="1">IFERROR(INDEX(data[heures jour],MATCH($B47&amp;"|"&amp;S40,data[clé],0)),0)</f>
        <v>0</v>
      </c>
      <c r="U47" s="55">
        <f ca="1">IFERROR(INDEX(data[heures nuit],MATCH($B47&amp;"|"&amp;S40,data[clé],0)),0)</f>
        <v>0</v>
      </c>
      <c r="V47" s="56"/>
      <c r="W47" s="54"/>
      <c r="X47" s="55">
        <f ca="1">IFERROR(INDEX(data[heures jour],MATCH($B47&amp;"|"&amp;W40,data[clé],0)),0)</f>
        <v>0</v>
      </c>
      <c r="Y47" s="55">
        <f ca="1">IFERROR(INDEX(data[heures nuit],MATCH($B47&amp;"|"&amp;W40,data[clé],0)),0)</f>
        <v>0</v>
      </c>
      <c r="Z47" s="56"/>
      <c r="AA47" s="54"/>
      <c r="AB47" s="55">
        <f ca="1">IFERROR(INDEX(data[heures jour],MATCH($B47&amp;"|"&amp;AA40,data[clé],0)),0)</f>
        <v>0</v>
      </c>
      <c r="AC47" s="55">
        <f ca="1">IFERROR(INDEX(data[heures nuit],MATCH($B47&amp;"|"&amp;AA40,data[clé],0)),0)</f>
        <v>0</v>
      </c>
      <c r="AD47" s="56"/>
    </row>
    <row r="48" spans="2:30" x14ac:dyDescent="0.35">
      <c r="B48" s="26">
        <f t="shared" ca="1" si="38"/>
        <v>0</v>
      </c>
      <c r="C48" s="51"/>
      <c r="D48" s="52">
        <f ca="1">IFERROR(INDEX(data[heures jour],MATCH($B48&amp;"|"&amp;C40,data[clé],0)),0)</f>
        <v>0</v>
      </c>
      <c r="E48" s="52">
        <f ca="1">IFERROR(INDEX(data[heures nuit],MATCH($B48&amp;"|"&amp;C40,data[clé],0)),0)</f>
        <v>0</v>
      </c>
      <c r="F48" s="53"/>
      <c r="G48" s="51"/>
      <c r="H48" s="52">
        <f ca="1">IFERROR(INDEX(data[heures jour],MATCH($B48&amp;"|"&amp;G40,data[clé],0)),0)</f>
        <v>0</v>
      </c>
      <c r="I48" s="52">
        <f ca="1">IFERROR(INDEX(data[heures nuit],MATCH($B48&amp;"|"&amp;G40,data[clé],0)),0)</f>
        <v>0</v>
      </c>
      <c r="J48" s="53"/>
      <c r="K48" s="51"/>
      <c r="L48" s="52">
        <f ca="1">IFERROR(INDEX(data[heures jour],MATCH($B48&amp;"|"&amp;K40,data[clé],0)),0)</f>
        <v>0</v>
      </c>
      <c r="M48" s="52">
        <f ca="1">IFERROR(INDEX(data[heures nuit],MATCH($B48&amp;"|"&amp;K40,data[clé],0)),0)</f>
        <v>0</v>
      </c>
      <c r="N48" s="53"/>
      <c r="O48" s="51"/>
      <c r="P48" s="52">
        <f ca="1">IFERROR(INDEX(data[heures jour],MATCH($B48&amp;"|"&amp;O40,data[clé],0)),0)</f>
        <v>0</v>
      </c>
      <c r="Q48" s="52">
        <f ca="1">IFERROR(INDEX(data[heures nuit],MATCH($B48&amp;"|"&amp;O40,data[clé],0)),0)</f>
        <v>0</v>
      </c>
      <c r="R48" s="53"/>
      <c r="S48" s="51"/>
      <c r="T48" s="52">
        <f ca="1">IFERROR(INDEX(data[heures jour],MATCH($B48&amp;"|"&amp;S40,data[clé],0)),0)</f>
        <v>0</v>
      </c>
      <c r="U48" s="52">
        <f ca="1">IFERROR(INDEX(data[heures nuit],MATCH($B48&amp;"|"&amp;S40,data[clé],0)),0)</f>
        <v>0</v>
      </c>
      <c r="V48" s="53"/>
      <c r="W48" s="51"/>
      <c r="X48" s="52">
        <f ca="1">IFERROR(INDEX(data[heures jour],MATCH($B48&amp;"|"&amp;W40,data[clé],0)),0)</f>
        <v>0</v>
      </c>
      <c r="Y48" s="52">
        <f ca="1">IFERROR(INDEX(data[heures nuit],MATCH($B48&amp;"|"&amp;W40,data[clé],0)),0)</f>
        <v>0</v>
      </c>
      <c r="Z48" s="53"/>
      <c r="AA48" s="51"/>
      <c r="AB48" s="52">
        <f ca="1">IFERROR(INDEX(data[heures jour],MATCH($B48&amp;"|"&amp;AA40,data[clé],0)),0)</f>
        <v>0</v>
      </c>
      <c r="AC48" s="52">
        <f ca="1">IFERROR(INDEX(data[heures nuit],MATCH($B48&amp;"|"&amp;AA40,data[clé],0)),0)</f>
        <v>0</v>
      </c>
      <c r="AD48" s="53"/>
    </row>
    <row r="49" spans="2:30" x14ac:dyDescent="0.35">
      <c r="B49" s="25">
        <f t="shared" ca="1" si="38"/>
        <v>0</v>
      </c>
      <c r="C49" s="54"/>
      <c r="D49" s="55">
        <f ca="1">IFERROR(INDEX(data[heures jour],MATCH($B49&amp;"|"&amp;C40,data[clé],0)),0)</f>
        <v>0</v>
      </c>
      <c r="E49" s="55">
        <f ca="1">IFERROR(INDEX(data[heures nuit],MATCH($B49&amp;"|"&amp;C40,data[clé],0)),0)</f>
        <v>0</v>
      </c>
      <c r="F49" s="56"/>
      <c r="G49" s="54"/>
      <c r="H49" s="55">
        <f ca="1">IFERROR(INDEX(data[heures jour],MATCH($B49&amp;"|"&amp;G40,data[clé],0)),0)</f>
        <v>0</v>
      </c>
      <c r="I49" s="55">
        <f ca="1">IFERROR(INDEX(data[heures nuit],MATCH($B49&amp;"|"&amp;G40,data[clé],0)),0)</f>
        <v>0</v>
      </c>
      <c r="J49" s="56"/>
      <c r="K49" s="54"/>
      <c r="L49" s="55">
        <f ca="1">IFERROR(INDEX(data[heures jour],MATCH($B49&amp;"|"&amp;K40,data[clé],0)),0)</f>
        <v>0</v>
      </c>
      <c r="M49" s="55">
        <f ca="1">IFERROR(INDEX(data[heures nuit],MATCH($B49&amp;"|"&amp;K40,data[clé],0)),0)</f>
        <v>0</v>
      </c>
      <c r="N49" s="56"/>
      <c r="O49" s="54"/>
      <c r="P49" s="55">
        <f ca="1">IFERROR(INDEX(data[heures jour],MATCH($B49&amp;"|"&amp;O40,data[clé],0)),0)</f>
        <v>0</v>
      </c>
      <c r="Q49" s="55">
        <f ca="1">IFERROR(INDEX(data[heures nuit],MATCH($B49&amp;"|"&amp;O40,data[clé],0)),0)</f>
        <v>0</v>
      </c>
      <c r="R49" s="56"/>
      <c r="S49" s="54"/>
      <c r="T49" s="55">
        <f ca="1">IFERROR(INDEX(data[heures jour],MATCH($B49&amp;"|"&amp;S40,data[clé],0)),0)</f>
        <v>0</v>
      </c>
      <c r="U49" s="55">
        <f ca="1">IFERROR(INDEX(data[heures nuit],MATCH($B49&amp;"|"&amp;S40,data[clé],0)),0)</f>
        <v>0</v>
      </c>
      <c r="V49" s="56"/>
      <c r="W49" s="54"/>
      <c r="X49" s="55">
        <f ca="1">IFERROR(INDEX(data[heures jour],MATCH($B49&amp;"|"&amp;W40,data[clé],0)),0)</f>
        <v>0</v>
      </c>
      <c r="Y49" s="55">
        <f ca="1">IFERROR(INDEX(data[heures nuit],MATCH($B49&amp;"|"&amp;W40,data[clé],0)),0)</f>
        <v>0</v>
      </c>
      <c r="Z49" s="56"/>
      <c r="AA49" s="54"/>
      <c r="AB49" s="55">
        <f ca="1">IFERROR(INDEX(data[heures jour],MATCH($B49&amp;"|"&amp;AA40,data[clé],0)),0)</f>
        <v>0</v>
      </c>
      <c r="AC49" s="55">
        <f ca="1">IFERROR(INDEX(data[heures nuit],MATCH($B49&amp;"|"&amp;AA40,data[clé],0)),0)</f>
        <v>0</v>
      </c>
      <c r="AD49" s="56"/>
    </row>
    <row r="50" spans="2:30" x14ac:dyDescent="0.35">
      <c r="B50" s="30">
        <f t="shared" ca="1" si="38"/>
        <v>0</v>
      </c>
      <c r="C50" s="57"/>
      <c r="D50" s="58">
        <f ca="1">IFERROR(INDEX(data[heures jour],MATCH($B50&amp;"|"&amp;C40,data[clé],0)),0)</f>
        <v>0</v>
      </c>
      <c r="E50" s="58">
        <f ca="1">IFERROR(INDEX(data[heures nuit],MATCH($B50&amp;"|"&amp;C40,data[clé],0)),0)</f>
        <v>0</v>
      </c>
      <c r="F50" s="59"/>
      <c r="G50" s="57"/>
      <c r="H50" s="58">
        <f ca="1">IFERROR(INDEX(data[heures jour],MATCH($B50&amp;"|"&amp;G40,data[clé],0)),0)</f>
        <v>0</v>
      </c>
      <c r="I50" s="58">
        <f ca="1">IFERROR(INDEX(data[heures nuit],MATCH($B50&amp;"|"&amp;G40,data[clé],0)),0)</f>
        <v>0</v>
      </c>
      <c r="J50" s="59"/>
      <c r="K50" s="57"/>
      <c r="L50" s="58">
        <f ca="1">IFERROR(INDEX(data[heures jour],MATCH($B50&amp;"|"&amp;K40,data[clé],0)),0)</f>
        <v>0</v>
      </c>
      <c r="M50" s="58">
        <f ca="1">IFERROR(INDEX(data[heures nuit],MATCH($B50&amp;"|"&amp;K40,data[clé],0)),0)</f>
        <v>0</v>
      </c>
      <c r="N50" s="59"/>
      <c r="O50" s="57"/>
      <c r="P50" s="58">
        <f ca="1">IFERROR(INDEX(data[heures jour],MATCH($B50&amp;"|"&amp;O40,data[clé],0)),0)</f>
        <v>0</v>
      </c>
      <c r="Q50" s="58">
        <f ca="1">IFERROR(INDEX(data[heures nuit],MATCH($B50&amp;"|"&amp;O40,data[clé],0)),0)</f>
        <v>0</v>
      </c>
      <c r="R50" s="59"/>
      <c r="S50" s="57"/>
      <c r="T50" s="58">
        <f ca="1">IFERROR(INDEX(data[heures jour],MATCH($B50&amp;"|"&amp;S40,data[clé],0)),0)</f>
        <v>0</v>
      </c>
      <c r="U50" s="58">
        <f ca="1">IFERROR(INDEX(data[heures nuit],MATCH($B50&amp;"|"&amp;S40,data[clé],0)),0)</f>
        <v>0</v>
      </c>
      <c r="V50" s="59"/>
      <c r="W50" s="57"/>
      <c r="X50" s="58">
        <f ca="1">IFERROR(INDEX(data[heures jour],MATCH($B50&amp;"|"&amp;W40,data[clé],0)),0)</f>
        <v>0</v>
      </c>
      <c r="Y50" s="58">
        <f ca="1">IFERROR(INDEX(data[heures nuit],MATCH($B50&amp;"|"&amp;W40,data[clé],0)),0)</f>
        <v>0</v>
      </c>
      <c r="Z50" s="59"/>
      <c r="AA50" s="57"/>
      <c r="AB50" s="58">
        <f ca="1">IFERROR(INDEX(data[heures jour],MATCH($B50&amp;"|"&amp;AA40,data[clé],0)),0)</f>
        <v>0</v>
      </c>
      <c r="AC50" s="58">
        <f ca="1">IFERROR(INDEX(data[heures nuit],MATCH($B50&amp;"|"&amp;AA40,data[clé],0)),0)</f>
        <v>0</v>
      </c>
      <c r="AD50" s="59"/>
    </row>
    <row r="52" spans="2:30" x14ac:dyDescent="0.35">
      <c r="C52" s="80">
        <f>C40+7</f>
        <v>43129</v>
      </c>
      <c r="D52" s="81"/>
      <c r="E52" s="81"/>
      <c r="F52" s="82"/>
      <c r="G52" s="80">
        <f>C52+1</f>
        <v>43130</v>
      </c>
      <c r="H52" s="81"/>
      <c r="I52" s="81"/>
      <c r="J52" s="82"/>
      <c r="K52" s="80">
        <f>G52+1</f>
        <v>43131</v>
      </c>
      <c r="L52" s="81"/>
      <c r="M52" s="81"/>
      <c r="N52" s="82"/>
      <c r="O52" s="80">
        <f>K52+1</f>
        <v>43132</v>
      </c>
      <c r="P52" s="81"/>
      <c r="Q52" s="81"/>
      <c r="R52" s="82"/>
      <c r="S52" s="80">
        <f>O52+1</f>
        <v>43133</v>
      </c>
      <c r="T52" s="81"/>
      <c r="U52" s="81"/>
      <c r="V52" s="82"/>
      <c r="W52" s="80">
        <f>S52+1</f>
        <v>43134</v>
      </c>
      <c r="X52" s="81"/>
      <c r="Y52" s="81"/>
      <c r="Z52" s="82"/>
      <c r="AA52" s="80">
        <f t="shared" ref="AA52" si="39">W52+1</f>
        <v>43135</v>
      </c>
      <c r="AB52" s="81"/>
      <c r="AC52" s="81"/>
      <c r="AD52" s="82"/>
    </row>
    <row r="53" spans="2:30" x14ac:dyDescent="0.35">
      <c r="B53" s="16" t="s">
        <v>37</v>
      </c>
      <c r="C53" s="35">
        <f>C41</f>
        <v>0</v>
      </c>
      <c r="D53" s="36" t="str">
        <f t="shared" ref="D53:F54" si="40">D41</f>
        <v>h</v>
      </c>
      <c r="E53" s="36" t="str">
        <f t="shared" si="40"/>
        <v>h</v>
      </c>
      <c r="F53" s="37">
        <f t="shared" si="40"/>
        <v>0</v>
      </c>
      <c r="G53" s="38">
        <f>C53</f>
        <v>0</v>
      </c>
      <c r="H53" s="39" t="str">
        <f t="shared" ref="H53:W54" si="41">D53</f>
        <v>h</v>
      </c>
      <c r="I53" s="39" t="str">
        <f t="shared" si="41"/>
        <v>h</v>
      </c>
      <c r="J53" s="40">
        <f t="shared" si="41"/>
        <v>0</v>
      </c>
      <c r="K53" s="38">
        <f t="shared" si="41"/>
        <v>0</v>
      </c>
      <c r="L53" s="39" t="str">
        <f t="shared" si="41"/>
        <v>h</v>
      </c>
      <c r="M53" s="39" t="str">
        <f t="shared" si="41"/>
        <v>h</v>
      </c>
      <c r="N53" s="40">
        <f t="shared" si="41"/>
        <v>0</v>
      </c>
      <c r="O53" s="38">
        <f t="shared" si="41"/>
        <v>0</v>
      </c>
      <c r="P53" s="39" t="str">
        <f t="shared" si="41"/>
        <v>h</v>
      </c>
      <c r="Q53" s="39" t="str">
        <f t="shared" si="41"/>
        <v>h</v>
      </c>
      <c r="R53" s="40">
        <f t="shared" si="41"/>
        <v>0</v>
      </c>
      <c r="S53" s="38">
        <f t="shared" si="41"/>
        <v>0</v>
      </c>
      <c r="T53" s="39" t="str">
        <f t="shared" si="41"/>
        <v>h</v>
      </c>
      <c r="U53" s="39" t="str">
        <f t="shared" si="41"/>
        <v>h</v>
      </c>
      <c r="V53" s="40">
        <f t="shared" si="41"/>
        <v>0</v>
      </c>
      <c r="W53" s="38">
        <f t="shared" si="41"/>
        <v>0</v>
      </c>
      <c r="X53" s="39" t="str">
        <f t="shared" ref="X53:AD54" si="42">T53</f>
        <v>h</v>
      </c>
      <c r="Y53" s="39" t="str">
        <f t="shared" si="42"/>
        <v>h</v>
      </c>
      <c r="Z53" s="40">
        <f t="shared" si="42"/>
        <v>0</v>
      </c>
      <c r="AA53" s="38">
        <f t="shared" si="42"/>
        <v>0</v>
      </c>
      <c r="AB53" s="39" t="str">
        <f t="shared" si="42"/>
        <v>h</v>
      </c>
      <c r="AC53" s="39" t="str">
        <f t="shared" si="42"/>
        <v>h</v>
      </c>
      <c r="AD53" s="40">
        <f t="shared" si="42"/>
        <v>0</v>
      </c>
    </row>
    <row r="54" spans="2:30" x14ac:dyDescent="0.35">
      <c r="B54" s="16" t="s">
        <v>38</v>
      </c>
      <c r="C54" s="41">
        <f>C42</f>
        <v>0</v>
      </c>
      <c r="D54" s="42" t="str">
        <f t="shared" si="40"/>
        <v>jour</v>
      </c>
      <c r="E54" s="42" t="str">
        <f t="shared" si="40"/>
        <v>nuit</v>
      </c>
      <c r="F54" s="43">
        <f t="shared" si="40"/>
        <v>0</v>
      </c>
      <c r="G54" s="44">
        <f>C54</f>
        <v>0</v>
      </c>
      <c r="H54" s="45" t="str">
        <f t="shared" si="41"/>
        <v>jour</v>
      </c>
      <c r="I54" s="45" t="str">
        <f t="shared" si="41"/>
        <v>nuit</v>
      </c>
      <c r="J54" s="46">
        <f t="shared" si="41"/>
        <v>0</v>
      </c>
      <c r="K54" s="44">
        <f t="shared" si="41"/>
        <v>0</v>
      </c>
      <c r="L54" s="45" t="str">
        <f t="shared" si="41"/>
        <v>jour</v>
      </c>
      <c r="M54" s="45" t="str">
        <f t="shared" si="41"/>
        <v>nuit</v>
      </c>
      <c r="N54" s="46">
        <f t="shared" si="41"/>
        <v>0</v>
      </c>
      <c r="O54" s="44">
        <f t="shared" si="41"/>
        <v>0</v>
      </c>
      <c r="P54" s="45" t="str">
        <f t="shared" si="41"/>
        <v>jour</v>
      </c>
      <c r="Q54" s="45" t="str">
        <f t="shared" si="41"/>
        <v>nuit</v>
      </c>
      <c r="R54" s="46">
        <f t="shared" si="41"/>
        <v>0</v>
      </c>
      <c r="S54" s="44">
        <f t="shared" si="41"/>
        <v>0</v>
      </c>
      <c r="T54" s="45" t="str">
        <f t="shared" si="41"/>
        <v>jour</v>
      </c>
      <c r="U54" s="45" t="str">
        <f t="shared" si="41"/>
        <v>nuit</v>
      </c>
      <c r="V54" s="46">
        <f t="shared" si="41"/>
        <v>0</v>
      </c>
      <c r="W54" s="44">
        <f t="shared" si="41"/>
        <v>0</v>
      </c>
      <c r="X54" s="45" t="str">
        <f t="shared" si="42"/>
        <v>jour</v>
      </c>
      <c r="Y54" s="45" t="str">
        <f t="shared" si="42"/>
        <v>nuit</v>
      </c>
      <c r="Z54" s="46">
        <f t="shared" si="42"/>
        <v>0</v>
      </c>
      <c r="AA54" s="44">
        <f t="shared" si="42"/>
        <v>0</v>
      </c>
      <c r="AB54" s="45" t="str">
        <f t="shared" si="42"/>
        <v>jour</v>
      </c>
      <c r="AC54" s="45" t="str">
        <f t="shared" si="42"/>
        <v>nuit</v>
      </c>
      <c r="AD54" s="46">
        <f t="shared" si="42"/>
        <v>0</v>
      </c>
    </row>
    <row r="55" spans="2:30" x14ac:dyDescent="0.35">
      <c r="B55" s="24" t="str">
        <f ca="1">B43</f>
        <v>Agent1</v>
      </c>
      <c r="C55" s="48"/>
      <c r="D55" s="49">
        <f ca="1">IFERROR(INDEX(data[heures jour],MATCH($B55&amp;"|"&amp;C52,data[clé],0)),0)</f>
        <v>0</v>
      </c>
      <c r="E55" s="49">
        <f ca="1">IFERROR(INDEX(data[heures nuit],MATCH($B55&amp;"|"&amp;C52,data[clé],0)),0)</f>
        <v>0</v>
      </c>
      <c r="F55" s="50"/>
      <c r="G55" s="48"/>
      <c r="H55" s="49">
        <f ca="1">IFERROR(INDEX(data[heures jour],MATCH($B55&amp;"|"&amp;G52,data[clé],0)),0)</f>
        <v>0</v>
      </c>
      <c r="I55" s="49">
        <f ca="1">IFERROR(INDEX(data[heures nuit],MATCH($B55&amp;"|"&amp;G52,data[clé],0)),0)</f>
        <v>0</v>
      </c>
      <c r="J55" s="50"/>
      <c r="K55" s="48"/>
      <c r="L55" s="49">
        <f ca="1">IFERROR(INDEX(data[heures jour],MATCH($B55&amp;"|"&amp;K52,data[clé],0)),0)</f>
        <v>0</v>
      </c>
      <c r="M55" s="49">
        <f ca="1">IFERROR(INDEX(data[heures nuit],MATCH($B55&amp;"|"&amp;K52,data[clé],0)),0)</f>
        <v>0</v>
      </c>
      <c r="N55" s="50"/>
      <c r="O55" s="48"/>
      <c r="P55" s="49">
        <f ca="1">IFERROR(INDEX(data[heures jour],MATCH($B55&amp;"|"&amp;O52,data[clé],0)),0)</f>
        <v>0</v>
      </c>
      <c r="Q55" s="49">
        <f ca="1">IFERROR(INDEX(data[heures nuit],MATCH($B55&amp;"|"&amp;O52,data[clé],0)),0)</f>
        <v>0</v>
      </c>
      <c r="R55" s="50"/>
      <c r="S55" s="48"/>
      <c r="T55" s="49">
        <f ca="1">IFERROR(INDEX(data[heures jour],MATCH($B55&amp;"|"&amp;S52,data[clé],0)),0)</f>
        <v>0</v>
      </c>
      <c r="U55" s="49">
        <f ca="1">IFERROR(INDEX(data[heures nuit],MATCH($B55&amp;"|"&amp;S52,data[clé],0)),0)</f>
        <v>0</v>
      </c>
      <c r="V55" s="50"/>
      <c r="W55" s="48"/>
      <c r="X55" s="49">
        <f ca="1">IFERROR(INDEX(data[heures jour],MATCH($B55&amp;"|"&amp;W52,data[clé],0)),0)</f>
        <v>0</v>
      </c>
      <c r="Y55" s="49">
        <f ca="1">IFERROR(INDEX(data[heures nuit],MATCH($B55&amp;"|"&amp;W52,data[clé],0)),0)</f>
        <v>0</v>
      </c>
      <c r="Z55" s="50"/>
      <c r="AA55" s="48"/>
      <c r="AB55" s="49">
        <f ca="1">IFERROR(INDEX(data[heures jour],MATCH($B55&amp;"|"&amp;AA52,data[clé],0)),0)</f>
        <v>0</v>
      </c>
      <c r="AC55" s="49">
        <f ca="1">IFERROR(INDEX(data[heures nuit],MATCH($B55&amp;"|"&amp;AA52,data[clé],0)),0)</f>
        <v>0</v>
      </c>
      <c r="AD55" s="50"/>
    </row>
    <row r="56" spans="2:30" x14ac:dyDescent="0.35">
      <c r="B56" s="26" t="str">
        <f t="shared" ref="B56:B62" ca="1" si="43">B44</f>
        <v>Agent2</v>
      </c>
      <c r="C56" s="51"/>
      <c r="D56" s="52">
        <f ca="1">IFERROR(INDEX(data[heures jour],MATCH($B56&amp;"|"&amp;C52,data[clé],0)),0)</f>
        <v>0</v>
      </c>
      <c r="E56" s="52">
        <f ca="1">IFERROR(INDEX(data[heures nuit],MATCH($B56&amp;"|"&amp;C52,data[clé],0)),0)</f>
        <v>0</v>
      </c>
      <c r="F56" s="53"/>
      <c r="G56" s="51"/>
      <c r="H56" s="52">
        <f ca="1">IFERROR(INDEX(data[heures jour],MATCH($B56&amp;"|"&amp;G52,data[clé],0)),0)</f>
        <v>0</v>
      </c>
      <c r="I56" s="52">
        <f ca="1">IFERROR(INDEX(data[heures nuit],MATCH($B56&amp;"|"&amp;G52,data[clé],0)),0)</f>
        <v>0</v>
      </c>
      <c r="J56" s="53"/>
      <c r="K56" s="51"/>
      <c r="L56" s="52">
        <f ca="1">IFERROR(INDEX(data[heures jour],MATCH($B56&amp;"|"&amp;K52,data[clé],0)),0)</f>
        <v>0</v>
      </c>
      <c r="M56" s="52">
        <f ca="1">IFERROR(INDEX(data[heures nuit],MATCH($B56&amp;"|"&amp;K52,data[clé],0)),0)</f>
        <v>0</v>
      </c>
      <c r="N56" s="53"/>
      <c r="O56" s="51"/>
      <c r="P56" s="52">
        <f ca="1">IFERROR(INDEX(data[heures jour],MATCH($B56&amp;"|"&amp;O52,data[clé],0)),0)</f>
        <v>0</v>
      </c>
      <c r="Q56" s="52">
        <f ca="1">IFERROR(INDEX(data[heures nuit],MATCH($B56&amp;"|"&amp;O52,data[clé],0)),0)</f>
        <v>0</v>
      </c>
      <c r="R56" s="53"/>
      <c r="S56" s="51"/>
      <c r="T56" s="52">
        <f ca="1">IFERROR(INDEX(data[heures jour],MATCH($B56&amp;"|"&amp;S52,data[clé],0)),0)</f>
        <v>0</v>
      </c>
      <c r="U56" s="52">
        <f ca="1">IFERROR(INDEX(data[heures nuit],MATCH($B56&amp;"|"&amp;S52,data[clé],0)),0)</f>
        <v>0</v>
      </c>
      <c r="V56" s="53"/>
      <c r="W56" s="51"/>
      <c r="X56" s="52">
        <f ca="1">IFERROR(INDEX(data[heures jour],MATCH($B56&amp;"|"&amp;W52,data[clé],0)),0)</f>
        <v>0</v>
      </c>
      <c r="Y56" s="52">
        <f ca="1">IFERROR(INDEX(data[heures nuit],MATCH($B56&amp;"|"&amp;W52,data[clé],0)),0)</f>
        <v>0</v>
      </c>
      <c r="Z56" s="53"/>
      <c r="AA56" s="51"/>
      <c r="AB56" s="52">
        <f ca="1">IFERROR(INDEX(data[heures jour],MATCH($B56&amp;"|"&amp;AA52,data[clé],0)),0)</f>
        <v>0</v>
      </c>
      <c r="AC56" s="52">
        <f ca="1">IFERROR(INDEX(data[heures nuit],MATCH($B56&amp;"|"&amp;AA52,data[clé],0)),0)</f>
        <v>0</v>
      </c>
      <c r="AD56" s="53"/>
    </row>
    <row r="57" spans="2:30" x14ac:dyDescent="0.35">
      <c r="B57" s="25" t="str">
        <f t="shared" ca="1" si="43"/>
        <v>Agent3</v>
      </c>
      <c r="C57" s="54"/>
      <c r="D57" s="55">
        <f ca="1">IFERROR(INDEX(data[heures jour],MATCH($B57&amp;"|"&amp;C52,data[clé],0)),0)</f>
        <v>0</v>
      </c>
      <c r="E57" s="55">
        <f ca="1">IFERROR(INDEX(data[heures nuit],MATCH($B57&amp;"|"&amp;C52,data[clé],0)),0)</f>
        <v>0</v>
      </c>
      <c r="F57" s="56"/>
      <c r="G57" s="54"/>
      <c r="H57" s="55">
        <f ca="1">IFERROR(INDEX(data[heures jour],MATCH($B57&amp;"|"&amp;G52,data[clé],0)),0)</f>
        <v>0</v>
      </c>
      <c r="I57" s="55">
        <f ca="1">IFERROR(INDEX(data[heures nuit],MATCH($B57&amp;"|"&amp;G52,data[clé],0)),0)</f>
        <v>0</v>
      </c>
      <c r="J57" s="56"/>
      <c r="K57" s="54"/>
      <c r="L57" s="55">
        <f ca="1">IFERROR(INDEX(data[heures jour],MATCH($B57&amp;"|"&amp;K52,data[clé],0)),0)</f>
        <v>0</v>
      </c>
      <c r="M57" s="55">
        <f ca="1">IFERROR(INDEX(data[heures nuit],MATCH($B57&amp;"|"&amp;K52,data[clé],0)),0)</f>
        <v>0</v>
      </c>
      <c r="N57" s="56"/>
      <c r="O57" s="54"/>
      <c r="P57" s="55">
        <f ca="1">IFERROR(INDEX(data[heures jour],MATCH($B57&amp;"|"&amp;O52,data[clé],0)),0)</f>
        <v>0</v>
      </c>
      <c r="Q57" s="55">
        <f ca="1">IFERROR(INDEX(data[heures nuit],MATCH($B57&amp;"|"&amp;O52,data[clé],0)),0)</f>
        <v>0</v>
      </c>
      <c r="R57" s="56"/>
      <c r="S57" s="54"/>
      <c r="T57" s="55">
        <f ca="1">IFERROR(INDEX(data[heures jour],MATCH($B57&amp;"|"&amp;S52,data[clé],0)),0)</f>
        <v>0</v>
      </c>
      <c r="U57" s="55">
        <f ca="1">IFERROR(INDEX(data[heures nuit],MATCH($B57&amp;"|"&amp;S52,data[clé],0)),0)</f>
        <v>0</v>
      </c>
      <c r="V57" s="56"/>
      <c r="W57" s="54"/>
      <c r="X57" s="55">
        <f ca="1">IFERROR(INDEX(data[heures jour],MATCH($B57&amp;"|"&amp;W52,data[clé],0)),0)</f>
        <v>0</v>
      </c>
      <c r="Y57" s="55">
        <f ca="1">IFERROR(INDEX(data[heures nuit],MATCH($B57&amp;"|"&amp;W52,data[clé],0)),0)</f>
        <v>0</v>
      </c>
      <c r="Z57" s="56"/>
      <c r="AA57" s="54"/>
      <c r="AB57" s="55">
        <f ca="1">IFERROR(INDEX(data[heures jour],MATCH($B57&amp;"|"&amp;AA52,data[clé],0)),0)</f>
        <v>0</v>
      </c>
      <c r="AC57" s="55">
        <f ca="1">IFERROR(INDEX(data[heures nuit],MATCH($B57&amp;"|"&amp;AA52,data[clé],0)),0)</f>
        <v>0</v>
      </c>
      <c r="AD57" s="56"/>
    </row>
    <row r="58" spans="2:30" x14ac:dyDescent="0.35">
      <c r="B58" s="26">
        <f t="shared" ca="1" si="43"/>
        <v>0</v>
      </c>
      <c r="C58" s="51"/>
      <c r="D58" s="52">
        <f ca="1">IFERROR(INDEX(data[heures jour],MATCH($B58&amp;"|"&amp;C52,data[clé],0)),0)</f>
        <v>0</v>
      </c>
      <c r="E58" s="52">
        <f ca="1">IFERROR(INDEX(data[heures nuit],MATCH($B58&amp;"|"&amp;C52,data[clé],0)),0)</f>
        <v>0</v>
      </c>
      <c r="F58" s="53"/>
      <c r="G58" s="51"/>
      <c r="H58" s="52">
        <f ca="1">IFERROR(INDEX(data[heures jour],MATCH($B58&amp;"|"&amp;G52,data[clé],0)),0)</f>
        <v>0</v>
      </c>
      <c r="I58" s="52">
        <f ca="1">IFERROR(INDEX(data[heures nuit],MATCH($B58&amp;"|"&amp;G52,data[clé],0)),0)</f>
        <v>0</v>
      </c>
      <c r="J58" s="53"/>
      <c r="K58" s="51"/>
      <c r="L58" s="52">
        <f ca="1">IFERROR(INDEX(data[heures jour],MATCH($B58&amp;"|"&amp;K52,data[clé],0)),0)</f>
        <v>0</v>
      </c>
      <c r="M58" s="52">
        <f ca="1">IFERROR(INDEX(data[heures nuit],MATCH($B58&amp;"|"&amp;K52,data[clé],0)),0)</f>
        <v>0</v>
      </c>
      <c r="N58" s="53"/>
      <c r="O58" s="51"/>
      <c r="P58" s="52">
        <f ca="1">IFERROR(INDEX(data[heures jour],MATCH($B58&amp;"|"&amp;O52,data[clé],0)),0)</f>
        <v>0</v>
      </c>
      <c r="Q58" s="52">
        <f ca="1">IFERROR(INDEX(data[heures nuit],MATCH($B58&amp;"|"&amp;O52,data[clé],0)),0)</f>
        <v>0</v>
      </c>
      <c r="R58" s="53"/>
      <c r="S58" s="51"/>
      <c r="T58" s="52">
        <f ca="1">IFERROR(INDEX(data[heures jour],MATCH($B58&amp;"|"&amp;S52,data[clé],0)),0)</f>
        <v>0</v>
      </c>
      <c r="U58" s="52">
        <f ca="1">IFERROR(INDEX(data[heures nuit],MATCH($B58&amp;"|"&amp;S52,data[clé],0)),0)</f>
        <v>0</v>
      </c>
      <c r="V58" s="53"/>
      <c r="W58" s="51"/>
      <c r="X58" s="52">
        <f ca="1">IFERROR(INDEX(data[heures jour],MATCH($B58&amp;"|"&amp;W52,data[clé],0)),0)</f>
        <v>0</v>
      </c>
      <c r="Y58" s="52">
        <f ca="1">IFERROR(INDEX(data[heures nuit],MATCH($B58&amp;"|"&amp;W52,data[clé],0)),0)</f>
        <v>0</v>
      </c>
      <c r="Z58" s="53"/>
      <c r="AA58" s="51"/>
      <c r="AB58" s="52">
        <f ca="1">IFERROR(INDEX(data[heures jour],MATCH($B58&amp;"|"&amp;AA52,data[clé],0)),0)</f>
        <v>0</v>
      </c>
      <c r="AC58" s="52">
        <f ca="1">IFERROR(INDEX(data[heures nuit],MATCH($B58&amp;"|"&amp;AA52,data[clé],0)),0)</f>
        <v>0</v>
      </c>
      <c r="AD58" s="53"/>
    </row>
    <row r="59" spans="2:30" x14ac:dyDescent="0.35">
      <c r="B59" s="25">
        <f t="shared" ca="1" si="43"/>
        <v>0</v>
      </c>
      <c r="C59" s="54"/>
      <c r="D59" s="55">
        <f ca="1">IFERROR(INDEX(data[heures jour],MATCH($B59&amp;"|"&amp;C52,data[clé],0)),0)</f>
        <v>0</v>
      </c>
      <c r="E59" s="55">
        <f ca="1">IFERROR(INDEX(data[heures nuit],MATCH($B59&amp;"|"&amp;C52,data[clé],0)),0)</f>
        <v>0</v>
      </c>
      <c r="F59" s="56"/>
      <c r="G59" s="54"/>
      <c r="H59" s="55">
        <f ca="1">IFERROR(INDEX(data[heures jour],MATCH($B59&amp;"|"&amp;G52,data[clé],0)),0)</f>
        <v>0</v>
      </c>
      <c r="I59" s="55">
        <f ca="1">IFERROR(INDEX(data[heures nuit],MATCH($B59&amp;"|"&amp;G52,data[clé],0)),0)</f>
        <v>0</v>
      </c>
      <c r="J59" s="56"/>
      <c r="K59" s="54"/>
      <c r="L59" s="55">
        <f ca="1">IFERROR(INDEX(data[heures jour],MATCH($B59&amp;"|"&amp;K52,data[clé],0)),0)</f>
        <v>0</v>
      </c>
      <c r="M59" s="55">
        <f ca="1">IFERROR(INDEX(data[heures nuit],MATCH($B59&amp;"|"&amp;K52,data[clé],0)),0)</f>
        <v>0</v>
      </c>
      <c r="N59" s="56"/>
      <c r="O59" s="54"/>
      <c r="P59" s="55">
        <f ca="1">IFERROR(INDEX(data[heures jour],MATCH($B59&amp;"|"&amp;O52,data[clé],0)),0)</f>
        <v>0</v>
      </c>
      <c r="Q59" s="55">
        <f ca="1">IFERROR(INDEX(data[heures nuit],MATCH($B59&amp;"|"&amp;O52,data[clé],0)),0)</f>
        <v>0</v>
      </c>
      <c r="R59" s="56"/>
      <c r="S59" s="54"/>
      <c r="T59" s="55">
        <f ca="1">IFERROR(INDEX(data[heures jour],MATCH($B59&amp;"|"&amp;S52,data[clé],0)),0)</f>
        <v>0</v>
      </c>
      <c r="U59" s="55">
        <f ca="1">IFERROR(INDEX(data[heures nuit],MATCH($B59&amp;"|"&amp;S52,data[clé],0)),0)</f>
        <v>0</v>
      </c>
      <c r="V59" s="56"/>
      <c r="W59" s="54"/>
      <c r="X59" s="55">
        <f ca="1">IFERROR(INDEX(data[heures jour],MATCH($B59&amp;"|"&amp;W52,data[clé],0)),0)</f>
        <v>0</v>
      </c>
      <c r="Y59" s="55">
        <f ca="1">IFERROR(INDEX(data[heures nuit],MATCH($B59&amp;"|"&amp;W52,data[clé],0)),0)</f>
        <v>0</v>
      </c>
      <c r="Z59" s="56"/>
      <c r="AA59" s="54"/>
      <c r="AB59" s="55">
        <f ca="1">IFERROR(INDEX(data[heures jour],MATCH($B59&amp;"|"&amp;AA52,data[clé],0)),0)</f>
        <v>0</v>
      </c>
      <c r="AC59" s="55">
        <f ca="1">IFERROR(INDEX(data[heures nuit],MATCH($B59&amp;"|"&amp;AA52,data[clé],0)),0)</f>
        <v>0</v>
      </c>
      <c r="AD59" s="56"/>
    </row>
    <row r="60" spans="2:30" x14ac:dyDescent="0.35">
      <c r="B60" s="26">
        <f t="shared" ca="1" si="43"/>
        <v>0</v>
      </c>
      <c r="C60" s="51"/>
      <c r="D60" s="52">
        <f ca="1">IFERROR(INDEX(data[heures jour],MATCH($B60&amp;"|"&amp;C52,data[clé],0)),0)</f>
        <v>0</v>
      </c>
      <c r="E60" s="52">
        <f ca="1">IFERROR(INDEX(data[heures nuit],MATCH($B60&amp;"|"&amp;C52,data[clé],0)),0)</f>
        <v>0</v>
      </c>
      <c r="F60" s="53"/>
      <c r="G60" s="51"/>
      <c r="H60" s="52">
        <f ca="1">IFERROR(INDEX(data[heures jour],MATCH($B60&amp;"|"&amp;G52,data[clé],0)),0)</f>
        <v>0</v>
      </c>
      <c r="I60" s="52">
        <f ca="1">IFERROR(INDEX(data[heures nuit],MATCH($B60&amp;"|"&amp;G52,data[clé],0)),0)</f>
        <v>0</v>
      </c>
      <c r="J60" s="53"/>
      <c r="K60" s="51"/>
      <c r="L60" s="52">
        <f ca="1">IFERROR(INDEX(data[heures jour],MATCH($B60&amp;"|"&amp;K52,data[clé],0)),0)</f>
        <v>0</v>
      </c>
      <c r="M60" s="52">
        <f ca="1">IFERROR(INDEX(data[heures nuit],MATCH($B60&amp;"|"&amp;K52,data[clé],0)),0)</f>
        <v>0</v>
      </c>
      <c r="N60" s="53"/>
      <c r="O60" s="51"/>
      <c r="P60" s="52">
        <f ca="1">IFERROR(INDEX(data[heures jour],MATCH($B60&amp;"|"&amp;O52,data[clé],0)),0)</f>
        <v>0</v>
      </c>
      <c r="Q60" s="52">
        <f ca="1">IFERROR(INDEX(data[heures nuit],MATCH($B60&amp;"|"&amp;O52,data[clé],0)),0)</f>
        <v>0</v>
      </c>
      <c r="R60" s="53"/>
      <c r="S60" s="51"/>
      <c r="T60" s="52">
        <f ca="1">IFERROR(INDEX(data[heures jour],MATCH($B60&amp;"|"&amp;S52,data[clé],0)),0)</f>
        <v>0</v>
      </c>
      <c r="U60" s="52">
        <f ca="1">IFERROR(INDEX(data[heures nuit],MATCH($B60&amp;"|"&amp;S52,data[clé],0)),0)</f>
        <v>0</v>
      </c>
      <c r="V60" s="53"/>
      <c r="W60" s="51"/>
      <c r="X60" s="52">
        <f ca="1">IFERROR(INDEX(data[heures jour],MATCH($B60&amp;"|"&amp;W52,data[clé],0)),0)</f>
        <v>0</v>
      </c>
      <c r="Y60" s="52">
        <f ca="1">IFERROR(INDEX(data[heures nuit],MATCH($B60&amp;"|"&amp;W52,data[clé],0)),0)</f>
        <v>0</v>
      </c>
      <c r="Z60" s="53"/>
      <c r="AA60" s="51"/>
      <c r="AB60" s="52">
        <f ca="1">IFERROR(INDEX(data[heures jour],MATCH($B60&amp;"|"&amp;AA52,data[clé],0)),0)</f>
        <v>0</v>
      </c>
      <c r="AC60" s="52">
        <f ca="1">IFERROR(INDEX(data[heures nuit],MATCH($B60&amp;"|"&amp;AA52,data[clé],0)),0)</f>
        <v>0</v>
      </c>
      <c r="AD60" s="53"/>
    </row>
    <row r="61" spans="2:30" x14ac:dyDescent="0.35">
      <c r="B61" s="25">
        <f t="shared" ca="1" si="43"/>
        <v>0</v>
      </c>
      <c r="C61" s="54"/>
      <c r="D61" s="55">
        <f ca="1">IFERROR(INDEX(data[heures jour],MATCH($B61&amp;"|"&amp;C52,data[clé],0)),0)</f>
        <v>0</v>
      </c>
      <c r="E61" s="55">
        <f ca="1">IFERROR(INDEX(data[heures nuit],MATCH($B61&amp;"|"&amp;C52,data[clé],0)),0)</f>
        <v>0</v>
      </c>
      <c r="F61" s="56"/>
      <c r="G61" s="54"/>
      <c r="H61" s="55">
        <f ca="1">IFERROR(INDEX(data[heures jour],MATCH($B61&amp;"|"&amp;G52,data[clé],0)),0)</f>
        <v>0</v>
      </c>
      <c r="I61" s="55">
        <f ca="1">IFERROR(INDEX(data[heures nuit],MATCH($B61&amp;"|"&amp;G52,data[clé],0)),0)</f>
        <v>0</v>
      </c>
      <c r="J61" s="56"/>
      <c r="K61" s="54"/>
      <c r="L61" s="55">
        <f ca="1">IFERROR(INDEX(data[heures jour],MATCH($B61&amp;"|"&amp;K52,data[clé],0)),0)</f>
        <v>0</v>
      </c>
      <c r="M61" s="55">
        <f ca="1">IFERROR(INDEX(data[heures nuit],MATCH($B61&amp;"|"&amp;K52,data[clé],0)),0)</f>
        <v>0</v>
      </c>
      <c r="N61" s="56"/>
      <c r="O61" s="54"/>
      <c r="P61" s="55">
        <f ca="1">IFERROR(INDEX(data[heures jour],MATCH($B61&amp;"|"&amp;O52,data[clé],0)),0)</f>
        <v>0</v>
      </c>
      <c r="Q61" s="55">
        <f ca="1">IFERROR(INDEX(data[heures nuit],MATCH($B61&amp;"|"&amp;O52,data[clé],0)),0)</f>
        <v>0</v>
      </c>
      <c r="R61" s="56"/>
      <c r="S61" s="54"/>
      <c r="T61" s="55">
        <f ca="1">IFERROR(INDEX(data[heures jour],MATCH($B61&amp;"|"&amp;S52,data[clé],0)),0)</f>
        <v>0</v>
      </c>
      <c r="U61" s="55">
        <f ca="1">IFERROR(INDEX(data[heures nuit],MATCH($B61&amp;"|"&amp;S52,data[clé],0)),0)</f>
        <v>0</v>
      </c>
      <c r="V61" s="56"/>
      <c r="W61" s="54"/>
      <c r="X61" s="55">
        <f ca="1">IFERROR(INDEX(data[heures jour],MATCH($B61&amp;"|"&amp;W52,data[clé],0)),0)</f>
        <v>0</v>
      </c>
      <c r="Y61" s="55">
        <f ca="1">IFERROR(INDEX(data[heures nuit],MATCH($B61&amp;"|"&amp;W52,data[clé],0)),0)</f>
        <v>0</v>
      </c>
      <c r="Z61" s="56"/>
      <c r="AA61" s="54"/>
      <c r="AB61" s="55">
        <f ca="1">IFERROR(INDEX(data[heures jour],MATCH($B61&amp;"|"&amp;AA52,data[clé],0)),0)</f>
        <v>0</v>
      </c>
      <c r="AC61" s="55">
        <f ca="1">IFERROR(INDEX(data[heures nuit],MATCH($B61&amp;"|"&amp;AA52,data[clé],0)),0)</f>
        <v>0</v>
      </c>
      <c r="AD61" s="56"/>
    </row>
    <row r="62" spans="2:30" x14ac:dyDescent="0.35">
      <c r="B62" s="30">
        <f t="shared" ca="1" si="43"/>
        <v>0</v>
      </c>
      <c r="C62" s="57"/>
      <c r="D62" s="58">
        <f ca="1">IFERROR(INDEX(data[heures jour],MATCH($B62&amp;"|"&amp;C52,data[clé],0)),0)</f>
        <v>0</v>
      </c>
      <c r="E62" s="58">
        <f ca="1">IFERROR(INDEX(data[heures nuit],MATCH($B62&amp;"|"&amp;C52,data[clé],0)),0)</f>
        <v>0</v>
      </c>
      <c r="F62" s="59"/>
      <c r="G62" s="57"/>
      <c r="H62" s="58">
        <f ca="1">IFERROR(INDEX(data[heures jour],MATCH($B62&amp;"|"&amp;G52,data[clé],0)),0)</f>
        <v>0</v>
      </c>
      <c r="I62" s="58">
        <f ca="1">IFERROR(INDEX(data[heures nuit],MATCH($B62&amp;"|"&amp;G52,data[clé],0)),0)</f>
        <v>0</v>
      </c>
      <c r="J62" s="59"/>
      <c r="K62" s="57"/>
      <c r="L62" s="58">
        <f ca="1">IFERROR(INDEX(data[heures jour],MATCH($B62&amp;"|"&amp;K52,data[clé],0)),0)</f>
        <v>0</v>
      </c>
      <c r="M62" s="58">
        <f ca="1">IFERROR(INDEX(data[heures nuit],MATCH($B62&amp;"|"&amp;K52,data[clé],0)),0)</f>
        <v>0</v>
      </c>
      <c r="N62" s="59"/>
      <c r="O62" s="57"/>
      <c r="P62" s="58">
        <f ca="1">IFERROR(INDEX(data[heures jour],MATCH($B62&amp;"|"&amp;O52,data[clé],0)),0)</f>
        <v>0</v>
      </c>
      <c r="Q62" s="58">
        <f ca="1">IFERROR(INDEX(data[heures nuit],MATCH($B62&amp;"|"&amp;O52,data[clé],0)),0)</f>
        <v>0</v>
      </c>
      <c r="R62" s="59"/>
      <c r="S62" s="57"/>
      <c r="T62" s="58">
        <f ca="1">IFERROR(INDEX(data[heures jour],MATCH($B62&amp;"|"&amp;S52,data[clé],0)),0)</f>
        <v>0</v>
      </c>
      <c r="U62" s="58">
        <f ca="1">IFERROR(INDEX(data[heures nuit],MATCH($B62&amp;"|"&amp;S52,data[clé],0)),0)</f>
        <v>0</v>
      </c>
      <c r="V62" s="59"/>
      <c r="W62" s="57"/>
      <c r="X62" s="58">
        <f ca="1">IFERROR(INDEX(data[heures jour],MATCH($B62&amp;"|"&amp;W52,data[clé],0)),0)</f>
        <v>0</v>
      </c>
      <c r="Y62" s="58">
        <f ca="1">IFERROR(INDEX(data[heures nuit],MATCH($B62&amp;"|"&amp;W52,data[clé],0)),0)</f>
        <v>0</v>
      </c>
      <c r="Z62" s="59"/>
      <c r="AA62" s="57"/>
      <c r="AB62" s="58">
        <f ca="1">IFERROR(INDEX(data[heures jour],MATCH($B62&amp;"|"&amp;AA52,data[clé],0)),0)</f>
        <v>0</v>
      </c>
      <c r="AC62" s="58">
        <f ca="1">IFERROR(INDEX(data[heures nuit],MATCH($B62&amp;"|"&amp;AA52,data[clé],0)),0)</f>
        <v>0</v>
      </c>
      <c r="AD62" s="59"/>
    </row>
    <row r="64" spans="2:30" x14ac:dyDescent="0.35">
      <c r="C64" s="80">
        <f>C52+7</f>
        <v>43136</v>
      </c>
      <c r="D64" s="81"/>
      <c r="E64" s="81"/>
      <c r="F64" s="82"/>
      <c r="G64" s="80">
        <f>C64+1</f>
        <v>43137</v>
      </c>
      <c r="H64" s="81"/>
      <c r="I64" s="81"/>
      <c r="J64" s="82"/>
      <c r="K64" s="80">
        <f>G64+1</f>
        <v>43138</v>
      </c>
      <c r="L64" s="81"/>
      <c r="M64" s="81"/>
      <c r="N64" s="82"/>
      <c r="O64" s="80">
        <f>K64+1</f>
        <v>43139</v>
      </c>
      <c r="P64" s="81"/>
      <c r="Q64" s="81"/>
      <c r="R64" s="82"/>
      <c r="S64" s="80">
        <f>O64+1</f>
        <v>43140</v>
      </c>
      <c r="T64" s="81"/>
      <c r="U64" s="81"/>
      <c r="V64" s="82"/>
      <c r="W64" s="80">
        <f>S64+1</f>
        <v>43141</v>
      </c>
      <c r="X64" s="81"/>
      <c r="Y64" s="81"/>
      <c r="Z64" s="82"/>
      <c r="AA64" s="80">
        <f t="shared" ref="AA64" si="44">W64+1</f>
        <v>43142</v>
      </c>
      <c r="AB64" s="81"/>
      <c r="AC64" s="81"/>
      <c r="AD64" s="82"/>
    </row>
    <row r="65" spans="2:30" x14ac:dyDescent="0.35">
      <c r="B65" s="16" t="s">
        <v>37</v>
      </c>
      <c r="C65" s="35">
        <f>C53</f>
        <v>0</v>
      </c>
      <c r="D65" s="36" t="str">
        <f t="shared" ref="D65:F66" si="45">D53</f>
        <v>h</v>
      </c>
      <c r="E65" s="36" t="str">
        <f t="shared" si="45"/>
        <v>h</v>
      </c>
      <c r="F65" s="37">
        <f t="shared" si="45"/>
        <v>0</v>
      </c>
      <c r="G65" s="38">
        <f>C65</f>
        <v>0</v>
      </c>
      <c r="H65" s="39" t="str">
        <f t="shared" ref="H65:W66" si="46">D65</f>
        <v>h</v>
      </c>
      <c r="I65" s="39" t="str">
        <f t="shared" si="46"/>
        <v>h</v>
      </c>
      <c r="J65" s="40">
        <f t="shared" si="46"/>
        <v>0</v>
      </c>
      <c r="K65" s="38">
        <f t="shared" si="46"/>
        <v>0</v>
      </c>
      <c r="L65" s="39" t="str">
        <f t="shared" si="46"/>
        <v>h</v>
      </c>
      <c r="M65" s="39" t="str">
        <f t="shared" si="46"/>
        <v>h</v>
      </c>
      <c r="N65" s="40">
        <f t="shared" si="46"/>
        <v>0</v>
      </c>
      <c r="O65" s="38">
        <f t="shared" si="46"/>
        <v>0</v>
      </c>
      <c r="P65" s="39" t="str">
        <f t="shared" si="46"/>
        <v>h</v>
      </c>
      <c r="Q65" s="39" t="str">
        <f t="shared" si="46"/>
        <v>h</v>
      </c>
      <c r="R65" s="40">
        <f t="shared" si="46"/>
        <v>0</v>
      </c>
      <c r="S65" s="38">
        <f t="shared" si="46"/>
        <v>0</v>
      </c>
      <c r="T65" s="39" t="str">
        <f t="shared" si="46"/>
        <v>h</v>
      </c>
      <c r="U65" s="39" t="str">
        <f t="shared" si="46"/>
        <v>h</v>
      </c>
      <c r="V65" s="40">
        <f t="shared" si="46"/>
        <v>0</v>
      </c>
      <c r="W65" s="38">
        <f t="shared" si="46"/>
        <v>0</v>
      </c>
      <c r="X65" s="39" t="str">
        <f t="shared" ref="X65:AD66" si="47">T65</f>
        <v>h</v>
      </c>
      <c r="Y65" s="39" t="str">
        <f t="shared" si="47"/>
        <v>h</v>
      </c>
      <c r="Z65" s="40">
        <f t="shared" si="47"/>
        <v>0</v>
      </c>
      <c r="AA65" s="38">
        <f t="shared" si="47"/>
        <v>0</v>
      </c>
      <c r="AB65" s="39" t="str">
        <f t="shared" si="47"/>
        <v>h</v>
      </c>
      <c r="AC65" s="39" t="str">
        <f t="shared" si="47"/>
        <v>h</v>
      </c>
      <c r="AD65" s="40">
        <f t="shared" si="47"/>
        <v>0</v>
      </c>
    </row>
    <row r="66" spans="2:30" x14ac:dyDescent="0.35">
      <c r="B66" s="16" t="s">
        <v>38</v>
      </c>
      <c r="C66" s="41">
        <f>C54</f>
        <v>0</v>
      </c>
      <c r="D66" s="42" t="str">
        <f t="shared" si="45"/>
        <v>jour</v>
      </c>
      <c r="E66" s="42" t="str">
        <f t="shared" si="45"/>
        <v>nuit</v>
      </c>
      <c r="F66" s="43">
        <f t="shared" si="45"/>
        <v>0</v>
      </c>
      <c r="G66" s="44">
        <f>C66</f>
        <v>0</v>
      </c>
      <c r="H66" s="45" t="str">
        <f t="shared" si="46"/>
        <v>jour</v>
      </c>
      <c r="I66" s="45" t="str">
        <f t="shared" si="46"/>
        <v>nuit</v>
      </c>
      <c r="J66" s="46">
        <f t="shared" si="46"/>
        <v>0</v>
      </c>
      <c r="K66" s="44">
        <f t="shared" si="46"/>
        <v>0</v>
      </c>
      <c r="L66" s="45" t="str">
        <f t="shared" si="46"/>
        <v>jour</v>
      </c>
      <c r="M66" s="45" t="str">
        <f t="shared" si="46"/>
        <v>nuit</v>
      </c>
      <c r="N66" s="46">
        <f t="shared" si="46"/>
        <v>0</v>
      </c>
      <c r="O66" s="44">
        <f t="shared" si="46"/>
        <v>0</v>
      </c>
      <c r="P66" s="45" t="str">
        <f t="shared" si="46"/>
        <v>jour</v>
      </c>
      <c r="Q66" s="45" t="str">
        <f t="shared" si="46"/>
        <v>nuit</v>
      </c>
      <c r="R66" s="46">
        <f t="shared" si="46"/>
        <v>0</v>
      </c>
      <c r="S66" s="44">
        <f t="shared" si="46"/>
        <v>0</v>
      </c>
      <c r="T66" s="45" t="str">
        <f t="shared" si="46"/>
        <v>jour</v>
      </c>
      <c r="U66" s="45" t="str">
        <f t="shared" si="46"/>
        <v>nuit</v>
      </c>
      <c r="V66" s="46">
        <f t="shared" si="46"/>
        <v>0</v>
      </c>
      <c r="W66" s="44">
        <f t="shared" si="46"/>
        <v>0</v>
      </c>
      <c r="X66" s="45" t="str">
        <f t="shared" si="47"/>
        <v>jour</v>
      </c>
      <c r="Y66" s="45" t="str">
        <f t="shared" si="47"/>
        <v>nuit</v>
      </c>
      <c r="Z66" s="46">
        <f t="shared" si="47"/>
        <v>0</v>
      </c>
      <c r="AA66" s="44">
        <f t="shared" si="47"/>
        <v>0</v>
      </c>
      <c r="AB66" s="45" t="str">
        <f t="shared" si="47"/>
        <v>jour</v>
      </c>
      <c r="AC66" s="45" t="str">
        <f t="shared" si="47"/>
        <v>nuit</v>
      </c>
      <c r="AD66" s="46">
        <f t="shared" si="47"/>
        <v>0</v>
      </c>
    </row>
    <row r="67" spans="2:30" x14ac:dyDescent="0.35">
      <c r="B67" s="24" t="str">
        <f ca="1">B55</f>
        <v>Agent1</v>
      </c>
      <c r="C67" s="48"/>
      <c r="D67" s="49">
        <f ca="1">IFERROR(INDEX(data[heures jour],MATCH($B67&amp;"|"&amp;C64,data[clé],0)),0)</f>
        <v>0</v>
      </c>
      <c r="E67" s="49">
        <f ca="1">IFERROR(INDEX(data[heures nuit],MATCH($B67&amp;"|"&amp;C64,data[clé],0)),0)</f>
        <v>0</v>
      </c>
      <c r="F67" s="50"/>
      <c r="G67" s="48"/>
      <c r="H67" s="49">
        <f ca="1">IFERROR(INDEX(data[heures jour],MATCH($B67&amp;"|"&amp;G64,data[clé],0)),0)</f>
        <v>0</v>
      </c>
      <c r="I67" s="49">
        <f ca="1">IFERROR(INDEX(data[heures nuit],MATCH($B67&amp;"|"&amp;G64,data[clé],0)),0)</f>
        <v>0</v>
      </c>
      <c r="J67" s="50"/>
      <c r="K67" s="48"/>
      <c r="L67" s="49">
        <f ca="1">IFERROR(INDEX(data[heures jour],MATCH($B67&amp;"|"&amp;K64,data[clé],0)),0)</f>
        <v>0</v>
      </c>
      <c r="M67" s="49">
        <f ca="1">IFERROR(INDEX(data[heures nuit],MATCH($B67&amp;"|"&amp;K64,data[clé],0)),0)</f>
        <v>0</v>
      </c>
      <c r="N67" s="50"/>
      <c r="O67" s="48"/>
      <c r="P67" s="49">
        <f ca="1">IFERROR(INDEX(data[heures jour],MATCH($B67&amp;"|"&amp;O64,data[clé],0)),0)</f>
        <v>0</v>
      </c>
      <c r="Q67" s="49">
        <f ca="1">IFERROR(INDEX(data[heures nuit],MATCH($B67&amp;"|"&amp;O64,data[clé],0)),0)</f>
        <v>0</v>
      </c>
      <c r="R67" s="50"/>
      <c r="S67" s="48"/>
      <c r="T67" s="49">
        <f ca="1">IFERROR(INDEX(data[heures jour],MATCH($B67&amp;"|"&amp;S64,data[clé],0)),0)</f>
        <v>0</v>
      </c>
      <c r="U67" s="49">
        <f ca="1">IFERROR(INDEX(data[heures nuit],MATCH($B67&amp;"|"&amp;S64,data[clé],0)),0)</f>
        <v>0</v>
      </c>
      <c r="V67" s="50"/>
      <c r="W67" s="48"/>
      <c r="X67" s="49">
        <f ca="1">IFERROR(INDEX(data[heures jour],MATCH($B67&amp;"|"&amp;W64,data[clé],0)),0)</f>
        <v>0</v>
      </c>
      <c r="Y67" s="49">
        <f ca="1">IFERROR(INDEX(data[heures nuit],MATCH($B67&amp;"|"&amp;W64,data[clé],0)),0)</f>
        <v>0</v>
      </c>
      <c r="Z67" s="50"/>
      <c r="AA67" s="48"/>
      <c r="AB67" s="49">
        <f ca="1">IFERROR(INDEX(data[heures jour],MATCH($B67&amp;"|"&amp;AA64,data[clé],0)),0)</f>
        <v>0</v>
      </c>
      <c r="AC67" s="49">
        <f ca="1">IFERROR(INDEX(data[heures nuit],MATCH($B67&amp;"|"&amp;AA64,data[clé],0)),0)</f>
        <v>0</v>
      </c>
      <c r="AD67" s="50"/>
    </row>
    <row r="68" spans="2:30" x14ac:dyDescent="0.35">
      <c r="B68" s="26" t="str">
        <f t="shared" ref="B68:B74" ca="1" si="48">B56</f>
        <v>Agent2</v>
      </c>
      <c r="C68" s="51"/>
      <c r="D68" s="52">
        <f ca="1">IFERROR(INDEX(data[heures jour],MATCH($B68&amp;"|"&amp;C64,data[clé],0)),0)</f>
        <v>0</v>
      </c>
      <c r="E68" s="52">
        <f ca="1">IFERROR(INDEX(data[heures nuit],MATCH($B68&amp;"|"&amp;C64,data[clé],0)),0)</f>
        <v>0</v>
      </c>
      <c r="F68" s="53"/>
      <c r="G68" s="51"/>
      <c r="H68" s="52">
        <f ca="1">IFERROR(INDEX(data[heures jour],MATCH($B68&amp;"|"&amp;G64,data[clé],0)),0)</f>
        <v>0</v>
      </c>
      <c r="I68" s="52">
        <f ca="1">IFERROR(INDEX(data[heures nuit],MATCH($B68&amp;"|"&amp;G64,data[clé],0)),0)</f>
        <v>0</v>
      </c>
      <c r="J68" s="53"/>
      <c r="K68" s="51"/>
      <c r="L68" s="52">
        <f ca="1">IFERROR(INDEX(data[heures jour],MATCH($B68&amp;"|"&amp;K64,data[clé],0)),0)</f>
        <v>0</v>
      </c>
      <c r="M68" s="52">
        <f ca="1">IFERROR(INDEX(data[heures nuit],MATCH($B68&amp;"|"&amp;K64,data[clé],0)),0)</f>
        <v>0</v>
      </c>
      <c r="N68" s="53"/>
      <c r="O68" s="51"/>
      <c r="P68" s="52">
        <f ca="1">IFERROR(INDEX(data[heures jour],MATCH($B68&amp;"|"&amp;O64,data[clé],0)),0)</f>
        <v>0</v>
      </c>
      <c r="Q68" s="52">
        <f ca="1">IFERROR(INDEX(data[heures nuit],MATCH($B68&amp;"|"&amp;O64,data[clé],0)),0)</f>
        <v>0</v>
      </c>
      <c r="R68" s="53"/>
      <c r="S68" s="51"/>
      <c r="T68" s="52">
        <f ca="1">IFERROR(INDEX(data[heures jour],MATCH($B68&amp;"|"&amp;S64,data[clé],0)),0)</f>
        <v>0</v>
      </c>
      <c r="U68" s="52">
        <f ca="1">IFERROR(INDEX(data[heures nuit],MATCH($B68&amp;"|"&amp;S64,data[clé],0)),0)</f>
        <v>0</v>
      </c>
      <c r="V68" s="53"/>
      <c r="W68" s="51"/>
      <c r="X68" s="52">
        <f ca="1">IFERROR(INDEX(data[heures jour],MATCH($B68&amp;"|"&amp;W64,data[clé],0)),0)</f>
        <v>0</v>
      </c>
      <c r="Y68" s="52">
        <f ca="1">IFERROR(INDEX(data[heures nuit],MATCH($B68&amp;"|"&amp;W64,data[clé],0)),0)</f>
        <v>0</v>
      </c>
      <c r="Z68" s="53"/>
      <c r="AA68" s="51"/>
      <c r="AB68" s="52">
        <f ca="1">IFERROR(INDEX(data[heures jour],MATCH($B68&amp;"|"&amp;AA64,data[clé],0)),0)</f>
        <v>0</v>
      </c>
      <c r="AC68" s="52">
        <f ca="1">IFERROR(INDEX(data[heures nuit],MATCH($B68&amp;"|"&amp;AA64,data[clé],0)),0)</f>
        <v>0</v>
      </c>
      <c r="AD68" s="53"/>
    </row>
    <row r="69" spans="2:30" x14ac:dyDescent="0.35">
      <c r="B69" s="25" t="str">
        <f t="shared" ca="1" si="48"/>
        <v>Agent3</v>
      </c>
      <c r="C69" s="54"/>
      <c r="D69" s="55">
        <f ca="1">IFERROR(INDEX(data[heures jour],MATCH($B69&amp;"|"&amp;C64,data[clé],0)),0)</f>
        <v>0</v>
      </c>
      <c r="E69" s="55">
        <f ca="1">IFERROR(INDEX(data[heures nuit],MATCH($B69&amp;"|"&amp;C64,data[clé],0)),0)</f>
        <v>0</v>
      </c>
      <c r="F69" s="56"/>
      <c r="G69" s="54"/>
      <c r="H69" s="55">
        <f ca="1">IFERROR(INDEX(data[heures jour],MATCH($B69&amp;"|"&amp;G64,data[clé],0)),0)</f>
        <v>0</v>
      </c>
      <c r="I69" s="55">
        <f ca="1">IFERROR(INDEX(data[heures nuit],MATCH($B69&amp;"|"&amp;G64,data[clé],0)),0)</f>
        <v>0</v>
      </c>
      <c r="J69" s="56"/>
      <c r="K69" s="54"/>
      <c r="L69" s="55">
        <f ca="1">IFERROR(INDEX(data[heures jour],MATCH($B69&amp;"|"&amp;K64,data[clé],0)),0)</f>
        <v>0</v>
      </c>
      <c r="M69" s="55">
        <f ca="1">IFERROR(INDEX(data[heures nuit],MATCH($B69&amp;"|"&amp;K64,data[clé],0)),0)</f>
        <v>0</v>
      </c>
      <c r="N69" s="56"/>
      <c r="O69" s="54"/>
      <c r="P69" s="55">
        <f ca="1">IFERROR(INDEX(data[heures jour],MATCH($B69&amp;"|"&amp;O64,data[clé],0)),0)</f>
        <v>0</v>
      </c>
      <c r="Q69" s="55">
        <f ca="1">IFERROR(INDEX(data[heures nuit],MATCH($B69&amp;"|"&amp;O64,data[clé],0)),0)</f>
        <v>0</v>
      </c>
      <c r="R69" s="56"/>
      <c r="S69" s="54"/>
      <c r="T69" s="55">
        <f ca="1">IFERROR(INDEX(data[heures jour],MATCH($B69&amp;"|"&amp;S64,data[clé],0)),0)</f>
        <v>0</v>
      </c>
      <c r="U69" s="55">
        <f ca="1">IFERROR(INDEX(data[heures nuit],MATCH($B69&amp;"|"&amp;S64,data[clé],0)),0)</f>
        <v>0</v>
      </c>
      <c r="V69" s="56"/>
      <c r="W69" s="54"/>
      <c r="X69" s="55">
        <f ca="1">IFERROR(INDEX(data[heures jour],MATCH($B69&amp;"|"&amp;W64,data[clé],0)),0)</f>
        <v>0</v>
      </c>
      <c r="Y69" s="55">
        <f ca="1">IFERROR(INDEX(data[heures nuit],MATCH($B69&amp;"|"&amp;W64,data[clé],0)),0)</f>
        <v>0</v>
      </c>
      <c r="Z69" s="56"/>
      <c r="AA69" s="54"/>
      <c r="AB69" s="55">
        <f ca="1">IFERROR(INDEX(data[heures jour],MATCH($B69&amp;"|"&amp;AA64,data[clé],0)),0)</f>
        <v>0</v>
      </c>
      <c r="AC69" s="55">
        <f ca="1">IFERROR(INDEX(data[heures nuit],MATCH($B69&amp;"|"&amp;AA64,data[clé],0)),0)</f>
        <v>0</v>
      </c>
      <c r="AD69" s="56"/>
    </row>
    <row r="70" spans="2:30" x14ac:dyDescent="0.35">
      <c r="B70" s="26">
        <f t="shared" ca="1" si="48"/>
        <v>0</v>
      </c>
      <c r="C70" s="51"/>
      <c r="D70" s="52">
        <f ca="1">IFERROR(INDEX(data[heures jour],MATCH($B70&amp;"|"&amp;C64,data[clé],0)),0)</f>
        <v>0</v>
      </c>
      <c r="E70" s="52">
        <f ca="1">IFERROR(INDEX(data[heures nuit],MATCH($B70&amp;"|"&amp;C64,data[clé],0)),0)</f>
        <v>0</v>
      </c>
      <c r="F70" s="53"/>
      <c r="G70" s="51"/>
      <c r="H70" s="52">
        <f ca="1">IFERROR(INDEX(data[heures jour],MATCH($B70&amp;"|"&amp;G64,data[clé],0)),0)</f>
        <v>0</v>
      </c>
      <c r="I70" s="52">
        <f ca="1">IFERROR(INDEX(data[heures nuit],MATCH($B70&amp;"|"&amp;G64,data[clé],0)),0)</f>
        <v>0</v>
      </c>
      <c r="J70" s="53"/>
      <c r="K70" s="51"/>
      <c r="L70" s="52">
        <f ca="1">IFERROR(INDEX(data[heures jour],MATCH($B70&amp;"|"&amp;K64,data[clé],0)),0)</f>
        <v>0</v>
      </c>
      <c r="M70" s="52">
        <f ca="1">IFERROR(INDEX(data[heures nuit],MATCH($B70&amp;"|"&amp;K64,data[clé],0)),0)</f>
        <v>0</v>
      </c>
      <c r="N70" s="53"/>
      <c r="O70" s="51"/>
      <c r="P70" s="52">
        <f ca="1">IFERROR(INDEX(data[heures jour],MATCH($B70&amp;"|"&amp;O64,data[clé],0)),0)</f>
        <v>0</v>
      </c>
      <c r="Q70" s="52">
        <f ca="1">IFERROR(INDEX(data[heures nuit],MATCH($B70&amp;"|"&amp;O64,data[clé],0)),0)</f>
        <v>0</v>
      </c>
      <c r="R70" s="53"/>
      <c r="S70" s="51"/>
      <c r="T70" s="52">
        <f ca="1">IFERROR(INDEX(data[heures jour],MATCH($B70&amp;"|"&amp;S64,data[clé],0)),0)</f>
        <v>0</v>
      </c>
      <c r="U70" s="52">
        <f ca="1">IFERROR(INDEX(data[heures nuit],MATCH($B70&amp;"|"&amp;S64,data[clé],0)),0)</f>
        <v>0</v>
      </c>
      <c r="V70" s="53"/>
      <c r="W70" s="51"/>
      <c r="X70" s="52">
        <f ca="1">IFERROR(INDEX(data[heures jour],MATCH($B70&amp;"|"&amp;W64,data[clé],0)),0)</f>
        <v>0</v>
      </c>
      <c r="Y70" s="52">
        <f ca="1">IFERROR(INDEX(data[heures nuit],MATCH($B70&amp;"|"&amp;W64,data[clé],0)),0)</f>
        <v>0</v>
      </c>
      <c r="Z70" s="53"/>
      <c r="AA70" s="51"/>
      <c r="AB70" s="52">
        <f ca="1">IFERROR(INDEX(data[heures jour],MATCH($B70&amp;"|"&amp;AA64,data[clé],0)),0)</f>
        <v>0</v>
      </c>
      <c r="AC70" s="52">
        <f ca="1">IFERROR(INDEX(data[heures nuit],MATCH($B70&amp;"|"&amp;AA64,data[clé],0)),0)</f>
        <v>0</v>
      </c>
      <c r="AD70" s="53"/>
    </row>
    <row r="71" spans="2:30" x14ac:dyDescent="0.35">
      <c r="B71" s="25">
        <f t="shared" ca="1" si="48"/>
        <v>0</v>
      </c>
      <c r="C71" s="54"/>
      <c r="D71" s="55">
        <f ca="1">IFERROR(INDEX(data[heures jour],MATCH($B71&amp;"|"&amp;C64,data[clé],0)),0)</f>
        <v>0</v>
      </c>
      <c r="E71" s="55">
        <f ca="1">IFERROR(INDEX(data[heures nuit],MATCH($B71&amp;"|"&amp;C64,data[clé],0)),0)</f>
        <v>0</v>
      </c>
      <c r="F71" s="56"/>
      <c r="G71" s="54"/>
      <c r="H71" s="55">
        <f ca="1">IFERROR(INDEX(data[heures jour],MATCH($B71&amp;"|"&amp;G64,data[clé],0)),0)</f>
        <v>0</v>
      </c>
      <c r="I71" s="55">
        <f ca="1">IFERROR(INDEX(data[heures nuit],MATCH($B71&amp;"|"&amp;G64,data[clé],0)),0)</f>
        <v>0</v>
      </c>
      <c r="J71" s="56"/>
      <c r="K71" s="54"/>
      <c r="L71" s="55">
        <f ca="1">IFERROR(INDEX(data[heures jour],MATCH($B71&amp;"|"&amp;K64,data[clé],0)),0)</f>
        <v>0</v>
      </c>
      <c r="M71" s="55">
        <f ca="1">IFERROR(INDEX(data[heures nuit],MATCH($B71&amp;"|"&amp;K64,data[clé],0)),0)</f>
        <v>0</v>
      </c>
      <c r="N71" s="56"/>
      <c r="O71" s="54"/>
      <c r="P71" s="55">
        <f ca="1">IFERROR(INDEX(data[heures jour],MATCH($B71&amp;"|"&amp;O64,data[clé],0)),0)</f>
        <v>0</v>
      </c>
      <c r="Q71" s="55">
        <f ca="1">IFERROR(INDEX(data[heures nuit],MATCH($B71&amp;"|"&amp;O64,data[clé],0)),0)</f>
        <v>0</v>
      </c>
      <c r="R71" s="56"/>
      <c r="S71" s="54"/>
      <c r="T71" s="55">
        <f ca="1">IFERROR(INDEX(data[heures jour],MATCH($B71&amp;"|"&amp;S64,data[clé],0)),0)</f>
        <v>0</v>
      </c>
      <c r="U71" s="55">
        <f ca="1">IFERROR(INDEX(data[heures nuit],MATCH($B71&amp;"|"&amp;S64,data[clé],0)),0)</f>
        <v>0</v>
      </c>
      <c r="V71" s="56"/>
      <c r="W71" s="54"/>
      <c r="X71" s="55">
        <f ca="1">IFERROR(INDEX(data[heures jour],MATCH($B71&amp;"|"&amp;W64,data[clé],0)),0)</f>
        <v>0</v>
      </c>
      <c r="Y71" s="55">
        <f ca="1">IFERROR(INDEX(data[heures nuit],MATCH($B71&amp;"|"&amp;W64,data[clé],0)),0)</f>
        <v>0</v>
      </c>
      <c r="Z71" s="56"/>
      <c r="AA71" s="54"/>
      <c r="AB71" s="55">
        <f ca="1">IFERROR(INDEX(data[heures jour],MATCH($B71&amp;"|"&amp;AA64,data[clé],0)),0)</f>
        <v>0</v>
      </c>
      <c r="AC71" s="55">
        <f ca="1">IFERROR(INDEX(data[heures nuit],MATCH($B71&amp;"|"&amp;AA64,data[clé],0)),0)</f>
        <v>0</v>
      </c>
      <c r="AD71" s="56"/>
    </row>
    <row r="72" spans="2:30" x14ac:dyDescent="0.35">
      <c r="B72" s="26">
        <f t="shared" ca="1" si="48"/>
        <v>0</v>
      </c>
      <c r="C72" s="51"/>
      <c r="D72" s="52">
        <f ca="1">IFERROR(INDEX(data[heures jour],MATCH($B72&amp;"|"&amp;C64,data[clé],0)),0)</f>
        <v>0</v>
      </c>
      <c r="E72" s="52">
        <f ca="1">IFERROR(INDEX(data[heures nuit],MATCH($B72&amp;"|"&amp;C64,data[clé],0)),0)</f>
        <v>0</v>
      </c>
      <c r="F72" s="53"/>
      <c r="G72" s="51"/>
      <c r="H72" s="52">
        <f ca="1">IFERROR(INDEX(data[heures jour],MATCH($B72&amp;"|"&amp;G64,data[clé],0)),0)</f>
        <v>0</v>
      </c>
      <c r="I72" s="52">
        <f ca="1">IFERROR(INDEX(data[heures nuit],MATCH($B72&amp;"|"&amp;G64,data[clé],0)),0)</f>
        <v>0</v>
      </c>
      <c r="J72" s="53"/>
      <c r="K72" s="51"/>
      <c r="L72" s="52">
        <f ca="1">IFERROR(INDEX(data[heures jour],MATCH($B72&amp;"|"&amp;K64,data[clé],0)),0)</f>
        <v>0</v>
      </c>
      <c r="M72" s="52">
        <f ca="1">IFERROR(INDEX(data[heures nuit],MATCH($B72&amp;"|"&amp;K64,data[clé],0)),0)</f>
        <v>0</v>
      </c>
      <c r="N72" s="53"/>
      <c r="O72" s="51"/>
      <c r="P72" s="52">
        <f ca="1">IFERROR(INDEX(data[heures jour],MATCH($B72&amp;"|"&amp;O64,data[clé],0)),0)</f>
        <v>0</v>
      </c>
      <c r="Q72" s="52">
        <f ca="1">IFERROR(INDEX(data[heures nuit],MATCH($B72&amp;"|"&amp;O64,data[clé],0)),0)</f>
        <v>0</v>
      </c>
      <c r="R72" s="53"/>
      <c r="S72" s="51"/>
      <c r="T72" s="52">
        <f ca="1">IFERROR(INDEX(data[heures jour],MATCH($B72&amp;"|"&amp;S64,data[clé],0)),0)</f>
        <v>0</v>
      </c>
      <c r="U72" s="52">
        <f ca="1">IFERROR(INDEX(data[heures nuit],MATCH($B72&amp;"|"&amp;S64,data[clé],0)),0)</f>
        <v>0</v>
      </c>
      <c r="V72" s="53"/>
      <c r="W72" s="51"/>
      <c r="X72" s="52">
        <f ca="1">IFERROR(INDEX(data[heures jour],MATCH($B72&amp;"|"&amp;W64,data[clé],0)),0)</f>
        <v>0</v>
      </c>
      <c r="Y72" s="52">
        <f ca="1">IFERROR(INDEX(data[heures nuit],MATCH($B72&amp;"|"&amp;W64,data[clé],0)),0)</f>
        <v>0</v>
      </c>
      <c r="Z72" s="53"/>
      <c r="AA72" s="51"/>
      <c r="AB72" s="52">
        <f ca="1">IFERROR(INDEX(data[heures jour],MATCH($B72&amp;"|"&amp;AA64,data[clé],0)),0)</f>
        <v>0</v>
      </c>
      <c r="AC72" s="52">
        <f ca="1">IFERROR(INDEX(data[heures nuit],MATCH($B72&amp;"|"&amp;AA64,data[clé],0)),0)</f>
        <v>0</v>
      </c>
      <c r="AD72" s="53"/>
    </row>
    <row r="73" spans="2:30" x14ac:dyDescent="0.35">
      <c r="B73" s="25">
        <f t="shared" ca="1" si="48"/>
        <v>0</v>
      </c>
      <c r="C73" s="54"/>
      <c r="D73" s="55">
        <f ca="1">IFERROR(INDEX(data[heures jour],MATCH($B73&amp;"|"&amp;C64,data[clé],0)),0)</f>
        <v>0</v>
      </c>
      <c r="E73" s="55">
        <f ca="1">IFERROR(INDEX(data[heures nuit],MATCH($B73&amp;"|"&amp;C64,data[clé],0)),0)</f>
        <v>0</v>
      </c>
      <c r="F73" s="56"/>
      <c r="G73" s="54"/>
      <c r="H73" s="55">
        <f ca="1">IFERROR(INDEX(data[heures jour],MATCH($B73&amp;"|"&amp;G64,data[clé],0)),0)</f>
        <v>0</v>
      </c>
      <c r="I73" s="55">
        <f ca="1">IFERROR(INDEX(data[heures nuit],MATCH($B73&amp;"|"&amp;G64,data[clé],0)),0)</f>
        <v>0</v>
      </c>
      <c r="J73" s="56"/>
      <c r="K73" s="54"/>
      <c r="L73" s="55">
        <f ca="1">IFERROR(INDEX(data[heures jour],MATCH($B73&amp;"|"&amp;K64,data[clé],0)),0)</f>
        <v>0</v>
      </c>
      <c r="M73" s="55">
        <f ca="1">IFERROR(INDEX(data[heures nuit],MATCH($B73&amp;"|"&amp;K64,data[clé],0)),0)</f>
        <v>0</v>
      </c>
      <c r="N73" s="56"/>
      <c r="O73" s="54"/>
      <c r="P73" s="55">
        <f ca="1">IFERROR(INDEX(data[heures jour],MATCH($B73&amp;"|"&amp;O64,data[clé],0)),0)</f>
        <v>0</v>
      </c>
      <c r="Q73" s="55">
        <f ca="1">IFERROR(INDEX(data[heures nuit],MATCH($B73&amp;"|"&amp;O64,data[clé],0)),0)</f>
        <v>0</v>
      </c>
      <c r="R73" s="56"/>
      <c r="S73" s="54"/>
      <c r="T73" s="55">
        <f ca="1">IFERROR(INDEX(data[heures jour],MATCH($B73&amp;"|"&amp;S64,data[clé],0)),0)</f>
        <v>0</v>
      </c>
      <c r="U73" s="55">
        <f ca="1">IFERROR(INDEX(data[heures nuit],MATCH($B73&amp;"|"&amp;S64,data[clé],0)),0)</f>
        <v>0</v>
      </c>
      <c r="V73" s="56"/>
      <c r="W73" s="54"/>
      <c r="X73" s="55">
        <f ca="1">IFERROR(INDEX(data[heures jour],MATCH($B73&amp;"|"&amp;W64,data[clé],0)),0)</f>
        <v>0</v>
      </c>
      <c r="Y73" s="55">
        <f ca="1">IFERROR(INDEX(data[heures nuit],MATCH($B73&amp;"|"&amp;W64,data[clé],0)),0)</f>
        <v>0</v>
      </c>
      <c r="Z73" s="56"/>
      <c r="AA73" s="54"/>
      <c r="AB73" s="55">
        <f ca="1">IFERROR(INDEX(data[heures jour],MATCH($B73&amp;"|"&amp;AA64,data[clé],0)),0)</f>
        <v>0</v>
      </c>
      <c r="AC73" s="55">
        <f ca="1">IFERROR(INDEX(data[heures nuit],MATCH($B73&amp;"|"&amp;AA64,data[clé],0)),0)</f>
        <v>0</v>
      </c>
      <c r="AD73" s="56"/>
    </row>
    <row r="74" spans="2:30" x14ac:dyDescent="0.35">
      <c r="B74" s="30">
        <f t="shared" ca="1" si="48"/>
        <v>0</v>
      </c>
      <c r="C74" s="57"/>
      <c r="D74" s="58">
        <f ca="1">IFERROR(INDEX(data[heures jour],MATCH($B74&amp;"|"&amp;C64,data[clé],0)),0)</f>
        <v>0</v>
      </c>
      <c r="E74" s="58">
        <f ca="1">IFERROR(INDEX(data[heures nuit],MATCH($B74&amp;"|"&amp;C64,data[clé],0)),0)</f>
        <v>0</v>
      </c>
      <c r="F74" s="59"/>
      <c r="G74" s="57"/>
      <c r="H74" s="58">
        <f ca="1">IFERROR(INDEX(data[heures jour],MATCH($B74&amp;"|"&amp;G64,data[clé],0)),0)</f>
        <v>0</v>
      </c>
      <c r="I74" s="58">
        <f ca="1">IFERROR(INDEX(data[heures nuit],MATCH($B74&amp;"|"&amp;G64,data[clé],0)),0)</f>
        <v>0</v>
      </c>
      <c r="J74" s="59"/>
      <c r="K74" s="57"/>
      <c r="L74" s="58">
        <f ca="1">IFERROR(INDEX(data[heures jour],MATCH($B74&amp;"|"&amp;K64,data[clé],0)),0)</f>
        <v>0</v>
      </c>
      <c r="M74" s="58">
        <f ca="1">IFERROR(INDEX(data[heures nuit],MATCH($B74&amp;"|"&amp;K64,data[clé],0)),0)</f>
        <v>0</v>
      </c>
      <c r="N74" s="59"/>
      <c r="O74" s="57"/>
      <c r="P74" s="58">
        <f ca="1">IFERROR(INDEX(data[heures jour],MATCH($B74&amp;"|"&amp;O64,data[clé],0)),0)</f>
        <v>0</v>
      </c>
      <c r="Q74" s="58">
        <f ca="1">IFERROR(INDEX(data[heures nuit],MATCH($B74&amp;"|"&amp;O64,data[clé],0)),0)</f>
        <v>0</v>
      </c>
      <c r="R74" s="59"/>
      <c r="S74" s="57"/>
      <c r="T74" s="58">
        <f ca="1">IFERROR(INDEX(data[heures jour],MATCH($B74&amp;"|"&amp;S64,data[clé],0)),0)</f>
        <v>0</v>
      </c>
      <c r="U74" s="58">
        <f ca="1">IFERROR(INDEX(data[heures nuit],MATCH($B74&amp;"|"&amp;S64,data[clé],0)),0)</f>
        <v>0</v>
      </c>
      <c r="V74" s="59"/>
      <c r="W74" s="57"/>
      <c r="X74" s="58">
        <f ca="1">IFERROR(INDEX(data[heures jour],MATCH($B74&amp;"|"&amp;W64,data[clé],0)),0)</f>
        <v>0</v>
      </c>
      <c r="Y74" s="58">
        <f ca="1">IFERROR(INDEX(data[heures nuit],MATCH($B74&amp;"|"&amp;W64,data[clé],0)),0)</f>
        <v>0</v>
      </c>
      <c r="Z74" s="59"/>
      <c r="AA74" s="57"/>
      <c r="AB74" s="58">
        <f ca="1">IFERROR(INDEX(data[heures jour],MATCH($B74&amp;"|"&amp;AA64,data[clé],0)),0)</f>
        <v>0</v>
      </c>
      <c r="AC74" s="58">
        <f ca="1">IFERROR(INDEX(data[heures nuit],MATCH($B74&amp;"|"&amp;AA64,data[clé],0)),0)</f>
        <v>0</v>
      </c>
      <c r="AD74" s="59"/>
    </row>
  </sheetData>
  <sheetProtection sheet="1" objects="1" scenarios="1"/>
  <mergeCells count="42">
    <mergeCell ref="AA4:AD4"/>
    <mergeCell ref="C16:F16"/>
    <mergeCell ref="G16:J16"/>
    <mergeCell ref="K16:N16"/>
    <mergeCell ref="O16:R16"/>
    <mergeCell ref="S16:V16"/>
    <mergeCell ref="W16:Z16"/>
    <mergeCell ref="AA16:AD16"/>
    <mergeCell ref="C4:F4"/>
    <mergeCell ref="G4:J4"/>
    <mergeCell ref="K4:N4"/>
    <mergeCell ref="O4:R4"/>
    <mergeCell ref="S4:V4"/>
    <mergeCell ref="W4:Z4"/>
    <mergeCell ref="AA28:AD28"/>
    <mergeCell ref="C40:F40"/>
    <mergeCell ref="G40:J40"/>
    <mergeCell ref="K40:N40"/>
    <mergeCell ref="O40:R40"/>
    <mergeCell ref="S40:V40"/>
    <mergeCell ref="W40:Z40"/>
    <mergeCell ref="AA40:AD40"/>
    <mergeCell ref="C28:F28"/>
    <mergeCell ref="G28:J28"/>
    <mergeCell ref="K28:N28"/>
    <mergeCell ref="O28:R28"/>
    <mergeCell ref="S28:V28"/>
    <mergeCell ref="W28:Z28"/>
    <mergeCell ref="AA52:AD52"/>
    <mergeCell ref="C64:F64"/>
    <mergeCell ref="G64:J64"/>
    <mergeCell ref="K64:N64"/>
    <mergeCell ref="O64:R64"/>
    <mergeCell ref="S64:V64"/>
    <mergeCell ref="W64:Z64"/>
    <mergeCell ref="AA64:AD64"/>
    <mergeCell ref="C52:F52"/>
    <mergeCell ref="G52:J52"/>
    <mergeCell ref="K52:N52"/>
    <mergeCell ref="O52:R52"/>
    <mergeCell ref="S52:V52"/>
    <mergeCell ref="W52:Z52"/>
  </mergeCells>
  <conditionalFormatting sqref="C4:F4">
    <cfRule type="expression" dxfId="40" priority="23">
      <formula>COUNTIF(JF,C4)</formula>
    </cfRule>
    <cfRule type="expression" dxfId="39" priority="35">
      <formula>MONTH(C4)=MONTH($B$3)</formula>
    </cfRule>
  </conditionalFormatting>
  <conditionalFormatting sqref="G4:AD4">
    <cfRule type="expression" dxfId="38" priority="21">
      <formula>COUNTIF(JF,G4)</formula>
    </cfRule>
    <cfRule type="expression" dxfId="37" priority="22">
      <formula>MONTH(G4)=MONTH($B$3)</formula>
    </cfRule>
  </conditionalFormatting>
  <conditionalFormatting sqref="C16:F16">
    <cfRule type="expression" dxfId="36" priority="19">
      <formula>COUNTIF(JF,C16)</formula>
    </cfRule>
    <cfRule type="expression" dxfId="35" priority="20">
      <formula>MONTH(C16)=MONTH($B$3)</formula>
    </cfRule>
  </conditionalFormatting>
  <conditionalFormatting sqref="G16:AD16">
    <cfRule type="expression" dxfId="34" priority="17">
      <formula>COUNTIF(JF,G16)</formula>
    </cfRule>
    <cfRule type="expression" dxfId="33" priority="18">
      <formula>MONTH(G16)=MONTH($B$3)</formula>
    </cfRule>
  </conditionalFormatting>
  <conditionalFormatting sqref="C28:F28">
    <cfRule type="expression" dxfId="32" priority="15">
      <formula>COUNTIF(JF,C28)</formula>
    </cfRule>
    <cfRule type="expression" dxfId="31" priority="16">
      <formula>MONTH(C28)=MONTH($B$3)</formula>
    </cfRule>
  </conditionalFormatting>
  <conditionalFormatting sqref="G28:AD28">
    <cfRule type="expression" dxfId="30" priority="13">
      <formula>COUNTIF(JF,G28)</formula>
    </cfRule>
    <cfRule type="expression" dxfId="29" priority="14">
      <formula>MONTH(G28)=MONTH($B$3)</formula>
    </cfRule>
  </conditionalFormatting>
  <conditionalFormatting sqref="C40:F40">
    <cfRule type="expression" dxfId="28" priority="11">
      <formula>COUNTIF(JF,C40)</formula>
    </cfRule>
    <cfRule type="expression" dxfId="27" priority="12">
      <formula>MONTH(C40)=MONTH($B$3)</formula>
    </cfRule>
  </conditionalFormatting>
  <conditionalFormatting sqref="G40:AD40">
    <cfRule type="expression" dxfId="26" priority="9">
      <formula>COUNTIF(JF,G40)</formula>
    </cfRule>
    <cfRule type="expression" dxfId="25" priority="10">
      <formula>MONTH(G40)=MONTH($B$3)</formula>
    </cfRule>
  </conditionalFormatting>
  <conditionalFormatting sqref="C52:F52">
    <cfRule type="expression" dxfId="24" priority="7">
      <formula>COUNTIF(JF,C52)</formula>
    </cfRule>
    <cfRule type="expression" dxfId="23" priority="8">
      <formula>MONTH(C52)=MONTH($B$3)</formula>
    </cfRule>
  </conditionalFormatting>
  <conditionalFormatting sqref="G52:AD52">
    <cfRule type="expression" dxfId="22" priority="5">
      <formula>COUNTIF(JF,G52)</formula>
    </cfRule>
    <cfRule type="expression" dxfId="21" priority="6">
      <formula>MONTH(G52)=MONTH($B$3)</formula>
    </cfRule>
  </conditionalFormatting>
  <conditionalFormatting sqref="C64:F64">
    <cfRule type="expression" dxfId="20" priority="3">
      <formula>COUNTIF(JF,C64)</formula>
    </cfRule>
    <cfRule type="expression" dxfId="19" priority="4">
      <formula>MONTH(C64)=MONTH($B$3)</formula>
    </cfRule>
  </conditionalFormatting>
  <conditionalFormatting sqref="G64:AD64">
    <cfRule type="expression" dxfId="18" priority="1">
      <formula>COUNTIF(JF,G64)</formula>
    </cfRule>
    <cfRule type="expression" dxfId="17" priority="2">
      <formula>MONTH(G64)=MONTH($B$3)</formula>
    </cfRule>
  </conditionalFormatting>
  <dataValidations count="2">
    <dataValidation type="list" allowBlank="1" showInputMessage="1" showErrorMessage="1" sqref="B2">
      <formula1>equipes</formula1>
    </dataValidation>
    <dataValidation type="list" allowBlank="1" showInputMessage="1" showErrorMessage="1" sqref="B1">
      <formula1>moisannee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5"/>
  <sheetViews>
    <sheetView workbookViewId="0">
      <selection activeCell="E6" sqref="E6"/>
    </sheetView>
  </sheetViews>
  <sheetFormatPr baseColWidth="10" defaultColWidth="12.81640625" defaultRowHeight="14.5" x14ac:dyDescent="0.35"/>
  <cols>
    <col min="1" max="16384" width="12.81640625" style="10"/>
  </cols>
  <sheetData>
    <row r="1" spans="1:13" x14ac:dyDescent="0.35">
      <c r="A1" s="11" t="s">
        <v>69</v>
      </c>
      <c r="B1" s="10" t="s">
        <v>70</v>
      </c>
    </row>
    <row r="3" spans="1:13" x14ac:dyDescent="0.35">
      <c r="C3" s="11" t="s">
        <v>34</v>
      </c>
      <c r="D3" s="11" t="s">
        <v>8</v>
      </c>
      <c r="E3" s="11" t="s">
        <v>35</v>
      </c>
      <c r="I3"/>
      <c r="J3"/>
      <c r="K3"/>
      <c r="L3"/>
      <c r="M3"/>
    </row>
    <row r="4" spans="1:13" ht="43.5" x14ac:dyDescent="0.35">
      <c r="C4" s="10" t="s">
        <v>10</v>
      </c>
      <c r="G4" s="10" t="s">
        <v>58</v>
      </c>
      <c r="H4" s="10" t="s">
        <v>59</v>
      </c>
      <c r="I4"/>
      <c r="J4"/>
      <c r="K4"/>
      <c r="L4"/>
      <c r="M4"/>
    </row>
    <row r="5" spans="1:13" x14ac:dyDescent="0.35">
      <c r="E5" s="10" t="s">
        <v>36</v>
      </c>
      <c r="I5"/>
      <c r="J5"/>
      <c r="K5"/>
      <c r="L5"/>
      <c r="M5"/>
    </row>
    <row r="6" spans="1:13" ht="29" x14ac:dyDescent="0.35">
      <c r="A6" s="11" t="s">
        <v>1</v>
      </c>
      <c r="B6" s="11" t="s">
        <v>0</v>
      </c>
      <c r="C6" s="10" t="s">
        <v>12</v>
      </c>
      <c r="D6" s="10" t="s">
        <v>13</v>
      </c>
      <c r="E6" s="10" t="s">
        <v>12</v>
      </c>
      <c r="F6" s="10" t="s">
        <v>13</v>
      </c>
      <c r="I6"/>
      <c r="J6"/>
      <c r="K6"/>
      <c r="L6"/>
      <c r="M6"/>
    </row>
    <row r="7" spans="1:13" x14ac:dyDescent="0.35">
      <c r="A7" s="12" t="s">
        <v>11</v>
      </c>
      <c r="B7" s="10" t="s">
        <v>60</v>
      </c>
      <c r="C7" s="60">
        <v>1.4166666666666667</v>
      </c>
      <c r="D7" s="60">
        <v>0.58333333333333337</v>
      </c>
      <c r="E7" s="60">
        <v>4.1666666666666664E-2</v>
      </c>
      <c r="F7" s="60">
        <v>0.25</v>
      </c>
      <c r="G7" s="60">
        <v>1.4583333333333335</v>
      </c>
      <c r="H7" s="60">
        <v>0.83333333333333337</v>
      </c>
      <c r="I7"/>
      <c r="J7"/>
      <c r="K7"/>
      <c r="L7"/>
      <c r="M7"/>
    </row>
    <row r="8" spans="1:13" x14ac:dyDescent="0.35">
      <c r="B8" s="10" t="s">
        <v>63</v>
      </c>
      <c r="C8" s="60">
        <v>2.0833333333333335</v>
      </c>
      <c r="D8" s="60">
        <v>0.625</v>
      </c>
      <c r="E8" s="60">
        <v>4.1666666666666664E-2</v>
      </c>
      <c r="F8" s="60">
        <v>0.25</v>
      </c>
      <c r="G8" s="60">
        <v>2.125</v>
      </c>
      <c r="H8" s="60">
        <v>0.875</v>
      </c>
      <c r="I8"/>
      <c r="J8"/>
      <c r="K8"/>
      <c r="L8"/>
      <c r="M8"/>
    </row>
    <row r="9" spans="1:13" x14ac:dyDescent="0.35">
      <c r="A9" s="12" t="s">
        <v>39</v>
      </c>
      <c r="C9" s="60">
        <v>3.5</v>
      </c>
      <c r="D9" s="60">
        <v>1.2083333333333335</v>
      </c>
      <c r="E9" s="60">
        <v>8.3333333333333329E-2</v>
      </c>
      <c r="F9" s="60">
        <v>0.5</v>
      </c>
      <c r="G9" s="60">
        <v>3.5833333333333335</v>
      </c>
      <c r="H9" s="60">
        <v>1.7083333333333335</v>
      </c>
      <c r="I9"/>
      <c r="J9"/>
      <c r="K9"/>
      <c r="L9"/>
      <c r="M9"/>
    </row>
    <row r="10" spans="1:13" x14ac:dyDescent="0.35">
      <c r="A10" s="12" t="s">
        <v>9</v>
      </c>
      <c r="C10" s="60">
        <v>3.5</v>
      </c>
      <c r="D10" s="60">
        <v>1.2083333333333335</v>
      </c>
      <c r="E10" s="60">
        <v>8.3333333333333329E-2</v>
      </c>
      <c r="F10" s="60">
        <v>0.5</v>
      </c>
      <c r="G10" s="60">
        <v>3.5833333333333335</v>
      </c>
      <c r="H10" s="60">
        <v>1.7083333333333335</v>
      </c>
      <c r="I10"/>
      <c r="J10"/>
      <c r="K10"/>
      <c r="L10"/>
      <c r="M10"/>
    </row>
    <row r="11" spans="1:13" x14ac:dyDescent="0.35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35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13" x14ac:dyDescent="0.35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3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3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3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8" x14ac:dyDescent="0.35">
      <c r="A17"/>
      <c r="B17"/>
      <c r="C17"/>
      <c r="D17"/>
      <c r="E17"/>
      <c r="F17"/>
      <c r="G17"/>
      <c r="H17"/>
    </row>
    <row r="18" spans="1:8" x14ac:dyDescent="0.35">
      <c r="A18"/>
      <c r="B18"/>
      <c r="C18"/>
      <c r="D18"/>
      <c r="E18"/>
      <c r="F18"/>
      <c r="G18"/>
      <c r="H18"/>
    </row>
    <row r="19" spans="1:8" x14ac:dyDescent="0.35">
      <c r="A19"/>
      <c r="B19"/>
      <c r="C19"/>
      <c r="D19"/>
      <c r="E19"/>
      <c r="F19"/>
      <c r="G19"/>
      <c r="H19"/>
    </row>
    <row r="20" spans="1:8" x14ac:dyDescent="0.35">
      <c r="A20"/>
      <c r="B20"/>
      <c r="C20"/>
      <c r="D20"/>
      <c r="E20"/>
      <c r="F20"/>
      <c r="G20"/>
      <c r="H20"/>
    </row>
    <row r="21" spans="1:8" x14ac:dyDescent="0.35">
      <c r="A21"/>
      <c r="B21"/>
      <c r="C21"/>
      <c r="D21"/>
      <c r="E21"/>
      <c r="F21"/>
      <c r="G21"/>
      <c r="H21"/>
    </row>
    <row r="22" spans="1:8" x14ac:dyDescent="0.35">
      <c r="A22"/>
      <c r="B22"/>
      <c r="C22"/>
      <c r="D22"/>
      <c r="E22"/>
      <c r="F22"/>
      <c r="G22"/>
      <c r="H22"/>
    </row>
    <row r="23" spans="1:8" x14ac:dyDescent="0.35">
      <c r="A23"/>
      <c r="B23"/>
      <c r="C23"/>
      <c r="D23"/>
      <c r="E23"/>
      <c r="F23"/>
      <c r="G23"/>
      <c r="H23"/>
    </row>
    <row r="24" spans="1:8" x14ac:dyDescent="0.35">
      <c r="A24"/>
      <c r="B24"/>
      <c r="C24"/>
      <c r="D24"/>
      <c r="E24"/>
      <c r="F24"/>
      <c r="G24"/>
      <c r="H24"/>
    </row>
    <row r="25" spans="1:8" x14ac:dyDescent="0.35">
      <c r="A25"/>
      <c r="B25"/>
      <c r="C25"/>
      <c r="D25"/>
      <c r="E25"/>
      <c r="F25"/>
      <c r="G25"/>
      <c r="H25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HORAIRES</vt:lpstr>
      <vt:lpstr>CALENDRIER</vt:lpstr>
      <vt:lpstr>EQUIPES</vt:lpstr>
      <vt:lpstr>SAISIES</vt:lpstr>
      <vt:lpstr>ABSENCES</vt:lpstr>
      <vt:lpstr>QUARTS</vt:lpstr>
      <vt:lpstr>HEURES</vt:lpstr>
      <vt:lpstr>HEURES MOIS</vt:lpstr>
      <vt:lpstr>equipes</vt:lpstr>
      <vt:lpstr>icisaisie</vt:lpstr>
      <vt:lpstr>JF</vt:lpstr>
      <vt:lpstr>moisannee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2018-01-25T04:58:04Z</dcterms:created>
  <dcterms:modified xsi:type="dcterms:W3CDTF">2018-01-27T13:14:05Z</dcterms:modified>
</cp:coreProperties>
</file>