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2" i="1" l="1"/>
  <c r="H13" i="1"/>
  <c r="H14" i="1"/>
  <c r="H11" i="1"/>
  <c r="B8" i="1" l="1" a="1"/>
  <c r="B8" i="1" s="1"/>
  <c r="H18" i="1"/>
  <c r="G18" i="1"/>
  <c r="F4" i="1" s="1"/>
  <c r="B6" i="1"/>
  <c r="G4" i="1"/>
  <c r="H6" i="1" l="1" a="1"/>
  <c r="H6" i="1" s="1"/>
  <c r="H4" i="1"/>
  <c r="I18" i="1"/>
  <c r="F6" i="1" s="1"/>
  <c r="H7" i="1" a="1"/>
  <c r="H7" i="1" s="1"/>
  <c r="B7" i="1" a="1"/>
  <c r="B7" i="1" s="1"/>
  <c r="F7" i="1" l="1"/>
  <c r="D7" i="1"/>
  <c r="D6" i="1"/>
</calcChain>
</file>

<file path=xl/sharedStrings.xml><?xml version="1.0" encoding="utf-8"?>
<sst xmlns="http://schemas.openxmlformats.org/spreadsheetml/2006/main" count="282" uniqueCount="189">
  <si>
    <t>s</t>
  </si>
  <si>
    <t>Résultats au : 31/12/2018</t>
  </si>
  <si>
    <t>CHIFFRES D'AFFAIRES</t>
  </si>
  <si>
    <t>RFA HT 2018</t>
  </si>
  <si>
    <t>EVOLUTION</t>
  </si>
  <si>
    <t>Nb adhérents</t>
  </si>
  <si>
    <t>Taux de DN 2018</t>
  </si>
  <si>
    <t>Evolution CA Direct vs N-1</t>
  </si>
  <si>
    <r>
      <t>2018 à date dt CA</t>
    </r>
    <r>
      <rPr>
        <b/>
        <u/>
        <sz val="8"/>
        <color theme="1" tint="0.249977111117893"/>
        <rFont val="Arial"/>
        <family val="2"/>
      </rPr>
      <t xml:space="preserve"> &gt;= 500 €</t>
    </r>
    <r>
      <rPr>
        <sz val="8"/>
        <color theme="1" tint="0.249977111117893"/>
        <rFont val="Arial"/>
        <family val="2"/>
      </rPr>
      <t xml:space="preserve"> :</t>
    </r>
  </si>
  <si>
    <t>Nb clients depuis Janvier 2018 dès 1 €</t>
  </si>
  <si>
    <r>
      <t xml:space="preserve">Evolution Nb clients 
vs N-1à date </t>
    </r>
    <r>
      <rPr>
        <b/>
        <u/>
        <sz val="8.5"/>
        <color theme="1" tint="0.34998626667073579"/>
        <rFont val="Arial"/>
        <family val="2"/>
      </rPr>
      <t>dès 1 €</t>
    </r>
  </si>
  <si>
    <r>
      <t xml:space="preserve">Evolution Nb clients 
vs N-1à date dt </t>
    </r>
    <r>
      <rPr>
        <b/>
        <u/>
        <sz val="8.5"/>
        <color theme="1" tint="0.34998626667073579"/>
        <rFont val="Arial"/>
        <family val="2"/>
      </rPr>
      <t>CA &gt;= 500 €</t>
    </r>
  </si>
  <si>
    <r>
      <t>2017 à date dt CA</t>
    </r>
    <r>
      <rPr>
        <b/>
        <u/>
        <sz val="8"/>
        <color theme="1" tint="0.249977111117893"/>
        <rFont val="Arial"/>
        <family val="2"/>
      </rPr>
      <t xml:space="preserve"> &gt;= 500 €</t>
    </r>
    <r>
      <rPr>
        <sz val="8"/>
        <color theme="1" tint="0.249977111117893"/>
        <rFont val="Arial"/>
        <family val="2"/>
      </rPr>
      <t xml:space="preserve"> :</t>
    </r>
  </si>
  <si>
    <t>Nb clients sur 2017 dès 1 €</t>
  </si>
  <si>
    <t>Merci de renseigner uniquement les colonnes à en-tête jaune.</t>
  </si>
  <si>
    <t>LABOS</t>
  </si>
  <si>
    <t>Gamme de Produits</t>
  </si>
  <si>
    <t>Cd CIP Client</t>
  </si>
  <si>
    <t>Adhérent</t>
  </si>
  <si>
    <t>CP Adhérent</t>
  </si>
  <si>
    <t>Ville Adhérent</t>
  </si>
  <si>
    <t>Janv/Déc 2017</t>
  </si>
  <si>
    <t>Janv/Déc 2018</t>
  </si>
  <si>
    <t>% Evolution</t>
  </si>
  <si>
    <t>TEST</t>
  </si>
  <si>
    <t>PHARMACIE PORTES DES ALPES</t>
  </si>
  <si>
    <t>ST PRIEST</t>
  </si>
  <si>
    <t>PHARMACIE DE LA SOULE</t>
  </si>
  <si>
    <t>MAULEON</t>
  </si>
  <si>
    <t>PHARMACIE D’ODYSSEUM (LA GRANDE)</t>
  </si>
  <si>
    <t>MONTPELLIER</t>
  </si>
  <si>
    <t>PHARMACIE DU CARREFOUR</t>
  </si>
  <si>
    <t>01000</t>
  </si>
  <si>
    <t>BOURG EN BRESSE</t>
  </si>
  <si>
    <t xml:space="preserve">PHARMACIE CLOT MONINO </t>
  </si>
  <si>
    <t>CASTRES</t>
  </si>
  <si>
    <t>PHARMACIE DU LAS</t>
  </si>
  <si>
    <t>TOULON</t>
  </si>
  <si>
    <t>PHARMACIE DU CLOS</t>
  </si>
  <si>
    <t xml:space="preserve"> CHATEAUNEUF LES MARTIGUES</t>
  </si>
  <si>
    <t>PHARMACIE DE CLAVIERES</t>
  </si>
  <si>
    <t>ALES</t>
  </si>
  <si>
    <t>PHARMACIE CALUIRE II</t>
  </si>
  <si>
    <t>CALUIRE ET CUIRE</t>
  </si>
  <si>
    <t xml:space="preserve">PHARMACIE DES RESIDENCES MADRID
</t>
  </si>
  <si>
    <t>BELFORT</t>
  </si>
  <si>
    <t xml:space="preserve">PHARMACIE DES SOURCES </t>
  </si>
  <si>
    <t>VITTEL</t>
  </si>
  <si>
    <t>PHARMACIE DE L'ECLUSE</t>
  </si>
  <si>
    <t>BOLLENE</t>
  </si>
  <si>
    <t>PHARMACIE DES BALMES (GRANDE)</t>
  </si>
  <si>
    <t>CORBAS</t>
  </si>
  <si>
    <t>PHARMACIE LES CHAMPS</t>
  </si>
  <si>
    <t>07200</t>
  </si>
  <si>
    <t>ST ETIENNE DE FONTBELLON</t>
  </si>
  <si>
    <t>PHARMACIE DE LA 113</t>
  </si>
  <si>
    <t>MILHAUD</t>
  </si>
  <si>
    <t>PHARMACIE DES LUMIERES</t>
  </si>
  <si>
    <t>MEYZIEU</t>
  </si>
  <si>
    <t>PHARMACIE BRON-GENAS</t>
  </si>
  <si>
    <t>BRON</t>
  </si>
  <si>
    <t>PHARMACIE PROVENCE DAUPHINE</t>
  </si>
  <si>
    <t>SAULCE SUR RHONE</t>
  </si>
  <si>
    <t>PHARMACIE BAGARD</t>
  </si>
  <si>
    <t>BAGARD</t>
  </si>
  <si>
    <t>PHARMACIE JACOBIN-CASSE</t>
  </si>
  <si>
    <t>MAUGUIO</t>
  </si>
  <si>
    <t>PHARMACIE DU THEATRE</t>
  </si>
  <si>
    <t>NARBONNE</t>
  </si>
  <si>
    <t>PHARMACIE DUPLEIX GRANIER</t>
  </si>
  <si>
    <t>Sommières</t>
  </si>
  <si>
    <t>PHARMACIE DES ALLAGNIERS</t>
  </si>
  <si>
    <t>RILLIEUX-LA-PAPE</t>
  </si>
  <si>
    <t>PHARMACIE ESPACE BOCAUD</t>
  </si>
  <si>
    <t>JACOU</t>
  </si>
  <si>
    <t>PHARMACIE CENTRALE</t>
  </si>
  <si>
    <t>PLAN DE CUQUES</t>
  </si>
  <si>
    <t>PHARMACIE FOURNIER</t>
  </si>
  <si>
    <t>LES PENNES MIRABEAU</t>
  </si>
  <si>
    <t>PHARMACIE DE PORT CAMARGUE</t>
  </si>
  <si>
    <t>PORT CAMARGUE</t>
  </si>
  <si>
    <t>PHARMACIE D’AUBAIS</t>
  </si>
  <si>
    <t>AUBAIS</t>
  </si>
  <si>
    <t>PHARMACIE SAINT JEAN</t>
  </si>
  <si>
    <t>PORT DE BOUC</t>
  </si>
  <si>
    <t xml:space="preserve">PHARMACIE DES SABLAS </t>
  </si>
  <si>
    <t>MONTAREN SAINT MEDIERS</t>
  </si>
  <si>
    <t>PHARMACIE DE DAMPARIS</t>
  </si>
  <si>
    <t>DAMPARIS</t>
  </si>
  <si>
    <t>PHARMACIE CAP COSTIERES</t>
  </si>
  <si>
    <t>NIMES</t>
  </si>
  <si>
    <t>PHARMACIE DES ATELIERS</t>
  </si>
  <si>
    <t>ARLES</t>
  </si>
  <si>
    <t>PHARMACIE LOVISI</t>
  </si>
  <si>
    <t>SAUSSET LES PINS</t>
  </si>
  <si>
    <t xml:space="preserve">PHARMACIE FOURNIER </t>
  </si>
  <si>
    <t>GIGNAC LA NERTHE</t>
  </si>
  <si>
    <t>PHARMACIE DE LUNEL VIEL</t>
  </si>
  <si>
    <t>LUNEL VIEL</t>
  </si>
  <si>
    <t>PHARMACIE DE LA DOMITIENNE SNC</t>
  </si>
  <si>
    <t xml:space="preserve">COLOMBIERS </t>
  </si>
  <si>
    <t xml:space="preserve">PHARMACIE MOLNAR </t>
  </si>
  <si>
    <t>RAMBERVILLIERS</t>
  </si>
  <si>
    <t>PHARMACIE DES PORTES DU SOLEIL</t>
  </si>
  <si>
    <t>LORIOL SUR DROME</t>
  </si>
  <si>
    <t>PHARMACIE DU VILLAGE LA GRANDE PHARMACIE BY MEDIPRIX</t>
  </si>
  <si>
    <t>PEROLS</t>
  </si>
  <si>
    <t>PHARMACIE PRINCIPALE</t>
  </si>
  <si>
    <t>ORANGE</t>
  </si>
  <si>
    <t>PHARMACIE DU CENTRE</t>
  </si>
  <si>
    <t>VENTABREN</t>
  </si>
  <si>
    <t>PHARMACIE TRIFONTAINE</t>
  </si>
  <si>
    <t>ST CLEMENT DE RIVIERE</t>
  </si>
  <si>
    <t>PHARMACIE BEAUNOISE (GRANDE)</t>
  </si>
  <si>
    <t>BEAUNE</t>
  </si>
  <si>
    <t>PHARMACIE PLEIN SUD</t>
  </si>
  <si>
    <t>PHARMACIE TRIAIRE</t>
  </si>
  <si>
    <t>LOUPIAN</t>
  </si>
  <si>
    <t>PHARMACIE REMIA RENEVIER</t>
  </si>
  <si>
    <t>07250</t>
  </si>
  <si>
    <t>LE POUZIN</t>
  </si>
  <si>
    <t>PHARMACIE ST EXUPERY</t>
  </si>
  <si>
    <t>TOULOUSE</t>
  </si>
  <si>
    <t>PHARMACIE DE L'AVENUE</t>
  </si>
  <si>
    <t>HEYRIEUX</t>
  </si>
  <si>
    <t>PHARMACIE DE LA PISCINE</t>
  </si>
  <si>
    <t>AGDE</t>
  </si>
  <si>
    <t>PHARMACIE NOUVELLE</t>
  </si>
  <si>
    <t>ILLZACH</t>
  </si>
  <si>
    <t>PHARMACIE DE LA DURANNE</t>
  </si>
  <si>
    <t>AIX EN PROVENCE</t>
  </si>
  <si>
    <t>PHARMACIE SAUVEPLANE</t>
  </si>
  <si>
    <t>BEZIERS</t>
  </si>
  <si>
    <t>PHARMACIE DE LA VILLE</t>
  </si>
  <si>
    <t>MOLSHEIM</t>
  </si>
  <si>
    <t xml:space="preserve">PHARMACIE DE BOUCONNE </t>
  </si>
  <si>
    <t>PIBRAC</t>
  </si>
  <si>
    <t>PHARMACIE DU CHATEAU</t>
  </si>
  <si>
    <t>CASTRIES</t>
  </si>
  <si>
    <t>PHARMACIE DAUDRE</t>
  </si>
  <si>
    <t>PERONNE</t>
  </si>
  <si>
    <t xml:space="preserve">PHARMACIE ESPACE SANTE
</t>
  </si>
  <si>
    <t>MULHOUSE</t>
  </si>
  <si>
    <t>PHARMACIE DE L EUROPE</t>
  </si>
  <si>
    <t>LA GRANDE MOTTE</t>
  </si>
  <si>
    <t xml:space="preserve">PHARMACIE DE LA MONTAGNETTE </t>
  </si>
  <si>
    <t>TARASCON</t>
  </si>
  <si>
    <t xml:space="preserve">PHARMACIE DU POINT MEDICAL </t>
  </si>
  <si>
    <t>DIJON</t>
  </si>
  <si>
    <t xml:space="preserve">PHARMACIE CORSY </t>
  </si>
  <si>
    <t>PHARMACIE GAMBETTA</t>
  </si>
  <si>
    <t>PHARMACIE FRANCES-GASQUET</t>
  </si>
  <si>
    <t>PHARMACIE BOYER</t>
  </si>
  <si>
    <t>DONZERE</t>
  </si>
  <si>
    <t>GIGNAC</t>
  </si>
  <si>
    <t xml:space="preserve">PHARMACIE NICE VALLEY </t>
  </si>
  <si>
    <t>06200</t>
  </si>
  <si>
    <t>NICE</t>
  </si>
  <si>
    <t>PHARMACIE DE QUENTOVIC</t>
  </si>
  <si>
    <t>LE TOUQUET</t>
  </si>
  <si>
    <t>PHARMACIE DE LA LIBERTE</t>
  </si>
  <si>
    <t>PHARMACIE DU CENTRE - LORIOL</t>
  </si>
  <si>
    <t>PHARMACIE BERNARD PAGES</t>
  </si>
  <si>
    <t>FOS SUR MER</t>
  </si>
  <si>
    <t>PHARMACIE DE LA FONETTE</t>
  </si>
  <si>
    <t>PAULHAN</t>
  </si>
  <si>
    <t xml:space="preserve">PHARMACIE DU COURS </t>
  </si>
  <si>
    <t>VIENNE</t>
  </si>
  <si>
    <t>PHARMACIE DE LA PLACE</t>
  </si>
  <si>
    <t>PHARMACIE DE BARJAC</t>
  </si>
  <si>
    <t>BARJAC</t>
  </si>
  <si>
    <t>PHARMACIE CENTRALE DU VIMEU</t>
  </si>
  <si>
    <t>FRIVILLE-ESCARBOTIN</t>
  </si>
  <si>
    <t>PHARMACIE FAUBERT-PERELLI</t>
  </si>
  <si>
    <t>MAGALAS</t>
  </si>
  <si>
    <t>PHARMACIE DES ECOLES</t>
  </si>
  <si>
    <t>LEZIGNAN CORBIERES</t>
  </si>
  <si>
    <t>PHARMACIE DES MOULIERES</t>
  </si>
  <si>
    <t>MIMET</t>
  </si>
  <si>
    <t>SALSES LE CHÂTEAU</t>
  </si>
  <si>
    <t xml:space="preserve">PHARMACIE DU CENTRE </t>
  </si>
  <si>
    <t>ST JEAN DU GARD</t>
  </si>
  <si>
    <t>PHARMACIE DE LA VERNIAZ</t>
  </si>
  <si>
    <t>ANTHYN-SUR-LEMAN</t>
  </si>
  <si>
    <t>CARRY LE ROUET</t>
  </si>
  <si>
    <t>• Total des CA annuel HT supérieur ou égal à 3000€ </t>
  </si>
  <si>
    <t xml:space="preserve">• Total des CA annuel HT supérieur ou égal à 6000€ </t>
  </si>
  <si>
    <t xml:space="preserve">• Total des CA annuel HT supérieur ou égal à 9000€ </t>
  </si>
  <si>
    <t>• Total des CA annuel HT supérieur ou égal à 11000€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</si>
</sst>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=1]#&quot; client 2018 dt CA à date &gt;= 500 €&quot;;[&gt;1]#&quot; clients 2018 dt CA à date &gt;= 500 €&quot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0"/>
      <color theme="1" tint="0.34998626667073579"/>
      <name val="Arial"/>
      <family val="2"/>
    </font>
    <font>
      <b/>
      <sz val="10"/>
      <color theme="1" tint="0.249977111117893"/>
      <name val="Arial"/>
      <family val="2"/>
    </font>
    <font>
      <b/>
      <sz val="11"/>
      <color theme="0"/>
      <name val="Arial"/>
      <family val="2"/>
    </font>
    <font>
      <b/>
      <sz val="9"/>
      <color theme="1" tint="0.34998626667073579"/>
      <name val="Arial"/>
      <family val="2"/>
    </font>
    <font>
      <b/>
      <sz val="9"/>
      <color theme="1" tint="0.14999847407452621"/>
      <name val="Arial"/>
      <family val="2"/>
    </font>
    <font>
      <sz val="8"/>
      <color theme="1" tint="0.249977111117893"/>
      <name val="Arial"/>
      <family val="2"/>
    </font>
    <font>
      <b/>
      <u/>
      <sz val="8"/>
      <color theme="1" tint="0.249977111117893"/>
      <name val="Arial"/>
      <family val="2"/>
    </font>
    <font>
      <b/>
      <sz val="11"/>
      <color rgb="FFFF0000"/>
      <name val="Calibri"/>
      <family val="2"/>
      <scheme val="minor"/>
    </font>
    <font>
      <b/>
      <sz val="8.5"/>
      <color rgb="FF2E798E"/>
      <name val="Arial"/>
      <family val="2"/>
    </font>
    <font>
      <sz val="8.5"/>
      <color theme="1" tint="0.34998626667073579"/>
      <name val="Arial"/>
      <family val="2"/>
    </font>
    <font>
      <b/>
      <u/>
      <sz val="8.5"/>
      <color theme="1" tint="0.34998626667073579"/>
      <name val="Arial"/>
      <family val="2"/>
    </font>
    <font>
      <b/>
      <u/>
      <sz val="11"/>
      <color rgb="FFFF0000"/>
      <name val="Calibri"/>
      <family val="2"/>
      <scheme val="minor"/>
    </font>
    <font>
      <sz val="8"/>
      <color indexed="63"/>
      <name val="Arial"/>
    </font>
    <font>
      <sz val="11"/>
      <color indexed="8"/>
      <name val="Calibri"/>
      <family val="2"/>
      <charset val="1"/>
    </font>
    <font>
      <sz val="10"/>
      <color indexed="8"/>
      <name val="Calibri"/>
      <family val="2"/>
    </font>
    <font>
      <sz val="8"/>
      <color indexed="53"/>
      <name val="Arial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57B1C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42"/>
      </left>
      <right style="thin">
        <color indexed="42"/>
      </right>
      <top style="thin">
        <color indexed="42"/>
      </top>
      <bottom style="thin">
        <color indexed="42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</cellStyleXfs>
  <cellXfs count="63">
    <xf numFmtId="0" fontId="0" fillId="0" borderId="0" xfId="0"/>
    <xf numFmtId="0" fontId="0" fillId="0" borderId="0" xfId="0" applyAlignment="1">
      <alignment horizontal="center"/>
    </xf>
    <xf numFmtId="4" fontId="0" fillId="0" borderId="0" xfId="0" applyNumberFormat="1" applyAlignment="1">
      <alignment horizontal="right"/>
    </xf>
    <xf numFmtId="10" fontId="0" fillId="0" borderId="0" xfId="0" applyNumberFormat="1" applyAlignment="1">
      <alignment horizontal="right"/>
    </xf>
    <xf numFmtId="0" fontId="3" fillId="0" borderId="0" xfId="0" applyFont="1"/>
    <xf numFmtId="0" fontId="3" fillId="3" borderId="4" xfId="0" applyFont="1" applyFill="1" applyBorder="1" applyAlignment="1">
      <alignment vertic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4" fontId="2" fillId="0" borderId="7" xfId="0" applyNumberFormat="1" applyFont="1" applyBorder="1" applyAlignment="1">
      <alignment horizontal="center"/>
    </xf>
    <xf numFmtId="0" fontId="3" fillId="3" borderId="8" xfId="0" applyFont="1" applyFill="1" applyBorder="1" applyAlignment="1">
      <alignment vertical="center"/>
    </xf>
    <xf numFmtId="0" fontId="4" fillId="3" borderId="6" xfId="0" applyFont="1" applyFill="1" applyBorder="1" applyAlignment="1">
      <alignment horizontal="center"/>
    </xf>
    <xf numFmtId="4" fontId="0" fillId="0" borderId="9" xfId="0" applyNumberFormat="1" applyBorder="1" applyAlignment="1">
      <alignment horizontal="right"/>
    </xf>
    <xf numFmtId="4" fontId="0" fillId="0" borderId="10" xfId="0" applyNumberFormat="1" applyBorder="1" applyAlignment="1">
      <alignment horizontal="right"/>
    </xf>
    <xf numFmtId="10" fontId="0" fillId="0" borderId="11" xfId="0" applyNumberFormat="1" applyBorder="1"/>
    <xf numFmtId="4" fontId="2" fillId="0" borderId="12" xfId="0" applyNumberFormat="1" applyFont="1" applyBorder="1" applyAlignment="1">
      <alignment horizontal="right"/>
    </xf>
    <xf numFmtId="0" fontId="5" fillId="0" borderId="0" xfId="0" applyFont="1" applyAlignment="1">
      <alignment vertical="center"/>
    </xf>
    <xf numFmtId="0" fontId="6" fillId="4" borderId="13" xfId="0" applyFont="1" applyFill="1" applyBorder="1" applyAlignment="1">
      <alignment horizontal="center" vertical="center"/>
    </xf>
    <xf numFmtId="0" fontId="5" fillId="0" borderId="0" xfId="0" applyFont="1" applyAlignment="1">
      <alignment horizontal="right" vertical="center" indent="1"/>
    </xf>
    <xf numFmtId="10" fontId="7" fillId="5" borderId="14" xfId="1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left" vertical="center" indent="1"/>
    </xf>
    <xf numFmtId="10" fontId="9" fillId="6" borderId="13" xfId="1" applyNumberFormat="1" applyFont="1" applyFill="1" applyBorder="1" applyAlignment="1">
      <alignment horizontal="center" vertical="center"/>
    </xf>
    <xf numFmtId="164" fontId="10" fillId="0" borderId="15" xfId="0" applyNumberFormat="1" applyFont="1" applyBorder="1" applyAlignment="1"/>
    <xf numFmtId="1" fontId="12" fillId="0" borderId="0" xfId="0" applyNumberFormat="1" applyFont="1" applyAlignment="1">
      <alignment horizontal="center"/>
    </xf>
    <xf numFmtId="10" fontId="0" fillId="7" borderId="0" xfId="0" applyNumberFormat="1" applyFill="1" applyAlignment="1">
      <alignment horizontal="right"/>
    </xf>
    <xf numFmtId="0" fontId="13" fillId="0" borderId="0" xfId="0" applyFont="1" applyAlignment="1">
      <alignment vertical="center" wrapText="1"/>
    </xf>
    <xf numFmtId="0" fontId="14" fillId="0" borderId="15" xfId="2" applyFont="1" applyBorder="1" applyAlignment="1">
      <alignment horizontal="center" vertical="center" wrapText="1"/>
    </xf>
    <xf numFmtId="10" fontId="0" fillId="0" borderId="0" xfId="0" applyNumberFormat="1" applyBorder="1"/>
    <xf numFmtId="0" fontId="14" fillId="0" borderId="15" xfId="2" applyFont="1" applyBorder="1" applyAlignment="1">
      <alignment horizontal="right" vertical="center" wrapText="1" indent="1"/>
    </xf>
    <xf numFmtId="0" fontId="0" fillId="0" borderId="0" xfId="0" applyFill="1" applyBorder="1" applyAlignment="1">
      <alignment horizontal="center"/>
    </xf>
    <xf numFmtId="4" fontId="3" fillId="0" borderId="0" xfId="0" applyNumberFormat="1" applyFont="1" applyFill="1" applyBorder="1" applyAlignment="1">
      <alignment horizontal="left"/>
    </xf>
    <xf numFmtId="4" fontId="0" fillId="0" borderId="0" xfId="0" applyNumberFormat="1" applyFill="1" applyBorder="1" applyAlignment="1">
      <alignment horizontal="right"/>
    </xf>
    <xf numFmtId="10" fontId="0" fillId="0" borderId="0" xfId="0" applyNumberFormat="1" applyFill="1" applyBorder="1" applyAlignment="1">
      <alignment horizontal="right"/>
    </xf>
    <xf numFmtId="0" fontId="0" fillId="0" borderId="0" xfId="0" applyFill="1" applyBorder="1"/>
    <xf numFmtId="0" fontId="16" fillId="0" borderId="0" xfId="0" applyFont="1"/>
    <xf numFmtId="10" fontId="0" fillId="0" borderId="19" xfId="0" applyNumberFormat="1" applyBorder="1"/>
    <xf numFmtId="0" fontId="2" fillId="7" borderId="20" xfId="0" applyFont="1" applyFill="1" applyBorder="1" applyAlignment="1">
      <alignment horizontal="center"/>
    </xf>
    <xf numFmtId="0" fontId="2" fillId="7" borderId="21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4" fontId="2" fillId="7" borderId="21" xfId="0" applyNumberFormat="1" applyFont="1" applyFill="1" applyBorder="1" applyAlignment="1">
      <alignment horizontal="center"/>
    </xf>
    <xf numFmtId="10" fontId="2" fillId="2" borderId="22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20" xfId="0" applyFont="1" applyBorder="1"/>
    <xf numFmtId="0" fontId="0" fillId="0" borderId="21" xfId="0" applyBorder="1"/>
    <xf numFmtId="0" fontId="17" fillId="0" borderId="23" xfId="0" applyNumberFormat="1" applyFont="1" applyFill="1" applyBorder="1"/>
    <xf numFmtId="0" fontId="0" fillId="0" borderId="24" xfId="0" applyBorder="1" applyAlignment="1">
      <alignment horizontal="center"/>
    </xf>
    <xf numFmtId="0" fontId="0" fillId="0" borderId="21" xfId="0" applyBorder="1" applyAlignment="1">
      <alignment horizontal="center"/>
    </xf>
    <xf numFmtId="3" fontId="17" fillId="0" borderId="23" xfId="0" applyNumberFormat="1" applyFont="1" applyFill="1" applyBorder="1"/>
    <xf numFmtId="3" fontId="17" fillId="8" borderId="23" xfId="0" applyNumberFormat="1" applyFont="1" applyFill="1" applyBorder="1"/>
    <xf numFmtId="10" fontId="0" fillId="0" borderId="21" xfId="0" applyNumberFormat="1" applyBorder="1"/>
    <xf numFmtId="0" fontId="19" fillId="0" borderId="25" xfId="3" applyFont="1" applyFill="1" applyBorder="1" applyAlignment="1">
      <alignment horizontal="center" vertical="center"/>
    </xf>
    <xf numFmtId="0" fontId="19" fillId="0" borderId="25" xfId="3" applyFont="1" applyFill="1" applyBorder="1" applyAlignment="1">
      <alignment horizontal="right" vertical="center"/>
    </xf>
    <xf numFmtId="3" fontId="20" fillId="0" borderId="23" xfId="0" applyNumberFormat="1" applyFont="1" applyFill="1" applyBorder="1"/>
    <xf numFmtId="3" fontId="20" fillId="8" borderId="23" xfId="0" applyNumberFormat="1" applyFont="1" applyFill="1" applyBorder="1"/>
    <xf numFmtId="4" fontId="2" fillId="2" borderId="1" xfId="0" applyNumberFormat="1" applyFont="1" applyFill="1" applyBorder="1" applyAlignment="1">
      <alignment horizontal="center"/>
    </xf>
    <xf numFmtId="4" fontId="2" fillId="2" borderId="2" xfId="0" applyNumberFormat="1" applyFont="1" applyFill="1" applyBorder="1" applyAlignment="1">
      <alignment horizontal="center"/>
    </xf>
    <xf numFmtId="4" fontId="2" fillId="2" borderId="3" xfId="0" applyNumberFormat="1" applyFont="1" applyFill="1" applyBorder="1" applyAlignment="1">
      <alignment horizontal="center"/>
    </xf>
    <xf numFmtId="4" fontId="2" fillId="2" borderId="16" xfId="0" applyNumberFormat="1" applyFont="1" applyFill="1" applyBorder="1" applyAlignment="1">
      <alignment horizontal="center"/>
    </xf>
    <xf numFmtId="4" fontId="2" fillId="2" borderId="17" xfId="0" applyNumberFormat="1" applyFont="1" applyFill="1" applyBorder="1" applyAlignment="1">
      <alignment horizontal="center"/>
    </xf>
    <xf numFmtId="4" fontId="2" fillId="2" borderId="18" xfId="0" applyNumberFormat="1" applyFont="1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21" fillId="9" borderId="0" xfId="0" applyFont="1" applyFill="1" applyAlignment="1">
      <alignment horizontal="right"/>
    </xf>
    <xf numFmtId="0" fontId="0" fillId="9" borderId="0" xfId="0" applyFill="1" applyBorder="1"/>
    <xf numFmtId="4" fontId="0" fillId="9" borderId="0" xfId="0" applyNumberFormat="1" applyFill="1" applyBorder="1" applyAlignment="1">
      <alignment horizontal="right"/>
    </xf>
  </cellXfs>
  <cellStyles count="4">
    <cellStyle name="Excel Built-in Normal" xfId="3"/>
    <cellStyle name="Normal" xfId="0" builtinId="0"/>
    <cellStyle name="Normal 2 2" xfId="2"/>
    <cellStyle name="Pourcentage" xfId="1" builtinId="5"/>
  </cellStyles>
  <dxfs count="2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DA0000"/>
        </patternFill>
      </fill>
    </dxf>
    <dxf>
      <font>
        <color theme="0"/>
      </font>
    </dxf>
    <dxf>
      <numFmt numFmtId="14" formatCode="0.00%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numFmt numFmtId="4" formatCode="#,##0.0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4" formatCode="#,##0.0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/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450850</xdr:colOff>
      <xdr:row>16</xdr:row>
      <xdr:rowOff>158750</xdr:rowOff>
    </xdr:from>
    <xdr:to>
      <xdr:col>4</xdr:col>
      <xdr:colOff>431800</xdr:colOff>
      <xdr:row>22</xdr:row>
      <xdr:rowOff>57150</xdr:rowOff>
    </xdr:to>
    <xdr:sp macro="" textlink="">
      <xdr:nvSpPr>
        <xdr:cNvPr id="2" name="ZoneTexte 1"/>
        <xdr:cNvSpPr txBox="1"/>
      </xdr:nvSpPr>
      <xdr:spPr>
        <a:xfrm>
          <a:off x="4248150" y="2597150"/>
          <a:ext cx="3670300" cy="1136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• Total des CA annuel HT supérieur ou égal à 3000€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• Total des CA annuel HT supérieur ou égal à 6000€ 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• Total des CA annuel HT supérieur ou égal à 9000€ 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• Total des CA annuel HT supérieur ou égal à 11000€ 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EDIPRIX\ENVOI%20LABOS%20LOHMAN%20&amp;%20RAUSCH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 N &amp; N-1"/>
      <sheetName val="Conditions RFA"/>
      <sheetName val="Liste Adhérents Mediprix"/>
      <sheetName val="Entrants"/>
      <sheetName val="Sortants"/>
    </sheetNames>
    <sheetDataSet>
      <sheetData sheetId="0"/>
      <sheetData sheetId="1"/>
      <sheetData sheetId="2">
        <row r="10">
          <cell r="E10">
            <v>114</v>
          </cell>
        </row>
      </sheetData>
      <sheetData sheetId="3"/>
      <sheetData sheetId="4"/>
    </sheetDataSet>
  </externalBook>
</externalLink>
</file>

<file path=xl/tables/table1.xml><?xml version="1.0" encoding="utf-8"?>
<table xmlns="http://schemas.openxmlformats.org/spreadsheetml/2006/main" id="1" name="Tableau1" displayName="Tableau1" ref="A19:I102" totalsRowShown="0" headerRowDxfId="24" tableBorderDxfId="23">
  <tableColumns count="9">
    <tableColumn id="1" name="LABOS" dataDxfId="22"/>
    <tableColumn id="2" name="Gamme de Produits" dataDxfId="21"/>
    <tableColumn id="3" name="Cd CIP Client" dataDxfId="20"/>
    <tableColumn id="4" name="Adhérent" dataDxfId="19">
      <calculatedColumnFormula>VLOOKUP(Tableau1[[#This Row],[Cd CIP Client]],'[1]Liste Adhérents Mediprix'!$A$12:$N$140,2,FALSE)</calculatedColumnFormula>
    </tableColumn>
    <tableColumn id="5" name="CP Adhérent" dataDxfId="18">
      <calculatedColumnFormula>VLOOKUP(Tableau1[[#This Row],[Cd CIP Client]],'[1]Liste Adhérents Mediprix'!$A$12:$N$140,8,FALSE)</calculatedColumnFormula>
    </tableColumn>
    <tableColumn id="6" name="Ville Adhérent" dataDxfId="17">
      <calculatedColumnFormula>VLOOKUP(Tableau1[[#This Row],[Cd CIP Client]],'[1]Liste Adhérents Mediprix'!$A$12:$N$140,9,FALSE)</calculatedColumnFormula>
    </tableColumn>
    <tableColumn id="7" name="Janv/Déc 2017" dataDxfId="16"/>
    <tableColumn id="8" name="Janv/Déc 2018" dataDxfId="15"/>
    <tableColumn id="9" name="% Evolution" dataDxfId="14">
      <calculatedColumnFormula>IFERROR((H20-G20)/G20,0)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2"/>
  <sheetViews>
    <sheetView tabSelected="1" topLeftCell="C1" workbookViewId="0">
      <selection activeCell="I11" sqref="I11"/>
    </sheetView>
  </sheetViews>
  <sheetFormatPr baseColWidth="10" defaultRowHeight="14.5" x14ac:dyDescent="0.35"/>
  <cols>
    <col min="1" max="1" width="27.1796875" customWidth="1"/>
    <col min="2" max="2" width="27.1796875" bestFit="1" customWidth="1"/>
    <col min="3" max="3" width="17.54296875" style="1" bestFit="1" customWidth="1"/>
    <col min="4" max="4" width="35.26953125" style="1" bestFit="1" customWidth="1"/>
    <col min="5" max="5" width="23.26953125" style="1" bestFit="1" customWidth="1"/>
    <col min="6" max="6" width="27.453125" style="1" bestFit="1" customWidth="1"/>
    <col min="7" max="7" width="23.26953125" style="2" bestFit="1" customWidth="1"/>
    <col min="8" max="8" width="16.26953125" style="2" customWidth="1"/>
    <col min="9" max="9" width="13.54296875" style="3" customWidth="1"/>
    <col min="12" max="12" width="20.81640625" bestFit="1" customWidth="1"/>
    <col min="13" max="13" width="27.26953125" bestFit="1" customWidth="1"/>
  </cols>
  <sheetData>
    <row r="1" spans="1:9" ht="15" thickBot="1" x14ac:dyDescent="0.4">
      <c r="B1" t="s">
        <v>0</v>
      </c>
    </row>
    <row r="2" spans="1:9" x14ac:dyDescent="0.35">
      <c r="D2" s="4" t="s">
        <v>1</v>
      </c>
      <c r="F2" s="53" t="s">
        <v>2</v>
      </c>
      <c r="G2" s="54"/>
      <c r="H2" s="55"/>
      <c r="I2" s="5" t="s">
        <v>3</v>
      </c>
    </row>
    <row r="3" spans="1:9" x14ac:dyDescent="0.35">
      <c r="F3" s="6">
        <v>2017</v>
      </c>
      <c r="G3" s="7">
        <v>2018</v>
      </c>
      <c r="H3" s="8" t="s">
        <v>4</v>
      </c>
      <c r="I3" s="9"/>
    </row>
    <row r="4" spans="1:9" ht="24" thickBot="1" x14ac:dyDescent="0.6">
      <c r="D4" s="10"/>
      <c r="F4" s="11">
        <f>G18</f>
        <v>278750.25000000035</v>
      </c>
      <c r="G4" s="12">
        <f>H18</f>
        <v>364882.54000000044</v>
      </c>
      <c r="H4" s="13">
        <f t="shared" ref="H4" si="0">IFERROR((G4-F4)/F4,0)</f>
        <v>0.30899448520673967</v>
      </c>
      <c r="I4" s="14"/>
    </row>
    <row r="5" spans="1:9" ht="15" thickBot="1" x14ac:dyDescent="0.4"/>
    <row r="6" spans="1:9" ht="15.5" thickTop="1" thickBot="1" x14ac:dyDescent="0.4">
      <c r="A6" s="15" t="s">
        <v>5</v>
      </c>
      <c r="B6" s="16">
        <f>'[1]Liste Adhérents Mediprix'!E10</f>
        <v>114</v>
      </c>
      <c r="C6" s="17" t="s">
        <v>6</v>
      </c>
      <c r="D6" s="18">
        <f>IFERROR(B7/B6,"")</f>
        <v>0.55263157894736847</v>
      </c>
      <c r="E6" s="19" t="s">
        <v>7</v>
      </c>
      <c r="F6" s="20">
        <f>I18</f>
        <v>0.30899448520673967</v>
      </c>
      <c r="G6" s="21" t="s">
        <v>8</v>
      </c>
      <c r="H6" s="22">
        <f t="array" ref="H6">SUM(--(FREQUENCY(IF($H$20:$H$102&gt;500,MATCH($D$20:$D$102,$D$20:$D$102,0),""),ROW($D$20:$D$102)-9)&gt;0))</f>
        <v>57</v>
      </c>
      <c r="I6" s="23"/>
    </row>
    <row r="7" spans="1:9" ht="35.25" customHeight="1" thickTop="1" x14ac:dyDescent="0.35">
      <c r="A7" s="24" t="s">
        <v>9</v>
      </c>
      <c r="B7" s="22">
        <f t="array" ref="B7">SUM(--(FREQUENCY(IF($H$20:$H$102&gt;1,MATCH($D$20:$D$102,$D$20:$D$102,0),""),ROW($D$20:$D$102)-9)&gt;0))</f>
        <v>63</v>
      </c>
      <c r="C7" s="25" t="s">
        <v>10</v>
      </c>
      <c r="D7" s="26">
        <f>IFERROR((B7-B8)/B8,0)</f>
        <v>0.26</v>
      </c>
      <c r="E7" s="27" t="s">
        <v>11</v>
      </c>
      <c r="F7" s="26">
        <f>IFERROR((H6-H7)/H7,0)</f>
        <v>0.29545454545454547</v>
      </c>
      <c r="G7" s="21" t="s">
        <v>12</v>
      </c>
      <c r="H7" s="22">
        <f t="array" ref="H7">SUM(--(FREQUENCY(IF($G$20:$G$103&gt;500,MATCH($D$20:$D$103,$D$20:$D$103,0),""),ROW($D$20:$D$103)-9)&gt;0))</f>
        <v>44</v>
      </c>
    </row>
    <row r="8" spans="1:9" s="32" customFormat="1" x14ac:dyDescent="0.35">
      <c r="A8" s="24" t="s">
        <v>13</v>
      </c>
      <c r="B8" s="22">
        <f t="array" ref="B8">SUM(--(FREQUENCY(IF($G$20:$G$103&gt;1,MATCH($D$20:$D$103,$D$20:$D$103,0),""),ROW($D$20:$D$103)-9)&gt;0))</f>
        <v>50</v>
      </c>
      <c r="C8" s="28"/>
      <c r="D8" s="29"/>
      <c r="E8" s="30"/>
      <c r="F8" s="31"/>
    </row>
    <row r="9" spans="1:9" s="32" customFormat="1" x14ac:dyDescent="0.35">
      <c r="A9" s="28"/>
      <c r="B9" s="28"/>
      <c r="C9" s="28"/>
      <c r="E9" s="30"/>
      <c r="F9" s="31"/>
      <c r="H9" s="22"/>
    </row>
    <row r="10" spans="1:9" s="32" customFormat="1" x14ac:dyDescent="0.35">
      <c r="C10" s="28"/>
      <c r="D10" s="28"/>
      <c r="E10" s="28"/>
      <c r="F10" s="28"/>
      <c r="H10" s="30"/>
      <c r="I10" s="31"/>
    </row>
    <row r="11" spans="1:9" s="32" customFormat="1" x14ac:dyDescent="0.35">
      <c r="C11" s="28"/>
      <c r="D11" s="28"/>
      <c r="E11" s="59"/>
      <c r="F11" s="60" t="s">
        <v>185</v>
      </c>
      <c r="G11" s="61">
        <v>3000</v>
      </c>
      <c r="H11" s="62">
        <f>SUMPRODUCT((Tableau1[Janv/Déc 2018]&gt;=G11)*Tableau1[Janv/Déc 2018])</f>
        <v>310368.91000000032</v>
      </c>
      <c r="I11" s="31"/>
    </row>
    <row r="12" spans="1:9" s="32" customFormat="1" x14ac:dyDescent="0.35">
      <c r="C12" s="28"/>
      <c r="D12" s="28"/>
      <c r="E12" s="59"/>
      <c r="F12" s="60" t="s">
        <v>186</v>
      </c>
      <c r="G12" s="61">
        <v>6000</v>
      </c>
      <c r="H12" s="62">
        <f>SUMPRODUCT((Tableau1[Janv/Déc 2018]&gt;=G12)*Tableau1[Janv/Déc 2018])</f>
        <v>254062.76000000027</v>
      </c>
      <c r="I12" s="31"/>
    </row>
    <row r="13" spans="1:9" s="32" customFormat="1" x14ac:dyDescent="0.35">
      <c r="C13" s="28"/>
      <c r="D13" s="28"/>
      <c r="E13" s="59"/>
      <c r="F13" s="60" t="s">
        <v>187</v>
      </c>
      <c r="G13" s="61">
        <v>9000</v>
      </c>
      <c r="H13" s="62">
        <f>SUMPRODUCT((Tableau1[Janv/Déc 2018]&gt;=G13)*Tableau1[Janv/Déc 2018])</f>
        <v>163102.49000000022</v>
      </c>
      <c r="I13" s="31"/>
    </row>
    <row r="14" spans="1:9" s="32" customFormat="1" x14ac:dyDescent="0.35">
      <c r="C14" s="28"/>
      <c r="D14" s="28"/>
      <c r="E14" s="59"/>
      <c r="F14" s="60" t="s">
        <v>188</v>
      </c>
      <c r="G14" s="61">
        <v>11000</v>
      </c>
      <c r="H14" s="62">
        <f>SUMPRODUCT((Tableau1[Janv/Déc 2018]&gt;=G14)*Tableau1[Janv/Déc 2018])</f>
        <v>105116.98000000023</v>
      </c>
      <c r="I14" s="31"/>
    </row>
    <row r="15" spans="1:9" s="32" customFormat="1" x14ac:dyDescent="0.35">
      <c r="C15" s="28"/>
      <c r="D15" s="28"/>
      <c r="E15" s="28"/>
      <c r="F15" s="28"/>
      <c r="H15" s="30"/>
      <c r="I15" s="31"/>
    </row>
    <row r="16" spans="1:9" ht="15" thickBot="1" x14ac:dyDescent="0.4"/>
    <row r="17" spans="1:9" ht="15" thickBot="1" x14ac:dyDescent="0.4">
      <c r="A17" s="33" t="s">
        <v>14</v>
      </c>
      <c r="G17" s="56" t="s">
        <v>2</v>
      </c>
      <c r="H17" s="57"/>
      <c r="I17" s="58"/>
    </row>
    <row r="18" spans="1:9" ht="24.75" customHeight="1" x14ac:dyDescent="0.35">
      <c r="G18" s="2">
        <f>SUM(Tableau1[Janv/Déc 2017])</f>
        <v>278750.25000000035</v>
      </c>
      <c r="H18" s="2">
        <f>SUM(Tableau1[Janv/Déc 2018])</f>
        <v>364882.54000000044</v>
      </c>
      <c r="I18" s="34">
        <f t="shared" ref="I18" si="1">IFERROR((H18-G18)/G18,0)</f>
        <v>0.30899448520673967</v>
      </c>
    </row>
    <row r="19" spans="1:9" s="40" customFormat="1" x14ac:dyDescent="0.35">
      <c r="A19" s="35" t="s">
        <v>15</v>
      </c>
      <c r="B19" s="36" t="s">
        <v>16</v>
      </c>
      <c r="C19" s="36" t="s">
        <v>17</v>
      </c>
      <c r="D19" s="37" t="s">
        <v>18</v>
      </c>
      <c r="E19" s="37" t="s">
        <v>19</v>
      </c>
      <c r="F19" s="37" t="s">
        <v>20</v>
      </c>
      <c r="G19" s="38" t="s">
        <v>21</v>
      </c>
      <c r="H19" s="38" t="s">
        <v>22</v>
      </c>
      <c r="I19" s="39" t="s">
        <v>23</v>
      </c>
    </row>
    <row r="20" spans="1:9" x14ac:dyDescent="0.35">
      <c r="A20" s="41" t="s">
        <v>24</v>
      </c>
      <c r="B20" s="42"/>
      <c r="C20" s="43">
        <v>2177651</v>
      </c>
      <c r="D20" s="44" t="s">
        <v>25</v>
      </c>
      <c r="E20" s="44">
        <v>69800</v>
      </c>
      <c r="F20" s="45" t="s">
        <v>26</v>
      </c>
      <c r="G20" s="46">
        <v>39057.000000000429</v>
      </c>
      <c r="H20" s="47">
        <v>39787.32000000016</v>
      </c>
      <c r="I20" s="48">
        <v>1.8698824794523963E-2</v>
      </c>
    </row>
    <row r="21" spans="1:9" x14ac:dyDescent="0.35">
      <c r="A21" s="41" t="s">
        <v>24</v>
      </c>
      <c r="B21" s="42"/>
      <c r="C21" s="43">
        <v>2272393</v>
      </c>
      <c r="D21" s="45" t="s">
        <v>27</v>
      </c>
      <c r="E21" s="45">
        <v>64130</v>
      </c>
      <c r="F21" s="45" t="s">
        <v>28</v>
      </c>
      <c r="G21" s="46">
        <v>18311.309999999983</v>
      </c>
      <c r="H21" s="47">
        <v>18213.93000000004</v>
      </c>
      <c r="I21" s="48">
        <v>-5.3180247617424913E-3</v>
      </c>
    </row>
    <row r="22" spans="1:9" x14ac:dyDescent="0.35">
      <c r="A22" s="41" t="s">
        <v>24</v>
      </c>
      <c r="B22" s="42"/>
      <c r="C22" s="43">
        <v>2283227</v>
      </c>
      <c r="D22" s="45" t="s">
        <v>29</v>
      </c>
      <c r="E22" s="45">
        <v>34000</v>
      </c>
      <c r="F22" s="45" t="s">
        <v>30</v>
      </c>
      <c r="G22" s="46">
        <v>6791.2000000000016</v>
      </c>
      <c r="H22" s="47">
        <v>11959.800000000003</v>
      </c>
      <c r="I22" s="48">
        <v>0.76107315349275528</v>
      </c>
    </row>
    <row r="23" spans="1:9" x14ac:dyDescent="0.35">
      <c r="A23" s="41" t="s">
        <v>24</v>
      </c>
      <c r="B23" s="42"/>
      <c r="C23" s="43">
        <v>2000016</v>
      </c>
      <c r="D23" s="45" t="s">
        <v>31</v>
      </c>
      <c r="E23" s="45" t="s">
        <v>32</v>
      </c>
      <c r="F23" s="45" t="s">
        <v>33</v>
      </c>
      <c r="G23" s="46">
        <v>11863.730000000014</v>
      </c>
      <c r="H23" s="47">
        <v>11953.090000000015</v>
      </c>
      <c r="I23" s="48">
        <v>7.5322010868420367E-3</v>
      </c>
    </row>
    <row r="24" spans="1:9" x14ac:dyDescent="0.35">
      <c r="A24" s="41" t="s">
        <v>24</v>
      </c>
      <c r="B24" s="42"/>
      <c r="C24" s="49">
        <v>2041995</v>
      </c>
      <c r="D24" s="45" t="s">
        <v>34</v>
      </c>
      <c r="E24" s="45">
        <v>81100</v>
      </c>
      <c r="F24" s="45" t="s">
        <v>35</v>
      </c>
      <c r="G24" s="46">
        <v>7499.1100000000042</v>
      </c>
      <c r="H24" s="47">
        <v>11662.829999999996</v>
      </c>
      <c r="I24" s="48">
        <v>0.55522855378838154</v>
      </c>
    </row>
    <row r="25" spans="1:9" x14ac:dyDescent="0.35">
      <c r="A25" s="41" t="s">
        <v>24</v>
      </c>
      <c r="B25" s="42"/>
      <c r="C25" s="43">
        <v>2270307</v>
      </c>
      <c r="D25" s="45" t="s">
        <v>36</v>
      </c>
      <c r="E25" s="45">
        <v>83200</v>
      </c>
      <c r="F25" s="45" t="s">
        <v>37</v>
      </c>
      <c r="G25" s="46">
        <v>5097.46</v>
      </c>
      <c r="H25" s="47">
        <v>11540.010000000009</v>
      </c>
      <c r="I25" s="48">
        <v>1.2638745571323775</v>
      </c>
    </row>
    <row r="26" spans="1:9" x14ac:dyDescent="0.35">
      <c r="A26" s="41" t="s">
        <v>24</v>
      </c>
      <c r="B26" s="42"/>
      <c r="C26" s="43">
        <v>2005669</v>
      </c>
      <c r="D26" s="45" t="s">
        <v>38</v>
      </c>
      <c r="E26" s="45">
        <v>13220</v>
      </c>
      <c r="F26" s="45" t="s">
        <v>39</v>
      </c>
      <c r="G26" s="46">
        <v>8053.7499999999991</v>
      </c>
      <c r="H26" s="47">
        <v>9925.0800000000054</v>
      </c>
      <c r="I26" s="48">
        <v>0.23235511407729401</v>
      </c>
    </row>
    <row r="27" spans="1:9" x14ac:dyDescent="0.35">
      <c r="A27" s="41" t="s">
        <v>24</v>
      </c>
      <c r="B27" s="42"/>
      <c r="C27" s="43">
        <v>2095857</v>
      </c>
      <c r="D27" s="45" t="s">
        <v>40</v>
      </c>
      <c r="E27" s="45">
        <v>30100</v>
      </c>
      <c r="F27" s="45" t="s">
        <v>41</v>
      </c>
      <c r="G27" s="46">
        <v>8367.8700000000026</v>
      </c>
      <c r="H27" s="47">
        <v>9902.3300000000036</v>
      </c>
      <c r="I27" s="48">
        <v>0.18337521973931245</v>
      </c>
    </row>
    <row r="28" spans="1:9" x14ac:dyDescent="0.35">
      <c r="A28" s="41" t="s">
        <v>24</v>
      </c>
      <c r="B28" s="42"/>
      <c r="C28" s="43">
        <v>2034768</v>
      </c>
      <c r="D28" s="45" t="s">
        <v>42</v>
      </c>
      <c r="E28" s="45">
        <v>69300</v>
      </c>
      <c r="F28" s="45" t="s">
        <v>43</v>
      </c>
      <c r="G28" s="46">
        <v>12428.160000000007</v>
      </c>
      <c r="H28" s="47">
        <v>9767.9200000000292</v>
      </c>
      <c r="I28" s="48">
        <v>-0.21404938462330517</v>
      </c>
    </row>
    <row r="29" spans="1:9" x14ac:dyDescent="0.35">
      <c r="A29" s="41" t="s">
        <v>24</v>
      </c>
      <c r="B29" s="42"/>
      <c r="C29" s="43">
        <v>2046438</v>
      </c>
      <c r="D29" s="45" t="s">
        <v>44</v>
      </c>
      <c r="E29" s="45">
        <v>90000</v>
      </c>
      <c r="F29" s="45" t="s">
        <v>45</v>
      </c>
      <c r="G29" s="46">
        <v>1421.0200000000002</v>
      </c>
      <c r="H29" s="47">
        <v>9761.6099999999951</v>
      </c>
      <c r="I29" s="48">
        <v>5.869438853781082</v>
      </c>
    </row>
    <row r="30" spans="1:9" x14ac:dyDescent="0.35">
      <c r="A30" s="41" t="s">
        <v>24</v>
      </c>
      <c r="B30" s="42"/>
      <c r="C30" s="43">
        <v>2220806</v>
      </c>
      <c r="D30" s="45" t="s">
        <v>46</v>
      </c>
      <c r="E30" s="45">
        <v>88800</v>
      </c>
      <c r="F30" s="45" t="s">
        <v>47</v>
      </c>
      <c r="G30" s="46">
        <v>7721.6399999999931</v>
      </c>
      <c r="H30" s="47">
        <v>9529.3999999999924</v>
      </c>
      <c r="I30" s="48">
        <v>0.2341160686071872</v>
      </c>
    </row>
    <row r="31" spans="1:9" x14ac:dyDescent="0.35">
      <c r="A31" s="41" t="s">
        <v>24</v>
      </c>
      <c r="B31" s="42"/>
      <c r="C31" s="43">
        <v>2043919</v>
      </c>
      <c r="D31" s="45" t="s">
        <v>48</v>
      </c>
      <c r="E31" s="45">
        <v>84500</v>
      </c>
      <c r="F31" s="45" t="s">
        <v>49</v>
      </c>
      <c r="G31" s="46">
        <v>7778.2800000000007</v>
      </c>
      <c r="H31" s="47">
        <v>9099.1699999999964</v>
      </c>
      <c r="I31" s="48">
        <v>0.16981774891106977</v>
      </c>
    </row>
    <row r="32" spans="1:9" x14ac:dyDescent="0.35">
      <c r="A32" s="41" t="s">
        <v>24</v>
      </c>
      <c r="B32" s="42"/>
      <c r="C32" s="43">
        <v>2034134</v>
      </c>
      <c r="D32" s="45" t="s">
        <v>50</v>
      </c>
      <c r="E32" s="45">
        <v>69960</v>
      </c>
      <c r="F32" s="45" t="s">
        <v>51</v>
      </c>
      <c r="G32" s="46">
        <v>9452.6599999999962</v>
      </c>
      <c r="H32" s="47">
        <v>8919.0500000000029</v>
      </c>
      <c r="I32" s="48">
        <v>-5.6450776818376361E-2</v>
      </c>
    </row>
    <row r="33" spans="1:9" x14ac:dyDescent="0.35">
      <c r="A33" s="41" t="s">
        <v>24</v>
      </c>
      <c r="B33" s="42"/>
      <c r="C33" s="50">
        <v>2061631</v>
      </c>
      <c r="D33" s="45" t="s">
        <v>52</v>
      </c>
      <c r="E33" s="45" t="s">
        <v>53</v>
      </c>
      <c r="F33" s="45" t="s">
        <v>54</v>
      </c>
      <c r="G33" s="46">
        <v>8399.4700000000012</v>
      </c>
      <c r="H33" s="47">
        <v>8915.5700000000088</v>
      </c>
      <c r="I33" s="48">
        <v>6.1444353036561539E-2</v>
      </c>
    </row>
    <row r="34" spans="1:9" x14ac:dyDescent="0.35">
      <c r="A34" s="41" t="s">
        <v>24</v>
      </c>
      <c r="B34" s="42"/>
      <c r="C34" s="43">
        <v>2096604</v>
      </c>
      <c r="D34" s="45" t="s">
        <v>55</v>
      </c>
      <c r="E34" s="45">
        <v>30450</v>
      </c>
      <c r="F34" s="45" t="s">
        <v>56</v>
      </c>
      <c r="G34" s="46">
        <v>6786.4399999999914</v>
      </c>
      <c r="H34" s="47">
        <v>8019.3800000000056</v>
      </c>
      <c r="I34" s="48">
        <v>0.18167699117652492</v>
      </c>
    </row>
    <row r="35" spans="1:9" x14ac:dyDescent="0.35">
      <c r="A35" s="41" t="s">
        <v>24</v>
      </c>
      <c r="B35" s="42"/>
      <c r="C35" s="43">
        <v>2177515</v>
      </c>
      <c r="D35" s="45" t="s">
        <v>57</v>
      </c>
      <c r="E35" s="45">
        <v>69330</v>
      </c>
      <c r="F35" s="45" t="s">
        <v>58</v>
      </c>
      <c r="G35" s="46">
        <v>6228.0599999999977</v>
      </c>
      <c r="H35" s="47">
        <v>7963.5800000000017</v>
      </c>
      <c r="I35" s="48">
        <v>0.27866141302428121</v>
      </c>
    </row>
    <row r="36" spans="1:9" x14ac:dyDescent="0.35">
      <c r="A36" s="41" t="s">
        <v>24</v>
      </c>
      <c r="B36" s="42"/>
      <c r="C36" s="43">
        <v>2175151</v>
      </c>
      <c r="D36" s="45" t="s">
        <v>59</v>
      </c>
      <c r="E36" s="45">
        <v>69500</v>
      </c>
      <c r="F36" s="45" t="s">
        <v>60</v>
      </c>
      <c r="G36" s="46">
        <v>9153.9399999999951</v>
      </c>
      <c r="H36" s="47">
        <v>7712.21</v>
      </c>
      <c r="I36" s="48">
        <v>-0.15749830127791922</v>
      </c>
    </row>
    <row r="37" spans="1:9" x14ac:dyDescent="0.35">
      <c r="A37" s="41" t="s">
        <v>24</v>
      </c>
      <c r="B37" s="42"/>
      <c r="C37" s="43">
        <v>2286872</v>
      </c>
      <c r="D37" s="45" t="s">
        <v>61</v>
      </c>
      <c r="E37" s="45">
        <v>26270</v>
      </c>
      <c r="F37" s="45" t="s">
        <v>62</v>
      </c>
      <c r="G37" s="46">
        <v>3423.4399999999996</v>
      </c>
      <c r="H37" s="47">
        <v>7390.180000000003</v>
      </c>
      <c r="I37" s="48">
        <v>1.1587000210314782</v>
      </c>
    </row>
    <row r="38" spans="1:9" x14ac:dyDescent="0.35">
      <c r="A38" s="41" t="s">
        <v>24</v>
      </c>
      <c r="B38" s="42"/>
      <c r="C38" s="43">
        <v>2096101</v>
      </c>
      <c r="D38" s="45" t="s">
        <v>63</v>
      </c>
      <c r="E38" s="45">
        <v>30140</v>
      </c>
      <c r="F38" s="45" t="s">
        <v>64</v>
      </c>
      <c r="G38" s="46">
        <v>2151.8199999999993</v>
      </c>
      <c r="H38" s="47">
        <v>7265.8099999999968</v>
      </c>
      <c r="I38" s="48">
        <v>2.3765881904620274</v>
      </c>
    </row>
    <row r="39" spans="1:9" x14ac:dyDescent="0.35">
      <c r="A39" s="41" t="s">
        <v>24</v>
      </c>
      <c r="B39" s="42"/>
      <c r="C39" s="43">
        <v>2106931</v>
      </c>
      <c r="D39" s="45" t="s">
        <v>65</v>
      </c>
      <c r="E39" s="45">
        <v>34130</v>
      </c>
      <c r="F39" s="45" t="s">
        <v>66</v>
      </c>
      <c r="G39" s="46">
        <v>9011.86</v>
      </c>
      <c r="H39" s="47">
        <v>7197.3900000000103</v>
      </c>
      <c r="I39" s="48">
        <v>-0.20134245316726959</v>
      </c>
    </row>
    <row r="40" spans="1:9" x14ac:dyDescent="0.35">
      <c r="A40" s="41" t="s">
        <v>24</v>
      </c>
      <c r="B40" s="42"/>
      <c r="C40" s="43">
        <v>2279666</v>
      </c>
      <c r="D40" s="45" t="s">
        <v>67</v>
      </c>
      <c r="E40" s="45">
        <v>11100</v>
      </c>
      <c r="F40" s="45" t="s">
        <v>68</v>
      </c>
      <c r="G40" s="46">
        <v>7485.2499999999982</v>
      </c>
      <c r="H40" s="47">
        <v>7186.1299999999965</v>
      </c>
      <c r="I40" s="48">
        <v>-3.9961257139040349E-2</v>
      </c>
    </row>
    <row r="41" spans="1:9" x14ac:dyDescent="0.35">
      <c r="A41" s="41" t="s">
        <v>24</v>
      </c>
      <c r="B41" s="42"/>
      <c r="C41" s="43">
        <v>2261837</v>
      </c>
      <c r="D41" s="45" t="s">
        <v>69</v>
      </c>
      <c r="E41" s="45">
        <v>30250</v>
      </c>
      <c r="F41" s="45" t="s">
        <v>70</v>
      </c>
      <c r="G41" s="46">
        <v>5844.6399999999967</v>
      </c>
      <c r="H41" s="47">
        <v>6903.0200000000059</v>
      </c>
      <c r="I41" s="48">
        <v>0.18108557584385176</v>
      </c>
    </row>
    <row r="42" spans="1:9" x14ac:dyDescent="0.35">
      <c r="A42" s="41" t="s">
        <v>24</v>
      </c>
      <c r="B42" s="42"/>
      <c r="C42" s="43">
        <v>2177541</v>
      </c>
      <c r="D42" s="45" t="s">
        <v>71</v>
      </c>
      <c r="E42" s="45">
        <v>69140</v>
      </c>
      <c r="F42" s="45" t="s">
        <v>72</v>
      </c>
      <c r="G42" s="46">
        <v>4401.9800000000023</v>
      </c>
      <c r="H42" s="47">
        <v>6885.6600000000044</v>
      </c>
      <c r="I42" s="48">
        <v>0.56421882879976759</v>
      </c>
    </row>
    <row r="43" spans="1:9" x14ac:dyDescent="0.35">
      <c r="A43" s="41" t="s">
        <v>24</v>
      </c>
      <c r="B43" s="42"/>
      <c r="C43" s="43">
        <v>2267069</v>
      </c>
      <c r="D43" s="45" t="s">
        <v>73</v>
      </c>
      <c r="E43" s="45">
        <v>34830</v>
      </c>
      <c r="F43" s="45" t="s">
        <v>74</v>
      </c>
      <c r="G43" s="46">
        <v>5068.6799999999985</v>
      </c>
      <c r="H43" s="47">
        <v>6602.2899999999991</v>
      </c>
      <c r="I43" s="48">
        <v>0.30256595405509934</v>
      </c>
    </row>
    <row r="44" spans="1:9" x14ac:dyDescent="0.35">
      <c r="A44" s="41" t="s">
        <v>24</v>
      </c>
      <c r="B44" s="42"/>
      <c r="C44" s="43">
        <v>2005365</v>
      </c>
      <c r="D44" s="45" t="s">
        <v>75</v>
      </c>
      <c r="E44" s="45">
        <v>13380</v>
      </c>
      <c r="F44" s="45" t="s">
        <v>76</v>
      </c>
      <c r="G44" s="46">
        <v>6976.9800000000014</v>
      </c>
      <c r="H44" s="47">
        <v>5687.6900000000014</v>
      </c>
      <c r="I44" s="48">
        <v>-0.18479198736416039</v>
      </c>
    </row>
    <row r="45" spans="1:9" x14ac:dyDescent="0.35">
      <c r="A45" s="41" t="s">
        <v>24</v>
      </c>
      <c r="B45" s="42"/>
      <c r="C45" s="43">
        <v>2070041</v>
      </c>
      <c r="D45" s="45" t="s">
        <v>77</v>
      </c>
      <c r="E45" s="45">
        <v>13170</v>
      </c>
      <c r="F45" s="45" t="s">
        <v>78</v>
      </c>
      <c r="G45" s="46">
        <v>213.96999999999997</v>
      </c>
      <c r="H45" s="47">
        <v>5187.4600000000028</v>
      </c>
      <c r="I45" s="48">
        <v>23.243865962518125</v>
      </c>
    </row>
    <row r="46" spans="1:9" x14ac:dyDescent="0.35">
      <c r="A46" s="41" t="s">
        <v>24</v>
      </c>
      <c r="B46" s="42"/>
      <c r="C46" s="43">
        <v>2014029</v>
      </c>
      <c r="D46" s="45" t="s">
        <v>79</v>
      </c>
      <c r="E46" s="45">
        <v>30240</v>
      </c>
      <c r="F46" s="45" t="s">
        <v>80</v>
      </c>
      <c r="G46" s="46">
        <v>4538.5799999999981</v>
      </c>
      <c r="H46" s="47">
        <v>5101.1800000000057</v>
      </c>
      <c r="I46" s="48">
        <v>0.12395947631197596</v>
      </c>
    </row>
    <row r="47" spans="1:9" x14ac:dyDescent="0.35">
      <c r="A47" s="41" t="s">
        <v>24</v>
      </c>
      <c r="B47" s="42"/>
      <c r="C47" s="43">
        <v>2246007</v>
      </c>
      <c r="D47" s="45" t="s">
        <v>81</v>
      </c>
      <c r="E47" s="45">
        <v>30250</v>
      </c>
      <c r="F47" s="45" t="s">
        <v>82</v>
      </c>
      <c r="G47" s="46">
        <v>3558.71</v>
      </c>
      <c r="H47" s="47">
        <v>4933.1600000000053</v>
      </c>
      <c r="I47" s="48">
        <v>0.38622141169131657</v>
      </c>
    </row>
    <row r="48" spans="1:9" x14ac:dyDescent="0.35">
      <c r="A48" s="41" t="s">
        <v>24</v>
      </c>
      <c r="B48" s="42"/>
      <c r="C48" s="43">
        <v>2241700</v>
      </c>
      <c r="D48" s="45" t="s">
        <v>83</v>
      </c>
      <c r="E48" s="45">
        <v>13110</v>
      </c>
      <c r="F48" s="45" t="s">
        <v>84</v>
      </c>
      <c r="G48" s="46">
        <v>2512.7400000000002</v>
      </c>
      <c r="H48" s="47">
        <v>4872.4000000000015</v>
      </c>
      <c r="I48" s="48">
        <v>0.93907845618727004</v>
      </c>
    </row>
    <row r="49" spans="1:9" x14ac:dyDescent="0.35">
      <c r="A49" s="41" t="s">
        <v>24</v>
      </c>
      <c r="B49" s="42"/>
      <c r="C49" s="43">
        <v>2014207</v>
      </c>
      <c r="D49" s="45" t="s">
        <v>85</v>
      </c>
      <c r="E49" s="45">
        <v>30700</v>
      </c>
      <c r="F49" s="45" t="s">
        <v>86</v>
      </c>
      <c r="G49" s="46">
        <v>3204.96</v>
      </c>
      <c r="H49" s="47">
        <v>4845.6100000000024</v>
      </c>
      <c r="I49" s="48">
        <v>0.51190966501922097</v>
      </c>
    </row>
    <row r="50" spans="1:9" x14ac:dyDescent="0.35">
      <c r="A50" s="41" t="s">
        <v>24</v>
      </c>
      <c r="B50" s="42"/>
      <c r="C50" s="43">
        <v>2021167</v>
      </c>
      <c r="D50" s="45" t="s">
        <v>87</v>
      </c>
      <c r="E50" s="45">
        <v>39500</v>
      </c>
      <c r="F50" s="45" t="s">
        <v>88</v>
      </c>
      <c r="G50" s="46">
        <v>52.300000000000004</v>
      </c>
      <c r="H50" s="47">
        <v>4819.650000000006</v>
      </c>
      <c r="I50" s="48">
        <v>91.153919694072755</v>
      </c>
    </row>
    <row r="51" spans="1:9" x14ac:dyDescent="0.35">
      <c r="A51" s="41" t="s">
        <v>24</v>
      </c>
      <c r="B51" s="42"/>
      <c r="C51" s="43">
        <v>2263441</v>
      </c>
      <c r="D51" s="45" t="s">
        <v>89</v>
      </c>
      <c r="E51" s="45">
        <v>30900</v>
      </c>
      <c r="F51" s="45" t="s">
        <v>90</v>
      </c>
      <c r="G51" s="46">
        <v>4208.649999999996</v>
      </c>
      <c r="H51" s="47">
        <v>4297.2099999999964</v>
      </c>
      <c r="I51" s="48">
        <v>2.1042377009254865E-2</v>
      </c>
    </row>
    <row r="52" spans="1:9" x14ac:dyDescent="0.35">
      <c r="A52" s="41" t="s">
        <v>24</v>
      </c>
      <c r="B52" s="42"/>
      <c r="C52" s="43">
        <v>2068928</v>
      </c>
      <c r="D52" s="45" t="s">
        <v>91</v>
      </c>
      <c r="E52" s="45">
        <v>13200</v>
      </c>
      <c r="F52" s="45" t="s">
        <v>92</v>
      </c>
      <c r="G52" s="51">
        <v>0</v>
      </c>
      <c r="H52" s="47">
        <v>3556.6900000000023</v>
      </c>
      <c r="I52" s="48">
        <v>0</v>
      </c>
    </row>
    <row r="53" spans="1:9" x14ac:dyDescent="0.35">
      <c r="A53" s="41" t="s">
        <v>24</v>
      </c>
      <c r="B53" s="42"/>
      <c r="C53" s="43">
        <v>2070544</v>
      </c>
      <c r="D53" s="45" t="s">
        <v>93</v>
      </c>
      <c r="E53" s="45">
        <v>13960</v>
      </c>
      <c r="F53" s="45" t="s">
        <v>94</v>
      </c>
      <c r="G53" s="51">
        <v>0</v>
      </c>
      <c r="H53" s="47">
        <v>3461.4899999999984</v>
      </c>
      <c r="I53" s="48">
        <v>0</v>
      </c>
    </row>
    <row r="54" spans="1:9" x14ac:dyDescent="0.35">
      <c r="A54" s="41" t="s">
        <v>24</v>
      </c>
      <c r="B54" s="42"/>
      <c r="C54" s="43">
        <v>2258709</v>
      </c>
      <c r="D54" s="45" t="s">
        <v>95</v>
      </c>
      <c r="E54" s="45">
        <v>13180</v>
      </c>
      <c r="F54" s="45" t="s">
        <v>96</v>
      </c>
      <c r="G54" s="46">
        <v>669.88999999999987</v>
      </c>
      <c r="H54" s="47">
        <v>3271.8500000000022</v>
      </c>
      <c r="I54" s="48">
        <v>3.8841600859842704</v>
      </c>
    </row>
    <row r="55" spans="1:9" x14ac:dyDescent="0.35">
      <c r="A55" s="41" t="s">
        <v>24</v>
      </c>
      <c r="B55" s="42"/>
      <c r="C55" s="43">
        <v>2106863</v>
      </c>
      <c r="D55" s="45" t="s">
        <v>97</v>
      </c>
      <c r="E55" s="45">
        <v>34400</v>
      </c>
      <c r="F55" s="45" t="s">
        <v>98</v>
      </c>
      <c r="G55" s="46">
        <v>3374.3799999999997</v>
      </c>
      <c r="H55" s="47">
        <v>3144.9900000000002</v>
      </c>
      <c r="I55" s="48">
        <v>-6.7979895566000106E-2</v>
      </c>
    </row>
    <row r="56" spans="1:9" x14ac:dyDescent="0.35">
      <c r="A56" s="41" t="s">
        <v>24</v>
      </c>
      <c r="B56" s="42"/>
      <c r="C56" s="43">
        <v>2002868</v>
      </c>
      <c r="D56" s="45" t="s">
        <v>99</v>
      </c>
      <c r="E56" s="45">
        <v>34440</v>
      </c>
      <c r="F56" s="45" t="s">
        <v>100</v>
      </c>
      <c r="G56" s="46">
        <v>1826.3500000000004</v>
      </c>
      <c r="H56" s="47">
        <v>3126.7699999999991</v>
      </c>
      <c r="I56" s="48">
        <v>0.71203219536233386</v>
      </c>
    </row>
    <row r="57" spans="1:9" x14ac:dyDescent="0.35">
      <c r="A57" s="41" t="s">
        <v>24</v>
      </c>
      <c r="B57" s="42"/>
      <c r="C57" s="43">
        <v>2278861</v>
      </c>
      <c r="D57" s="45" t="s">
        <v>101</v>
      </c>
      <c r="E57" s="45">
        <v>88700</v>
      </c>
      <c r="F57" s="45" t="s">
        <v>102</v>
      </c>
      <c r="G57" s="46">
        <v>1025.4700000000003</v>
      </c>
      <c r="H57" s="47">
        <v>2912.1200000000003</v>
      </c>
      <c r="I57" s="48">
        <v>1.8397905350717227</v>
      </c>
    </row>
    <row r="58" spans="1:9" x14ac:dyDescent="0.35">
      <c r="A58" s="41" t="s">
        <v>24</v>
      </c>
      <c r="B58" s="42"/>
      <c r="C58" s="43">
        <v>2012220</v>
      </c>
      <c r="D58" s="45" t="s">
        <v>103</v>
      </c>
      <c r="E58" s="45">
        <v>26270</v>
      </c>
      <c r="F58" s="45" t="s">
        <v>104</v>
      </c>
      <c r="G58" s="46">
        <v>2838.09</v>
      </c>
      <c r="H58" s="47">
        <v>2864.6299999999997</v>
      </c>
      <c r="I58" s="48">
        <v>9.3513595410996513E-3</v>
      </c>
    </row>
    <row r="59" spans="1:9" x14ac:dyDescent="0.35">
      <c r="A59" s="41" t="s">
        <v>24</v>
      </c>
      <c r="B59" s="42"/>
      <c r="C59" s="43">
        <v>2000056</v>
      </c>
      <c r="D59" s="45" t="s">
        <v>105</v>
      </c>
      <c r="E59" s="45">
        <v>34470</v>
      </c>
      <c r="F59" s="45" t="s">
        <v>106</v>
      </c>
      <c r="G59" s="46">
        <v>2644.4</v>
      </c>
      <c r="H59" s="47">
        <v>2853.1299999999997</v>
      </c>
      <c r="I59" s="48">
        <v>7.8932839207381464E-2</v>
      </c>
    </row>
    <row r="60" spans="1:9" x14ac:dyDescent="0.35">
      <c r="A60" s="41" t="s">
        <v>24</v>
      </c>
      <c r="B60" s="42"/>
      <c r="C60" s="43">
        <v>2001566</v>
      </c>
      <c r="D60" s="45" t="s">
        <v>107</v>
      </c>
      <c r="E60" s="45">
        <v>84100</v>
      </c>
      <c r="F60" s="45" t="s">
        <v>108</v>
      </c>
      <c r="G60" s="46">
        <v>3408.0499999999997</v>
      </c>
      <c r="H60" s="47">
        <v>2747.3599999999992</v>
      </c>
      <c r="I60" s="48">
        <v>-0.19386159240621487</v>
      </c>
    </row>
    <row r="61" spans="1:9" x14ac:dyDescent="0.35">
      <c r="A61" s="41" t="s">
        <v>24</v>
      </c>
      <c r="B61" s="42"/>
      <c r="C61" s="43">
        <v>2070696</v>
      </c>
      <c r="D61" s="45" t="s">
        <v>109</v>
      </c>
      <c r="E61" s="45">
        <v>13122</v>
      </c>
      <c r="F61" s="45" t="s">
        <v>110</v>
      </c>
      <c r="G61" s="46">
        <v>519.68000000000006</v>
      </c>
      <c r="H61" s="47">
        <v>2523.1000000000008</v>
      </c>
      <c r="I61" s="48">
        <v>3.8551031403940899</v>
      </c>
    </row>
    <row r="62" spans="1:9" x14ac:dyDescent="0.35">
      <c r="A62" s="41" t="s">
        <v>24</v>
      </c>
      <c r="B62" s="42"/>
      <c r="C62" s="43">
        <v>2108242</v>
      </c>
      <c r="D62" s="45" t="s">
        <v>111</v>
      </c>
      <c r="E62" s="45">
        <v>34980</v>
      </c>
      <c r="F62" s="45" t="s">
        <v>112</v>
      </c>
      <c r="G62" s="46">
        <v>1492.8500000000001</v>
      </c>
      <c r="H62" s="47">
        <v>2517.9500000000016</v>
      </c>
      <c r="I62" s="48">
        <v>0.68667314197675677</v>
      </c>
    </row>
    <row r="63" spans="1:9" x14ac:dyDescent="0.35">
      <c r="A63" s="41" t="s">
        <v>24</v>
      </c>
      <c r="B63" s="42"/>
      <c r="C63" s="43">
        <v>2001729</v>
      </c>
      <c r="D63" s="45" t="s">
        <v>113</v>
      </c>
      <c r="E63" s="45">
        <v>21200</v>
      </c>
      <c r="F63" s="45" t="s">
        <v>114</v>
      </c>
      <c r="G63" s="51">
        <v>0</v>
      </c>
      <c r="H63" s="47">
        <v>2495.9000000000005</v>
      </c>
      <c r="I63" s="48">
        <v>0</v>
      </c>
    </row>
    <row r="64" spans="1:9" x14ac:dyDescent="0.35">
      <c r="A64" s="41" t="s">
        <v>24</v>
      </c>
      <c r="B64" s="42"/>
      <c r="C64" s="43">
        <v>2107715</v>
      </c>
      <c r="D64" s="45" t="s">
        <v>115</v>
      </c>
      <c r="E64" s="45">
        <v>34470</v>
      </c>
      <c r="F64" s="45" t="s">
        <v>106</v>
      </c>
      <c r="G64" s="46">
        <v>1706.71</v>
      </c>
      <c r="H64" s="47">
        <v>2493.3800000000006</v>
      </c>
      <c r="I64" s="48">
        <v>0.46092774988135099</v>
      </c>
    </row>
    <row r="65" spans="1:9" x14ac:dyDescent="0.35">
      <c r="A65" s="41" t="s">
        <v>24</v>
      </c>
      <c r="B65" s="42"/>
      <c r="C65" s="43">
        <v>2106821</v>
      </c>
      <c r="D65" s="45" t="s">
        <v>116</v>
      </c>
      <c r="E65" s="45">
        <v>34140</v>
      </c>
      <c r="F65" s="45" t="s">
        <v>117</v>
      </c>
      <c r="G65" s="46">
        <v>1417.3200000000006</v>
      </c>
      <c r="H65" s="47">
        <v>2286.7900000000018</v>
      </c>
      <c r="I65" s="48">
        <v>0.61346061581012101</v>
      </c>
    </row>
    <row r="66" spans="1:9" x14ac:dyDescent="0.35">
      <c r="A66" s="41" t="s">
        <v>24</v>
      </c>
      <c r="B66" s="42"/>
      <c r="C66" s="43">
        <v>2063558</v>
      </c>
      <c r="D66" s="45" t="s">
        <v>118</v>
      </c>
      <c r="E66" s="45" t="s">
        <v>119</v>
      </c>
      <c r="F66" s="45" t="s">
        <v>120</v>
      </c>
      <c r="G66" s="46">
        <v>1674.12</v>
      </c>
      <c r="H66" s="47">
        <v>2143.0200000000004</v>
      </c>
      <c r="I66" s="48">
        <v>0.2800874489283926</v>
      </c>
    </row>
    <row r="67" spans="1:9" x14ac:dyDescent="0.35">
      <c r="A67" s="41" t="s">
        <v>24</v>
      </c>
      <c r="B67" s="42"/>
      <c r="C67" s="43">
        <v>2099558</v>
      </c>
      <c r="D67" s="45" t="s">
        <v>121</v>
      </c>
      <c r="E67" s="45">
        <v>31400</v>
      </c>
      <c r="F67" s="45" t="s">
        <v>122</v>
      </c>
      <c r="G67" s="46">
        <v>2700.5400000000004</v>
      </c>
      <c r="H67" s="47">
        <v>1860.6399999999999</v>
      </c>
      <c r="I67" s="48">
        <v>-0.31101187169973427</v>
      </c>
    </row>
    <row r="68" spans="1:9" x14ac:dyDescent="0.35">
      <c r="A68" s="41" t="s">
        <v>24</v>
      </c>
      <c r="B68" s="42"/>
      <c r="C68" s="43">
        <v>2115878</v>
      </c>
      <c r="D68" s="45" t="s">
        <v>123</v>
      </c>
      <c r="E68" s="45">
        <v>38540</v>
      </c>
      <c r="F68" s="45" t="s">
        <v>124</v>
      </c>
      <c r="G68" s="51">
        <v>0</v>
      </c>
      <c r="H68" s="47">
        <v>1753.8600000000004</v>
      </c>
      <c r="I68" s="48">
        <v>0</v>
      </c>
    </row>
    <row r="69" spans="1:9" x14ac:dyDescent="0.35">
      <c r="A69" s="41" t="s">
        <v>24</v>
      </c>
      <c r="B69" s="42"/>
      <c r="C69" s="43">
        <v>2106088</v>
      </c>
      <c r="D69" s="45" t="s">
        <v>125</v>
      </c>
      <c r="E69" s="45">
        <v>34300</v>
      </c>
      <c r="F69" s="45" t="s">
        <v>126</v>
      </c>
      <c r="G69" s="51">
        <v>0</v>
      </c>
      <c r="H69" s="47">
        <v>1636.3199999999997</v>
      </c>
      <c r="I69" s="48">
        <v>0</v>
      </c>
    </row>
    <row r="70" spans="1:9" x14ac:dyDescent="0.35">
      <c r="A70" s="41" t="s">
        <v>24</v>
      </c>
      <c r="B70" s="42"/>
      <c r="C70" s="43">
        <v>2277056</v>
      </c>
      <c r="D70" s="45" t="s">
        <v>127</v>
      </c>
      <c r="E70" s="45">
        <v>68110</v>
      </c>
      <c r="F70" s="45" t="s">
        <v>128</v>
      </c>
      <c r="G70" s="46">
        <v>2004.3200000000013</v>
      </c>
      <c r="H70" s="47">
        <v>1629.34</v>
      </c>
      <c r="I70" s="48">
        <v>-0.18708589446794979</v>
      </c>
    </row>
    <row r="71" spans="1:9" x14ac:dyDescent="0.35">
      <c r="A71" s="41" t="s">
        <v>24</v>
      </c>
      <c r="B71" s="42"/>
      <c r="C71" s="43">
        <v>2265805</v>
      </c>
      <c r="D71" s="45" t="s">
        <v>129</v>
      </c>
      <c r="E71" s="45">
        <v>13100</v>
      </c>
      <c r="F71" s="45" t="s">
        <v>130</v>
      </c>
      <c r="G71" s="46">
        <v>1481.71</v>
      </c>
      <c r="H71" s="47">
        <v>1559.0399999999997</v>
      </c>
      <c r="I71" s="48">
        <v>5.2189699738815085E-2</v>
      </c>
    </row>
    <row r="72" spans="1:9" x14ac:dyDescent="0.35">
      <c r="A72" s="41" t="s">
        <v>24</v>
      </c>
      <c r="B72" s="42"/>
      <c r="C72" s="43">
        <v>2106271</v>
      </c>
      <c r="D72" s="45" t="s">
        <v>131</v>
      </c>
      <c r="E72" s="45">
        <v>34500</v>
      </c>
      <c r="F72" s="45" t="s">
        <v>132</v>
      </c>
      <c r="G72" s="46">
        <v>1207.6300000000006</v>
      </c>
      <c r="H72" s="47">
        <v>1555.1399999999999</v>
      </c>
      <c r="I72" s="48">
        <v>0.28776198007667841</v>
      </c>
    </row>
    <row r="73" spans="1:9" x14ac:dyDescent="0.35">
      <c r="A73" s="41" t="s">
        <v>24</v>
      </c>
      <c r="B73" s="42"/>
      <c r="C73" s="43">
        <v>2172208</v>
      </c>
      <c r="D73" s="45" t="s">
        <v>133</v>
      </c>
      <c r="E73" s="45">
        <v>67120</v>
      </c>
      <c r="F73" s="45" t="s">
        <v>134</v>
      </c>
      <c r="G73" s="46">
        <v>1391.9699999999996</v>
      </c>
      <c r="H73" s="47">
        <v>1552.83</v>
      </c>
      <c r="I73" s="48">
        <v>0.11556283540593576</v>
      </c>
    </row>
    <row r="74" spans="1:9" x14ac:dyDescent="0.35">
      <c r="A74" s="41" t="s">
        <v>24</v>
      </c>
      <c r="B74" s="42"/>
      <c r="C74" s="43">
        <v>2000914</v>
      </c>
      <c r="D74" s="45" t="s">
        <v>135</v>
      </c>
      <c r="E74" s="45">
        <v>31820</v>
      </c>
      <c r="F74" s="45" t="s">
        <v>136</v>
      </c>
      <c r="G74" s="46">
        <v>670.58</v>
      </c>
      <c r="H74" s="47">
        <v>1438.4</v>
      </c>
      <c r="I74" s="48">
        <v>1.1450087983536641</v>
      </c>
    </row>
    <row r="75" spans="1:9" x14ac:dyDescent="0.35">
      <c r="A75" s="41" t="s">
        <v>24</v>
      </c>
      <c r="B75" s="42"/>
      <c r="C75" s="43">
        <v>2106507</v>
      </c>
      <c r="D75" s="45" t="s">
        <v>137</v>
      </c>
      <c r="E75" s="45">
        <v>34160</v>
      </c>
      <c r="F75" s="45" t="s">
        <v>138</v>
      </c>
      <c r="G75" s="46">
        <v>1800.3200000000002</v>
      </c>
      <c r="H75" s="47">
        <v>1411.99</v>
      </c>
      <c r="I75" s="48">
        <v>-0.21570054212584436</v>
      </c>
    </row>
    <row r="76" spans="1:9" x14ac:dyDescent="0.35">
      <c r="A76" s="41" t="s">
        <v>24</v>
      </c>
      <c r="B76" s="42"/>
      <c r="C76" s="43">
        <v>2265433</v>
      </c>
      <c r="D76" s="45" t="s">
        <v>139</v>
      </c>
      <c r="E76" s="45">
        <v>80200</v>
      </c>
      <c r="F76" s="45" t="s">
        <v>140</v>
      </c>
      <c r="G76" s="51">
        <v>0</v>
      </c>
      <c r="H76" s="47">
        <v>1333.1399999999996</v>
      </c>
      <c r="I76" s="48">
        <v>0</v>
      </c>
    </row>
    <row r="77" spans="1:9" x14ac:dyDescent="0.35">
      <c r="A77" s="41" t="s">
        <v>24</v>
      </c>
      <c r="B77" s="42"/>
      <c r="C77" s="43">
        <v>2174273</v>
      </c>
      <c r="D77" s="45" t="s">
        <v>141</v>
      </c>
      <c r="E77" s="45">
        <v>68100</v>
      </c>
      <c r="F77" s="45" t="s">
        <v>142</v>
      </c>
      <c r="G77" s="46">
        <v>788.83999999999992</v>
      </c>
      <c r="H77" s="47">
        <v>1317.1299999999999</v>
      </c>
      <c r="I77" s="48">
        <v>0.66970488311951726</v>
      </c>
    </row>
    <row r="78" spans="1:9" x14ac:dyDescent="0.35">
      <c r="A78" s="41" t="s">
        <v>24</v>
      </c>
      <c r="B78" s="42"/>
      <c r="C78" s="43">
        <v>2018259</v>
      </c>
      <c r="D78" s="45" t="s">
        <v>143</v>
      </c>
      <c r="E78" s="45">
        <v>34280</v>
      </c>
      <c r="F78" s="45" t="s">
        <v>144</v>
      </c>
      <c r="G78" s="46">
        <v>476.37999999999994</v>
      </c>
      <c r="H78" s="47">
        <v>1276.0399999999997</v>
      </c>
      <c r="I78" s="48">
        <v>1.6786179100717913</v>
      </c>
    </row>
    <row r="79" spans="1:9" x14ac:dyDescent="0.35">
      <c r="A79" s="41" t="s">
        <v>24</v>
      </c>
      <c r="B79" s="42"/>
      <c r="C79" s="43">
        <v>2006217</v>
      </c>
      <c r="D79" s="45" t="s">
        <v>145</v>
      </c>
      <c r="E79" s="45">
        <v>13150</v>
      </c>
      <c r="F79" s="45" t="s">
        <v>146</v>
      </c>
      <c r="G79" s="51">
        <v>0</v>
      </c>
      <c r="H79" s="47">
        <v>1223.9599999999998</v>
      </c>
      <c r="I79" s="48">
        <v>0</v>
      </c>
    </row>
    <row r="80" spans="1:9" x14ac:dyDescent="0.35">
      <c r="A80" s="41" t="s">
        <v>24</v>
      </c>
      <c r="B80" s="42"/>
      <c r="C80" s="43">
        <v>2251216</v>
      </c>
      <c r="D80" s="45" t="s">
        <v>147</v>
      </c>
      <c r="E80" s="45">
        <v>21000</v>
      </c>
      <c r="F80" s="45" t="s">
        <v>148</v>
      </c>
      <c r="G80" s="46">
        <v>1580.4</v>
      </c>
      <c r="H80" s="47">
        <v>1113.5999999999999</v>
      </c>
      <c r="I80" s="48">
        <v>-0.29536826119969639</v>
      </c>
    </row>
    <row r="81" spans="1:9" x14ac:dyDescent="0.35">
      <c r="A81" s="41" t="s">
        <v>24</v>
      </c>
      <c r="B81" s="42"/>
      <c r="C81" s="43">
        <v>2279870</v>
      </c>
      <c r="D81" s="45" t="s">
        <v>149</v>
      </c>
      <c r="E81" s="45">
        <v>13090</v>
      </c>
      <c r="F81" s="45" t="s">
        <v>130</v>
      </c>
      <c r="G81" s="46">
        <v>1150.72</v>
      </c>
      <c r="H81" s="47">
        <v>1113.5999999999999</v>
      </c>
      <c r="I81" s="48">
        <v>-3.2258064516129135E-2</v>
      </c>
    </row>
    <row r="82" spans="1:9" x14ac:dyDescent="0.35">
      <c r="A82" s="41" t="s">
        <v>24</v>
      </c>
      <c r="B82" s="42"/>
      <c r="C82" s="43">
        <v>2003910</v>
      </c>
      <c r="D82" s="45" t="s">
        <v>150</v>
      </c>
      <c r="E82" s="45">
        <v>34000</v>
      </c>
      <c r="F82" s="45" t="s">
        <v>30</v>
      </c>
      <c r="G82" s="51">
        <v>0</v>
      </c>
      <c r="H82" s="47">
        <v>1002.24</v>
      </c>
      <c r="I82" s="48">
        <v>0</v>
      </c>
    </row>
    <row r="83" spans="1:9" x14ac:dyDescent="0.35">
      <c r="A83" s="41" t="s">
        <v>24</v>
      </c>
      <c r="B83" s="42"/>
      <c r="C83" s="43">
        <v>2107406</v>
      </c>
      <c r="D83" s="45" t="s">
        <v>151</v>
      </c>
      <c r="E83" s="45">
        <v>34000</v>
      </c>
      <c r="F83" s="45" t="s">
        <v>30</v>
      </c>
      <c r="G83" s="51">
        <v>0</v>
      </c>
      <c r="H83" s="47">
        <v>928</v>
      </c>
      <c r="I83" s="48">
        <v>0</v>
      </c>
    </row>
    <row r="84" spans="1:9" x14ac:dyDescent="0.35">
      <c r="A84" s="41" t="s">
        <v>24</v>
      </c>
      <c r="B84" s="42"/>
      <c r="C84" s="43">
        <v>2012414</v>
      </c>
      <c r="D84" s="45" t="s">
        <v>152</v>
      </c>
      <c r="E84" s="45">
        <v>26290</v>
      </c>
      <c r="F84" s="45" t="s">
        <v>153</v>
      </c>
      <c r="G84" s="46">
        <v>365.92999999999995</v>
      </c>
      <c r="H84" s="47">
        <v>916.19999999999982</v>
      </c>
      <c r="I84" s="48">
        <v>1.5037575492580546</v>
      </c>
    </row>
    <row r="85" spans="1:9" x14ac:dyDescent="0.35">
      <c r="A85" s="41" t="s">
        <v>24</v>
      </c>
      <c r="B85" s="42"/>
      <c r="C85" s="43">
        <v>2004282</v>
      </c>
      <c r="D85" s="45" t="s">
        <v>109</v>
      </c>
      <c r="E85" s="45">
        <v>34150</v>
      </c>
      <c r="F85" s="45" t="s">
        <v>154</v>
      </c>
      <c r="G85" s="51">
        <v>0</v>
      </c>
      <c r="H85" s="47">
        <v>878.46000000000015</v>
      </c>
      <c r="I85" s="48">
        <v>0</v>
      </c>
    </row>
    <row r="86" spans="1:9" x14ac:dyDescent="0.35">
      <c r="A86" s="41" t="s">
        <v>24</v>
      </c>
      <c r="B86" s="42"/>
      <c r="C86" s="43">
        <v>2003893</v>
      </c>
      <c r="D86" s="45" t="s">
        <v>155</v>
      </c>
      <c r="E86" s="45" t="s">
        <v>156</v>
      </c>
      <c r="F86" s="45" t="s">
        <v>157</v>
      </c>
      <c r="G86" s="51">
        <v>0</v>
      </c>
      <c r="H86" s="47">
        <v>720.4</v>
      </c>
      <c r="I86" s="48">
        <v>0</v>
      </c>
    </row>
    <row r="87" spans="1:9" x14ac:dyDescent="0.35">
      <c r="A87" s="41" t="s">
        <v>24</v>
      </c>
      <c r="B87" s="42"/>
      <c r="C87" s="43">
        <v>2164553</v>
      </c>
      <c r="D87" s="45" t="s">
        <v>158</v>
      </c>
      <c r="E87" s="45">
        <v>62520</v>
      </c>
      <c r="F87" s="45" t="s">
        <v>159</v>
      </c>
      <c r="G87" s="51">
        <v>0</v>
      </c>
      <c r="H87" s="47">
        <v>694.82</v>
      </c>
      <c r="I87" s="48">
        <v>0</v>
      </c>
    </row>
    <row r="88" spans="1:9" x14ac:dyDescent="0.35">
      <c r="A88" s="41" t="s">
        <v>24</v>
      </c>
      <c r="B88" s="42"/>
      <c r="C88" s="43">
        <v>2043657</v>
      </c>
      <c r="D88" s="45" t="s">
        <v>160</v>
      </c>
      <c r="E88" s="45">
        <v>83000</v>
      </c>
      <c r="F88" s="45" t="s">
        <v>37</v>
      </c>
      <c r="G88" s="51">
        <v>0</v>
      </c>
      <c r="H88" s="47">
        <v>424.65</v>
      </c>
      <c r="I88" s="48">
        <v>0</v>
      </c>
    </row>
    <row r="89" spans="1:9" x14ac:dyDescent="0.35">
      <c r="A89" s="41" t="s">
        <v>24</v>
      </c>
      <c r="B89" s="42"/>
      <c r="C89" s="43">
        <v>2088965</v>
      </c>
      <c r="D89" s="45" t="s">
        <v>161</v>
      </c>
      <c r="E89" s="45">
        <v>26270</v>
      </c>
      <c r="F89" s="45" t="s">
        <v>104</v>
      </c>
      <c r="G89" s="46">
        <v>225.68</v>
      </c>
      <c r="H89" s="47">
        <v>404.68000000000006</v>
      </c>
      <c r="I89" s="48">
        <v>0.79315845444877731</v>
      </c>
    </row>
    <row r="90" spans="1:9" x14ac:dyDescent="0.35">
      <c r="A90" s="41" t="s">
        <v>24</v>
      </c>
      <c r="B90" s="42"/>
      <c r="C90" s="43">
        <v>2069502</v>
      </c>
      <c r="D90" s="45" t="s">
        <v>162</v>
      </c>
      <c r="E90" s="45">
        <v>13270</v>
      </c>
      <c r="F90" s="45" t="s">
        <v>163</v>
      </c>
      <c r="G90" s="46">
        <v>944.42000000000007</v>
      </c>
      <c r="H90" s="47">
        <v>335.33999999999992</v>
      </c>
      <c r="I90" s="48">
        <v>-0.64492492746871111</v>
      </c>
    </row>
    <row r="91" spans="1:9" x14ac:dyDescent="0.35">
      <c r="A91" s="41" t="s">
        <v>24</v>
      </c>
      <c r="B91" s="42"/>
      <c r="C91" s="43">
        <v>2107694</v>
      </c>
      <c r="D91" s="45" t="s">
        <v>164</v>
      </c>
      <c r="E91" s="45">
        <v>34230</v>
      </c>
      <c r="F91" s="45" t="s">
        <v>165</v>
      </c>
      <c r="G91" s="51">
        <v>0</v>
      </c>
      <c r="H91" s="47">
        <v>219.25</v>
      </c>
      <c r="I91" s="48">
        <v>0</v>
      </c>
    </row>
    <row r="92" spans="1:9" x14ac:dyDescent="0.35">
      <c r="A92" s="41" t="s">
        <v>24</v>
      </c>
      <c r="B92" s="42"/>
      <c r="C92" s="43">
        <v>2117173</v>
      </c>
      <c r="D92" s="45" t="s">
        <v>166</v>
      </c>
      <c r="E92" s="45">
        <v>38200</v>
      </c>
      <c r="F92" s="45" t="s">
        <v>167</v>
      </c>
      <c r="G92" s="46">
        <v>2149.3600000000006</v>
      </c>
      <c r="H92" s="47">
        <v>203.77</v>
      </c>
      <c r="I92" s="48">
        <v>-0.90519503480105712</v>
      </c>
    </row>
    <row r="93" spans="1:9" x14ac:dyDescent="0.35">
      <c r="A93" s="41" t="s">
        <v>24</v>
      </c>
      <c r="B93" s="42"/>
      <c r="C93" s="43">
        <v>2117587</v>
      </c>
      <c r="D93" s="45" t="s">
        <v>168</v>
      </c>
      <c r="E93" s="45">
        <v>38540</v>
      </c>
      <c r="F93" s="45" t="s">
        <v>124</v>
      </c>
      <c r="G93" s="51">
        <v>0</v>
      </c>
      <c r="H93" s="47">
        <v>173.41</v>
      </c>
      <c r="I93" s="48">
        <v>0</v>
      </c>
    </row>
    <row r="94" spans="1:9" x14ac:dyDescent="0.35">
      <c r="A94" s="41" t="s">
        <v>24</v>
      </c>
      <c r="B94" s="42"/>
      <c r="C94" s="43">
        <v>2096164</v>
      </c>
      <c r="D94" s="45" t="s">
        <v>169</v>
      </c>
      <c r="E94" s="45">
        <v>30430</v>
      </c>
      <c r="F94" s="45" t="s">
        <v>170</v>
      </c>
      <c r="G94" s="51">
        <v>0</v>
      </c>
      <c r="H94" s="52">
        <v>0</v>
      </c>
      <c r="I94" s="48">
        <v>0</v>
      </c>
    </row>
    <row r="95" spans="1:9" x14ac:dyDescent="0.35">
      <c r="A95" s="41" t="s">
        <v>24</v>
      </c>
      <c r="B95" s="42"/>
      <c r="C95" s="43">
        <v>2208354</v>
      </c>
      <c r="D95" s="45" t="s">
        <v>171</v>
      </c>
      <c r="E95" s="45">
        <v>80130</v>
      </c>
      <c r="F95" s="45" t="s">
        <v>172</v>
      </c>
      <c r="G95" s="51">
        <v>0</v>
      </c>
      <c r="H95" s="52">
        <v>0</v>
      </c>
      <c r="I95" s="48">
        <v>0</v>
      </c>
    </row>
    <row r="96" spans="1:9" x14ac:dyDescent="0.35">
      <c r="A96" s="41" t="s">
        <v>24</v>
      </c>
      <c r="B96" s="42"/>
      <c r="C96" s="43">
        <v>2001857</v>
      </c>
      <c r="D96" s="45" t="s">
        <v>173</v>
      </c>
      <c r="E96" s="45">
        <v>34480</v>
      </c>
      <c r="F96" s="45" t="s">
        <v>174</v>
      </c>
      <c r="G96" s="51">
        <v>0</v>
      </c>
      <c r="H96" s="52">
        <v>0</v>
      </c>
      <c r="I96" s="48">
        <v>0</v>
      </c>
    </row>
    <row r="97" spans="1:9" x14ac:dyDescent="0.35">
      <c r="A97" s="41" t="s">
        <v>24</v>
      </c>
      <c r="B97" s="42"/>
      <c r="C97" s="43">
        <v>2004450</v>
      </c>
      <c r="D97" s="45" t="s">
        <v>175</v>
      </c>
      <c r="E97" s="45">
        <v>11200</v>
      </c>
      <c r="F97" s="45" t="s">
        <v>176</v>
      </c>
      <c r="G97" s="51">
        <v>0</v>
      </c>
      <c r="H97" s="52">
        <v>0</v>
      </c>
      <c r="I97" s="48">
        <v>0</v>
      </c>
    </row>
    <row r="98" spans="1:9" x14ac:dyDescent="0.35">
      <c r="A98" s="41" t="s">
        <v>24</v>
      </c>
      <c r="B98" s="42"/>
      <c r="C98" s="43">
        <v>2251588</v>
      </c>
      <c r="D98" s="45" t="s">
        <v>177</v>
      </c>
      <c r="E98" s="45">
        <v>13105</v>
      </c>
      <c r="F98" s="45" t="s">
        <v>178</v>
      </c>
      <c r="G98" s="51">
        <v>0</v>
      </c>
      <c r="H98" s="52">
        <v>0</v>
      </c>
      <c r="I98" s="48">
        <v>0</v>
      </c>
    </row>
    <row r="99" spans="1:9" x14ac:dyDescent="0.35">
      <c r="A99" s="41" t="s">
        <v>24</v>
      </c>
      <c r="B99" s="42"/>
      <c r="C99" s="43">
        <v>2032289</v>
      </c>
      <c r="D99" s="45" t="s">
        <v>137</v>
      </c>
      <c r="E99" s="45">
        <v>66600</v>
      </c>
      <c r="F99" s="45" t="s">
        <v>179</v>
      </c>
      <c r="G99" s="51">
        <v>0</v>
      </c>
      <c r="H99" s="52">
        <v>0</v>
      </c>
      <c r="I99" s="48">
        <v>0</v>
      </c>
    </row>
    <row r="100" spans="1:9" x14ac:dyDescent="0.35">
      <c r="A100" s="41" t="s">
        <v>24</v>
      </c>
      <c r="B100" s="42"/>
      <c r="C100" s="43">
        <v>2097812</v>
      </c>
      <c r="D100" s="45" t="s">
        <v>180</v>
      </c>
      <c r="E100" s="45">
        <v>30270</v>
      </c>
      <c r="F100" s="45" t="s">
        <v>181</v>
      </c>
      <c r="G100" s="46">
        <v>148.47999999999999</v>
      </c>
      <c r="H100" s="52">
        <v>0</v>
      </c>
      <c r="I100" s="48">
        <v>-1</v>
      </c>
    </row>
    <row r="101" spans="1:9" x14ac:dyDescent="0.35">
      <c r="A101" s="41" t="s">
        <v>24</v>
      </c>
      <c r="B101" s="42"/>
      <c r="C101" s="43">
        <v>2185510</v>
      </c>
      <c r="D101" s="45" t="s">
        <v>182</v>
      </c>
      <c r="E101" s="45">
        <v>74200</v>
      </c>
      <c r="F101" s="45" t="s">
        <v>183</v>
      </c>
      <c r="G101" s="51">
        <v>0</v>
      </c>
      <c r="H101" s="52">
        <v>0</v>
      </c>
      <c r="I101" s="48">
        <v>0</v>
      </c>
    </row>
    <row r="102" spans="1:9" x14ac:dyDescent="0.35">
      <c r="A102" s="41" t="s">
        <v>24</v>
      </c>
      <c r="B102" s="42"/>
      <c r="C102" s="43">
        <v>2069298</v>
      </c>
      <c r="D102" s="45" t="s">
        <v>109</v>
      </c>
      <c r="E102" s="45">
        <v>13620</v>
      </c>
      <c r="F102" s="45" t="s">
        <v>184</v>
      </c>
      <c r="G102" s="51">
        <v>0</v>
      </c>
      <c r="H102" s="52">
        <v>0</v>
      </c>
      <c r="I102" s="48">
        <v>0</v>
      </c>
    </row>
  </sheetData>
  <mergeCells count="2">
    <mergeCell ref="F2:H2"/>
    <mergeCell ref="G17:I17"/>
  </mergeCells>
  <conditionalFormatting sqref="I20:I102">
    <cfRule type="cellIs" dxfId="13" priority="27" operator="equal">
      <formula>0</formula>
    </cfRule>
  </conditionalFormatting>
  <conditionalFormatting sqref="B6">
    <cfRule type="containsBlanks" dxfId="12" priority="26">
      <formula>LEN(TRIM(B6))=0</formula>
    </cfRule>
  </conditionalFormatting>
  <conditionalFormatting sqref="F6">
    <cfRule type="iconSet" priority="25">
      <iconSet iconSet="3Arrows">
        <cfvo type="percent" val="0"/>
        <cfvo type="num" val="0"/>
        <cfvo type="num" val="0" gte="0"/>
      </iconSet>
    </cfRule>
  </conditionalFormatting>
  <conditionalFormatting sqref="D7">
    <cfRule type="cellIs" dxfId="11" priority="23" operator="equal">
      <formula>0</formula>
    </cfRule>
  </conditionalFormatting>
  <conditionalFormatting sqref="D7">
    <cfRule type="iconSet" priority="24">
      <iconSet iconSet="3Arrows">
        <cfvo type="percent" val="0"/>
        <cfvo type="num" val="0"/>
        <cfvo type="num" val="0" gte="0"/>
      </iconSet>
    </cfRule>
  </conditionalFormatting>
  <conditionalFormatting sqref="I18">
    <cfRule type="cellIs" dxfId="10" priority="21" operator="equal">
      <formula>0</formula>
    </cfRule>
  </conditionalFormatting>
  <conditionalFormatting sqref="I18">
    <cfRule type="iconSet" priority="22">
      <iconSet iconSet="3Arrows">
        <cfvo type="percent" val="0"/>
        <cfvo type="num" val="0"/>
        <cfvo type="num" val="0" gte="0"/>
      </iconSet>
    </cfRule>
  </conditionalFormatting>
  <conditionalFormatting sqref="F7">
    <cfRule type="cellIs" dxfId="9" priority="19" operator="equal">
      <formula>0</formula>
    </cfRule>
  </conditionalFormatting>
  <conditionalFormatting sqref="F7">
    <cfRule type="iconSet" priority="20">
      <iconSet iconSet="3Arrows">
        <cfvo type="percent" val="0"/>
        <cfvo type="num" val="0"/>
        <cfvo type="num" val="0" gte="0"/>
      </iconSet>
    </cfRule>
  </conditionalFormatting>
  <conditionalFormatting sqref="C20:C86">
    <cfRule type="duplicateValues" dxfId="8" priority="15"/>
  </conditionalFormatting>
  <conditionalFormatting sqref="C20:C86">
    <cfRule type="duplicateValues" dxfId="7" priority="16"/>
    <cfRule type="duplicateValues" dxfId="6" priority="17"/>
    <cfRule type="duplicateValues" dxfId="5" priority="18"/>
  </conditionalFormatting>
  <conditionalFormatting sqref="H4">
    <cfRule type="cellIs" dxfId="4" priority="1" operator="equal">
      <formula>0</formula>
    </cfRule>
  </conditionalFormatting>
  <conditionalFormatting sqref="H4">
    <cfRule type="iconSet" priority="2">
      <iconSet iconSet="3Arrows">
        <cfvo type="percent" val="0"/>
        <cfvo type="num" val="0"/>
        <cfvo type="num" val="0" gte="0"/>
      </iconSet>
    </cfRule>
  </conditionalFormatting>
  <conditionalFormatting sqref="I20:I102">
    <cfRule type="iconSet" priority="33">
      <iconSet iconSet="3Arrows">
        <cfvo type="percent" val="0"/>
        <cfvo type="num" val="0"/>
        <cfvo type="num" val="0" gte="0"/>
      </iconSet>
    </cfRule>
  </conditionalFormatting>
  <conditionalFormatting sqref="C87:C102">
    <cfRule type="duplicateValues" dxfId="3" priority="34"/>
  </conditionalFormatting>
  <conditionalFormatting sqref="C87:C102">
    <cfRule type="duplicateValues" dxfId="2" priority="35"/>
    <cfRule type="duplicateValues" dxfId="1" priority="36"/>
    <cfRule type="duplicateValues" dxfId="0" priority="37"/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Michel</cp:lastModifiedBy>
  <dcterms:created xsi:type="dcterms:W3CDTF">2019-02-04T15:52:37Z</dcterms:created>
  <dcterms:modified xsi:type="dcterms:W3CDTF">2019-02-04T16:34:43Z</dcterms:modified>
</cp:coreProperties>
</file>