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180" windowHeight="8280" tabRatio="908"/>
  </bookViews>
  <sheets>
    <sheet name="DÉBIT CRÉDIT" sheetId="1" r:id="rId1"/>
    <sheet name="SOLDES" sheetId="19" r:id="rId2"/>
    <sheet name="SYNTHÈSES DÉPENSE" sheetId="16" r:id="rId3"/>
    <sheet name="Listes" sheetId="2" state="hidden" r:id="rId4"/>
  </sheets>
  <definedNames>
    <definedName name="Abonnement">Listes!$B$15:$B$20</definedName>
    <definedName name="Alimentation">Listes!$C$15:$C$21</definedName>
    <definedName name="CATÉGORIE">Listes!$B$11:$N$11</definedName>
    <definedName name="CATÉGORIES">Listes!$B$14:$M$14</definedName>
    <definedName name="Divers">Listes!$D$15:$D$22</definedName>
    <definedName name="E_commerce">Listes!$E$15:$E$21</definedName>
    <definedName name="Frais_bancaires">Listes!$F$15:$F$18</definedName>
    <definedName name="Habillement">Listes!$G$15:$G$17</definedName>
    <definedName name="Impôts">Listes!$I$15:$I$18</definedName>
    <definedName name="Maison">Listes!$H$15:$H$23</definedName>
    <definedName name="Remboursement_prêt">Listes!$J$15:$J$17</definedName>
    <definedName name="Salaires_Pensions">Listes!$K$15:$K$17</definedName>
    <definedName name="Santé">Listes!$M$15:$M$21</definedName>
    <definedName name="Voiture">Listes!$L$15:$L$20</definedName>
  </definedNames>
  <calcPr calcId="152511"/>
  <pivotCaches>
    <pivotCache cacheId="0" r:id="rId5"/>
  </pivotCaches>
</workbook>
</file>

<file path=xl/calcChain.xml><?xml version="1.0" encoding="utf-8"?>
<calcChain xmlns="http://schemas.openxmlformats.org/spreadsheetml/2006/main">
  <c r="E7" i="19" l="1"/>
  <c r="B7" i="19"/>
  <c r="F6" i="19" l="1"/>
  <c r="E6" i="19"/>
  <c r="C6" i="19"/>
  <c r="B6" i="19"/>
  <c r="F5" i="19"/>
  <c r="E5" i="19"/>
  <c r="C5" i="19"/>
  <c r="B5" i="19"/>
</calcChain>
</file>

<file path=xl/sharedStrings.xml><?xml version="1.0" encoding="utf-8"?>
<sst xmlns="http://schemas.openxmlformats.org/spreadsheetml/2006/main" count="122" uniqueCount="99">
  <si>
    <t>DATE</t>
  </si>
  <si>
    <t>DÉBIT</t>
  </si>
  <si>
    <t>CRÉDIT</t>
  </si>
  <si>
    <t>CHÈQUE</t>
  </si>
  <si>
    <t>PRÉLÈVEMENT</t>
  </si>
  <si>
    <t>N° CHÈQUE</t>
  </si>
  <si>
    <t>Alimentation</t>
  </si>
  <si>
    <t>MOYENS PAIEMENT</t>
  </si>
  <si>
    <t>CATÉGORIES</t>
  </si>
  <si>
    <t>Boulangerie</t>
  </si>
  <si>
    <t>Electricité</t>
  </si>
  <si>
    <t>Santé</t>
  </si>
  <si>
    <t>Cotisation mutuelle</t>
  </si>
  <si>
    <t>LIBÉLLÉS</t>
  </si>
  <si>
    <t>S/CATÉGORIES</t>
  </si>
  <si>
    <t>SOCIÉTÉ GÉNÉRALE</t>
  </si>
  <si>
    <t>COMPTES</t>
  </si>
  <si>
    <t>BNP PARIBAS</t>
  </si>
  <si>
    <t>Prêt immobilier</t>
  </si>
  <si>
    <t>Supermarché</t>
  </si>
  <si>
    <t>Entretient/réparation JETTA</t>
  </si>
  <si>
    <t>VIREMENT</t>
  </si>
  <si>
    <t>Entretient/réparation C1</t>
  </si>
  <si>
    <t>Divers</t>
  </si>
  <si>
    <t>Restaurant</t>
  </si>
  <si>
    <t>Habillement</t>
  </si>
  <si>
    <t>Médecin</t>
  </si>
  <si>
    <t>Pharmacie</t>
  </si>
  <si>
    <t>Remboursement mutuelle</t>
  </si>
  <si>
    <t>Remboursement CPAM Bobigny</t>
  </si>
  <si>
    <t>Remboursement CPAM Melun</t>
  </si>
  <si>
    <t>Vidéo surveillance</t>
  </si>
  <si>
    <t>SOLDE RÉEL</t>
  </si>
  <si>
    <t>Abonnement</t>
  </si>
  <si>
    <t>Diesel</t>
  </si>
  <si>
    <t>Essence</t>
  </si>
  <si>
    <t>Electroménager</t>
  </si>
  <si>
    <t>NON POINTÉS</t>
  </si>
  <si>
    <t>Remise de chèque</t>
  </si>
  <si>
    <t>POINTÉS</t>
  </si>
  <si>
    <t>Amazon</t>
  </si>
  <si>
    <t>Assainissement eaux</t>
  </si>
  <si>
    <t>Assurance auto</t>
  </si>
  <si>
    <t>Assurance vie</t>
  </si>
  <si>
    <t>Bien-être</t>
  </si>
  <si>
    <t>Bouygues télécom</t>
  </si>
  <si>
    <t>Consomation eaux</t>
  </si>
  <si>
    <t>Cotisation esprit libre</t>
  </si>
  <si>
    <t>Cotisation JAZZ</t>
  </si>
  <si>
    <t>Elior airbus</t>
  </si>
  <si>
    <t>Entretient  maison</t>
  </si>
  <si>
    <t>Free internet</t>
  </si>
  <si>
    <t>Free mobile</t>
  </si>
  <si>
    <t>Impôt salaires</t>
  </si>
  <si>
    <t>JAZZ duo</t>
  </si>
  <si>
    <t>Le petit vapoteur</t>
  </si>
  <si>
    <t>Prêt volet/garage</t>
  </si>
  <si>
    <t>Taxes foncières</t>
  </si>
  <si>
    <t>Taxes habitation</t>
  </si>
  <si>
    <t>Tenue de compte</t>
  </si>
  <si>
    <t>Impôts</t>
  </si>
  <si>
    <t>Voiture</t>
  </si>
  <si>
    <t>Maison</t>
  </si>
  <si>
    <t>Paie Airbus Helicopters</t>
  </si>
  <si>
    <t>Retrait Espèces</t>
  </si>
  <si>
    <t>Canalsat</t>
  </si>
  <si>
    <t>Chaussures</t>
  </si>
  <si>
    <t>PAYPAL</t>
  </si>
  <si>
    <t>CNRACL</t>
  </si>
  <si>
    <t>Hospital</t>
  </si>
  <si>
    <t>Amendes</t>
  </si>
  <si>
    <t>Remboursement</t>
  </si>
  <si>
    <t>Vêtements</t>
  </si>
  <si>
    <t>Bon prix</t>
  </si>
  <si>
    <t>E_commerce</t>
  </si>
  <si>
    <t>Frais_bancaires</t>
  </si>
  <si>
    <t>Remboursement_prêt</t>
  </si>
  <si>
    <t>Salaires_Pensions</t>
  </si>
  <si>
    <t>LISTES</t>
  </si>
  <si>
    <t>Cadeaux</t>
  </si>
  <si>
    <t>Étiquettes de lignes</t>
  </si>
  <si>
    <t>Total général</t>
  </si>
  <si>
    <t>CARTE BLEUE</t>
  </si>
  <si>
    <t>Pipeline</t>
  </si>
  <si>
    <t>Epicerie</t>
  </si>
  <si>
    <t>E-liquide</t>
  </si>
  <si>
    <t>Meubles</t>
  </si>
  <si>
    <t>Ustensiles cuisine</t>
  </si>
  <si>
    <t>Outillage</t>
  </si>
  <si>
    <t>Jardin</t>
  </si>
  <si>
    <t>Mitsu</t>
  </si>
  <si>
    <t>Pistolet à bille</t>
  </si>
  <si>
    <t>INTERNET</t>
  </si>
  <si>
    <t>Somme de CRÉDIT</t>
  </si>
  <si>
    <t>Somme de DÉBIT</t>
  </si>
  <si>
    <t>2018</t>
  </si>
  <si>
    <t>sept</t>
  </si>
  <si>
    <t>SOLDE SOCIÉTÉ GÉNÉRALE</t>
  </si>
  <si>
    <t>SOLDE BNP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</si>
</sst>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0"/>
      <name val="Centaur"/>
      <family val="1"/>
    </font>
    <font>
      <b/>
      <sz val="11"/>
      <color theme="5" tint="-0.249977111117893"/>
      <name val="Centaur"/>
      <family val="1"/>
    </font>
    <font>
      <sz val="11"/>
      <color rgb="FF00B050"/>
      <name val="Wingdings"/>
      <charset val="2"/>
    </font>
    <font>
      <sz val="12"/>
      <color rgb="FF00B050"/>
      <name val="Wingdings"/>
      <charset val="2"/>
    </font>
    <font>
      <sz val="11"/>
      <color theme="0"/>
      <name val="Calibri"/>
      <family val="2"/>
      <scheme val="minor"/>
    </font>
    <font>
      <b/>
      <sz val="14"/>
      <color theme="5" tint="-0.249977111117893"/>
      <name val="Centaur"/>
      <family val="1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pivotButton="1"/>
    <xf numFmtId="164" fontId="0" fillId="0" borderId="0" xfId="0" applyNumberFormat="1"/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6" fillId="4" borderId="6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64" fontId="10" fillId="2" borderId="0" xfId="0" applyNumberFormat="1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2" borderId="0" xfId="0" applyFont="1" applyFill="1" applyAlignment="1">
      <alignment horizontal="left" vertical="center"/>
    </xf>
  </cellXfs>
  <cellStyles count="1">
    <cellStyle name="Normal" xfId="0" builtinId="0"/>
  </cellStyles>
  <dxfs count="13">
    <dxf>
      <numFmt numFmtId="164" formatCode="#,##0.00\ &quot;€&quot;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SOCIÉTÉ GÉNÉRALE</a:t>
            </a:r>
          </a:p>
        </c:rich>
      </c:tx>
      <c:layout/>
      <c:overlay val="0"/>
    </c:title>
    <c:autoTitleDeleted val="0"/>
    <c:view3D>
      <c:rotX val="30"/>
      <c:rotY val="20"/>
      <c:rAngAx val="1"/>
    </c:view3D>
    <c:floor>
      <c:thickness val="0"/>
      <c:spPr>
        <a:solidFill>
          <a:schemeClr val="bg1">
            <a:lumMod val="95000"/>
          </a:schemeClr>
        </a:solidFill>
      </c:spPr>
    </c:floor>
    <c:sideWall>
      <c:thickness val="0"/>
      <c:spPr>
        <a:blipFill>
          <a:blip xmlns:r="http://schemas.openxmlformats.org/officeDocument/2006/relationships" r:embed="rId1"/>
          <a:tile tx="0" ty="0" sx="100000" sy="100000" flip="none" algn="tl"/>
        </a:blipFill>
      </c:spPr>
    </c:sideWall>
    <c:backWall>
      <c:thickness val="0"/>
      <c:spPr>
        <a:blipFill>
          <a:blip xmlns:r="http://schemas.openxmlformats.org/officeDocument/2006/relationships" r:embed="rId1"/>
          <a:tile tx="0" ty="0" sx="100000" sy="100000" flip="none" algn="tl"/>
        </a:blipFill>
      </c:spPr>
    </c:backWall>
    <c:plotArea>
      <c:layout>
        <c:manualLayout>
          <c:layoutTarget val="inner"/>
          <c:xMode val="edge"/>
          <c:yMode val="edge"/>
          <c:x val="0.11336351706036746"/>
          <c:y val="0.19480351414406533"/>
          <c:w val="0.72226268591426079"/>
          <c:h val="0.71236475648877229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SOLDES!$B$4</c:f>
              <c:strCache>
                <c:ptCount val="1"/>
                <c:pt idx="0">
                  <c:v>DÉBIT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5.5555555555555558E-3"/>
                  <c:y val="-4.166666666666666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2.7777777777777779E-3"/>
                  <c:y val="-3.703740157480314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SOLDES!$A$5:$A$6</c:f>
              <c:strCache>
                <c:ptCount val="2"/>
                <c:pt idx="0">
                  <c:v>POINTÉS</c:v>
                </c:pt>
                <c:pt idx="1">
                  <c:v>NON POINTÉS</c:v>
                </c:pt>
              </c:strCache>
            </c:strRef>
          </c:cat>
          <c:val>
            <c:numRef>
              <c:f>SOLDES!$B$5:$B$6</c:f>
              <c:numCache>
                <c:formatCode>#\ ##0.00\ "€"</c:formatCode>
                <c:ptCount val="2"/>
                <c:pt idx="0">
                  <c:v>0</c:v>
                </c:pt>
                <c:pt idx="1">
                  <c:v>120</c:v>
                </c:pt>
              </c:numCache>
            </c:numRef>
          </c:val>
        </c:ser>
        <c:ser>
          <c:idx val="1"/>
          <c:order val="1"/>
          <c:tx>
            <c:strRef>
              <c:f>SOLDES!$C$4</c:f>
              <c:strCache>
                <c:ptCount val="1"/>
                <c:pt idx="0">
                  <c:v>CRÉDIT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3.3333333333333333E-2"/>
                  <c:y val="-4.166666666666666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0555555555555555E-2"/>
                  <c:y val="-4.629629629629629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SOLDES!$A$5:$A$6</c:f>
              <c:strCache>
                <c:ptCount val="2"/>
                <c:pt idx="0">
                  <c:v>POINTÉS</c:v>
                </c:pt>
                <c:pt idx="1">
                  <c:v>NON POINTÉS</c:v>
                </c:pt>
              </c:strCache>
            </c:strRef>
          </c:cat>
          <c:val>
            <c:numRef>
              <c:f>SOLDES!$C$5:$C$6</c:f>
              <c:numCache>
                <c:formatCode>#\ ##0.00\ "€"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cylinder"/>
        <c:axId val="172343376"/>
        <c:axId val="172346120"/>
        <c:axId val="0"/>
      </c:bar3DChart>
      <c:catAx>
        <c:axId val="1723433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72346120"/>
        <c:crosses val="autoZero"/>
        <c:auto val="1"/>
        <c:lblAlgn val="ctr"/>
        <c:lblOffset val="100"/>
        <c:noMultiLvlLbl val="0"/>
      </c:catAx>
      <c:valAx>
        <c:axId val="172346120"/>
        <c:scaling>
          <c:orientation val="minMax"/>
        </c:scaling>
        <c:delete val="0"/>
        <c:axPos val="l"/>
        <c:majorGridlines/>
        <c:numFmt formatCode="#\ ##0.00\ &quot;€&quot;" sourceLinked="1"/>
        <c:majorTickMark val="out"/>
        <c:minorTickMark val="none"/>
        <c:tickLblPos val="nextTo"/>
        <c:crossAx val="1723433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accent1">
        <a:lumMod val="20000"/>
        <a:lumOff val="80000"/>
      </a:schemeClr>
    </a:solidFill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BNP</a:t>
            </a:r>
            <a:r>
              <a:rPr lang="fr-FR" baseline="0"/>
              <a:t> PARIBAS</a:t>
            </a:r>
            <a:endParaRPr lang="fr-FR"/>
          </a:p>
        </c:rich>
      </c:tx>
      <c:layout/>
      <c:overlay val="0"/>
    </c:title>
    <c:autoTitleDeleted val="0"/>
    <c:view3D>
      <c:rotX val="30"/>
      <c:rotY val="20"/>
      <c:rAngAx val="1"/>
    </c:view3D>
    <c:floor>
      <c:thickness val="0"/>
      <c:spPr>
        <a:solidFill>
          <a:schemeClr val="bg1">
            <a:lumMod val="95000"/>
          </a:schemeClr>
        </a:solidFill>
      </c:spPr>
    </c:floor>
    <c:sideWall>
      <c:thickness val="0"/>
      <c:spPr>
        <a:blipFill>
          <a:blip xmlns:r="http://schemas.openxmlformats.org/officeDocument/2006/relationships" r:embed="rId1"/>
          <a:tile tx="0" ty="0" sx="100000" sy="100000" flip="none" algn="tl"/>
        </a:blipFill>
      </c:spPr>
    </c:sideWall>
    <c:backWall>
      <c:thickness val="0"/>
      <c:spPr>
        <a:blipFill>
          <a:blip xmlns:r="http://schemas.openxmlformats.org/officeDocument/2006/relationships" r:embed="rId1"/>
          <a:tile tx="0" ty="0" sx="100000" sy="100000" flip="none" algn="tl"/>
        </a:blipFill>
      </c:spPr>
    </c:backWall>
    <c:plotArea>
      <c:layout>
        <c:manualLayout>
          <c:layoutTarget val="inner"/>
          <c:xMode val="edge"/>
          <c:yMode val="edge"/>
          <c:x val="0.11336351706036746"/>
          <c:y val="0.19480351414406533"/>
          <c:w val="0.72226268591426079"/>
          <c:h val="0.71236475648877229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SOLDES!$E$4</c:f>
              <c:strCache>
                <c:ptCount val="1"/>
                <c:pt idx="0">
                  <c:v>DÉBIT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5.5555555555555558E-3"/>
                  <c:y val="-4.166666666666666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2.7777777777777779E-3"/>
                  <c:y val="-3.703740157480314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SOLDES!$D$5:$D$6</c:f>
              <c:strCache>
                <c:ptCount val="2"/>
                <c:pt idx="0">
                  <c:v>POINTÉS</c:v>
                </c:pt>
                <c:pt idx="1">
                  <c:v>NON POINTÉS</c:v>
                </c:pt>
              </c:strCache>
            </c:strRef>
          </c:cat>
          <c:val>
            <c:numRef>
              <c:f>SOLDES!$E$5:$E$6</c:f>
              <c:numCache>
                <c:formatCode>#\ ##0.00\ "€"</c:formatCode>
                <c:ptCount val="2"/>
                <c:pt idx="0">
                  <c:v>0</c:v>
                </c:pt>
                <c:pt idx="1">
                  <c:v>100</c:v>
                </c:pt>
              </c:numCache>
            </c:numRef>
          </c:val>
        </c:ser>
        <c:ser>
          <c:idx val="1"/>
          <c:order val="1"/>
          <c:tx>
            <c:strRef>
              <c:f>SOLDES!$F$4</c:f>
              <c:strCache>
                <c:ptCount val="1"/>
                <c:pt idx="0">
                  <c:v>CRÉDIT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3.3333333333333333E-2"/>
                  <c:y val="-4.166666666666666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0555555555555555E-2"/>
                  <c:y val="-4.629629629629629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SOLDES!$D$5:$D$6</c:f>
              <c:strCache>
                <c:ptCount val="2"/>
                <c:pt idx="0">
                  <c:v>POINTÉS</c:v>
                </c:pt>
                <c:pt idx="1">
                  <c:v>NON POINTÉS</c:v>
                </c:pt>
              </c:strCache>
            </c:strRef>
          </c:cat>
          <c:val>
            <c:numRef>
              <c:f>SOLDES!$F$5:$F$6</c:f>
              <c:numCache>
                <c:formatCode>#\ ##0.00\ "€"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cylinder"/>
        <c:axId val="172345336"/>
        <c:axId val="172342200"/>
        <c:axId val="0"/>
      </c:bar3DChart>
      <c:catAx>
        <c:axId val="1723453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72342200"/>
        <c:crosses val="autoZero"/>
        <c:auto val="1"/>
        <c:lblAlgn val="ctr"/>
        <c:lblOffset val="100"/>
        <c:noMultiLvlLbl val="0"/>
      </c:catAx>
      <c:valAx>
        <c:axId val="172342200"/>
        <c:scaling>
          <c:orientation val="minMax"/>
        </c:scaling>
        <c:delete val="0"/>
        <c:axPos val="l"/>
        <c:majorGridlines/>
        <c:numFmt formatCode="#\ ##0.00\ &quot;€&quot;" sourceLinked="1"/>
        <c:majorTickMark val="out"/>
        <c:minorTickMark val="none"/>
        <c:tickLblPos val="nextTo"/>
        <c:crossAx val="1723453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accent1">
        <a:lumMod val="20000"/>
        <a:lumOff val="80000"/>
      </a:schemeClr>
    </a:solidFill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[Compte OR_1 en cous.xlsx]SYNTHÈSES DÉPENSE!Tableau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Total SG/BNP</a:t>
            </a:r>
          </a:p>
        </c:rich>
      </c:tx>
      <c:layout>
        <c:manualLayout>
          <c:xMode val="edge"/>
          <c:yMode val="edge"/>
          <c:x val="0.77602998812140356"/>
          <c:y val="9.7298430857335715E-3"/>
        </c:manualLayout>
      </c:layout>
      <c:overlay val="0"/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</c:pivotFmt>
      <c:pivotFmt>
        <c:idx val="13"/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</c:pivotFmts>
    <c:view3D>
      <c:rotX val="6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20297853504653962"/>
          <c:y val="1.8105329130500659E-2"/>
          <c:w val="0.47211102175173469"/>
          <c:h val="0.50191594396511785"/>
        </c:manualLayout>
      </c:layout>
      <c:pie3DChart>
        <c:varyColors val="1"/>
        <c:ser>
          <c:idx val="0"/>
          <c:order val="0"/>
          <c:tx>
            <c:strRef>
              <c:f>'SYNTHÈSES DÉPENSE'!$B$3</c:f>
              <c:strCache>
                <c:ptCount val="1"/>
                <c:pt idx="0">
                  <c:v>Somme de DÉBIT</c:v>
                </c:pt>
              </c:strCache>
            </c:strRef>
          </c:tx>
          <c:cat>
            <c:multiLvlStrRef>
              <c:f>'SYNTHÈSES DÉPENSE'!$A$4:$A$8</c:f>
              <c:multiLvlStrCache>
                <c:ptCount val="2"/>
                <c:lvl>
                  <c:pt idx="0">
                    <c:v>Cadeaux</c:v>
                  </c:pt>
                  <c:pt idx="1">
                    <c:v>Electroménager</c:v>
                  </c:pt>
                </c:lvl>
                <c:lvl>
                  <c:pt idx="0">
                    <c:v>sept</c:v>
                  </c:pt>
                </c:lvl>
                <c:lvl>
                  <c:pt idx="0">
                    <c:v>2018</c:v>
                  </c:pt>
                </c:lvl>
              </c:multiLvlStrCache>
            </c:multiLvlStrRef>
          </c:cat>
          <c:val>
            <c:numRef>
              <c:f>'SYNTHÈSES DÉPENSE'!$B$4:$B$8</c:f>
              <c:numCache>
                <c:formatCode>#\ ##0.00\ "€"</c:formatCode>
                <c:ptCount val="2"/>
                <c:pt idx="0">
                  <c:v>100</c:v>
                </c:pt>
                <c:pt idx="1">
                  <c:v>120</c:v>
                </c:pt>
              </c:numCache>
            </c:numRef>
          </c:val>
        </c:ser>
        <c:ser>
          <c:idx val="1"/>
          <c:order val="1"/>
          <c:tx>
            <c:strRef>
              <c:f>'SYNTHÈSES DÉPENSE'!$C$3</c:f>
              <c:strCache>
                <c:ptCount val="1"/>
                <c:pt idx="0">
                  <c:v>Somme de CRÉDIT</c:v>
                </c:pt>
              </c:strCache>
            </c:strRef>
          </c:tx>
          <c:cat>
            <c:multiLvlStrRef>
              <c:f>'SYNTHÈSES DÉPENSE'!$A$4:$A$8</c:f>
              <c:multiLvlStrCache>
                <c:ptCount val="2"/>
                <c:lvl>
                  <c:pt idx="0">
                    <c:v>Cadeaux</c:v>
                  </c:pt>
                  <c:pt idx="1">
                    <c:v>Electroménager</c:v>
                  </c:pt>
                </c:lvl>
                <c:lvl>
                  <c:pt idx="0">
                    <c:v>sept</c:v>
                  </c:pt>
                </c:lvl>
                <c:lvl>
                  <c:pt idx="0">
                    <c:v>2018</c:v>
                  </c:pt>
                </c:lvl>
              </c:multiLvlStrCache>
            </c:multiLvlStrRef>
          </c:cat>
          <c:val>
            <c:numRef>
              <c:f>'SYNTHÈSES DÉPENSE'!$C$4:$C$8</c:f>
              <c:numCache>
                <c:formatCode>#\ ##0.00\ "€"</c:formatCode>
                <c:ptCount val="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b"/>
      <c:layout>
        <c:manualLayout>
          <c:xMode val="edge"/>
          <c:yMode val="edge"/>
          <c:x val="3.5765526107718854E-2"/>
          <c:y val="0.50937730256467584"/>
          <c:w val="0.41274913287196097"/>
          <c:h val="5.6816091413194957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171450</xdr:rowOff>
    </xdr:from>
    <xdr:to>
      <xdr:col>2</xdr:col>
      <xdr:colOff>1403350</xdr:colOff>
      <xdr:row>23</xdr:row>
      <xdr:rowOff>63500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76200</xdr:colOff>
      <xdr:row>8</xdr:row>
      <xdr:rowOff>177800</xdr:rowOff>
    </xdr:from>
    <xdr:to>
      <xdr:col>5</xdr:col>
      <xdr:colOff>1415780</xdr:colOff>
      <xdr:row>23</xdr:row>
      <xdr:rowOff>69850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206375</xdr:colOff>
      <xdr:row>1</xdr:row>
      <xdr:rowOff>19048</xdr:rowOff>
    </xdr:from>
    <xdr:to>
      <xdr:col>12</xdr:col>
      <xdr:colOff>146050</xdr:colOff>
      <xdr:row>40</xdr:row>
      <xdr:rowOff>126999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22.175218634256" createdVersion="5" refreshedVersion="5" minRefreshableVersion="3" recordCount="2">
  <cacheSource type="worksheet">
    <worksheetSource name="Tableau1"/>
  </cacheSource>
  <cacheFields count="11">
    <cacheField name="DATE" numFmtId="14">
      <sharedItems containsSemiMixedTypes="0" containsNonDate="0" containsDate="1" containsString="0" minDate="2018-09-12T00:00:00" maxDate="2018-09-14T00:00:00" count="2">
        <d v="2018-09-12T00:00:00"/>
        <d v="2018-09-13T00:00:00"/>
      </sharedItems>
      <fieldGroup par="10" base="0">
        <rangePr groupBy="months" startDate="2018-09-12T00:00:00" endDate="2018-09-14T00:00:00"/>
        <groupItems count="14">
          <s v="&lt;12/09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9/2018"/>
        </groupItems>
      </fieldGroup>
    </cacheField>
    <cacheField name="DÉBIT" numFmtId="164">
      <sharedItems containsSemiMixedTypes="0" containsString="0" containsNumber="1" containsInteger="1" minValue="100" maxValue="120"/>
    </cacheField>
    <cacheField name="CRÉDIT" numFmtId="164">
      <sharedItems containsNonDate="0" containsString="0" containsBlank="1"/>
    </cacheField>
    <cacheField name="COMPTES" numFmtId="164">
      <sharedItems/>
    </cacheField>
    <cacheField name="MOYENS PAIEMENT" numFmtId="164">
      <sharedItems/>
    </cacheField>
    <cacheField name="N° CHÈQUE" numFmtId="0">
      <sharedItems containsNonDate="0" containsString="0" containsBlank="1"/>
    </cacheField>
    <cacheField name="LIBÉLLÉS" numFmtId="0">
      <sharedItems containsNonDate="0" containsString="0" containsBlank="1"/>
    </cacheField>
    <cacheField name="CATÉGORIES" numFmtId="0">
      <sharedItems/>
    </cacheField>
    <cacheField name="S/CATÉGORIES" numFmtId="0">
      <sharedItems containsBlank="1" count="3">
        <s v="Cadeaux"/>
        <s v="Electroménager"/>
        <m u="1"/>
      </sharedItems>
    </cacheField>
    <cacheField name="POINTÉS" numFmtId="0">
      <sharedItems containsNonDate="0" containsString="0" containsBlank="1"/>
    </cacheField>
    <cacheField name="Années" numFmtId="0" databaseField="0">
      <fieldGroup base="0">
        <rangePr groupBy="years" startDate="2018-09-12T00:00:00" endDate="2018-09-14T00:00:00"/>
        <groupItems count="3">
          <s v="&lt;12/09/2018"/>
          <s v="2018"/>
          <s v="&gt;14/09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n v="100"/>
    <m/>
    <s v="BNP PARIBAS"/>
    <s v="CARTE BLEUE"/>
    <m/>
    <m/>
    <s v="Divers"/>
    <x v="0"/>
    <m/>
  </r>
  <r>
    <x v="1"/>
    <n v="120"/>
    <m/>
    <s v="SOCIÉTÉ GÉNÉRALE"/>
    <s v="INTERNET"/>
    <m/>
    <m/>
    <s v="Maison"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 chartFormat="1">
  <location ref="A3:C8" firstHeaderRow="0" firstDataRow="1" firstDataCol="1"/>
  <pivotFields count="11"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dataField="1"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3">
        <item m="1" x="2"/>
        <item x="0"/>
        <item x="1"/>
      </items>
    </pivotField>
    <pivotField showAll="0" defaultSubtotal="0"/>
    <pivotField axis="axisRow" showAll="0" defaultSubtotal="0">
      <items count="3">
        <item x="0"/>
        <item x="1"/>
        <item x="2"/>
      </items>
    </pivotField>
  </pivotFields>
  <rowFields count="3">
    <field x="10"/>
    <field x="0"/>
    <field x="8"/>
  </rowFields>
  <rowItems count="5">
    <i>
      <x v="1"/>
    </i>
    <i r="1">
      <x v="9"/>
    </i>
    <i r="2">
      <x v="1"/>
    </i>
    <i r="2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ÉBIT" fld="1" baseField="8" baseItem="0"/>
    <dataField name="Somme de CRÉDIT" fld="2" baseField="8" baseItem="0"/>
  </dataFields>
  <formats count="1">
    <format dxfId="0">
      <pivotArea outline="0" collapsedLevelsAreSubtotals="1" fieldPosition="0"/>
    </format>
  </formats>
  <chartFormats count="2">
    <chartFormat chart="0" format="1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3" totalsRowShown="0" headerRowDxfId="12" dataDxfId="11">
  <autoFilter ref="A1:J3"/>
  <sortState ref="A3:J60">
    <sortCondition ref="A3"/>
  </sortState>
  <tableColumns count="10">
    <tableColumn id="1" name="DATE" dataDxfId="10"/>
    <tableColumn id="2" name="DÉBIT" dataDxfId="9"/>
    <tableColumn id="3" name="CRÉDIT" dataDxfId="8"/>
    <tableColumn id="10" name="COMPTES" dataDxfId="7"/>
    <tableColumn id="8" name="MOYENS PAIEMENT" dataDxfId="6"/>
    <tableColumn id="9" name="N° CHÈQUE" dataDxfId="5"/>
    <tableColumn id="4" name="LIBÉLLÉS" dataDxfId="4"/>
    <tableColumn id="5" name="CATÉGORIES" dataDxfId="3"/>
    <tableColumn id="6" name="S/CATÉGORIES" dataDxfId="2"/>
    <tableColumn id="7" name="POINTÉS" dataDxfId="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1"/>
  <sheetViews>
    <sheetView showGridLines="0" tabSelected="1" zoomScale="90" zoomScaleNormal="90" workbookViewId="0">
      <pane ySplit="1" topLeftCell="A2" activePane="bottomLeft" state="frozen"/>
      <selection pane="bottomLeft" activeCell="J3" sqref="J3"/>
    </sheetView>
  </sheetViews>
  <sheetFormatPr baseColWidth="10" defaultColWidth="19.7265625" defaultRowHeight="14.5"/>
  <cols>
    <col min="1" max="1" width="18.81640625" style="1" customWidth="1"/>
    <col min="2" max="2" width="14" style="1" customWidth="1"/>
    <col min="3" max="3" width="13.453125" style="1" customWidth="1"/>
    <col min="4" max="4" width="19.81640625" style="1" customWidth="1"/>
    <col min="5" max="5" width="23" style="1" customWidth="1"/>
    <col min="6" max="6" width="19.1796875" style="1" customWidth="1"/>
    <col min="7" max="7" width="37.7265625" style="1" customWidth="1"/>
    <col min="8" max="8" width="21.26953125" style="1" customWidth="1"/>
    <col min="9" max="9" width="29.54296875" style="1" customWidth="1"/>
    <col min="10" max="10" width="13.1796875" style="1" bestFit="1" customWidth="1"/>
    <col min="11" max="16384" width="19.7265625" style="1"/>
  </cols>
  <sheetData>
    <row r="1" spans="1:10">
      <c r="A1" s="1" t="s">
        <v>0</v>
      </c>
      <c r="B1" s="1" t="s">
        <v>1</v>
      </c>
      <c r="C1" s="1" t="s">
        <v>2</v>
      </c>
      <c r="D1" s="1" t="s">
        <v>16</v>
      </c>
      <c r="E1" s="1" t="s">
        <v>7</v>
      </c>
      <c r="F1" s="1" t="s">
        <v>5</v>
      </c>
      <c r="G1" s="1" t="s">
        <v>13</v>
      </c>
      <c r="H1" s="1" t="s">
        <v>8</v>
      </c>
      <c r="I1" s="1" t="s">
        <v>14</v>
      </c>
      <c r="J1" s="1" t="s">
        <v>39</v>
      </c>
    </row>
    <row r="2" spans="1:10" ht="15">
      <c r="A2" s="2">
        <v>43355</v>
      </c>
      <c r="B2" s="3">
        <v>100</v>
      </c>
      <c r="C2" s="4"/>
      <c r="D2" s="4" t="s">
        <v>17</v>
      </c>
      <c r="E2" s="4" t="s">
        <v>82</v>
      </c>
      <c r="F2" s="18"/>
      <c r="H2" s="1" t="s">
        <v>23</v>
      </c>
      <c r="I2" s="1" t="s">
        <v>79</v>
      </c>
      <c r="J2" s="25"/>
    </row>
    <row r="3" spans="1:10">
      <c r="A3" s="2">
        <v>43356</v>
      </c>
      <c r="B3" s="3">
        <v>120</v>
      </c>
      <c r="C3" s="4"/>
      <c r="D3" s="4" t="s">
        <v>15</v>
      </c>
      <c r="E3" s="4" t="s">
        <v>92</v>
      </c>
      <c r="F3" s="18"/>
      <c r="H3" s="1" t="s">
        <v>62</v>
      </c>
      <c r="I3" s="1" t="s">
        <v>36</v>
      </c>
      <c r="J3" s="24"/>
    </row>
    <row r="10" spans="1:10">
      <c r="A10" s="17"/>
      <c r="B10" s="17"/>
      <c r="C10" s="17"/>
      <c r="D10" s="17"/>
      <c r="E10" s="17"/>
      <c r="F10" s="17"/>
    </row>
    <row r="11" spans="1:10">
      <c r="A11" s="17"/>
      <c r="B11" s="17"/>
      <c r="C11" s="17"/>
      <c r="D11" s="17"/>
      <c r="E11" s="17"/>
      <c r="F11" s="17"/>
    </row>
  </sheetData>
  <dataValidations count="3">
    <dataValidation allowBlank="1" showInputMessage="1" showErrorMessage="1" errorTitle="ERREUR SAISIE" error="Saisir un moyen de paiement dans la liste" sqref="F2:F3"/>
    <dataValidation type="list" allowBlank="1" showInputMessage="1" showErrorMessage="1" errorTitle="ERREUR SAISIE" error="Veuillez sélectionner une catégorie valide" sqref="H2:H3">
      <formula1>CATÉGORIES</formula1>
    </dataValidation>
    <dataValidation type="list" allowBlank="1" showInputMessage="1" showErrorMessage="1" errorTitle="ERREUR SAISIE" error="Veuillez sélectionner une sous catégorie valide " sqref="I2:I3">
      <formula1>INDIRECT(H2)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 SAISIE" error="Veuillez  saisir un nom dansla liste">
          <x14:formula1>
            <xm:f>Listes!$C$2:$C$4</xm:f>
          </x14:formula1>
          <xm:sqref>D2:D3</xm:sqref>
        </x14:dataValidation>
        <x14:dataValidation type="list" allowBlank="1" showInputMessage="1" showErrorMessage="1" errorTitle="ERREUR SAISIE" error="Saisir un moyen de paiement dans la liste">
          <x14:formula1>
            <xm:f>Listes!$B$2:$B$8</xm:f>
          </x14:formula1>
          <xm:sqref>E2:E3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7"/>
  <sheetViews>
    <sheetView workbookViewId="0">
      <selection activeCell="F2" sqref="F2"/>
    </sheetView>
  </sheetViews>
  <sheetFormatPr baseColWidth="10" defaultColWidth="21.1796875" defaultRowHeight="14.5"/>
  <sheetData>
    <row r="1" spans="1:8" s="1" customFormat="1" ht="17.5">
      <c r="A1" s="32" t="s">
        <v>97</v>
      </c>
      <c r="B1" s="32"/>
      <c r="C1" s="30">
        <v>1000</v>
      </c>
      <c r="D1" s="32" t="s">
        <v>98</v>
      </c>
      <c r="E1" s="32"/>
      <c r="F1" s="30">
        <v>2000</v>
      </c>
      <c r="H1" s="31"/>
    </row>
    <row r="2" spans="1:8" s="1" customFormat="1"/>
    <row r="3" spans="1:8" s="1" customFormat="1">
      <c r="A3" s="28" t="s">
        <v>15</v>
      </c>
      <c r="B3" s="28"/>
      <c r="C3" s="28"/>
      <c r="D3" s="28" t="s">
        <v>17</v>
      </c>
      <c r="E3" s="28"/>
      <c r="F3" s="28"/>
    </row>
    <row r="4" spans="1:8" s="1" customFormat="1">
      <c r="A4" s="12"/>
      <c r="B4" s="13" t="s">
        <v>1</v>
      </c>
      <c r="C4" s="14" t="s">
        <v>2</v>
      </c>
      <c r="D4" s="12"/>
      <c r="E4" s="13" t="s">
        <v>1</v>
      </c>
      <c r="F4" s="14" t="s">
        <v>2</v>
      </c>
    </row>
    <row r="5" spans="1:8" s="1" customFormat="1">
      <c r="A5" s="8" t="s">
        <v>39</v>
      </c>
      <c r="B5" s="9">
        <f>SUMIFS(Tableau1[DÉBIT],Tableau1[COMPTES],"SOCIÉTÉ GÉNÉRALE",Tableau1[POINTÉS],"ü")</f>
        <v>0</v>
      </c>
      <c r="C5" s="10">
        <f>SUMIFS(Tableau1[CRÉDIT],Tableau1[COMPTES],"SOCIÉTÉ GÉNÉRALE",Tableau1[POINTÉS],"ü")</f>
        <v>0</v>
      </c>
      <c r="D5" s="8" t="s">
        <v>39</v>
      </c>
      <c r="E5" s="9">
        <f>SUMIFS(Tableau1[DÉBIT],Tableau1[COMPTES],"BNP PARIBAS",Tableau1[POINTÉS],"ü")</f>
        <v>0</v>
      </c>
      <c r="F5" s="10">
        <f>SUMIFS(Tableau1[CRÉDIT],Tableau1[COMPTES],"BNP PARIBAS",Tableau1[POINTÉS],"ü")</f>
        <v>0</v>
      </c>
    </row>
    <row r="6" spans="1:8" s="1" customFormat="1">
      <c r="A6" s="8" t="s">
        <v>37</v>
      </c>
      <c r="B6" s="9">
        <f>SUMIFS(Tableau1[DÉBIT],Tableau1[COMPTES],"SOCIÉTÉ GÉNÉRALE",Tableau1[POINTÉS],"")</f>
        <v>120</v>
      </c>
      <c r="C6" s="10">
        <f>SUMIFS(Tableau1[CRÉDIT],Tableau1[COMPTES],"SOCIÉTÉ GÉNÉRALE",Tableau1[POINTÉS],"")</f>
        <v>0</v>
      </c>
      <c r="D6" s="8" t="s">
        <v>37</v>
      </c>
      <c r="E6" s="9">
        <f>SUMIFS(Tableau1[DÉBIT],Tableau1[COMPTES],"BNP PARIBAS",Tableau1[POINTÉS],"")</f>
        <v>100</v>
      </c>
      <c r="F6" s="10">
        <f>SUMIFS(Tableau1[CRÉDIT],Tableau1[COMPTES],"BNP PARIBAS",Tableau1[POINTÉS],"")</f>
        <v>0</v>
      </c>
    </row>
    <row r="7" spans="1:8" s="1" customFormat="1">
      <c r="A7" s="15" t="s">
        <v>32</v>
      </c>
      <c r="B7" s="16">
        <f>(C1-B6)+C6</f>
        <v>880</v>
      </c>
      <c r="C7" s="11"/>
      <c r="D7" s="15" t="s">
        <v>32</v>
      </c>
      <c r="E7" s="16">
        <f>(F1-E6)+F6</f>
        <v>1900</v>
      </c>
      <c r="F7" s="11"/>
    </row>
  </sheetData>
  <mergeCells count="2">
    <mergeCell ref="A3:C3"/>
    <mergeCell ref="D3:F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Y61"/>
  <sheetViews>
    <sheetView showGridLines="0" workbookViewId="0">
      <selection activeCell="A4" sqref="A4"/>
    </sheetView>
  </sheetViews>
  <sheetFormatPr baseColWidth="10" defaultColWidth="11.453125" defaultRowHeight="14.5"/>
  <cols>
    <col min="1" max="1" width="19.81640625" style="1" customWidth="1"/>
    <col min="2" max="2" width="15" style="1" customWidth="1"/>
    <col min="3" max="3" width="16.1796875" style="1" customWidth="1"/>
    <col min="4" max="4" width="10.81640625" style="1" bestFit="1" customWidth="1"/>
    <col min="5" max="5" width="10.7265625" style="1" bestFit="1" customWidth="1"/>
    <col min="6" max="6" width="9.26953125" style="1" bestFit="1" customWidth="1"/>
    <col min="7" max="7" width="9.7265625" style="1" bestFit="1" customWidth="1"/>
    <col min="8" max="8" width="12" style="1" customWidth="1"/>
    <col min="9" max="9" width="11.7265625" style="1" bestFit="1" customWidth="1"/>
    <col min="10" max="10" width="15.81640625" style="1" bestFit="1" customWidth="1"/>
    <col min="11" max="11" width="13.81640625" style="1" bestFit="1" customWidth="1"/>
    <col min="12" max="12" width="15.81640625" style="1" bestFit="1" customWidth="1"/>
    <col min="13" max="13" width="15.1796875" style="1" bestFit="1" customWidth="1"/>
    <col min="14" max="14" width="12.81640625" style="1" bestFit="1" customWidth="1"/>
    <col min="15" max="15" width="17.54296875" style="1" bestFit="1" customWidth="1"/>
    <col min="16" max="16" width="20.26953125" style="1" bestFit="1" customWidth="1"/>
    <col min="17" max="17" width="14.453125" style="1" bestFit="1" customWidth="1"/>
    <col min="18" max="18" width="18.7265625" style="1" bestFit="1" customWidth="1"/>
    <col min="19" max="19" width="6.54296875" style="1" customWidth="1"/>
    <col min="20" max="20" width="9.81640625" style="1" customWidth="1"/>
    <col min="21" max="21" width="15" style="1" bestFit="1" customWidth="1"/>
    <col min="22" max="22" width="10.81640625" style="1" customWidth="1"/>
    <col min="23" max="23" width="17.453125" style="1" bestFit="1" customWidth="1"/>
    <col min="24" max="24" width="23" style="1" bestFit="1" customWidth="1"/>
    <col min="25" max="25" width="25.81640625" style="1" bestFit="1" customWidth="1"/>
    <col min="26" max="26" width="8" style="1" customWidth="1"/>
    <col min="27" max="27" width="12.7265625" style="1" bestFit="1" customWidth="1"/>
    <col min="28" max="28" width="11.7265625" style="1" bestFit="1" customWidth="1"/>
    <col min="29" max="29" width="8.26953125" style="1" customWidth="1"/>
    <col min="30" max="30" width="13.453125" style="1" bestFit="1" customWidth="1"/>
    <col min="31" max="31" width="8.81640625" style="1" customWidth="1"/>
    <col min="32" max="32" width="16.26953125" style="1" bestFit="1" customWidth="1"/>
    <col min="33" max="33" width="8.81640625" style="1" customWidth="1"/>
    <col min="34" max="34" width="21.81640625" style="1" bestFit="1" customWidth="1"/>
    <col min="35" max="35" width="10.26953125" style="1" customWidth="1"/>
    <col min="36" max="36" width="15" style="1" bestFit="1" customWidth="1"/>
    <col min="37" max="37" width="16.54296875" style="1" bestFit="1" customWidth="1"/>
    <col min="38" max="38" width="15.81640625" style="1" bestFit="1" customWidth="1"/>
    <col min="39" max="39" width="29.7265625" style="1" bestFit="1" customWidth="1"/>
    <col min="40" max="40" width="28.453125" style="1" bestFit="1" customWidth="1"/>
    <col min="41" max="41" width="24.7265625" style="1" bestFit="1" customWidth="1"/>
    <col min="42" max="42" width="17.453125" style="1" bestFit="1" customWidth="1"/>
    <col min="43" max="43" width="10.54296875" style="1" customWidth="1"/>
    <col min="44" max="44" width="14.453125" style="1" bestFit="1" customWidth="1"/>
    <col min="45" max="45" width="12.7265625" style="1" bestFit="1" customWidth="1"/>
    <col min="46" max="46" width="14.7265625" style="1" bestFit="1" customWidth="1"/>
    <col min="47" max="47" width="15.54296875" style="1" bestFit="1" customWidth="1"/>
    <col min="48" max="48" width="16.54296875" style="1" bestFit="1" customWidth="1"/>
    <col min="49" max="49" width="10.81640625" style="1" customWidth="1"/>
    <col min="50" max="50" width="17.54296875" style="1" bestFit="1" customWidth="1"/>
    <col min="51" max="51" width="12.54296875" style="1" bestFit="1" customWidth="1"/>
    <col min="52" max="16384" width="11.453125" style="1"/>
  </cols>
  <sheetData>
    <row r="1" spans="1:51">
      <c r="A1"/>
      <c r="B1"/>
      <c r="C1"/>
    </row>
    <row r="2" spans="1:51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</row>
    <row r="3" spans="1:51">
      <c r="A3" s="22" t="s">
        <v>80</v>
      </c>
      <c r="B3" t="s">
        <v>94</v>
      </c>
      <c r="C3" t="s">
        <v>93</v>
      </c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</row>
    <row r="4" spans="1:51">
      <c r="A4" s="21" t="s">
        <v>95</v>
      </c>
      <c r="B4" s="23"/>
      <c r="C4" s="23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</row>
    <row r="5" spans="1:51">
      <c r="A5" s="26" t="s">
        <v>96</v>
      </c>
      <c r="B5" s="23"/>
      <c r="C5" s="23"/>
    </row>
    <row r="6" spans="1:51">
      <c r="A6" s="27" t="s">
        <v>79</v>
      </c>
      <c r="B6" s="23">
        <v>100</v>
      </c>
      <c r="C6" s="23"/>
    </row>
    <row r="7" spans="1:51">
      <c r="A7" s="27" t="s">
        <v>36</v>
      </c>
      <c r="B7" s="23">
        <v>120</v>
      </c>
      <c r="C7" s="23"/>
    </row>
    <row r="8" spans="1:51">
      <c r="A8" s="21" t="s">
        <v>81</v>
      </c>
      <c r="B8" s="23">
        <v>220</v>
      </c>
      <c r="C8" s="23"/>
      <c r="E8"/>
    </row>
    <row r="9" spans="1:51">
      <c r="A9"/>
      <c r="B9"/>
      <c r="C9"/>
      <c r="E9"/>
    </row>
    <row r="10" spans="1:51">
      <c r="A10"/>
      <c r="B10"/>
      <c r="C10"/>
      <c r="E10"/>
    </row>
    <row r="11" spans="1:51">
      <c r="A11"/>
      <c r="B11"/>
      <c r="C11"/>
      <c r="E11"/>
    </row>
    <row r="12" spans="1:51">
      <c r="A12"/>
      <c r="B12"/>
      <c r="C12"/>
      <c r="E12"/>
    </row>
    <row r="13" spans="1:51">
      <c r="A13"/>
      <c r="B13"/>
      <c r="C13"/>
      <c r="E13"/>
    </row>
    <row r="14" spans="1:51">
      <c r="A14"/>
      <c r="B14"/>
      <c r="C14"/>
      <c r="E14"/>
    </row>
    <row r="15" spans="1:51">
      <c r="A15"/>
      <c r="B15"/>
      <c r="C15"/>
      <c r="E15"/>
    </row>
    <row r="16" spans="1:51">
      <c r="A16"/>
      <c r="B16"/>
      <c r="C16"/>
      <c r="E16"/>
    </row>
    <row r="17" spans="1:5">
      <c r="A17"/>
      <c r="B17"/>
      <c r="C17"/>
      <c r="E17"/>
    </row>
    <row r="18" spans="1:5">
      <c r="A18"/>
      <c r="B18"/>
      <c r="C18"/>
      <c r="E18"/>
    </row>
    <row r="19" spans="1:5">
      <c r="A19"/>
      <c r="B19"/>
      <c r="C19"/>
      <c r="E19"/>
    </row>
    <row r="20" spans="1:5">
      <c r="A20"/>
      <c r="B20"/>
      <c r="C20"/>
      <c r="E20"/>
    </row>
    <row r="21" spans="1:5">
      <c r="A21"/>
      <c r="B21"/>
      <c r="C21"/>
      <c r="E21"/>
    </row>
    <row r="22" spans="1:5">
      <c r="A22"/>
      <c r="B22"/>
      <c r="C22"/>
      <c r="E22"/>
    </row>
    <row r="23" spans="1:5">
      <c r="A23"/>
      <c r="B23"/>
      <c r="C23"/>
      <c r="E23"/>
    </row>
    <row r="24" spans="1:5">
      <c r="A24"/>
      <c r="B24"/>
      <c r="C24"/>
      <c r="E24"/>
    </row>
    <row r="25" spans="1:5">
      <c r="A25"/>
      <c r="B25"/>
      <c r="C25"/>
      <c r="E25"/>
    </row>
    <row r="26" spans="1:5">
      <c r="A26"/>
      <c r="B26"/>
      <c r="C26"/>
    </row>
    <row r="27" spans="1:5">
      <c r="A27"/>
      <c r="B27"/>
      <c r="C27"/>
    </row>
    <row r="28" spans="1:5">
      <c r="A28"/>
      <c r="B28"/>
      <c r="C28"/>
    </row>
    <row r="29" spans="1:5">
      <c r="A29"/>
      <c r="B29"/>
      <c r="C29"/>
    </row>
    <row r="30" spans="1:5">
      <c r="A30"/>
      <c r="B30"/>
      <c r="C30"/>
    </row>
    <row r="31" spans="1:5">
      <c r="A31"/>
      <c r="B31"/>
      <c r="C31"/>
    </row>
    <row r="32" spans="1:5">
      <c r="A32"/>
      <c r="B32"/>
      <c r="C32"/>
    </row>
    <row r="33" spans="1:3">
      <c r="A33"/>
      <c r="B33"/>
      <c r="C33"/>
    </row>
    <row r="34" spans="1:3">
      <c r="A34"/>
      <c r="B34"/>
      <c r="C34"/>
    </row>
    <row r="35" spans="1:3">
      <c r="A35"/>
      <c r="B35"/>
      <c r="C35"/>
    </row>
    <row r="36" spans="1:3">
      <c r="A36"/>
      <c r="B36"/>
      <c r="C36"/>
    </row>
    <row r="37" spans="1:3">
      <c r="A37"/>
      <c r="B37"/>
      <c r="C37"/>
    </row>
    <row r="38" spans="1:3">
      <c r="A38"/>
      <c r="B38"/>
      <c r="C38"/>
    </row>
    <row r="39" spans="1:3">
      <c r="A39"/>
      <c r="B39"/>
      <c r="C39"/>
    </row>
    <row r="40" spans="1:3">
      <c r="A40"/>
      <c r="B40"/>
      <c r="C40"/>
    </row>
    <row r="41" spans="1:3">
      <c r="A41"/>
      <c r="B41"/>
      <c r="C41"/>
    </row>
    <row r="42" spans="1:3">
      <c r="A42"/>
      <c r="B42"/>
      <c r="C42"/>
    </row>
    <row r="43" spans="1:3">
      <c r="A43"/>
      <c r="B43"/>
      <c r="C43"/>
    </row>
    <row r="44" spans="1:3">
      <c r="A44"/>
      <c r="B44"/>
      <c r="C44"/>
    </row>
    <row r="45" spans="1:3">
      <c r="A45"/>
      <c r="B45"/>
      <c r="C45"/>
    </row>
    <row r="46" spans="1:3">
      <c r="A46"/>
      <c r="B46"/>
      <c r="C46"/>
    </row>
    <row r="47" spans="1:3">
      <c r="A47"/>
      <c r="B47"/>
      <c r="C47"/>
    </row>
    <row r="48" spans="1:3">
      <c r="A48"/>
      <c r="B48"/>
      <c r="C48"/>
    </row>
    <row r="49" spans="1:3">
      <c r="A49"/>
      <c r="B49"/>
      <c r="C49"/>
    </row>
    <row r="50" spans="1:3">
      <c r="A50"/>
      <c r="B50"/>
      <c r="C50"/>
    </row>
    <row r="51" spans="1:3">
      <c r="A51"/>
      <c r="B51"/>
      <c r="C51"/>
    </row>
    <row r="52" spans="1:3">
      <c r="A52"/>
      <c r="B52"/>
      <c r="C52"/>
    </row>
    <row r="53" spans="1:3">
      <c r="A53"/>
      <c r="B53"/>
    </row>
    <row r="54" spans="1:3">
      <c r="A54"/>
      <c r="B54"/>
    </row>
    <row r="55" spans="1:3">
      <c r="A55"/>
      <c r="B55"/>
    </row>
    <row r="56" spans="1:3">
      <c r="A56"/>
      <c r="B56"/>
    </row>
    <row r="57" spans="1:3">
      <c r="A57"/>
      <c r="B57"/>
    </row>
    <row r="58" spans="1:3">
      <c r="A58"/>
      <c r="B58"/>
    </row>
    <row r="59" spans="1:3">
      <c r="A59"/>
      <c r="B59"/>
    </row>
    <row r="60" spans="1:3">
      <c r="A60"/>
      <c r="B60"/>
    </row>
    <row r="61" spans="1:3">
      <c r="A61"/>
      <c r="B61"/>
    </row>
  </sheetData>
  <sortState ref="A2:A50">
    <sortCondition ref="A2"/>
  </sortState>
  <pageMargins left="0.7" right="0.7" top="0.75" bottom="0.75" header="0.3" footer="0.3"/>
  <pageSetup paperSize="9" orientation="portrait" horizontalDpi="0" verticalDpi="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46"/>
  <sheetViews>
    <sheetView showGridLines="0" workbookViewId="0">
      <selection activeCell="C5" sqref="C5"/>
    </sheetView>
  </sheetViews>
  <sheetFormatPr baseColWidth="10" defaultColWidth="11.453125" defaultRowHeight="14.5"/>
  <cols>
    <col min="1" max="1" width="12" style="1" bestFit="1" customWidth="1"/>
    <col min="2" max="2" width="18.26953125" style="1" bestFit="1" customWidth="1"/>
    <col min="3" max="3" width="17.7265625" style="1" bestFit="1" customWidth="1"/>
    <col min="4" max="4" width="17.453125" style="1" bestFit="1" customWidth="1"/>
    <col min="5" max="5" width="16.26953125" style="1" bestFit="1" customWidth="1"/>
    <col min="6" max="6" width="20.26953125" style="1" bestFit="1" customWidth="1"/>
    <col min="7" max="7" width="14" style="1" customWidth="1"/>
    <col min="8" max="8" width="19.7265625" style="1" bestFit="1" customWidth="1"/>
    <col min="9" max="9" width="15.54296875" style="1" bestFit="1" customWidth="1"/>
    <col min="10" max="10" width="20.1796875" style="1" bestFit="1" customWidth="1"/>
    <col min="11" max="11" width="21.81640625" style="1" bestFit="1" customWidth="1"/>
    <col min="12" max="12" width="25.81640625" style="1" bestFit="1" customWidth="1"/>
    <col min="13" max="13" width="29.54296875" style="1" bestFit="1" customWidth="1"/>
    <col min="14" max="15" width="11.453125" style="1"/>
    <col min="16" max="16" width="29.54296875" style="1" bestFit="1" customWidth="1"/>
    <col min="17" max="16384" width="11.453125" style="1"/>
  </cols>
  <sheetData>
    <row r="1" spans="1:16">
      <c r="B1" s="7" t="s">
        <v>7</v>
      </c>
      <c r="C1" s="5" t="s">
        <v>16</v>
      </c>
      <c r="P1" s="20"/>
    </row>
    <row r="2" spans="1:16">
      <c r="B2" s="6"/>
      <c r="P2" s="6"/>
    </row>
    <row r="3" spans="1:16">
      <c r="B3" s="6" t="s">
        <v>82</v>
      </c>
      <c r="C3" s="1" t="s">
        <v>17</v>
      </c>
    </row>
    <row r="4" spans="1:16">
      <c r="B4" s="6" t="s">
        <v>3</v>
      </c>
      <c r="C4" s="1" t="s">
        <v>15</v>
      </c>
    </row>
    <row r="5" spans="1:16">
      <c r="B5" s="6" t="s">
        <v>92</v>
      </c>
    </row>
    <row r="6" spans="1:16">
      <c r="B6" s="6" t="s">
        <v>67</v>
      </c>
    </row>
    <row r="7" spans="1:16">
      <c r="B7" s="6" t="s">
        <v>4</v>
      </c>
    </row>
    <row r="8" spans="1:16">
      <c r="B8" s="6" t="s">
        <v>21</v>
      </c>
    </row>
    <row r="9" spans="1:16">
      <c r="A9" s="6"/>
    </row>
    <row r="10" spans="1:16">
      <c r="A10" s="6"/>
    </row>
    <row r="14" spans="1:16">
      <c r="A14" s="19" t="s">
        <v>8</v>
      </c>
      <c r="B14" s="19" t="s">
        <v>33</v>
      </c>
      <c r="C14" s="19" t="s">
        <v>6</v>
      </c>
      <c r="D14" s="19" t="s">
        <v>23</v>
      </c>
      <c r="E14" s="19" t="s">
        <v>74</v>
      </c>
      <c r="F14" s="19" t="s">
        <v>75</v>
      </c>
      <c r="G14" s="19" t="s">
        <v>25</v>
      </c>
      <c r="H14" s="19" t="s">
        <v>62</v>
      </c>
      <c r="I14" s="19" t="s">
        <v>60</v>
      </c>
      <c r="J14" s="19" t="s">
        <v>76</v>
      </c>
      <c r="K14" s="19" t="s">
        <v>77</v>
      </c>
      <c r="L14" s="19" t="s">
        <v>61</v>
      </c>
      <c r="M14" s="19" t="s">
        <v>11</v>
      </c>
    </row>
    <row r="15" spans="1:16">
      <c r="A15" s="29" t="s">
        <v>78</v>
      </c>
      <c r="B15" s="6" t="s">
        <v>45</v>
      </c>
      <c r="C15" s="6" t="s">
        <v>9</v>
      </c>
      <c r="D15" s="1" t="s">
        <v>70</v>
      </c>
      <c r="E15" s="6" t="s">
        <v>40</v>
      </c>
      <c r="F15" s="6" t="s">
        <v>47</v>
      </c>
      <c r="G15" s="6" t="s">
        <v>66</v>
      </c>
      <c r="H15" s="6" t="s">
        <v>41</v>
      </c>
      <c r="I15" s="6" t="s">
        <v>53</v>
      </c>
      <c r="J15" s="6" t="s">
        <v>18</v>
      </c>
      <c r="K15" s="1" t="s">
        <v>68</v>
      </c>
      <c r="L15" s="6" t="s">
        <v>42</v>
      </c>
      <c r="M15" s="6" t="s">
        <v>12</v>
      </c>
    </row>
    <row r="16" spans="1:16">
      <c r="A16" s="29"/>
      <c r="B16" s="6" t="s">
        <v>65</v>
      </c>
      <c r="C16" s="6" t="s">
        <v>49</v>
      </c>
      <c r="D16" s="6" t="s">
        <v>43</v>
      </c>
      <c r="E16" s="1" t="s">
        <v>73</v>
      </c>
      <c r="F16" s="6" t="s">
        <v>48</v>
      </c>
      <c r="G16" s="6" t="s">
        <v>72</v>
      </c>
      <c r="H16" s="6" t="s">
        <v>46</v>
      </c>
      <c r="I16" s="6" t="s">
        <v>57</v>
      </c>
      <c r="J16" s="6" t="s">
        <v>56</v>
      </c>
      <c r="K16" s="6" t="s">
        <v>63</v>
      </c>
      <c r="L16" s="6" t="s">
        <v>34</v>
      </c>
      <c r="M16" s="1" t="s">
        <v>69</v>
      </c>
    </row>
    <row r="17" spans="1:13">
      <c r="A17" s="29"/>
      <c r="B17" s="6" t="s">
        <v>10</v>
      </c>
      <c r="C17" s="6" t="s">
        <v>84</v>
      </c>
      <c r="D17" s="6" t="s">
        <v>44</v>
      </c>
      <c r="E17" s="6" t="s">
        <v>55</v>
      </c>
      <c r="F17" s="6" t="s">
        <v>54</v>
      </c>
      <c r="G17" s="6"/>
      <c r="H17" s="6" t="s">
        <v>36</v>
      </c>
      <c r="I17" s="6" t="s">
        <v>58</v>
      </c>
      <c r="L17" s="6" t="s">
        <v>22</v>
      </c>
      <c r="M17" s="6" t="s">
        <v>26</v>
      </c>
    </row>
    <row r="18" spans="1:13">
      <c r="A18" s="29"/>
      <c r="B18" s="6" t="s">
        <v>51</v>
      </c>
      <c r="C18" s="6" t="s">
        <v>90</v>
      </c>
      <c r="D18" s="6" t="s">
        <v>79</v>
      </c>
      <c r="E18" s="6" t="s">
        <v>83</v>
      </c>
      <c r="F18" s="6" t="s">
        <v>59</v>
      </c>
      <c r="H18" s="6" t="s">
        <v>50</v>
      </c>
      <c r="L18" s="6" t="s">
        <v>20</v>
      </c>
      <c r="M18" s="6" t="s">
        <v>27</v>
      </c>
    </row>
    <row r="19" spans="1:13">
      <c r="A19" s="29"/>
      <c r="B19" s="6" t="s">
        <v>52</v>
      </c>
      <c r="C19" s="6" t="s">
        <v>24</v>
      </c>
      <c r="D19" s="6" t="s">
        <v>85</v>
      </c>
      <c r="E19" s="6" t="s">
        <v>91</v>
      </c>
      <c r="H19" s="6" t="s">
        <v>89</v>
      </c>
      <c r="L19" s="6" t="s">
        <v>35</v>
      </c>
      <c r="M19" s="6" t="s">
        <v>29</v>
      </c>
    </row>
    <row r="20" spans="1:13">
      <c r="A20" s="29"/>
      <c r="B20" s="6" t="s">
        <v>31</v>
      </c>
      <c r="C20" s="6" t="s">
        <v>19</v>
      </c>
      <c r="D20" s="6" t="s">
        <v>38</v>
      </c>
      <c r="E20" s="1" t="s">
        <v>71</v>
      </c>
      <c r="H20" s="6" t="s">
        <v>86</v>
      </c>
      <c r="M20" s="6" t="s">
        <v>30</v>
      </c>
    </row>
    <row r="21" spans="1:13">
      <c r="A21" s="29"/>
      <c r="D21" s="6" t="s">
        <v>64</v>
      </c>
      <c r="H21" s="6" t="s">
        <v>88</v>
      </c>
      <c r="M21" s="6" t="s">
        <v>28</v>
      </c>
    </row>
    <row r="22" spans="1:13">
      <c r="A22" s="29"/>
      <c r="B22" s="6"/>
      <c r="H22" s="6" t="s">
        <v>87</v>
      </c>
    </row>
    <row r="23" spans="1:13">
      <c r="B23" s="6"/>
    </row>
    <row r="46" spans="16:16">
      <c r="P46" s="6"/>
    </row>
  </sheetData>
  <sortState ref="H14:H19">
    <sortCondition ref="H14"/>
  </sortState>
  <mergeCells count="1">
    <mergeCell ref="A15:A22"/>
  </mergeCells>
  <dataValidations count="1">
    <dataValidation type="list" allowBlank="1" showInputMessage="1" showErrorMessage="1" sqref="N11 B14:M14">
      <formula1>CATÉGORIES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DÉBIT CRÉDIT</vt:lpstr>
      <vt:lpstr>SOLDES</vt:lpstr>
      <vt:lpstr>SYNTHÈSES DÉPENSE</vt:lpstr>
      <vt:lpstr>Listes</vt:lpstr>
      <vt:lpstr>Abonnement</vt:lpstr>
      <vt:lpstr>Alimentation</vt:lpstr>
      <vt:lpstr>CATÉGORIE</vt:lpstr>
      <vt:lpstr>CATÉGORIES</vt:lpstr>
      <vt:lpstr>Divers</vt:lpstr>
      <vt:lpstr>E_commerce</vt:lpstr>
      <vt:lpstr>Frais_bancaires</vt:lpstr>
      <vt:lpstr>Habillement</vt:lpstr>
      <vt:lpstr>Impôts</vt:lpstr>
      <vt:lpstr>Maison</vt:lpstr>
      <vt:lpstr>Remboursement_prêt</vt:lpstr>
      <vt:lpstr>Salaires_Pensions</vt:lpstr>
      <vt:lpstr>Santé</vt:lpstr>
      <vt:lpstr>Voiture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Michel</cp:lastModifiedBy>
  <dcterms:created xsi:type="dcterms:W3CDTF">2018-11-04T10:47:46Z</dcterms:created>
  <dcterms:modified xsi:type="dcterms:W3CDTF">2018-11-18T03:20:57Z</dcterms:modified>
</cp:coreProperties>
</file>