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Planning" sheetId="1" r:id="rId1"/>
    <sheet name="Motifs" sheetId="10" state="hidden" r:id="rId2"/>
    <sheet name="Synthèse" sheetId="9" r:id="rId3"/>
    <sheet name="BdD" sheetId="6" state="hidden" r:id="rId4"/>
    <sheet name="JF" sheetId="5" state="hidden" r:id="rId5"/>
  </sheets>
  <externalReferences>
    <externalReference r:id="rId6"/>
  </externalReferences>
  <definedNames>
    <definedName name="_xlnm._FilterDatabase" localSheetId="0" hidden="1">Planning!$A$3:$C$3</definedName>
    <definedName name="JF">JF!$C$2:$C$13</definedName>
    <definedName name="Section">'[1]Liste déroulante'!$F$2:$F$8</definedName>
    <definedName name="Segment_Repère">#N/A</definedName>
    <definedName name="Segment_Section">#N/A</definedName>
  </definedNames>
  <calcPr calcId="152511"/>
  <pivotCaches>
    <pivotCache cacheId="24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G326" i="6" l="1"/>
  <c r="H326" i="6"/>
  <c r="I326" i="6"/>
  <c r="GB2" i="1" l="1"/>
  <c r="GB1" i="1" s="1"/>
  <c r="GC2" i="1"/>
  <c r="GC1" i="1" s="1"/>
  <c r="GD2" i="1"/>
  <c r="GD1" i="1" s="1"/>
  <c r="GE2" i="1"/>
  <c r="GE1" i="1" s="1"/>
  <c r="FD2" i="1"/>
  <c r="FD1" i="1" s="1"/>
  <c r="FE2" i="1"/>
  <c r="FE1" i="1" s="1"/>
  <c r="FF2" i="1"/>
  <c r="FF1" i="1" s="1"/>
  <c r="FG2" i="1"/>
  <c r="FG1" i="1" s="1"/>
  <c r="FH2" i="1"/>
  <c r="FH1" i="1" s="1"/>
  <c r="FI2" i="1"/>
  <c r="FI1" i="1" s="1"/>
  <c r="FJ2" i="1"/>
  <c r="FJ1" i="1" s="1"/>
  <c r="FK2" i="1"/>
  <c r="FK1" i="1" s="1"/>
  <c r="FL2" i="1"/>
  <c r="FL1" i="1" s="1"/>
  <c r="FM2" i="1"/>
  <c r="FM1" i="1" s="1"/>
  <c r="FN2" i="1"/>
  <c r="FN1" i="1" s="1"/>
  <c r="FO2" i="1"/>
  <c r="FO1" i="1" s="1"/>
  <c r="FP2" i="1"/>
  <c r="FP1" i="1" s="1"/>
  <c r="FQ2" i="1"/>
  <c r="FQ1" i="1" s="1"/>
  <c r="FR2" i="1"/>
  <c r="FR1" i="1" s="1"/>
  <c r="FS2" i="1"/>
  <c r="FS1" i="1" s="1"/>
  <c r="FT2" i="1"/>
  <c r="FT1" i="1" s="1"/>
  <c r="FU2" i="1"/>
  <c r="FU1" i="1" s="1"/>
  <c r="FV2" i="1"/>
  <c r="FV1" i="1" s="1"/>
  <c r="FW2" i="1"/>
  <c r="FW1" i="1" s="1"/>
  <c r="FX2" i="1"/>
  <c r="FX1" i="1" s="1"/>
  <c r="FY2" i="1"/>
  <c r="FY1" i="1" s="1"/>
  <c r="FZ2" i="1"/>
  <c r="FZ1" i="1" s="1"/>
  <c r="GA2" i="1"/>
  <c r="GA1" i="1" s="1"/>
  <c r="DD2" i="1"/>
  <c r="DD1" i="1" s="1"/>
  <c r="DE2" i="1"/>
  <c r="DE1" i="1" s="1"/>
  <c r="DF2" i="1"/>
  <c r="DF1" i="1" s="1"/>
  <c r="DG2" i="1"/>
  <c r="DG1" i="1" s="1"/>
  <c r="DH2" i="1"/>
  <c r="DH1" i="1" s="1"/>
  <c r="DI2" i="1"/>
  <c r="DI1" i="1" s="1"/>
  <c r="DJ2" i="1"/>
  <c r="DJ1" i="1" s="1"/>
  <c r="DK2" i="1"/>
  <c r="DK1" i="1" s="1"/>
  <c r="DL2" i="1"/>
  <c r="DL1" i="1" s="1"/>
  <c r="DM2" i="1"/>
  <c r="DM1" i="1" s="1"/>
  <c r="DN2" i="1"/>
  <c r="DN1" i="1" s="1"/>
  <c r="DO2" i="1"/>
  <c r="DO1" i="1" s="1"/>
  <c r="DP2" i="1"/>
  <c r="DP1" i="1" s="1"/>
  <c r="DQ2" i="1"/>
  <c r="DQ1" i="1" s="1"/>
  <c r="DR2" i="1"/>
  <c r="DR1" i="1" s="1"/>
  <c r="DS2" i="1"/>
  <c r="DS1" i="1" s="1"/>
  <c r="DT2" i="1"/>
  <c r="DT1" i="1" s="1"/>
  <c r="DU2" i="1"/>
  <c r="DU1" i="1" s="1"/>
  <c r="DV2" i="1"/>
  <c r="DV1" i="1" s="1"/>
  <c r="DW2" i="1"/>
  <c r="DW1" i="1" s="1"/>
  <c r="DX2" i="1"/>
  <c r="DX1" i="1" s="1"/>
  <c r="DY2" i="1"/>
  <c r="DY1" i="1" s="1"/>
  <c r="DZ2" i="1"/>
  <c r="DZ1" i="1" s="1"/>
  <c r="EA2" i="1"/>
  <c r="EA1" i="1" s="1"/>
  <c r="EB2" i="1"/>
  <c r="EB1" i="1" s="1"/>
  <c r="EC2" i="1"/>
  <c r="EC1" i="1" s="1"/>
  <c r="ED2" i="1"/>
  <c r="ED1" i="1" s="1"/>
  <c r="EE2" i="1"/>
  <c r="EE1" i="1" s="1"/>
  <c r="EF2" i="1"/>
  <c r="EF1" i="1" s="1"/>
  <c r="EG2" i="1"/>
  <c r="EG1" i="1" s="1"/>
  <c r="EH2" i="1"/>
  <c r="EH1" i="1" s="1"/>
  <c r="EI2" i="1"/>
  <c r="EI1" i="1" s="1"/>
  <c r="EJ2" i="1"/>
  <c r="EJ1" i="1" s="1"/>
  <c r="EK2" i="1"/>
  <c r="EK1" i="1" s="1"/>
  <c r="EL2" i="1"/>
  <c r="EL1" i="1" s="1"/>
  <c r="EM2" i="1"/>
  <c r="EM1" i="1" s="1"/>
  <c r="EN2" i="1"/>
  <c r="EN1" i="1" s="1"/>
  <c r="EO2" i="1"/>
  <c r="EO1" i="1" s="1"/>
  <c r="EP2" i="1"/>
  <c r="EP1" i="1" s="1"/>
  <c r="EQ2" i="1"/>
  <c r="EQ1" i="1" s="1"/>
  <c r="ER2" i="1"/>
  <c r="ER1" i="1" s="1"/>
  <c r="ES2" i="1"/>
  <c r="ES1" i="1" s="1"/>
  <c r="ET2" i="1"/>
  <c r="ET1" i="1" s="1"/>
  <c r="EU2" i="1"/>
  <c r="EU1" i="1" s="1"/>
  <c r="EV2" i="1"/>
  <c r="EV1" i="1" s="1"/>
  <c r="EW2" i="1"/>
  <c r="EW1" i="1" s="1"/>
  <c r="EX2" i="1"/>
  <c r="EX1" i="1" s="1"/>
  <c r="EY2" i="1"/>
  <c r="EY1" i="1" s="1"/>
  <c r="EZ2" i="1"/>
  <c r="EZ1" i="1" s="1"/>
  <c r="FA2" i="1"/>
  <c r="FA1" i="1" s="1"/>
  <c r="FB2" i="1"/>
  <c r="FB1" i="1" s="1"/>
  <c r="FC2" i="1"/>
  <c r="FC1" i="1" s="1"/>
  <c r="AP1" i="1"/>
  <c r="AJ2" i="1"/>
  <c r="AJ1" i="1" s="1"/>
  <c r="AK2" i="1"/>
  <c r="AK1" i="1" s="1"/>
  <c r="AL2" i="1"/>
  <c r="AL1" i="1" s="1"/>
  <c r="AM2" i="1"/>
  <c r="AM1" i="1" s="1"/>
  <c r="AN2" i="1"/>
  <c r="AN1" i="1" s="1"/>
  <c r="AO2" i="1"/>
  <c r="AO1" i="1" s="1"/>
  <c r="AP2" i="1"/>
  <c r="AQ2" i="1"/>
  <c r="AQ1" i="1" s="1"/>
  <c r="AR2" i="1"/>
  <c r="AR1" i="1" s="1"/>
  <c r="AS2" i="1"/>
  <c r="AS1" i="1" s="1"/>
  <c r="AT2" i="1"/>
  <c r="AT1" i="1" s="1"/>
  <c r="AU2" i="1"/>
  <c r="AU1" i="1" s="1"/>
  <c r="AV2" i="1"/>
  <c r="AV1" i="1" s="1"/>
  <c r="AW2" i="1"/>
  <c r="AW1" i="1" s="1"/>
  <c r="AX2" i="1"/>
  <c r="AX1" i="1" s="1"/>
  <c r="AY2" i="1"/>
  <c r="AY1" i="1" s="1"/>
  <c r="AZ2" i="1"/>
  <c r="AZ1" i="1" s="1"/>
  <c r="BA2" i="1"/>
  <c r="BA1" i="1" s="1"/>
  <c r="BB2" i="1"/>
  <c r="BB1" i="1" s="1"/>
  <c r="BC2" i="1"/>
  <c r="BC1" i="1" s="1"/>
  <c r="BD2" i="1"/>
  <c r="BD1" i="1" s="1"/>
  <c r="BE2" i="1"/>
  <c r="BE1" i="1" s="1"/>
  <c r="BF2" i="1"/>
  <c r="BF1" i="1" s="1"/>
  <c r="BG2" i="1"/>
  <c r="BG1" i="1" s="1"/>
  <c r="BH2" i="1"/>
  <c r="BH1" i="1" s="1"/>
  <c r="BI2" i="1"/>
  <c r="BI1" i="1" s="1"/>
  <c r="BJ2" i="1"/>
  <c r="BJ1" i="1" s="1"/>
  <c r="BK2" i="1"/>
  <c r="BK1" i="1" s="1"/>
  <c r="BL2" i="1"/>
  <c r="BL1" i="1" s="1"/>
  <c r="BM2" i="1"/>
  <c r="BM1" i="1" s="1"/>
  <c r="BN2" i="1"/>
  <c r="BN1" i="1" s="1"/>
  <c r="BO2" i="1"/>
  <c r="BO1" i="1" s="1"/>
  <c r="BP2" i="1"/>
  <c r="BP1" i="1" s="1"/>
  <c r="BQ2" i="1"/>
  <c r="BQ1" i="1" s="1"/>
  <c r="BR2" i="1"/>
  <c r="BR1" i="1" s="1"/>
  <c r="BS2" i="1"/>
  <c r="BS1" i="1" s="1"/>
  <c r="BT2" i="1"/>
  <c r="BT1" i="1" s="1"/>
  <c r="BU2" i="1"/>
  <c r="BU1" i="1" s="1"/>
  <c r="BV2" i="1"/>
  <c r="BV1" i="1" s="1"/>
  <c r="BW2" i="1"/>
  <c r="BW1" i="1" s="1"/>
  <c r="BX2" i="1"/>
  <c r="BX1" i="1" s="1"/>
  <c r="BY2" i="1"/>
  <c r="BY1" i="1" s="1"/>
  <c r="BZ2" i="1"/>
  <c r="BZ1" i="1" s="1"/>
  <c r="CA2" i="1"/>
  <c r="CA1" i="1" s="1"/>
  <c r="CB2" i="1"/>
  <c r="CB1" i="1" s="1"/>
  <c r="CC2" i="1"/>
  <c r="CC1" i="1" s="1"/>
  <c r="CD2" i="1"/>
  <c r="CD1" i="1" s="1"/>
  <c r="CE2" i="1"/>
  <c r="CE1" i="1" s="1"/>
  <c r="CF2" i="1"/>
  <c r="CF1" i="1" s="1"/>
  <c r="CG2" i="1"/>
  <c r="CG1" i="1" s="1"/>
  <c r="CH2" i="1"/>
  <c r="CH1" i="1" s="1"/>
  <c r="CI2" i="1"/>
  <c r="CI1" i="1" s="1"/>
  <c r="CJ2" i="1"/>
  <c r="CJ1" i="1" s="1"/>
  <c r="CK2" i="1"/>
  <c r="CK1" i="1" s="1"/>
  <c r="CL2" i="1"/>
  <c r="CL1" i="1" s="1"/>
  <c r="CM2" i="1"/>
  <c r="CM1" i="1" s="1"/>
  <c r="CN2" i="1"/>
  <c r="CN1" i="1" s="1"/>
  <c r="CO2" i="1"/>
  <c r="CO1" i="1" s="1"/>
  <c r="CP2" i="1"/>
  <c r="CP1" i="1" s="1"/>
  <c r="CQ2" i="1"/>
  <c r="CQ1" i="1" s="1"/>
  <c r="CR2" i="1"/>
  <c r="CR1" i="1" s="1"/>
  <c r="CS2" i="1"/>
  <c r="CS1" i="1" s="1"/>
  <c r="CT2" i="1"/>
  <c r="CT1" i="1" s="1"/>
  <c r="CU2" i="1"/>
  <c r="CU1" i="1" s="1"/>
  <c r="CV2" i="1"/>
  <c r="CV1" i="1" s="1"/>
  <c r="CW2" i="1"/>
  <c r="CW1" i="1" s="1"/>
  <c r="CX2" i="1"/>
  <c r="CX1" i="1" s="1"/>
  <c r="CY2" i="1"/>
  <c r="CY1" i="1" s="1"/>
  <c r="CZ2" i="1"/>
  <c r="CZ1" i="1" s="1"/>
  <c r="DA2" i="1"/>
  <c r="DA1" i="1" s="1"/>
  <c r="DB2" i="1"/>
  <c r="DB1" i="1" s="1"/>
  <c r="DC2" i="1"/>
  <c r="DC1" i="1" s="1"/>
  <c r="AI2" i="1"/>
  <c r="AI1" i="1" s="1"/>
  <c r="G325" i="6"/>
  <c r="H325" i="6"/>
  <c r="I325" i="6"/>
  <c r="G324" i="6"/>
  <c r="H324" i="6"/>
  <c r="I324" i="6"/>
  <c r="G323" i="6"/>
  <c r="H323" i="6"/>
  <c r="I323" i="6"/>
  <c r="G322" i="6"/>
  <c r="H322" i="6"/>
  <c r="I322" i="6"/>
  <c r="G321" i="6"/>
  <c r="H321" i="6"/>
  <c r="I321" i="6"/>
  <c r="G320" i="6"/>
  <c r="H320" i="6"/>
  <c r="I320" i="6"/>
  <c r="G319" i="6"/>
  <c r="H319" i="6"/>
  <c r="I319" i="6"/>
  <c r="G318" i="6"/>
  <c r="H318" i="6"/>
  <c r="I318" i="6"/>
  <c r="G317" i="6"/>
  <c r="H317" i="6"/>
  <c r="I317" i="6"/>
  <c r="G316" i="6"/>
  <c r="H316" i="6"/>
  <c r="I316" i="6"/>
  <c r="G315" i="6"/>
  <c r="H315" i="6"/>
  <c r="I315" i="6"/>
  <c r="G314" i="6"/>
  <c r="H314" i="6"/>
  <c r="I314" i="6"/>
  <c r="G313" i="6"/>
  <c r="H313" i="6"/>
  <c r="I313" i="6"/>
  <c r="G312" i="6"/>
  <c r="H312" i="6"/>
  <c r="I312" i="6"/>
  <c r="G311" i="6"/>
  <c r="H311" i="6"/>
  <c r="I311" i="6"/>
  <c r="G310" i="6"/>
  <c r="H310" i="6"/>
  <c r="I310" i="6"/>
  <c r="G309" i="6"/>
  <c r="H309" i="6"/>
  <c r="I309" i="6"/>
  <c r="G308" i="6"/>
  <c r="H308" i="6"/>
  <c r="I308" i="6"/>
  <c r="G307" i="6"/>
  <c r="H307" i="6"/>
  <c r="I307" i="6"/>
  <c r="G306" i="6"/>
  <c r="H306" i="6"/>
  <c r="I306" i="6"/>
  <c r="G305" i="6"/>
  <c r="H305" i="6"/>
  <c r="I305" i="6"/>
  <c r="G304" i="6"/>
  <c r="H304" i="6"/>
  <c r="I304" i="6"/>
  <c r="G303" i="6"/>
  <c r="H303" i="6"/>
  <c r="I303" i="6"/>
  <c r="G302" i="6"/>
  <c r="H302" i="6"/>
  <c r="I302" i="6"/>
  <c r="G301" i="6"/>
  <c r="H301" i="6"/>
  <c r="I301" i="6"/>
  <c r="G300" i="6"/>
  <c r="H300" i="6"/>
  <c r="I300" i="6"/>
  <c r="G299" i="6"/>
  <c r="H299" i="6"/>
  <c r="I299" i="6"/>
  <c r="G298" i="6"/>
  <c r="H298" i="6"/>
  <c r="I298" i="6"/>
  <c r="G297" i="6"/>
  <c r="H297" i="6"/>
  <c r="I297" i="6"/>
  <c r="G296" i="6"/>
  <c r="H296" i="6"/>
  <c r="I296" i="6"/>
  <c r="G295" i="6"/>
  <c r="H295" i="6"/>
  <c r="I295" i="6"/>
  <c r="G294" i="6"/>
  <c r="H294" i="6"/>
  <c r="I294" i="6"/>
  <c r="G293" i="6"/>
  <c r="H293" i="6"/>
  <c r="I293" i="6"/>
  <c r="G292" i="6"/>
  <c r="H292" i="6"/>
  <c r="I292" i="6"/>
  <c r="G291" i="6"/>
  <c r="H291" i="6"/>
  <c r="I291" i="6"/>
  <c r="G290" i="6"/>
  <c r="H290" i="6"/>
  <c r="I290" i="6"/>
  <c r="G289" i="6"/>
  <c r="H289" i="6"/>
  <c r="I289" i="6"/>
  <c r="G288" i="6"/>
  <c r="H288" i="6"/>
  <c r="I288" i="6"/>
  <c r="G287" i="6"/>
  <c r="H287" i="6"/>
  <c r="I287" i="6"/>
  <c r="G286" i="6"/>
  <c r="H286" i="6"/>
  <c r="I286" i="6"/>
  <c r="G285" i="6"/>
  <c r="H285" i="6"/>
  <c r="I285" i="6"/>
  <c r="G284" i="6"/>
  <c r="H284" i="6"/>
  <c r="I284" i="6"/>
  <c r="G283" i="6"/>
  <c r="H283" i="6"/>
  <c r="I283" i="6"/>
  <c r="G282" i="6"/>
  <c r="H282" i="6"/>
  <c r="I282" i="6"/>
  <c r="G281" i="6"/>
  <c r="H281" i="6"/>
  <c r="I281" i="6"/>
  <c r="G280" i="6"/>
  <c r="H280" i="6"/>
  <c r="I280" i="6"/>
  <c r="G279" i="6"/>
  <c r="H279" i="6"/>
  <c r="I279" i="6"/>
  <c r="G278" i="6"/>
  <c r="H278" i="6"/>
  <c r="I278" i="6"/>
  <c r="G277" i="6"/>
  <c r="H277" i="6"/>
  <c r="I277" i="6"/>
  <c r="G276" i="6"/>
  <c r="H276" i="6"/>
  <c r="I276" i="6"/>
  <c r="G275" i="6"/>
  <c r="H275" i="6"/>
  <c r="I275" i="6"/>
  <c r="G274" i="6"/>
  <c r="H274" i="6"/>
  <c r="I274" i="6"/>
  <c r="G273" i="6"/>
  <c r="H273" i="6"/>
  <c r="I273" i="6"/>
  <c r="G272" i="6"/>
  <c r="H272" i="6"/>
  <c r="I272" i="6"/>
  <c r="G271" i="6"/>
  <c r="H271" i="6"/>
  <c r="I271" i="6"/>
  <c r="G270" i="6"/>
  <c r="H270" i="6"/>
  <c r="I270" i="6"/>
  <c r="G269" i="6"/>
  <c r="H269" i="6"/>
  <c r="I269" i="6"/>
  <c r="G268" i="6"/>
  <c r="H268" i="6"/>
  <c r="I268" i="6"/>
  <c r="G267" i="6"/>
  <c r="H267" i="6"/>
  <c r="I267" i="6"/>
  <c r="G266" i="6"/>
  <c r="H266" i="6"/>
  <c r="I266" i="6"/>
  <c r="G265" i="6"/>
  <c r="H265" i="6"/>
  <c r="I265" i="6"/>
  <c r="G264" i="6"/>
  <c r="H264" i="6"/>
  <c r="I264" i="6"/>
  <c r="G263" i="6"/>
  <c r="H263" i="6"/>
  <c r="I263" i="6"/>
  <c r="G262" i="6"/>
  <c r="H262" i="6"/>
  <c r="I262" i="6"/>
  <c r="G261" i="6"/>
  <c r="H261" i="6"/>
  <c r="I261" i="6"/>
  <c r="G260" i="6"/>
  <c r="H260" i="6"/>
  <c r="I260" i="6"/>
  <c r="G259" i="6"/>
  <c r="H259" i="6"/>
  <c r="I259" i="6"/>
  <c r="G258" i="6"/>
  <c r="H258" i="6"/>
  <c r="I258" i="6"/>
  <c r="G257" i="6"/>
  <c r="H257" i="6"/>
  <c r="I257" i="6"/>
  <c r="G256" i="6"/>
  <c r="H256" i="6"/>
  <c r="I256" i="6"/>
  <c r="G255" i="6"/>
  <c r="H255" i="6"/>
  <c r="I255" i="6"/>
  <c r="G254" i="6"/>
  <c r="H254" i="6"/>
  <c r="I254" i="6"/>
  <c r="G253" i="6"/>
  <c r="H253" i="6"/>
  <c r="I253" i="6"/>
  <c r="G252" i="6"/>
  <c r="H252" i="6"/>
  <c r="I252" i="6"/>
  <c r="G251" i="6"/>
  <c r="H251" i="6"/>
  <c r="I251" i="6"/>
  <c r="G250" i="6"/>
  <c r="H250" i="6"/>
  <c r="I250" i="6"/>
  <c r="G249" i="6"/>
  <c r="H249" i="6"/>
  <c r="I249" i="6"/>
  <c r="G248" i="6"/>
  <c r="H248" i="6"/>
  <c r="I248" i="6"/>
  <c r="G247" i="6"/>
  <c r="H247" i="6"/>
  <c r="I247" i="6"/>
  <c r="G246" i="6"/>
  <c r="H246" i="6"/>
  <c r="I246" i="6"/>
  <c r="G245" i="6"/>
  <c r="H245" i="6"/>
  <c r="I245" i="6"/>
  <c r="G244" i="6"/>
  <c r="H244" i="6"/>
  <c r="I244" i="6"/>
  <c r="G243" i="6"/>
  <c r="H243" i="6"/>
  <c r="I243" i="6"/>
  <c r="G242" i="6"/>
  <c r="H242" i="6"/>
  <c r="I242" i="6"/>
  <c r="G241" i="6"/>
  <c r="H241" i="6"/>
  <c r="I241" i="6"/>
  <c r="G240" i="6"/>
  <c r="H240" i="6"/>
  <c r="I240" i="6"/>
  <c r="G239" i="6"/>
  <c r="H239" i="6"/>
  <c r="I239" i="6"/>
  <c r="G238" i="6"/>
  <c r="H238" i="6"/>
  <c r="I238" i="6"/>
  <c r="G237" i="6"/>
  <c r="H237" i="6"/>
  <c r="I237" i="6"/>
  <c r="G236" i="6"/>
  <c r="H236" i="6"/>
  <c r="I236" i="6"/>
  <c r="G235" i="6"/>
  <c r="H235" i="6"/>
  <c r="I235" i="6"/>
  <c r="G234" i="6"/>
  <c r="H234" i="6"/>
  <c r="I234" i="6"/>
  <c r="G233" i="6"/>
  <c r="H233" i="6"/>
  <c r="I233" i="6"/>
  <c r="G232" i="6"/>
  <c r="H232" i="6"/>
  <c r="I232" i="6"/>
  <c r="G231" i="6"/>
  <c r="H231" i="6"/>
  <c r="I231" i="6"/>
  <c r="G230" i="6"/>
  <c r="H230" i="6"/>
  <c r="I230" i="6"/>
  <c r="G229" i="6"/>
  <c r="H229" i="6"/>
  <c r="I229" i="6"/>
  <c r="G228" i="6"/>
  <c r="H228" i="6"/>
  <c r="I228" i="6"/>
  <c r="G227" i="6"/>
  <c r="H227" i="6"/>
  <c r="I227" i="6"/>
  <c r="G226" i="6"/>
  <c r="H226" i="6"/>
  <c r="I226" i="6"/>
  <c r="G225" i="6"/>
  <c r="H225" i="6"/>
  <c r="I225" i="6"/>
  <c r="G224" i="6"/>
  <c r="H224" i="6"/>
  <c r="I224" i="6"/>
  <c r="G223" i="6"/>
  <c r="H223" i="6"/>
  <c r="I223" i="6"/>
  <c r="G222" i="6"/>
  <c r="H222" i="6"/>
  <c r="I222" i="6"/>
  <c r="G221" i="6"/>
  <c r="H221" i="6"/>
  <c r="I221" i="6"/>
  <c r="G220" i="6"/>
  <c r="H220" i="6"/>
  <c r="I220" i="6"/>
  <c r="G219" i="6"/>
  <c r="H219" i="6"/>
  <c r="I219" i="6"/>
  <c r="G218" i="6"/>
  <c r="H218" i="6"/>
  <c r="I218" i="6"/>
  <c r="G217" i="6"/>
  <c r="H217" i="6"/>
  <c r="I217" i="6"/>
  <c r="G216" i="6"/>
  <c r="H216" i="6"/>
  <c r="I216" i="6"/>
  <c r="G215" i="6"/>
  <c r="H215" i="6"/>
  <c r="I215" i="6"/>
  <c r="G214" i="6"/>
  <c r="H214" i="6"/>
  <c r="I214" i="6"/>
  <c r="G213" i="6"/>
  <c r="H213" i="6"/>
  <c r="I213" i="6"/>
  <c r="G212" i="6"/>
  <c r="H212" i="6"/>
  <c r="I212" i="6"/>
  <c r="G211" i="6"/>
  <c r="H211" i="6"/>
  <c r="I211" i="6"/>
  <c r="G210" i="6"/>
  <c r="H210" i="6"/>
  <c r="I210" i="6"/>
  <c r="G209" i="6"/>
  <c r="H209" i="6"/>
  <c r="I209" i="6"/>
  <c r="G208" i="6"/>
  <c r="H208" i="6"/>
  <c r="I208" i="6"/>
  <c r="G207" i="6"/>
  <c r="H207" i="6"/>
  <c r="I207" i="6"/>
  <c r="G206" i="6"/>
  <c r="H206" i="6"/>
  <c r="I206" i="6"/>
  <c r="G205" i="6"/>
  <c r="H205" i="6"/>
  <c r="I205" i="6"/>
  <c r="G204" i="6"/>
  <c r="H204" i="6"/>
  <c r="I204" i="6"/>
  <c r="G203" i="6"/>
  <c r="H203" i="6"/>
  <c r="I203" i="6"/>
  <c r="G202" i="6"/>
  <c r="H202" i="6"/>
  <c r="I202" i="6"/>
  <c r="G201" i="6"/>
  <c r="H201" i="6"/>
  <c r="I201" i="6"/>
  <c r="G200" i="6"/>
  <c r="H200" i="6"/>
  <c r="I200" i="6"/>
  <c r="G199" i="6"/>
  <c r="H199" i="6"/>
  <c r="I199" i="6"/>
  <c r="G198" i="6"/>
  <c r="H198" i="6"/>
  <c r="I198" i="6"/>
  <c r="G197" i="6"/>
  <c r="H197" i="6"/>
  <c r="I197" i="6"/>
  <c r="G196" i="6"/>
  <c r="H196" i="6"/>
  <c r="I196" i="6"/>
  <c r="G195" i="6"/>
  <c r="H195" i="6"/>
  <c r="I195" i="6"/>
  <c r="G194" i="6"/>
  <c r="H194" i="6"/>
  <c r="I194" i="6"/>
  <c r="G193" i="6"/>
  <c r="H193" i="6"/>
  <c r="I193" i="6"/>
  <c r="G192" i="6"/>
  <c r="H192" i="6"/>
  <c r="I192" i="6"/>
  <c r="G191" i="6"/>
  <c r="H191" i="6"/>
  <c r="I191" i="6"/>
  <c r="G190" i="6"/>
  <c r="H190" i="6"/>
  <c r="I190" i="6"/>
  <c r="G189" i="6"/>
  <c r="H189" i="6"/>
  <c r="I189" i="6"/>
  <c r="G188" i="6"/>
  <c r="H188" i="6"/>
  <c r="I188" i="6"/>
  <c r="G187" i="6"/>
  <c r="H187" i="6"/>
  <c r="I187" i="6"/>
  <c r="G186" i="6"/>
  <c r="H186" i="6"/>
  <c r="I186" i="6"/>
  <c r="G185" i="6"/>
  <c r="H185" i="6"/>
  <c r="I185" i="6"/>
  <c r="G184" i="6"/>
  <c r="H184" i="6"/>
  <c r="I184" i="6"/>
  <c r="G183" i="6"/>
  <c r="H183" i="6"/>
  <c r="I183" i="6"/>
  <c r="G182" i="6"/>
  <c r="H182" i="6"/>
  <c r="I182" i="6"/>
  <c r="G181" i="6"/>
  <c r="H181" i="6"/>
  <c r="I181" i="6"/>
  <c r="G180" i="6"/>
  <c r="H180" i="6"/>
  <c r="I180" i="6"/>
  <c r="G179" i="6"/>
  <c r="H179" i="6"/>
  <c r="I179" i="6"/>
  <c r="G178" i="6"/>
  <c r="H178" i="6"/>
  <c r="I178" i="6"/>
  <c r="G177" i="6"/>
  <c r="H177" i="6"/>
  <c r="I177" i="6"/>
  <c r="G176" i="6"/>
  <c r="H176" i="6"/>
  <c r="I176" i="6"/>
  <c r="G175" i="6"/>
  <c r="H175" i="6"/>
  <c r="I175" i="6"/>
  <c r="G174" i="6"/>
  <c r="H174" i="6"/>
  <c r="I174" i="6"/>
  <c r="G173" i="6"/>
  <c r="H173" i="6"/>
  <c r="I173" i="6"/>
  <c r="G172" i="6"/>
  <c r="H172" i="6"/>
  <c r="I172" i="6"/>
  <c r="G171" i="6"/>
  <c r="H171" i="6"/>
  <c r="I171" i="6"/>
  <c r="G170" i="6"/>
  <c r="H170" i="6"/>
  <c r="I170" i="6"/>
  <c r="G169" i="6"/>
  <c r="H169" i="6"/>
  <c r="I169" i="6"/>
  <c r="G168" i="6"/>
  <c r="H168" i="6"/>
  <c r="I168" i="6"/>
  <c r="G167" i="6"/>
  <c r="H167" i="6"/>
  <c r="I167" i="6"/>
  <c r="G166" i="6"/>
  <c r="H166" i="6"/>
  <c r="I166" i="6"/>
  <c r="G165" i="6"/>
  <c r="H165" i="6"/>
  <c r="I165" i="6"/>
  <c r="G164" i="6"/>
  <c r="H164" i="6"/>
  <c r="I164" i="6"/>
  <c r="G163" i="6"/>
  <c r="H163" i="6"/>
  <c r="I163" i="6"/>
  <c r="G162" i="6"/>
  <c r="H162" i="6"/>
  <c r="I162" i="6"/>
  <c r="G161" i="6"/>
  <c r="H161" i="6"/>
  <c r="I161" i="6"/>
  <c r="G160" i="6"/>
  <c r="H160" i="6"/>
  <c r="I160" i="6"/>
  <c r="G159" i="6"/>
  <c r="H159" i="6"/>
  <c r="I159" i="6"/>
  <c r="G158" i="6"/>
  <c r="H158" i="6"/>
  <c r="I158" i="6"/>
  <c r="G157" i="6"/>
  <c r="H157" i="6"/>
  <c r="I157" i="6"/>
  <c r="G156" i="6"/>
  <c r="H156" i="6"/>
  <c r="I156" i="6"/>
  <c r="G155" i="6"/>
  <c r="H155" i="6"/>
  <c r="I155" i="6"/>
  <c r="G154" i="6"/>
  <c r="H154" i="6"/>
  <c r="I154" i="6"/>
  <c r="G153" i="6"/>
  <c r="H153" i="6"/>
  <c r="I153" i="6"/>
  <c r="G152" i="6"/>
  <c r="H152" i="6"/>
  <c r="I152" i="6"/>
  <c r="G151" i="6"/>
  <c r="H151" i="6"/>
  <c r="I151" i="6"/>
  <c r="G150" i="6"/>
  <c r="H150" i="6"/>
  <c r="I150" i="6"/>
  <c r="G149" i="6"/>
  <c r="H149" i="6"/>
  <c r="I149" i="6"/>
  <c r="G148" i="6"/>
  <c r="H148" i="6"/>
  <c r="I148" i="6"/>
  <c r="G147" i="6"/>
  <c r="H147" i="6"/>
  <c r="I147" i="6"/>
  <c r="G146" i="6"/>
  <c r="H146" i="6"/>
  <c r="I146" i="6"/>
  <c r="G145" i="6"/>
  <c r="H145" i="6"/>
  <c r="I145" i="6"/>
  <c r="G144" i="6"/>
  <c r="H144" i="6"/>
  <c r="I144" i="6"/>
  <c r="G143" i="6"/>
  <c r="H143" i="6"/>
  <c r="I143" i="6"/>
  <c r="G142" i="6"/>
  <c r="H142" i="6"/>
  <c r="I142" i="6"/>
  <c r="G141" i="6"/>
  <c r="H141" i="6"/>
  <c r="I141" i="6"/>
  <c r="G140" i="6"/>
  <c r="H140" i="6"/>
  <c r="I140" i="6"/>
  <c r="G139" i="6"/>
  <c r="H139" i="6"/>
  <c r="I139" i="6"/>
  <c r="G138" i="6"/>
  <c r="H138" i="6"/>
  <c r="I138" i="6"/>
  <c r="G137" i="6"/>
  <c r="H137" i="6"/>
  <c r="I137" i="6"/>
  <c r="G136" i="6"/>
  <c r="H136" i="6"/>
  <c r="I136" i="6"/>
  <c r="G135" i="6"/>
  <c r="H135" i="6"/>
  <c r="I135" i="6"/>
  <c r="G134" i="6"/>
  <c r="H134" i="6"/>
  <c r="I134" i="6"/>
  <c r="G133" i="6"/>
  <c r="H133" i="6"/>
  <c r="I133" i="6"/>
  <c r="G132" i="6"/>
  <c r="H132" i="6"/>
  <c r="I132" i="6"/>
  <c r="G131" i="6"/>
  <c r="H131" i="6"/>
  <c r="I131" i="6"/>
  <c r="G130" i="6"/>
  <c r="H130" i="6"/>
  <c r="I130" i="6"/>
  <c r="G129" i="6"/>
  <c r="H129" i="6"/>
  <c r="I129" i="6"/>
  <c r="G128" i="6"/>
  <c r="H128" i="6"/>
  <c r="I128" i="6"/>
  <c r="G127" i="6"/>
  <c r="H127" i="6"/>
  <c r="I127" i="6"/>
  <c r="G126" i="6"/>
  <c r="H126" i="6"/>
  <c r="I126" i="6"/>
  <c r="G125" i="6"/>
  <c r="H125" i="6"/>
  <c r="I125" i="6"/>
  <c r="G124" i="6"/>
  <c r="H124" i="6"/>
  <c r="I124" i="6"/>
  <c r="G123" i="6"/>
  <c r="H123" i="6"/>
  <c r="I123" i="6"/>
  <c r="G122" i="6"/>
  <c r="H122" i="6"/>
  <c r="I122" i="6"/>
  <c r="G121" i="6"/>
  <c r="H121" i="6"/>
  <c r="I121" i="6"/>
  <c r="G120" i="6"/>
  <c r="H120" i="6"/>
  <c r="I120" i="6"/>
  <c r="G119" i="6"/>
  <c r="H119" i="6"/>
  <c r="I119" i="6"/>
  <c r="G118" i="6"/>
  <c r="H118" i="6"/>
  <c r="I118" i="6"/>
  <c r="G117" i="6"/>
  <c r="H117" i="6"/>
  <c r="I117" i="6"/>
  <c r="G116" i="6"/>
  <c r="H116" i="6"/>
  <c r="I116" i="6"/>
  <c r="G115" i="6"/>
  <c r="H115" i="6"/>
  <c r="I115" i="6"/>
  <c r="G114" i="6"/>
  <c r="H114" i="6"/>
  <c r="I114" i="6"/>
  <c r="G113" i="6"/>
  <c r="H113" i="6"/>
  <c r="I113" i="6"/>
  <c r="G112" i="6"/>
  <c r="H112" i="6"/>
  <c r="I112" i="6"/>
  <c r="G111" i="6"/>
  <c r="H111" i="6"/>
  <c r="I111" i="6"/>
  <c r="G110" i="6"/>
  <c r="H110" i="6"/>
  <c r="I110" i="6"/>
  <c r="G109" i="6"/>
  <c r="H109" i="6"/>
  <c r="I109" i="6"/>
  <c r="G108" i="6"/>
  <c r="H108" i="6"/>
  <c r="I108" i="6"/>
  <c r="G107" i="6"/>
  <c r="H107" i="6"/>
  <c r="I107" i="6"/>
  <c r="G106" i="6"/>
  <c r="H106" i="6"/>
  <c r="I106" i="6"/>
  <c r="G105" i="6"/>
  <c r="H105" i="6"/>
  <c r="I105" i="6"/>
  <c r="G104" i="6"/>
  <c r="H104" i="6"/>
  <c r="I104" i="6"/>
  <c r="G103" i="6"/>
  <c r="H103" i="6"/>
  <c r="I103" i="6"/>
  <c r="G102" i="6"/>
  <c r="H102" i="6"/>
  <c r="I102" i="6"/>
  <c r="G101" i="6"/>
  <c r="H101" i="6"/>
  <c r="I101" i="6"/>
  <c r="G100" i="6"/>
  <c r="H100" i="6"/>
  <c r="I100" i="6"/>
  <c r="G99" i="6"/>
  <c r="H99" i="6"/>
  <c r="I99" i="6"/>
  <c r="G98" i="6"/>
  <c r="H98" i="6"/>
  <c r="I98" i="6"/>
  <c r="G97" i="6"/>
  <c r="H97" i="6"/>
  <c r="I97" i="6"/>
  <c r="G96" i="6"/>
  <c r="H96" i="6"/>
  <c r="I96" i="6"/>
  <c r="G95" i="6"/>
  <c r="H95" i="6"/>
  <c r="I95" i="6"/>
  <c r="G94" i="6"/>
  <c r="H94" i="6"/>
  <c r="I94" i="6"/>
  <c r="G93" i="6"/>
  <c r="H93" i="6"/>
  <c r="I93" i="6"/>
  <c r="G92" i="6"/>
  <c r="H92" i="6"/>
  <c r="I92" i="6"/>
  <c r="G91" i="6"/>
  <c r="H91" i="6"/>
  <c r="I91" i="6"/>
  <c r="G90" i="6"/>
  <c r="H90" i="6"/>
  <c r="I90" i="6"/>
  <c r="G89" i="6"/>
  <c r="H89" i="6"/>
  <c r="I89" i="6"/>
  <c r="G88" i="6"/>
  <c r="H88" i="6"/>
  <c r="I88" i="6"/>
  <c r="G87" i="6"/>
  <c r="H87" i="6"/>
  <c r="I87" i="6"/>
  <c r="G86" i="6"/>
  <c r="H86" i="6"/>
  <c r="I86" i="6"/>
  <c r="G85" i="6"/>
  <c r="H85" i="6"/>
  <c r="I85" i="6"/>
  <c r="G84" i="6"/>
  <c r="H84" i="6"/>
  <c r="I84" i="6"/>
  <c r="G83" i="6"/>
  <c r="H83" i="6"/>
  <c r="I83" i="6"/>
  <c r="G82" i="6"/>
  <c r="H82" i="6"/>
  <c r="I82" i="6"/>
  <c r="G81" i="6"/>
  <c r="H81" i="6"/>
  <c r="I81" i="6"/>
  <c r="G80" i="6"/>
  <c r="H80" i="6"/>
  <c r="I80" i="6"/>
  <c r="G79" i="6"/>
  <c r="H79" i="6"/>
  <c r="I79" i="6"/>
  <c r="G78" i="6"/>
  <c r="H78" i="6"/>
  <c r="I78" i="6"/>
  <c r="G77" i="6"/>
  <c r="H77" i="6"/>
  <c r="I77" i="6"/>
  <c r="G76" i="6"/>
  <c r="H76" i="6"/>
  <c r="I76" i="6"/>
  <c r="G75" i="6"/>
  <c r="H75" i="6"/>
  <c r="I75" i="6"/>
  <c r="G74" i="6"/>
  <c r="H74" i="6"/>
  <c r="I74" i="6"/>
  <c r="G73" i="6"/>
  <c r="H73" i="6"/>
  <c r="I73" i="6"/>
  <c r="G72" i="6"/>
  <c r="H72" i="6"/>
  <c r="I72" i="6"/>
  <c r="G71" i="6"/>
  <c r="H71" i="6"/>
  <c r="I71" i="6"/>
  <c r="G70" i="6"/>
  <c r="H70" i="6"/>
  <c r="I70" i="6"/>
  <c r="G69" i="6"/>
  <c r="H69" i="6"/>
  <c r="I69" i="6"/>
  <c r="G68" i="6"/>
  <c r="H68" i="6"/>
  <c r="I68" i="6"/>
  <c r="G67" i="6"/>
  <c r="H67" i="6"/>
  <c r="I67" i="6"/>
  <c r="G66" i="6"/>
  <c r="H66" i="6"/>
  <c r="I66" i="6"/>
  <c r="G65" i="6"/>
  <c r="H65" i="6"/>
  <c r="I65" i="6"/>
  <c r="G64" i="6"/>
  <c r="H64" i="6"/>
  <c r="I64" i="6"/>
  <c r="G63" i="6"/>
  <c r="H63" i="6"/>
  <c r="I63" i="6"/>
  <c r="G62" i="6"/>
  <c r="H62" i="6"/>
  <c r="I62" i="6"/>
  <c r="G61" i="6"/>
  <c r="H61" i="6"/>
  <c r="I61" i="6"/>
  <c r="G60" i="6"/>
  <c r="H60" i="6"/>
  <c r="I60" i="6"/>
  <c r="G59" i="6"/>
  <c r="H59" i="6"/>
  <c r="I59" i="6"/>
  <c r="G58" i="6"/>
  <c r="H58" i="6"/>
  <c r="I58" i="6"/>
  <c r="G57" i="6"/>
  <c r="H57" i="6"/>
  <c r="I57" i="6"/>
  <c r="G56" i="6"/>
  <c r="H56" i="6"/>
  <c r="I56" i="6"/>
  <c r="G55" i="6"/>
  <c r="H55" i="6"/>
  <c r="I55" i="6"/>
  <c r="G54" i="6"/>
  <c r="H54" i="6"/>
  <c r="I54" i="6"/>
  <c r="G53" i="6"/>
  <c r="H53" i="6"/>
  <c r="I53" i="6"/>
  <c r="G52" i="6"/>
  <c r="H52" i="6"/>
  <c r="I52" i="6"/>
  <c r="G51" i="6"/>
  <c r="H51" i="6"/>
  <c r="I51" i="6"/>
  <c r="G50" i="6"/>
  <c r="H50" i="6"/>
  <c r="I50" i="6"/>
  <c r="G49" i="6"/>
  <c r="H49" i="6"/>
  <c r="I49" i="6"/>
  <c r="G48" i="6"/>
  <c r="H48" i="6"/>
  <c r="I48" i="6"/>
  <c r="G47" i="6"/>
  <c r="H47" i="6"/>
  <c r="I47" i="6"/>
  <c r="G46" i="6"/>
  <c r="H46" i="6"/>
  <c r="I46" i="6"/>
  <c r="G45" i="6"/>
  <c r="H45" i="6"/>
  <c r="I45" i="6"/>
  <c r="G44" i="6"/>
  <c r="H44" i="6"/>
  <c r="I44" i="6"/>
  <c r="G43" i="6"/>
  <c r="H43" i="6"/>
  <c r="I43" i="6"/>
  <c r="G42" i="6"/>
  <c r="H42" i="6"/>
  <c r="I42" i="6"/>
  <c r="G41" i="6"/>
  <c r="H41" i="6"/>
  <c r="I41" i="6"/>
  <c r="G40" i="6"/>
  <c r="H40" i="6"/>
  <c r="I40" i="6"/>
  <c r="G39" i="6"/>
  <c r="H39" i="6"/>
  <c r="I39" i="6"/>
  <c r="G38" i="6"/>
  <c r="H38" i="6"/>
  <c r="I38" i="6"/>
  <c r="G37" i="6"/>
  <c r="H37" i="6"/>
  <c r="I37" i="6"/>
  <c r="G36" i="6"/>
  <c r="H36" i="6"/>
  <c r="I36" i="6"/>
  <c r="G35" i="6"/>
  <c r="H35" i="6"/>
  <c r="I35" i="6"/>
  <c r="G34" i="6"/>
  <c r="H34" i="6"/>
  <c r="I34" i="6"/>
  <c r="G33" i="6"/>
  <c r="H33" i="6"/>
  <c r="I33" i="6"/>
  <c r="G32" i="6"/>
  <c r="H32" i="6"/>
  <c r="I32" i="6"/>
  <c r="G31" i="6"/>
  <c r="H31" i="6"/>
  <c r="I31" i="6"/>
  <c r="G30" i="6"/>
  <c r="H30" i="6"/>
  <c r="I30" i="6"/>
  <c r="G29" i="6"/>
  <c r="H29" i="6"/>
  <c r="I29" i="6"/>
  <c r="G28" i="6"/>
  <c r="H28" i="6"/>
  <c r="I28" i="6"/>
  <c r="G27" i="6"/>
  <c r="H27" i="6"/>
  <c r="I27" i="6"/>
  <c r="G26" i="6"/>
  <c r="H26" i="6"/>
  <c r="I26" i="6"/>
  <c r="G25" i="6"/>
  <c r="H25" i="6"/>
  <c r="I25" i="6"/>
  <c r="G24" i="6"/>
  <c r="H24" i="6"/>
  <c r="I24" i="6"/>
  <c r="G23" i="6"/>
  <c r="H23" i="6"/>
  <c r="I23" i="6"/>
  <c r="G22" i="6"/>
  <c r="H22" i="6"/>
  <c r="I22" i="6"/>
  <c r="G21" i="6"/>
  <c r="H21" i="6"/>
  <c r="I21" i="6"/>
  <c r="G20" i="6"/>
  <c r="H20" i="6"/>
  <c r="I20" i="6"/>
  <c r="G19" i="6"/>
  <c r="H19" i="6"/>
  <c r="I19" i="6"/>
  <c r="G18" i="6"/>
  <c r="H18" i="6"/>
  <c r="I18" i="6"/>
  <c r="G17" i="6"/>
  <c r="H17" i="6"/>
  <c r="I17" i="6"/>
  <c r="G16" i="6"/>
  <c r="H16" i="6"/>
  <c r="I16" i="6"/>
  <c r="G15" i="6"/>
  <c r="H15" i="6"/>
  <c r="I15" i="6"/>
  <c r="G14" i="6"/>
  <c r="H14" i="6"/>
  <c r="I14" i="6"/>
  <c r="G13" i="6"/>
  <c r="H13" i="6"/>
  <c r="I13" i="6"/>
  <c r="G12" i="6"/>
  <c r="H12" i="6"/>
  <c r="I12" i="6"/>
  <c r="G11" i="6"/>
  <c r="H11" i="6"/>
  <c r="I11" i="6"/>
  <c r="G10" i="6"/>
  <c r="H10" i="6"/>
  <c r="I10" i="6"/>
  <c r="G9" i="6"/>
  <c r="H9" i="6"/>
  <c r="I9" i="6"/>
  <c r="G8" i="6"/>
  <c r="H8" i="6"/>
  <c r="I8" i="6"/>
  <c r="G7" i="6"/>
  <c r="H7" i="6"/>
  <c r="I7" i="6"/>
  <c r="G6" i="6"/>
  <c r="H6" i="6"/>
  <c r="I6" i="6"/>
  <c r="G5" i="6"/>
  <c r="H5" i="6"/>
  <c r="I5" i="6"/>
  <c r="G4" i="6"/>
  <c r="H4" i="6"/>
  <c r="I4" i="6"/>
  <c r="G3" i="6"/>
  <c r="H3" i="6"/>
  <c r="I3" i="6"/>
  <c r="G2" i="6"/>
  <c r="H2" i="6"/>
  <c r="I2" i="6"/>
  <c r="C13" i="5" l="1"/>
  <c r="C12" i="5"/>
  <c r="C11" i="5"/>
  <c r="C10" i="5"/>
  <c r="C9" i="5"/>
  <c r="C6" i="5"/>
  <c r="C5" i="5"/>
  <c r="C3" i="5"/>
  <c r="C7" i="5" s="1"/>
  <c r="C2" i="5"/>
  <c r="C4" i="5" l="1"/>
  <c r="C8" i="5"/>
  <c r="I1" i="1" l="1"/>
  <c r="M1" i="1"/>
  <c r="Q1" i="1"/>
  <c r="U1" i="1"/>
  <c r="Y1" i="1"/>
  <c r="AC1" i="1"/>
  <c r="AG1" i="1"/>
  <c r="F2" i="1"/>
  <c r="F1" i="1" s="1"/>
  <c r="G2" i="1"/>
  <c r="G1" i="1" s="1"/>
  <c r="H2" i="1"/>
  <c r="H1" i="1" s="1"/>
  <c r="I2" i="1"/>
  <c r="J2" i="1"/>
  <c r="J1" i="1" s="1"/>
  <c r="K2" i="1"/>
  <c r="K1" i="1" s="1"/>
  <c r="L2" i="1"/>
  <c r="L1" i="1" s="1"/>
  <c r="M2" i="1"/>
  <c r="N2" i="1"/>
  <c r="N1" i="1" s="1"/>
  <c r="O2" i="1"/>
  <c r="O1" i="1" s="1"/>
  <c r="P2" i="1"/>
  <c r="P1" i="1" s="1"/>
  <c r="Q2" i="1"/>
  <c r="R2" i="1"/>
  <c r="R1" i="1" s="1"/>
  <c r="S2" i="1"/>
  <c r="S1" i="1" s="1"/>
  <c r="T2" i="1"/>
  <c r="T1" i="1" s="1"/>
  <c r="U2" i="1"/>
  <c r="V2" i="1"/>
  <c r="V1" i="1" s="1"/>
  <c r="W2" i="1"/>
  <c r="W1" i="1" s="1"/>
  <c r="X2" i="1"/>
  <c r="X1" i="1" s="1"/>
  <c r="Y2" i="1"/>
  <c r="Z2" i="1"/>
  <c r="Z1" i="1" s="1"/>
  <c r="AA2" i="1"/>
  <c r="AA1" i="1" s="1"/>
  <c r="AB2" i="1"/>
  <c r="AB1" i="1" s="1"/>
  <c r="AC2" i="1"/>
  <c r="AD2" i="1"/>
  <c r="AD1" i="1" s="1"/>
  <c r="AE2" i="1"/>
  <c r="AE1" i="1" s="1"/>
  <c r="AF2" i="1"/>
  <c r="AF1" i="1" s="1"/>
  <c r="AG2" i="1"/>
  <c r="AH2" i="1"/>
  <c r="AH1" i="1" s="1"/>
  <c r="E2" i="1"/>
  <c r="E1" i="1" s="1"/>
  <c r="D1" i="1"/>
  <c r="D2" i="1"/>
</calcChain>
</file>

<file path=xl/sharedStrings.xml><?xml version="1.0" encoding="utf-8"?>
<sst xmlns="http://schemas.openxmlformats.org/spreadsheetml/2006/main" count="1339" uniqueCount="478">
  <si>
    <t>Julien</t>
  </si>
  <si>
    <t>Paul-Franz</t>
  </si>
  <si>
    <t>Benoit</t>
  </si>
  <si>
    <t>David</t>
  </si>
  <si>
    <t>Damien</t>
  </si>
  <si>
    <t>Elisabeth</t>
  </si>
  <si>
    <t>Aude</t>
  </si>
  <si>
    <t>Sandra</t>
  </si>
  <si>
    <t>Ludovic</t>
  </si>
  <si>
    <t>Emeric</t>
  </si>
  <si>
    <t>Isabelle</t>
  </si>
  <si>
    <t>Jérémy</t>
  </si>
  <si>
    <t>Harold</t>
  </si>
  <si>
    <t>Jean -Marc</t>
  </si>
  <si>
    <t>Emanuel</t>
  </si>
  <si>
    <t>Adrien</t>
  </si>
  <si>
    <t>Thomas</t>
  </si>
  <si>
    <t>Charles</t>
  </si>
  <si>
    <t>Alexis</t>
  </si>
  <si>
    <t>Philippe</t>
  </si>
  <si>
    <t>Loïc</t>
  </si>
  <si>
    <t>François</t>
  </si>
  <si>
    <t>Anthony</t>
  </si>
  <si>
    <t>Florent</t>
  </si>
  <si>
    <t>Laëtitia</t>
  </si>
  <si>
    <t>Rémi</t>
  </si>
  <si>
    <t>Nicolas</t>
  </si>
  <si>
    <t>Quentin</t>
  </si>
  <si>
    <t>Sébastien</t>
  </si>
  <si>
    <t>Kevin</t>
  </si>
  <si>
    <t>Frédéric</t>
  </si>
  <si>
    <t>Matthieu</t>
  </si>
  <si>
    <t>Laetitia</t>
  </si>
  <si>
    <t>Jimmy-Mac</t>
  </si>
  <si>
    <t>Vincent</t>
  </si>
  <si>
    <t>Pierre-louis</t>
  </si>
  <si>
    <t>Fabien</t>
  </si>
  <si>
    <t>Aurélien</t>
  </si>
  <si>
    <t>Mathieu</t>
  </si>
  <si>
    <t>Benjamin</t>
  </si>
  <si>
    <t>Margot</t>
  </si>
  <si>
    <t>Anli</t>
  </si>
  <si>
    <t>Mickaël</t>
  </si>
  <si>
    <t>Bertrand</t>
  </si>
  <si>
    <t>Maxime</t>
  </si>
  <si>
    <t>Cloé</t>
  </si>
  <si>
    <t>Prince</t>
  </si>
  <si>
    <t>Valentin</t>
  </si>
  <si>
    <t>Fayed</t>
  </si>
  <si>
    <t>Bernard</t>
  </si>
  <si>
    <t>Cédric</t>
  </si>
  <si>
    <t>Mohamed</t>
  </si>
  <si>
    <t>Dimitri</t>
  </si>
  <si>
    <t>Jimmy</t>
  </si>
  <si>
    <t>Yannick</t>
  </si>
  <si>
    <t>Virginie</t>
  </si>
  <si>
    <t>Mahadi</t>
  </si>
  <si>
    <t>Guillaume</t>
  </si>
  <si>
    <t>Christophe</t>
  </si>
  <si>
    <t>Alexandre</t>
  </si>
  <si>
    <t>Carole-Anne</t>
  </si>
  <si>
    <t>Yann</t>
  </si>
  <si>
    <t>Laure</t>
  </si>
  <si>
    <t>Antoine</t>
  </si>
  <si>
    <t>Nathan</t>
  </si>
  <si>
    <t>Grégory</t>
  </si>
  <si>
    <t>Hachim</t>
  </si>
  <si>
    <t>Driss</t>
  </si>
  <si>
    <t>Justine</t>
  </si>
  <si>
    <t>Yohan</t>
  </si>
  <si>
    <t>Charline</t>
  </si>
  <si>
    <t>Coline</t>
  </si>
  <si>
    <t>Valentine</t>
  </si>
  <si>
    <t>Pierre</t>
  </si>
  <si>
    <t>Magali</t>
  </si>
  <si>
    <t>Jordan</t>
  </si>
  <si>
    <t>Quang Luc</t>
  </si>
  <si>
    <t>Yassin</t>
  </si>
  <si>
    <t>Edouard</t>
  </si>
  <si>
    <t>Mathis</t>
  </si>
  <si>
    <t>Arnaud</t>
  </si>
  <si>
    <t>Samuel</t>
  </si>
  <si>
    <t>Romain</t>
  </si>
  <si>
    <t>Jessy</t>
  </si>
  <si>
    <t>Loic</t>
  </si>
  <si>
    <t>Alain</t>
  </si>
  <si>
    <t>Marurai</t>
  </si>
  <si>
    <t>Carole</t>
  </si>
  <si>
    <t>CDT</t>
  </si>
  <si>
    <t>SQG</t>
  </si>
  <si>
    <t>SMS</t>
  </si>
  <si>
    <t>SIO</t>
  </si>
  <si>
    <t>SCS</t>
  </si>
  <si>
    <t>GCM</t>
  </si>
  <si>
    <t>SCO</t>
  </si>
  <si>
    <t>Prénom</t>
  </si>
  <si>
    <t>section</t>
  </si>
  <si>
    <t>Repère</t>
  </si>
  <si>
    <t>deplacement</t>
  </si>
  <si>
    <t>vacance</t>
  </si>
  <si>
    <t>Section</t>
  </si>
  <si>
    <t>Date</t>
  </si>
  <si>
    <t>JourSem</t>
  </si>
  <si>
    <t>(Tous)</t>
  </si>
  <si>
    <t>Absences</t>
  </si>
  <si>
    <t>Nombre de Absences</t>
  </si>
  <si>
    <t>juil</t>
  </si>
  <si>
    <t>03-juil</t>
  </si>
  <si>
    <t>04-juil</t>
  </si>
  <si>
    <t>05-juil</t>
  </si>
  <si>
    <t>06-juil</t>
  </si>
  <si>
    <t>09-juil</t>
  </si>
  <si>
    <t>(Plusieurs éléments)</t>
  </si>
  <si>
    <t>Étiquettes de lignes</t>
  </si>
  <si>
    <t>10-juil</t>
  </si>
  <si>
    <t>11-juil</t>
  </si>
  <si>
    <t>12-juil</t>
  </si>
  <si>
    <t>13-juil</t>
  </si>
  <si>
    <t>16-juil</t>
  </si>
  <si>
    <t>17-juil</t>
  </si>
  <si>
    <t>18-juil</t>
  </si>
  <si>
    <t>19-juil</t>
  </si>
  <si>
    <t>20-juil</t>
  </si>
  <si>
    <t>23-juil</t>
  </si>
  <si>
    <t>24-juil</t>
  </si>
  <si>
    <t>25-juil</t>
  </si>
  <si>
    <t>26-juil</t>
  </si>
  <si>
    <t>27-juil</t>
  </si>
  <si>
    <t>30-juil</t>
  </si>
  <si>
    <t>31-juil</t>
  </si>
  <si>
    <t>JourFérié</t>
  </si>
  <si>
    <t>DATE_JF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</si>
  <si>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</si>
  <si>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</si>
  <si>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</si>
  <si>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</si>
  <si>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</si>
  <si>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</si>
  <si>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</si>
  <si>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</si>
  <si>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</si>
  <si>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</si>
  <si>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</si>
  <si>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</si>
  <si>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</si>
  <si>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FAUX</t>
  </si>
  <si>
    <t>present</t>
  </si>
  <si>
    <t>Motif</t>
  </si>
  <si>
    <t>CodeCouleur</t>
  </si>
  <si>
    <t>Couleur</t>
  </si>
  <si>
    <t>Étiquettes de colonnes</t>
  </si>
  <si>
    <t>02-juil</t>
  </si>
  <si>
    <t>Total général</t>
  </si>
  <si>
    <t>18Paul-FranzCDT43284</t>
  </si>
  <si>
    <t>18Paul-FranzCDT43285</t>
  </si>
  <si>
    <t>18Paul-FranzCDT43286</t>
  </si>
  <si>
    <t>18Paul-FranzCDT43287</t>
  </si>
  <si>
    <t>18Paul-FranzCDT43288</t>
  </si>
  <si>
    <t>18Paul-FranzCDT43289</t>
  </si>
  <si>
    <t>18Paul-FranzCDT43290</t>
  </si>
  <si>
    <t>12LudovicGCM43290</t>
  </si>
  <si>
    <t>12LudovicGCM43291</t>
  </si>
  <si>
    <t>12LudovicGCM43292</t>
  </si>
  <si>
    <t>12LudovicGCM43293</t>
  </si>
  <si>
    <t>12LudovicGCM43294</t>
  </si>
  <si>
    <t>10HaroldGCM43285</t>
  </si>
  <si>
    <t>10HaroldGCM43286</t>
  </si>
  <si>
    <t>10HaroldGCM43287</t>
  </si>
  <si>
    <t>10HaroldGCM43288</t>
  </si>
  <si>
    <t>10HaroldGCM43289</t>
  </si>
  <si>
    <t>10HaroldGCM43290</t>
  </si>
  <si>
    <t>10HaroldGCM43291</t>
  </si>
  <si>
    <t>8LoïcGCM43292</t>
  </si>
  <si>
    <t>8LoïcGCM43293</t>
  </si>
  <si>
    <t>8LoïcGCM43294</t>
  </si>
  <si>
    <t>8LoïcGCM43295</t>
  </si>
  <si>
    <t>8LoïcGCM43296</t>
  </si>
  <si>
    <t>8LoïcGCM43297</t>
  </si>
  <si>
    <t>8LoïcGCM43298</t>
  </si>
  <si>
    <t>17BenoitCDT43304</t>
  </si>
  <si>
    <t>17BenoitCDT43305</t>
  </si>
  <si>
    <t>17BenoitCDT43306</t>
  </si>
  <si>
    <t>17BenoitCDT43307</t>
  </si>
  <si>
    <t>17BenoitCDT43308</t>
  </si>
  <si>
    <t>17BenoitCDT43309</t>
  </si>
  <si>
    <t>17BenoitCDT43310</t>
  </si>
  <si>
    <t>12EmericSIO43303</t>
  </si>
  <si>
    <t>12EmericSIO43304</t>
  </si>
  <si>
    <t>12EmericSIO43305</t>
  </si>
  <si>
    <t>12EmericSIO43306</t>
  </si>
  <si>
    <t>12EmericSIO43307</t>
  </si>
  <si>
    <t>12EmericSIO43308</t>
  </si>
  <si>
    <t>8SébastienSIO43286</t>
  </si>
  <si>
    <t>8SébastienSIO43287</t>
  </si>
  <si>
    <t>8SébastienSIO43288</t>
  </si>
  <si>
    <t>8SébastienSIO43289</t>
  </si>
  <si>
    <t>8SébastienSIO43290</t>
  </si>
  <si>
    <t>8SébastienSIO43291</t>
  </si>
  <si>
    <t>8SébastienSIO43292</t>
  </si>
  <si>
    <t>8JulienSCS43289</t>
  </si>
  <si>
    <t>8JulienSCS43290</t>
  </si>
  <si>
    <t>8JulienSCS43291</t>
  </si>
  <si>
    <t>8JulienSCS43292</t>
  </si>
  <si>
    <t>8JulienSCS43293</t>
  </si>
  <si>
    <t>8JulienSCS43294</t>
  </si>
  <si>
    <t>8FrédéricSCS43299</t>
  </si>
  <si>
    <t>8FrédéricSCS43300</t>
  </si>
  <si>
    <t>8FrédéricSCS43301</t>
  </si>
  <si>
    <t>8FrédéricSCS43302</t>
  </si>
  <si>
    <t>8FrédéricSCS43303</t>
  </si>
  <si>
    <t>8FrédéricSCS43304</t>
  </si>
  <si>
    <t>8FrédéricSCS43305</t>
  </si>
  <si>
    <t>6FabienSIO43287</t>
  </si>
  <si>
    <t>6FabienSIO43288</t>
  </si>
  <si>
    <t>6FabienSIO43289</t>
  </si>
  <si>
    <t>6FabienSIO43290</t>
  </si>
  <si>
    <t>6FabienSIO43291</t>
  </si>
  <si>
    <t>6FabienSIO43292</t>
  </si>
  <si>
    <t>6FabienSIO43293</t>
  </si>
  <si>
    <t>6BenjaminSCS43291</t>
  </si>
  <si>
    <t>6BenjaminSCS43292</t>
  </si>
  <si>
    <t>6BenjaminSCS43293</t>
  </si>
  <si>
    <t>6BenjaminSCS43294</t>
  </si>
  <si>
    <t>6BenjaminSCS43295</t>
  </si>
  <si>
    <t>6BenjaminSCS43296</t>
  </si>
  <si>
    <t>6BenjaminSCS43297</t>
  </si>
  <si>
    <t>6VincentSCO43287</t>
  </si>
  <si>
    <t>6VincentSCO43288</t>
  </si>
  <si>
    <t>6VincentSCO43289</t>
  </si>
  <si>
    <t>6VincentSCO43290</t>
  </si>
  <si>
    <t>6VincentSCO43291</t>
  </si>
  <si>
    <t>6VincentSCO43292</t>
  </si>
  <si>
    <t>6VincentSCO43293</t>
  </si>
  <si>
    <t>6AnliSCS43296</t>
  </si>
  <si>
    <t>6AnliSCS43297</t>
  </si>
  <si>
    <t>6AnliSCS43298</t>
  </si>
  <si>
    <t>6AnliSCS43299</t>
  </si>
  <si>
    <t>6AnliSCS43300</t>
  </si>
  <si>
    <t>6AnliSCS43301</t>
  </si>
  <si>
    <t>6BenjaminSCS43306</t>
  </si>
  <si>
    <t>6BenjaminSCS43307</t>
  </si>
  <si>
    <t>6BenjaminSCS43308</t>
  </si>
  <si>
    <t>6BenjaminSCS43309</t>
  </si>
  <si>
    <t>6BenjaminSCS43310</t>
  </si>
  <si>
    <t>6BenjaminSCS43311</t>
  </si>
  <si>
    <t>6BenjaminSCS43312</t>
  </si>
  <si>
    <t>6LoïcSMS43300</t>
  </si>
  <si>
    <t>6LoïcSMS43301</t>
  </si>
  <si>
    <t>6LoïcSMS43302</t>
  </si>
  <si>
    <t>6LoïcSMS43303</t>
  </si>
  <si>
    <t>6LoïcSMS43304</t>
  </si>
  <si>
    <t>6LoïcSMS43305</t>
  </si>
  <si>
    <t>6LoïcSMS43306</t>
  </si>
  <si>
    <t>6CloéSCO43299</t>
  </si>
  <si>
    <t>6CloéSCO43300</t>
  </si>
  <si>
    <t>6CloéSCO43301</t>
  </si>
  <si>
    <t>6CloéSCO43302</t>
  </si>
  <si>
    <t>6CloéSCO43303</t>
  </si>
  <si>
    <t>6CloéSCO43304</t>
  </si>
  <si>
    <t>6CloéSCO43305</t>
  </si>
  <si>
    <t>5BernardCDT43286</t>
  </si>
  <si>
    <t>5BernardCDT43287</t>
  </si>
  <si>
    <t>5BernardCDT43288</t>
  </si>
  <si>
    <t>5BernardCDT43289</t>
  </si>
  <si>
    <t>5BernardCDT43290</t>
  </si>
  <si>
    <t>5BernardCDT43291</t>
  </si>
  <si>
    <t>5BernardCDT43292</t>
  </si>
  <si>
    <t>5CédricCDT43304</t>
  </si>
  <si>
    <t>5CédricCDT43305</t>
  </si>
  <si>
    <t>5CédricCDT43306</t>
  </si>
  <si>
    <t>5CédricCDT43307</t>
  </si>
  <si>
    <t>5CédricCDT43308</t>
  </si>
  <si>
    <t>5CédricCDT43309</t>
  </si>
  <si>
    <t>5CédricCDT43310</t>
  </si>
  <si>
    <t>4MahadiSQG43302</t>
  </si>
  <si>
    <t>4MahadiSQG43303</t>
  </si>
  <si>
    <t>4MahadiSQG43304</t>
  </si>
  <si>
    <t>4MahadiSQG43305</t>
  </si>
  <si>
    <t>4MahadiSQG43306</t>
  </si>
  <si>
    <t>4MahadiSQG43307</t>
  </si>
  <si>
    <t>4MahadiSQG43308</t>
  </si>
  <si>
    <t>4ChristopheSCO43284</t>
  </si>
  <si>
    <t>4ChristopheSCO43285</t>
  </si>
  <si>
    <t>4ChristopheSCO43286</t>
  </si>
  <si>
    <t>4ChristopheSCO43287</t>
  </si>
  <si>
    <t>4ChristopheSCO43288</t>
  </si>
  <si>
    <t>4ChristopheSCO43289</t>
  </si>
  <si>
    <t>4ChristopheSCO43290</t>
  </si>
  <si>
    <t>3AntoineGCM43289</t>
  </si>
  <si>
    <t>3AntoineGCM43290</t>
  </si>
  <si>
    <t>3AntoineGCM43291</t>
  </si>
  <si>
    <t>3AntoineGCM43292</t>
  </si>
  <si>
    <t>3AntoineGCM43293</t>
  </si>
  <si>
    <t>3AntoineGCM43294</t>
  </si>
  <si>
    <t>3LudovicSCS43298</t>
  </si>
  <si>
    <t>3LudovicSCS43299</t>
  </si>
  <si>
    <t>3LudovicSCS43300</t>
  </si>
  <si>
    <t>3LudovicSCS43301</t>
  </si>
  <si>
    <t>3LudovicSCS43302</t>
  </si>
  <si>
    <t>3LudovicSCS43303</t>
  </si>
  <si>
    <t>3LudovicSCS43304</t>
  </si>
  <si>
    <t>3MathieuSIO43305</t>
  </si>
  <si>
    <t>3MathieuSIO43306</t>
  </si>
  <si>
    <t>3MathieuSIO43307</t>
  </si>
  <si>
    <t>3MathieuSIO43308</t>
  </si>
  <si>
    <t>3MathieuSIO43309</t>
  </si>
  <si>
    <t>3MathieuSIO43310</t>
  </si>
  <si>
    <t>3MathieuSIO43311</t>
  </si>
  <si>
    <t>2VincentSCO43305</t>
  </si>
  <si>
    <t>2VincentSCO43306</t>
  </si>
  <si>
    <t>2VincentSCO43307</t>
  </si>
  <si>
    <t>2VincentSCO43308</t>
  </si>
  <si>
    <t>2VincentSCO43309</t>
  </si>
  <si>
    <t>2VincentSCO43310</t>
  </si>
  <si>
    <t>2VincentSCO43311</t>
  </si>
  <si>
    <t>2DrissSQG43285</t>
  </si>
  <si>
    <t>2DrissSQG43286</t>
  </si>
  <si>
    <t>2DrissSQG43287</t>
  </si>
  <si>
    <t>2DrissSQG43288</t>
  </si>
  <si>
    <t>2DrissSQG43289</t>
  </si>
  <si>
    <t>2DrissSQG43290</t>
  </si>
  <si>
    <t>2DrissSQG43291</t>
  </si>
  <si>
    <t>2PierreSCS43288</t>
  </si>
  <si>
    <t>2PierreSCS43289</t>
  </si>
  <si>
    <t>2PierreSCS43290</t>
  </si>
  <si>
    <t>2PierreSCS43291</t>
  </si>
  <si>
    <t>2PierreSCS43292</t>
  </si>
  <si>
    <t>2PierreSCS43293</t>
  </si>
  <si>
    <t>2PierreSCS43294</t>
  </si>
  <si>
    <t>1AlexandreSQG43299</t>
  </si>
  <si>
    <t>1AlexandreSQG43300</t>
  </si>
  <si>
    <t>1AlexandreSQG43301</t>
  </si>
  <si>
    <t>1AlexandreSQG43302</t>
  </si>
  <si>
    <t>1AlexandreSQG43303</t>
  </si>
  <si>
    <t>1AlexandreSQG43304</t>
  </si>
  <si>
    <t>1AlexandreSQG43305</t>
  </si>
  <si>
    <t>1SamuelSQG43290</t>
  </si>
  <si>
    <t>1SamuelSQG43291</t>
  </si>
  <si>
    <t>1SamuelSQG43292</t>
  </si>
  <si>
    <t>1SamuelSQG43293</t>
  </si>
  <si>
    <t>1SamuelSQG43294</t>
  </si>
  <si>
    <t>1SamuelSQG43295</t>
  </si>
  <si>
    <t>1SamuelSQG43296</t>
  </si>
  <si>
    <t>2MagaliSCS43306</t>
  </si>
  <si>
    <t>2MagaliSCS43307</t>
  </si>
  <si>
    <t>2MagaliSCS43308</t>
  </si>
  <si>
    <t>2MagaliSCS43309</t>
  </si>
  <si>
    <t>2MagaliSCS43310</t>
  </si>
  <si>
    <t>2MagaliSCS43311</t>
  </si>
  <si>
    <t>2MagaliSCS43312</t>
  </si>
  <si>
    <t>1AntoineSCO43302</t>
  </si>
  <si>
    <t>1AntoineSCO43303</t>
  </si>
  <si>
    <t>1AntoineSCO43304</t>
  </si>
  <si>
    <t>1AntoineSCO43305</t>
  </si>
  <si>
    <t>1AntoineSCO43306</t>
  </si>
  <si>
    <t>1AntoineSCO43307</t>
  </si>
  <si>
    <t>1AntoineSCO43308</t>
  </si>
  <si>
    <t>1ValentinSQG43286</t>
  </si>
  <si>
    <t>1ValentinSQG43287</t>
  </si>
  <si>
    <t>1ValentinSQG43288</t>
  </si>
  <si>
    <t>1ValentinSQG43289</t>
  </si>
  <si>
    <t>1ValentinSQG43290</t>
  </si>
  <si>
    <t>1ValentinSQG43291</t>
  </si>
  <si>
    <t>1ValentinSQG43292</t>
  </si>
  <si>
    <t>1AlainSIO43286</t>
  </si>
  <si>
    <t>1AlainSIO43287</t>
  </si>
  <si>
    <t>1AlainSIO43288</t>
  </si>
  <si>
    <t>1AlainSIO43289</t>
  </si>
  <si>
    <t>1AlainSIO43290</t>
  </si>
  <si>
    <t>1AlainSIO43291</t>
  </si>
  <si>
    <t>1AlainSIO43292</t>
  </si>
  <si>
    <t>1ThomasSCO43299</t>
  </si>
  <si>
    <t>1ThomasSCO43300</t>
  </si>
  <si>
    <t>1ThomasSCO43301</t>
  </si>
  <si>
    <t>1ThomasSCO43302</t>
  </si>
  <si>
    <t>1ThomasSCO43303</t>
  </si>
  <si>
    <t>1ThomasSCO43304</t>
  </si>
  <si>
    <t>1ThomasSCO43305</t>
  </si>
  <si>
    <t>1ThomasSCO43306</t>
  </si>
  <si>
    <t>1ThomasSCO43307</t>
  </si>
  <si>
    <t>2AdrienSQG43285</t>
  </si>
  <si>
    <t>2AdrienSQG43286</t>
  </si>
  <si>
    <t>2AdrienSQG43287</t>
  </si>
  <si>
    <t>2AdrienSQG43288</t>
  </si>
  <si>
    <t>2AdrienSQG43289</t>
  </si>
  <si>
    <t>2AdrienSQG43290</t>
  </si>
  <si>
    <t>2AdrienSQG43291</t>
  </si>
  <si>
    <t>2AdrienSQG43292</t>
  </si>
  <si>
    <t>2AdrienSQG43293</t>
  </si>
  <si>
    <t>2LoïcSCO43292</t>
  </si>
  <si>
    <t>2LoïcSCO43293</t>
  </si>
  <si>
    <t>2LoïcSCO43294</t>
  </si>
  <si>
    <t>2LoïcSCO43295</t>
  </si>
  <si>
    <t>2LoïcSCO43296</t>
  </si>
  <si>
    <t>2LoïcSCO43297</t>
  </si>
  <si>
    <t>2LoïcSCO43298</t>
  </si>
  <si>
    <t>2LoïcSCO43299</t>
  </si>
  <si>
    <t>2LoïcSCO43300</t>
  </si>
  <si>
    <t>3FabienSQG43285</t>
  </si>
  <si>
    <t>3FabienSQG43286</t>
  </si>
  <si>
    <t>3FabienSQG43287</t>
  </si>
  <si>
    <t>3FabienSQG43288</t>
  </si>
  <si>
    <t>3FabienSQG43289</t>
  </si>
  <si>
    <t>3FabienSQG43290</t>
  </si>
  <si>
    <t>3FabienSQG43291</t>
  </si>
  <si>
    <t>3FabienSQG43292</t>
  </si>
  <si>
    <t>3FabienSQG43293</t>
  </si>
  <si>
    <t>4ChristopheSCO43303</t>
  </si>
  <si>
    <t>4ChristopheSCO43304</t>
  </si>
  <si>
    <t>4ChristopheSCO43305</t>
  </si>
  <si>
    <t>4ChristopheSCO43306</t>
  </si>
  <si>
    <t>4ChristopheSCO43307</t>
  </si>
  <si>
    <t>4ChristopheSCO43308</t>
  </si>
  <si>
    <t>4ChristopheSCO43309</t>
  </si>
  <si>
    <t>4ChristopheSCO43310</t>
  </si>
  <si>
    <t>4ChristopheSCO43311</t>
  </si>
  <si>
    <t>4VirginieCDT43290</t>
  </si>
  <si>
    <t>4VirginieCDT43291</t>
  </si>
  <si>
    <t>4VirginieCDT43292</t>
  </si>
  <si>
    <t>4VirginieCDT43293</t>
  </si>
  <si>
    <t>4VirginieCDT43294</t>
  </si>
  <si>
    <t>4VirginieCDT43295</t>
  </si>
  <si>
    <t>4VirginieCDT43296</t>
  </si>
  <si>
    <t>4VirginieCDT43297</t>
  </si>
  <si>
    <t>4VirginieCDT43298</t>
  </si>
  <si>
    <t>6BertrandCDT43282</t>
  </si>
  <si>
    <t>6BertrandCDT43283</t>
  </si>
  <si>
    <t>6BertrandCDT43284</t>
  </si>
  <si>
    <t>6BertrandCDT43285</t>
  </si>
  <si>
    <t>6BertrandCDT43286</t>
  </si>
  <si>
    <t>6BertrandCDT43287</t>
  </si>
  <si>
    <t>6BertrandCDT43288</t>
  </si>
  <si>
    <t>6BertrandCDT43289</t>
  </si>
  <si>
    <t>6BertrandCDT43290</t>
  </si>
  <si>
    <t>6Pierre-louisSIO43299</t>
  </si>
  <si>
    <t>6Pierre-louisSIO43300</t>
  </si>
  <si>
    <t>6Pierre-louisSIO43301</t>
  </si>
  <si>
    <t>6Pierre-louisSIO43302</t>
  </si>
  <si>
    <t>6Pierre-louisSIO43303</t>
  </si>
  <si>
    <t>6Pierre-louisSIO43304</t>
  </si>
  <si>
    <t>6Pierre-louisSIO43305</t>
  </si>
  <si>
    <t>6Pierre-louisSIO43306</t>
  </si>
  <si>
    <t>6Pierre-louisSIO43307</t>
  </si>
  <si>
    <t>8RémiSCS43287</t>
  </si>
  <si>
    <t>8RémiSCS43288</t>
  </si>
  <si>
    <t>8RémiSCS43289</t>
  </si>
  <si>
    <t>8RémiSCS43290</t>
  </si>
  <si>
    <t>8RémiSCS43291</t>
  </si>
  <si>
    <t>8RémiSCS43292</t>
  </si>
  <si>
    <t>8RémiSCS43293</t>
  </si>
  <si>
    <t>8RémiSCS43294</t>
  </si>
  <si>
    <t>10AdrienSQG43284</t>
  </si>
  <si>
    <t>10AdrienSQG43285</t>
  </si>
  <si>
    <t>10AdrienSQG43286</t>
  </si>
  <si>
    <t>10AdrienSQG43287</t>
  </si>
  <si>
    <t>10AdrienSQG43288</t>
  </si>
  <si>
    <t>10AdrienSQG43289</t>
  </si>
  <si>
    <t>10AdrienSQG43290</t>
  </si>
  <si>
    <t>10AdrienSQG43291</t>
  </si>
  <si>
    <t>10AdrienSQG43292</t>
  </si>
  <si>
    <t>10ThomasSIO43299</t>
  </si>
  <si>
    <t>10ThomasSIO43300</t>
  </si>
  <si>
    <t>10ThomasSIO43301</t>
  </si>
  <si>
    <t>10ThomasSIO43302</t>
  </si>
  <si>
    <t>10ThomasSIO43303</t>
  </si>
  <si>
    <t>10ThomasSIO43304</t>
  </si>
  <si>
    <t>10ThomasSIO43305</t>
  </si>
  <si>
    <t>10ThomasSIO43306</t>
  </si>
  <si>
    <t>10ThomasSIO43307</t>
  </si>
  <si>
    <t>16DamienSMS43296</t>
  </si>
  <si>
    <t>16DamienSMS43297</t>
  </si>
  <si>
    <t>16DamienSMS43298</t>
  </si>
  <si>
    <t>16DamienSMS43299</t>
  </si>
  <si>
    <t>16DamienSMS43300</t>
  </si>
  <si>
    <t>16DamienSMS43301</t>
  </si>
  <si>
    <t>16DamienSMS43302</t>
  </si>
  <si>
    <t>16DamienSMS43303</t>
  </si>
  <si>
    <t>16DamienSMS43304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</si>
</sst>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€&quot;* #,##0.00_);_(&quot;€&quot;* \(#,##0.00\);_(&quot;€&quot;* &quot;-&quot;??_);_(@_)"/>
    <numFmt numFmtId="165" formatCode="_-* #,##0.00,\€_-;\-* #,##0.00,\€_-;_-* \-??&quot; €&quot;_-;_-@_-"/>
    <numFmt numFmtId="166" formatCode="_-* #,##0.00\ [$€]_-;\-* #,##0.00\ [$€]_-;_-* &quot;-&quot;??\ [$€]_-;_-@_-"/>
    <numFmt numFmtId="167" formatCode="ddd\ dd"/>
    <numFmt numFmtId="168" formatCode="mmm"/>
    <numFmt numFmtId="169" formatCode="yyyy"/>
    <numFmt numFmtId="170" formatCode="[$-F800]dddd\,\ mmmm\ dd\,\ yyyy"/>
    <numFmt numFmtId="171" formatCode="ddd\ dd/mm/yyyy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55"/>
      <name val="Times New Roman"/>
      <family val="1"/>
    </font>
    <font>
      <sz val="10"/>
      <color indexed="22"/>
      <name val="Times New Roman"/>
      <family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2"/>
      <name val="Arial"/>
      <family val="2"/>
      <charset val="1"/>
    </font>
    <font>
      <b/>
      <i/>
      <sz val="10"/>
      <name val="Arial"/>
      <family val="2"/>
      <charset val="1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00B0F0"/>
        <bgColor rgb="FF14D6F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E6B8B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2" fillId="0" borderId="1">
      <alignment horizontal="center" vertical="center"/>
      <protection locked="0"/>
    </xf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165" fontId="5" fillId="0" borderId="0" applyBorder="0" applyProtection="0"/>
    <xf numFmtId="0" fontId="1" fillId="0" borderId="0"/>
    <xf numFmtId="0" fontId="1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0" fontId="3" fillId="0" borderId="1" applyFill="0" applyBorder="0" applyAlignment="0">
      <alignment horizontal="center" vertical="center"/>
      <protection locked="0"/>
    </xf>
    <xf numFmtId="0" fontId="4" fillId="2" borderId="2" applyBorder="0">
      <alignment horizontal="center" vertical="center"/>
      <protection locked="0"/>
    </xf>
    <xf numFmtId="0" fontId="5" fillId="0" borderId="0"/>
  </cellStyleXfs>
  <cellXfs count="47">
    <xf numFmtId="0" fontId="0" fillId="0" borderId="0" xfId="0"/>
    <xf numFmtId="0" fontId="0" fillId="0" borderId="3" xfId="0" applyBorder="1"/>
    <xf numFmtId="0" fontId="6" fillId="3" borderId="3" xfId="13" applyFont="1" applyFill="1" applyBorder="1" applyAlignment="1" applyProtection="1">
      <alignment horizontal="center" vertical="center"/>
      <protection locked="0"/>
    </xf>
    <xf numFmtId="0" fontId="6" fillId="3" borderId="4" xfId="13" applyFont="1" applyFill="1" applyBorder="1" applyAlignment="1" applyProtection="1">
      <alignment horizontal="center" vertical="center"/>
      <protection locked="0"/>
    </xf>
    <xf numFmtId="0" fontId="6" fillId="3" borderId="1" xfId="13" applyFont="1" applyFill="1" applyBorder="1" applyAlignment="1" applyProtection="1">
      <alignment horizontal="center" vertical="center"/>
      <protection locked="0"/>
    </xf>
    <xf numFmtId="0" fontId="1" fillId="3" borderId="3" xfId="13" applyFont="1" applyFill="1" applyBorder="1" applyAlignment="1" applyProtection="1">
      <alignment horizontal="center" vertical="center"/>
      <protection locked="0"/>
    </xf>
    <xf numFmtId="0" fontId="7" fillId="3" borderId="3" xfId="13" applyFont="1" applyFill="1" applyBorder="1" applyAlignment="1" applyProtection="1">
      <alignment horizontal="center" vertical="center"/>
      <protection locked="0"/>
    </xf>
    <xf numFmtId="49" fontId="7" fillId="0" borderId="3" xfId="13" applyNumberFormat="1" applyFont="1" applyBorder="1" applyAlignment="1" applyProtection="1">
      <alignment horizontal="center" vertical="center"/>
      <protection locked="0"/>
    </xf>
    <xf numFmtId="0" fontId="7" fillId="0" borderId="3" xfId="13" applyFont="1" applyBorder="1" applyAlignment="1" applyProtection="1">
      <alignment horizontal="center" vertical="center"/>
      <protection locked="0"/>
    </xf>
    <xf numFmtId="49" fontId="7" fillId="4" borderId="3" xfId="13" applyNumberFormat="1" applyFont="1" applyFill="1" applyBorder="1" applyAlignment="1" applyProtection="1">
      <alignment horizontal="center" vertical="center" wrapText="1"/>
      <protection locked="0"/>
    </xf>
    <xf numFmtId="0" fontId="7" fillId="4" borderId="3" xfId="13" applyFont="1" applyFill="1" applyBorder="1" applyAlignment="1" applyProtection="1">
      <alignment horizontal="center" vertical="center" wrapText="1"/>
      <protection locked="0"/>
    </xf>
    <xf numFmtId="49" fontId="7" fillId="0" borderId="1" xfId="13" applyNumberFormat="1" applyFont="1" applyBorder="1" applyAlignment="1" applyProtection="1">
      <alignment horizontal="center" vertical="center"/>
      <protection locked="0"/>
    </xf>
    <xf numFmtId="49" fontId="7" fillId="0" borderId="3" xfId="9" applyNumberFormat="1" applyFont="1" applyBorder="1" applyAlignment="1" applyProtection="1">
      <alignment horizontal="center" vertical="center"/>
      <protection locked="0"/>
    </xf>
    <xf numFmtId="0" fontId="7" fillId="0" borderId="4" xfId="13" applyFont="1" applyBorder="1" applyAlignment="1" applyProtection="1">
      <alignment horizontal="center" vertical="center"/>
      <protection locked="0"/>
    </xf>
    <xf numFmtId="0" fontId="0" fillId="0" borderId="0" xfId="0"/>
    <xf numFmtId="1" fontId="7" fillId="0" borderId="3" xfId="13" applyNumberFormat="1" applyFont="1" applyBorder="1" applyAlignment="1" applyProtection="1">
      <alignment horizontal="center" vertical="center"/>
      <protection locked="0"/>
    </xf>
    <xf numFmtId="2" fontId="7" fillId="0" borderId="3" xfId="13" applyNumberFormat="1" applyFont="1" applyBorder="1" applyAlignment="1" applyProtection="1">
      <alignment horizontal="center" vertical="center"/>
      <protection locked="0"/>
    </xf>
    <xf numFmtId="2" fontId="7" fillId="4" borderId="3" xfId="13" applyNumberFormat="1" applyFont="1" applyFill="1" applyBorder="1" applyAlignment="1" applyProtection="1">
      <alignment horizontal="center" vertical="center"/>
      <protection locked="0"/>
    </xf>
    <xf numFmtId="2" fontId="7" fillId="0" borderId="3" xfId="9" applyNumberFormat="1" applyFont="1" applyBorder="1" applyAlignment="1" applyProtection="1">
      <alignment horizontal="center" vertical="center"/>
      <protection locked="0"/>
    </xf>
    <xf numFmtId="2" fontId="7" fillId="0" borderId="4" xfId="13" applyNumberFormat="1" applyFont="1" applyBorder="1" applyAlignment="1" applyProtection="1">
      <alignment horizontal="center" vertical="center"/>
      <protection locked="0"/>
    </xf>
    <xf numFmtId="2" fontId="7" fillId="0" borderId="1" xfId="13" applyNumberFormat="1" applyFont="1" applyBorder="1" applyAlignment="1" applyProtection="1">
      <alignment horizontal="center" vertical="center"/>
      <protection locked="0"/>
    </xf>
    <xf numFmtId="49" fontId="8" fillId="5" borderId="3" xfId="13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3" xfId="0" applyFill="1" applyBorder="1"/>
    <xf numFmtId="0" fontId="0" fillId="0" borderId="7" xfId="0" applyFill="1" applyBorder="1"/>
    <xf numFmtId="49" fontId="8" fillId="5" borderId="5" xfId="13" applyNumberFormat="1" applyFont="1" applyFill="1" applyBorder="1" applyAlignment="1" applyProtection="1">
      <alignment horizontal="center" vertical="center"/>
    </xf>
    <xf numFmtId="0" fontId="0" fillId="0" borderId="1" xfId="0" applyFill="1" applyBorder="1"/>
    <xf numFmtId="167" fontId="9" fillId="0" borderId="4" xfId="0" applyNumberFormat="1" applyFont="1" applyFill="1" applyBorder="1" applyAlignment="1">
      <alignment horizontal="center"/>
    </xf>
    <xf numFmtId="168" fontId="9" fillId="0" borderId="8" xfId="0" applyNumberFormat="1" applyFont="1" applyFill="1" applyBorder="1" applyAlignment="1">
      <alignment horizontal="center"/>
    </xf>
    <xf numFmtId="169" fontId="9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/>
    <xf numFmtId="17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0" fillId="6" borderId="0" xfId="0" applyFont="1" applyFill="1" applyBorder="1" applyAlignment="1">
      <alignment horizontal="center"/>
    </xf>
    <xf numFmtId="0" fontId="11" fillId="6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171" fontId="12" fillId="0" borderId="0" xfId="0" applyNumberFormat="1" applyFont="1" applyBorder="1" applyAlignment="1">
      <alignment horizontal="center"/>
    </xf>
    <xf numFmtId="0" fontId="13" fillId="7" borderId="5" xfId="0" applyFont="1" applyFill="1" applyBorder="1"/>
    <xf numFmtId="0" fontId="13" fillId="7" borderId="6" xfId="0" applyFont="1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8" borderId="5" xfId="0" applyFill="1" applyBorder="1"/>
    <xf numFmtId="0" fontId="0" fillId="8" borderId="6" xfId="0" applyFill="1" applyBorder="1"/>
    <xf numFmtId="0" fontId="0" fillId="8" borderId="7" xfId="0" applyFill="1" applyBorder="1"/>
  </cellXfs>
  <cellStyles count="14">
    <cellStyle name="A remplir" xfId="1"/>
    <cellStyle name="Euro" xfId="2"/>
    <cellStyle name="Euro 2" xfId="3"/>
    <cellStyle name="INI-fil for Felles Malverk_x000d__x000d_[App" xfId="4"/>
    <cellStyle name="Monétaire 2" xfId="5"/>
    <cellStyle name="Normal" xfId="0" builtinId="0"/>
    <cellStyle name="Normal 2" xfId="6"/>
    <cellStyle name="Normal 3" xfId="7"/>
    <cellStyle name="Normal 4" xfId="8"/>
    <cellStyle name="Normal 5" xfId="9"/>
    <cellStyle name="Pourcentage 2" xfId="10"/>
    <cellStyle name="Provisoire" xfId="11"/>
    <cellStyle name="Rien" xfId="12"/>
    <cellStyle name="TableStyleLight1" xfId="13"/>
  </cellStyles>
  <dxfs count="9"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170" formatCode="[$-F800]dddd\,\ mmmm\ dd\,\ yyyy"/>
    </dxf>
    <dxf>
      <numFmt numFmtId="0" formatCode="General"/>
    </dxf>
    <dxf>
      <numFmt numFmtId="170" formatCode="[$-F800]dddd\,\ mmmm\ dd\,\ yyyy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203200</xdr:colOff>
      <xdr:row>0</xdr:row>
      <xdr:rowOff>133350</xdr:rowOff>
    </xdr:from>
    <xdr:to>
      <xdr:col>12</xdr:col>
      <xdr:colOff>450851</xdr:colOff>
      <xdr:row>14</xdr:row>
      <xdr:rowOff>79375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epè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pè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77200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584200</xdr:colOff>
      <xdr:row>0</xdr:row>
      <xdr:rowOff>133350</xdr:rowOff>
    </xdr:from>
    <xdr:to>
      <xdr:col>15</xdr:col>
      <xdr:colOff>127000</xdr:colOff>
      <xdr:row>14</xdr:row>
      <xdr:rowOff>79375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c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39350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absenteisme%20V12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entéisme 072018-062019"/>
      <sheetName val="Sauvegarde pax supprimé"/>
      <sheetName val="Liste déroulante"/>
      <sheetName val="fériés"/>
    </sheetNames>
    <sheetDataSet>
      <sheetData sheetId="0" refreshError="1"/>
      <sheetData sheetId="1" refreshError="1"/>
      <sheetData sheetId="2">
        <row r="2">
          <cell r="F2" t="str">
            <v>SCS</v>
          </cell>
        </row>
        <row r="3">
          <cell r="F3" t="str">
            <v>SCO</v>
          </cell>
        </row>
        <row r="4">
          <cell r="F4" t="str">
            <v>SIO</v>
          </cell>
        </row>
        <row r="5">
          <cell r="F5" t="str">
            <v>SQG</v>
          </cell>
        </row>
        <row r="6">
          <cell r="F6" t="str">
            <v>CDT</v>
          </cell>
        </row>
        <row r="7">
          <cell r="F7" t="str">
            <v>GCM</v>
          </cell>
        </row>
        <row r="8">
          <cell r="F8" t="str">
            <v>SMS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13.529437962963" createdVersion="5" refreshedVersion="5" minRefreshableVersion="3" recordCount="325">
  <cacheSource type="worksheet">
    <worksheetSource name="Evts"/>
  </cacheSource>
  <cacheFields count="10">
    <cacheField name="Repère" numFmtId="0">
      <sharedItems containsSemiMixedTypes="0" containsString="0" containsNumber="1" containsInteger="1" minValue="1" maxValue="18" count="12">
        <n v="18"/>
        <n v="12"/>
        <n v="10"/>
        <n v="8"/>
        <n v="17"/>
        <n v="6"/>
        <n v="5"/>
        <n v="4"/>
        <n v="3"/>
        <n v="2"/>
        <n v="1"/>
        <n v="16"/>
      </sharedItems>
    </cacheField>
    <cacheField name="Prénom" numFmtId="0">
      <sharedItems/>
    </cacheField>
    <cacheField name="Section" numFmtId="0">
      <sharedItems containsBlank="1" count="8">
        <s v="CDT"/>
        <s v="GCM"/>
        <s v="SIO"/>
        <s v="SCS"/>
        <s v="SCO"/>
        <s v="SMS"/>
        <s v="SQG"/>
        <m u="1"/>
      </sharedItems>
    </cacheField>
    <cacheField name="Date" numFmtId="170">
      <sharedItems containsSemiMixedTypes="0" containsNonDate="0" containsDate="1" containsString="0" minDate="2018-07-01T00:00:00" maxDate="2018-08-01T00:00:00" count="31"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22T00:00:00"/>
        <d v="2018-07-18T00:00:00"/>
        <d v="2018-07-19T00:00:00"/>
        <d v="2018-07-20T00:00:00"/>
        <d v="2018-07-21T00:00:00"/>
        <d v="2018-07-30T00:00:00"/>
        <d v="2018-07-31T00:00:00"/>
        <d v="2018-07-01T00:00:00"/>
        <d v="2018-07-02T00:00:00"/>
      </sharedItems>
      <fieldGroup par="9" base="3">
        <rangePr groupBy="days" startDate="2018-07-01T00:00:00" endDate="2018-08-01T00:00:00"/>
        <groupItems count="368">
          <s v="&lt;01/07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8/2018"/>
        </groupItems>
      </fieldGroup>
    </cacheField>
    <cacheField name="Couleur" numFmtId="0">
      <sharedItems containsSemiMixedTypes="0" containsString="0" containsNumber="1" containsInteger="1" minValue="12040422" maxValue="15261367"/>
    </cacheField>
    <cacheField name="Absences" numFmtId="0">
      <sharedItems/>
    </cacheField>
    <cacheField name="Motif" numFmtId="170">
      <sharedItems count="2">
        <s v="vacance"/>
        <s v="deplacement"/>
      </sharedItems>
    </cacheField>
    <cacheField name="JourSem" numFmtId="0">
      <sharedItems containsSemiMixedTypes="0" containsString="0" containsNumber="1" containsInteger="1" minValue="1" maxValue="7" count="7">
        <n v="2"/>
        <n v="3"/>
        <n v="4"/>
        <n v="5"/>
        <n v="6"/>
        <n v="7"/>
        <n v="1"/>
      </sharedItems>
    </cacheField>
    <cacheField name="JourFérié" numFmtId="0">
      <sharedItems count="2">
        <b v="0"/>
        <b v="1"/>
      </sharedItems>
    </cacheField>
    <cacheField name="Mois" numFmtId="0" databaseField="0">
      <fieldGroup base="3">
        <rangePr groupBy="months" startDate="2018-07-01T00:00:00" endDate="2018-08-01T00:00:00"/>
        <groupItems count="14">
          <s v="&lt;01/07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5">
  <r>
    <x v="0"/>
    <s v="Paul-Franz"/>
    <x v="0"/>
    <x v="0"/>
    <n v="15261367"/>
    <s v="18Paul-FranzCDT43284"/>
    <x v="0"/>
    <x v="0"/>
    <x v="0"/>
  </r>
  <r>
    <x v="0"/>
    <s v="Paul-Franz"/>
    <x v="0"/>
    <x v="1"/>
    <n v="15261367"/>
    <s v="18Paul-FranzCDT43285"/>
    <x v="0"/>
    <x v="1"/>
    <x v="0"/>
  </r>
  <r>
    <x v="0"/>
    <s v="Paul-Franz"/>
    <x v="0"/>
    <x v="2"/>
    <n v="15261367"/>
    <s v="18Paul-FranzCDT43286"/>
    <x v="0"/>
    <x v="2"/>
    <x v="0"/>
  </r>
  <r>
    <x v="0"/>
    <s v="Paul-Franz"/>
    <x v="0"/>
    <x v="3"/>
    <n v="15261367"/>
    <s v="18Paul-FranzCDT43287"/>
    <x v="0"/>
    <x v="3"/>
    <x v="0"/>
  </r>
  <r>
    <x v="0"/>
    <s v="Paul-Franz"/>
    <x v="0"/>
    <x v="4"/>
    <n v="15261367"/>
    <s v="18Paul-FranzCDT43288"/>
    <x v="0"/>
    <x v="4"/>
    <x v="0"/>
  </r>
  <r>
    <x v="0"/>
    <s v="Paul-Franz"/>
    <x v="0"/>
    <x v="5"/>
    <n v="15261367"/>
    <s v="18Paul-FranzCDT43289"/>
    <x v="0"/>
    <x v="5"/>
    <x v="0"/>
  </r>
  <r>
    <x v="0"/>
    <s v="Paul-Franz"/>
    <x v="0"/>
    <x v="6"/>
    <n v="15261367"/>
    <s v="18Paul-FranzCDT43290"/>
    <x v="0"/>
    <x v="6"/>
    <x v="0"/>
  </r>
  <r>
    <x v="1"/>
    <s v="Ludovic"/>
    <x v="1"/>
    <x v="6"/>
    <n v="15261367"/>
    <s v="12LudovicGCM43290"/>
    <x v="0"/>
    <x v="6"/>
    <x v="0"/>
  </r>
  <r>
    <x v="1"/>
    <s v="Ludovic"/>
    <x v="1"/>
    <x v="7"/>
    <n v="15261367"/>
    <s v="12LudovicGCM43291"/>
    <x v="0"/>
    <x v="0"/>
    <x v="0"/>
  </r>
  <r>
    <x v="1"/>
    <s v="Ludovic"/>
    <x v="1"/>
    <x v="8"/>
    <n v="15261367"/>
    <s v="12LudovicGCM43292"/>
    <x v="0"/>
    <x v="1"/>
    <x v="0"/>
  </r>
  <r>
    <x v="1"/>
    <s v="Ludovic"/>
    <x v="1"/>
    <x v="9"/>
    <n v="15261367"/>
    <s v="12LudovicGCM43293"/>
    <x v="0"/>
    <x v="2"/>
    <x v="0"/>
  </r>
  <r>
    <x v="1"/>
    <s v="Ludovic"/>
    <x v="1"/>
    <x v="10"/>
    <n v="15261367"/>
    <s v="12LudovicGCM43294"/>
    <x v="0"/>
    <x v="3"/>
    <x v="0"/>
  </r>
  <r>
    <x v="2"/>
    <s v="Harold"/>
    <x v="1"/>
    <x v="1"/>
    <n v="15261367"/>
    <s v="10HaroldGCM43285"/>
    <x v="0"/>
    <x v="1"/>
    <x v="0"/>
  </r>
  <r>
    <x v="2"/>
    <s v="Harold"/>
    <x v="1"/>
    <x v="2"/>
    <n v="15261367"/>
    <s v="10HaroldGCM43286"/>
    <x v="0"/>
    <x v="2"/>
    <x v="0"/>
  </r>
  <r>
    <x v="2"/>
    <s v="Harold"/>
    <x v="1"/>
    <x v="3"/>
    <n v="15261367"/>
    <s v="10HaroldGCM43287"/>
    <x v="0"/>
    <x v="3"/>
    <x v="0"/>
  </r>
  <r>
    <x v="2"/>
    <s v="Harold"/>
    <x v="1"/>
    <x v="4"/>
    <n v="15261367"/>
    <s v="10HaroldGCM43288"/>
    <x v="0"/>
    <x v="4"/>
    <x v="0"/>
  </r>
  <r>
    <x v="2"/>
    <s v="Harold"/>
    <x v="1"/>
    <x v="5"/>
    <n v="15261367"/>
    <s v="10HaroldGCM43289"/>
    <x v="0"/>
    <x v="5"/>
    <x v="0"/>
  </r>
  <r>
    <x v="2"/>
    <s v="Harold"/>
    <x v="1"/>
    <x v="6"/>
    <n v="15261367"/>
    <s v="10HaroldGCM43290"/>
    <x v="0"/>
    <x v="6"/>
    <x v="0"/>
  </r>
  <r>
    <x v="2"/>
    <s v="Harold"/>
    <x v="1"/>
    <x v="7"/>
    <n v="15261367"/>
    <s v="10HaroldGCM43291"/>
    <x v="0"/>
    <x v="0"/>
    <x v="0"/>
  </r>
  <r>
    <x v="3"/>
    <s v="Loïc"/>
    <x v="1"/>
    <x v="8"/>
    <n v="15261367"/>
    <s v="8LoïcGCM43292"/>
    <x v="0"/>
    <x v="1"/>
    <x v="0"/>
  </r>
  <r>
    <x v="3"/>
    <s v="Loïc"/>
    <x v="1"/>
    <x v="9"/>
    <n v="15261367"/>
    <s v="8LoïcGCM43293"/>
    <x v="0"/>
    <x v="2"/>
    <x v="0"/>
  </r>
  <r>
    <x v="3"/>
    <s v="Loïc"/>
    <x v="1"/>
    <x v="10"/>
    <n v="15261367"/>
    <s v="8LoïcGCM43294"/>
    <x v="0"/>
    <x v="3"/>
    <x v="0"/>
  </r>
  <r>
    <x v="3"/>
    <s v="Loïc"/>
    <x v="1"/>
    <x v="11"/>
    <n v="15261367"/>
    <s v="8LoïcGCM43295"/>
    <x v="0"/>
    <x v="4"/>
    <x v="1"/>
  </r>
  <r>
    <x v="3"/>
    <s v="Loïc"/>
    <x v="1"/>
    <x v="12"/>
    <n v="15261367"/>
    <s v="8LoïcGCM43296"/>
    <x v="0"/>
    <x v="5"/>
    <x v="0"/>
  </r>
  <r>
    <x v="3"/>
    <s v="Loïc"/>
    <x v="1"/>
    <x v="13"/>
    <n v="15261367"/>
    <s v="8LoïcGCM43297"/>
    <x v="0"/>
    <x v="6"/>
    <x v="0"/>
  </r>
  <r>
    <x v="3"/>
    <s v="Loïc"/>
    <x v="1"/>
    <x v="14"/>
    <n v="15261367"/>
    <s v="8LoïcGCM43298"/>
    <x v="0"/>
    <x v="0"/>
    <x v="0"/>
  </r>
  <r>
    <x v="4"/>
    <s v="Benoit"/>
    <x v="0"/>
    <x v="15"/>
    <n v="15261367"/>
    <s v="17BenoitCDT43304"/>
    <x v="0"/>
    <x v="6"/>
    <x v="0"/>
  </r>
  <r>
    <x v="4"/>
    <s v="Benoit"/>
    <x v="0"/>
    <x v="16"/>
    <n v="15261367"/>
    <s v="17BenoitCDT43305"/>
    <x v="0"/>
    <x v="0"/>
    <x v="0"/>
  </r>
  <r>
    <x v="4"/>
    <s v="Benoit"/>
    <x v="0"/>
    <x v="17"/>
    <n v="15261367"/>
    <s v="17BenoitCDT43306"/>
    <x v="0"/>
    <x v="1"/>
    <x v="0"/>
  </r>
  <r>
    <x v="4"/>
    <s v="Benoit"/>
    <x v="0"/>
    <x v="18"/>
    <n v="15261367"/>
    <s v="17BenoitCDT43307"/>
    <x v="0"/>
    <x v="2"/>
    <x v="0"/>
  </r>
  <r>
    <x v="4"/>
    <s v="Benoit"/>
    <x v="0"/>
    <x v="19"/>
    <n v="15261367"/>
    <s v="17BenoitCDT43308"/>
    <x v="0"/>
    <x v="3"/>
    <x v="0"/>
  </r>
  <r>
    <x v="4"/>
    <s v="Benoit"/>
    <x v="0"/>
    <x v="20"/>
    <n v="15261367"/>
    <s v="17BenoitCDT43309"/>
    <x v="0"/>
    <x v="4"/>
    <x v="0"/>
  </r>
  <r>
    <x v="4"/>
    <s v="Benoit"/>
    <x v="0"/>
    <x v="21"/>
    <n v="15261367"/>
    <s v="17BenoitCDT43310"/>
    <x v="0"/>
    <x v="5"/>
    <x v="0"/>
  </r>
  <r>
    <x v="1"/>
    <s v="Emeric"/>
    <x v="2"/>
    <x v="22"/>
    <n v="15261367"/>
    <s v="12EmericSIO43303"/>
    <x v="0"/>
    <x v="5"/>
    <x v="0"/>
  </r>
  <r>
    <x v="1"/>
    <s v="Emeric"/>
    <x v="2"/>
    <x v="15"/>
    <n v="15261367"/>
    <s v="12EmericSIO43304"/>
    <x v="0"/>
    <x v="6"/>
    <x v="0"/>
  </r>
  <r>
    <x v="1"/>
    <s v="Emeric"/>
    <x v="2"/>
    <x v="16"/>
    <n v="15261367"/>
    <s v="12EmericSIO43305"/>
    <x v="0"/>
    <x v="0"/>
    <x v="0"/>
  </r>
  <r>
    <x v="1"/>
    <s v="Emeric"/>
    <x v="2"/>
    <x v="17"/>
    <n v="15261367"/>
    <s v="12EmericSIO43306"/>
    <x v="0"/>
    <x v="1"/>
    <x v="0"/>
  </r>
  <r>
    <x v="1"/>
    <s v="Emeric"/>
    <x v="2"/>
    <x v="18"/>
    <n v="15261367"/>
    <s v="12EmericSIO43307"/>
    <x v="0"/>
    <x v="2"/>
    <x v="0"/>
  </r>
  <r>
    <x v="1"/>
    <s v="Emeric"/>
    <x v="2"/>
    <x v="19"/>
    <n v="15261367"/>
    <s v="12EmericSIO43308"/>
    <x v="0"/>
    <x v="3"/>
    <x v="0"/>
  </r>
  <r>
    <x v="3"/>
    <s v="Sébastien"/>
    <x v="2"/>
    <x v="2"/>
    <n v="15261367"/>
    <s v="8SébastienSIO43286"/>
    <x v="0"/>
    <x v="2"/>
    <x v="0"/>
  </r>
  <r>
    <x v="3"/>
    <s v="Sébastien"/>
    <x v="2"/>
    <x v="3"/>
    <n v="15261367"/>
    <s v="8SébastienSIO43287"/>
    <x v="0"/>
    <x v="3"/>
    <x v="0"/>
  </r>
  <r>
    <x v="3"/>
    <s v="Sébastien"/>
    <x v="2"/>
    <x v="4"/>
    <n v="15261367"/>
    <s v="8SébastienSIO43288"/>
    <x v="0"/>
    <x v="4"/>
    <x v="0"/>
  </r>
  <r>
    <x v="3"/>
    <s v="Sébastien"/>
    <x v="2"/>
    <x v="5"/>
    <n v="15261367"/>
    <s v="8SébastienSIO43289"/>
    <x v="0"/>
    <x v="5"/>
    <x v="0"/>
  </r>
  <r>
    <x v="3"/>
    <s v="Sébastien"/>
    <x v="2"/>
    <x v="6"/>
    <n v="15261367"/>
    <s v="8SébastienSIO43290"/>
    <x v="0"/>
    <x v="6"/>
    <x v="0"/>
  </r>
  <r>
    <x v="3"/>
    <s v="Sébastien"/>
    <x v="2"/>
    <x v="7"/>
    <n v="15261367"/>
    <s v="8SébastienSIO43291"/>
    <x v="0"/>
    <x v="0"/>
    <x v="0"/>
  </r>
  <r>
    <x v="3"/>
    <s v="Sébastien"/>
    <x v="2"/>
    <x v="8"/>
    <n v="15261367"/>
    <s v="8SébastienSIO43292"/>
    <x v="0"/>
    <x v="1"/>
    <x v="0"/>
  </r>
  <r>
    <x v="3"/>
    <s v="Julien"/>
    <x v="3"/>
    <x v="5"/>
    <n v="15261367"/>
    <s v="8JulienSCS43289"/>
    <x v="0"/>
    <x v="5"/>
    <x v="0"/>
  </r>
  <r>
    <x v="3"/>
    <s v="Julien"/>
    <x v="3"/>
    <x v="6"/>
    <n v="15261367"/>
    <s v="8JulienSCS43290"/>
    <x v="0"/>
    <x v="6"/>
    <x v="0"/>
  </r>
  <r>
    <x v="3"/>
    <s v="Julien"/>
    <x v="3"/>
    <x v="7"/>
    <n v="15261367"/>
    <s v="8JulienSCS43291"/>
    <x v="0"/>
    <x v="0"/>
    <x v="0"/>
  </r>
  <r>
    <x v="3"/>
    <s v="Julien"/>
    <x v="3"/>
    <x v="8"/>
    <n v="15261367"/>
    <s v="8JulienSCS43292"/>
    <x v="0"/>
    <x v="1"/>
    <x v="0"/>
  </r>
  <r>
    <x v="3"/>
    <s v="Julien"/>
    <x v="3"/>
    <x v="9"/>
    <n v="15261367"/>
    <s v="8JulienSCS43293"/>
    <x v="0"/>
    <x v="2"/>
    <x v="0"/>
  </r>
  <r>
    <x v="3"/>
    <s v="Julien"/>
    <x v="3"/>
    <x v="10"/>
    <n v="15261367"/>
    <s v="8JulienSCS43294"/>
    <x v="0"/>
    <x v="3"/>
    <x v="0"/>
  </r>
  <r>
    <x v="3"/>
    <s v="Frédéric"/>
    <x v="3"/>
    <x v="23"/>
    <n v="15261367"/>
    <s v="8FrédéricSCS43299"/>
    <x v="0"/>
    <x v="1"/>
    <x v="0"/>
  </r>
  <r>
    <x v="3"/>
    <s v="Frédéric"/>
    <x v="3"/>
    <x v="24"/>
    <n v="15261367"/>
    <s v="8FrédéricSCS43300"/>
    <x v="0"/>
    <x v="2"/>
    <x v="0"/>
  </r>
  <r>
    <x v="3"/>
    <s v="Frédéric"/>
    <x v="3"/>
    <x v="25"/>
    <n v="15261367"/>
    <s v="8FrédéricSCS43301"/>
    <x v="0"/>
    <x v="3"/>
    <x v="0"/>
  </r>
  <r>
    <x v="3"/>
    <s v="Frédéric"/>
    <x v="3"/>
    <x v="26"/>
    <n v="15261367"/>
    <s v="8FrédéricSCS43302"/>
    <x v="0"/>
    <x v="4"/>
    <x v="0"/>
  </r>
  <r>
    <x v="3"/>
    <s v="Frédéric"/>
    <x v="3"/>
    <x v="22"/>
    <n v="15261367"/>
    <s v="8FrédéricSCS43303"/>
    <x v="0"/>
    <x v="5"/>
    <x v="0"/>
  </r>
  <r>
    <x v="3"/>
    <s v="Frédéric"/>
    <x v="3"/>
    <x v="15"/>
    <n v="15261367"/>
    <s v="8FrédéricSCS43304"/>
    <x v="0"/>
    <x v="6"/>
    <x v="0"/>
  </r>
  <r>
    <x v="3"/>
    <s v="Frédéric"/>
    <x v="3"/>
    <x v="16"/>
    <n v="15261367"/>
    <s v="8FrédéricSCS43305"/>
    <x v="0"/>
    <x v="0"/>
    <x v="0"/>
  </r>
  <r>
    <x v="5"/>
    <s v="Fabien"/>
    <x v="2"/>
    <x v="3"/>
    <n v="15261367"/>
    <s v="6FabienSIO43287"/>
    <x v="0"/>
    <x v="3"/>
    <x v="0"/>
  </r>
  <r>
    <x v="5"/>
    <s v="Fabien"/>
    <x v="2"/>
    <x v="4"/>
    <n v="15261367"/>
    <s v="6FabienSIO43288"/>
    <x v="0"/>
    <x v="4"/>
    <x v="0"/>
  </r>
  <r>
    <x v="5"/>
    <s v="Fabien"/>
    <x v="2"/>
    <x v="5"/>
    <n v="15261367"/>
    <s v="6FabienSIO43289"/>
    <x v="0"/>
    <x v="5"/>
    <x v="0"/>
  </r>
  <r>
    <x v="5"/>
    <s v="Fabien"/>
    <x v="2"/>
    <x v="6"/>
    <n v="15261367"/>
    <s v="6FabienSIO43290"/>
    <x v="0"/>
    <x v="6"/>
    <x v="0"/>
  </r>
  <r>
    <x v="5"/>
    <s v="Fabien"/>
    <x v="2"/>
    <x v="7"/>
    <n v="15261367"/>
    <s v="6FabienSIO43291"/>
    <x v="0"/>
    <x v="0"/>
    <x v="0"/>
  </r>
  <r>
    <x v="5"/>
    <s v="Fabien"/>
    <x v="2"/>
    <x v="8"/>
    <n v="15261367"/>
    <s v="6FabienSIO43292"/>
    <x v="0"/>
    <x v="1"/>
    <x v="0"/>
  </r>
  <r>
    <x v="5"/>
    <s v="Fabien"/>
    <x v="2"/>
    <x v="9"/>
    <n v="15261367"/>
    <s v="6FabienSIO43293"/>
    <x v="0"/>
    <x v="2"/>
    <x v="0"/>
  </r>
  <r>
    <x v="5"/>
    <s v="Benjamin"/>
    <x v="3"/>
    <x v="7"/>
    <n v="15261367"/>
    <s v="6BenjaminSCS43291"/>
    <x v="0"/>
    <x v="0"/>
    <x v="0"/>
  </r>
  <r>
    <x v="5"/>
    <s v="Benjamin"/>
    <x v="3"/>
    <x v="8"/>
    <n v="15261367"/>
    <s v="6BenjaminSCS43292"/>
    <x v="0"/>
    <x v="1"/>
    <x v="0"/>
  </r>
  <r>
    <x v="5"/>
    <s v="Benjamin"/>
    <x v="3"/>
    <x v="9"/>
    <n v="15261367"/>
    <s v="6BenjaminSCS43293"/>
    <x v="0"/>
    <x v="2"/>
    <x v="0"/>
  </r>
  <r>
    <x v="5"/>
    <s v="Benjamin"/>
    <x v="3"/>
    <x v="10"/>
    <n v="15261367"/>
    <s v="6BenjaminSCS43294"/>
    <x v="0"/>
    <x v="3"/>
    <x v="0"/>
  </r>
  <r>
    <x v="5"/>
    <s v="Benjamin"/>
    <x v="3"/>
    <x v="11"/>
    <n v="15261367"/>
    <s v="6BenjaminSCS43295"/>
    <x v="0"/>
    <x v="4"/>
    <x v="1"/>
  </r>
  <r>
    <x v="5"/>
    <s v="Benjamin"/>
    <x v="3"/>
    <x v="12"/>
    <n v="15261367"/>
    <s v="6BenjaminSCS43296"/>
    <x v="0"/>
    <x v="5"/>
    <x v="0"/>
  </r>
  <r>
    <x v="5"/>
    <s v="Benjamin"/>
    <x v="3"/>
    <x v="13"/>
    <n v="15261367"/>
    <s v="6BenjaminSCS43297"/>
    <x v="0"/>
    <x v="6"/>
    <x v="0"/>
  </r>
  <r>
    <x v="5"/>
    <s v="Vincent"/>
    <x v="4"/>
    <x v="3"/>
    <n v="15261367"/>
    <s v="6VincentSCO43287"/>
    <x v="0"/>
    <x v="3"/>
    <x v="0"/>
  </r>
  <r>
    <x v="5"/>
    <s v="Vincent"/>
    <x v="4"/>
    <x v="4"/>
    <n v="15261367"/>
    <s v="6VincentSCO43288"/>
    <x v="0"/>
    <x v="4"/>
    <x v="0"/>
  </r>
  <r>
    <x v="5"/>
    <s v="Vincent"/>
    <x v="4"/>
    <x v="5"/>
    <n v="15261367"/>
    <s v="6VincentSCO43289"/>
    <x v="0"/>
    <x v="5"/>
    <x v="0"/>
  </r>
  <r>
    <x v="5"/>
    <s v="Vincent"/>
    <x v="4"/>
    <x v="6"/>
    <n v="15261367"/>
    <s v="6VincentSCO43290"/>
    <x v="0"/>
    <x v="6"/>
    <x v="0"/>
  </r>
  <r>
    <x v="5"/>
    <s v="Vincent"/>
    <x v="4"/>
    <x v="7"/>
    <n v="15261367"/>
    <s v="6VincentSCO43291"/>
    <x v="0"/>
    <x v="0"/>
    <x v="0"/>
  </r>
  <r>
    <x v="5"/>
    <s v="Vincent"/>
    <x v="4"/>
    <x v="8"/>
    <n v="15261367"/>
    <s v="6VincentSCO43292"/>
    <x v="0"/>
    <x v="1"/>
    <x v="0"/>
  </r>
  <r>
    <x v="5"/>
    <s v="Vincent"/>
    <x v="4"/>
    <x v="9"/>
    <n v="15261367"/>
    <s v="6VincentSCO43293"/>
    <x v="0"/>
    <x v="2"/>
    <x v="0"/>
  </r>
  <r>
    <x v="5"/>
    <s v="Anli"/>
    <x v="3"/>
    <x v="12"/>
    <n v="15261367"/>
    <s v="6AnliSCS43296"/>
    <x v="0"/>
    <x v="5"/>
    <x v="0"/>
  </r>
  <r>
    <x v="5"/>
    <s v="Anli"/>
    <x v="3"/>
    <x v="13"/>
    <n v="15261367"/>
    <s v="6AnliSCS43297"/>
    <x v="0"/>
    <x v="6"/>
    <x v="0"/>
  </r>
  <r>
    <x v="5"/>
    <s v="Anli"/>
    <x v="3"/>
    <x v="14"/>
    <n v="15261367"/>
    <s v="6AnliSCS43298"/>
    <x v="0"/>
    <x v="0"/>
    <x v="0"/>
  </r>
  <r>
    <x v="5"/>
    <s v="Anli"/>
    <x v="3"/>
    <x v="23"/>
    <n v="15261367"/>
    <s v="6AnliSCS43299"/>
    <x v="0"/>
    <x v="1"/>
    <x v="0"/>
  </r>
  <r>
    <x v="5"/>
    <s v="Anli"/>
    <x v="3"/>
    <x v="24"/>
    <n v="15261367"/>
    <s v="6AnliSCS43300"/>
    <x v="0"/>
    <x v="2"/>
    <x v="0"/>
  </r>
  <r>
    <x v="5"/>
    <s v="Anli"/>
    <x v="3"/>
    <x v="25"/>
    <n v="15261367"/>
    <s v="6AnliSCS43301"/>
    <x v="0"/>
    <x v="3"/>
    <x v="0"/>
  </r>
  <r>
    <x v="5"/>
    <s v="Benjamin"/>
    <x v="3"/>
    <x v="17"/>
    <n v="15261367"/>
    <s v="6BenjaminSCS43306"/>
    <x v="0"/>
    <x v="1"/>
    <x v="0"/>
  </r>
  <r>
    <x v="5"/>
    <s v="Benjamin"/>
    <x v="3"/>
    <x v="18"/>
    <n v="15261367"/>
    <s v="6BenjaminSCS43307"/>
    <x v="0"/>
    <x v="2"/>
    <x v="0"/>
  </r>
  <r>
    <x v="5"/>
    <s v="Benjamin"/>
    <x v="3"/>
    <x v="19"/>
    <n v="15261367"/>
    <s v="6BenjaminSCS43308"/>
    <x v="0"/>
    <x v="3"/>
    <x v="0"/>
  </r>
  <r>
    <x v="5"/>
    <s v="Benjamin"/>
    <x v="3"/>
    <x v="20"/>
    <n v="15261367"/>
    <s v="6BenjaminSCS43309"/>
    <x v="0"/>
    <x v="4"/>
    <x v="0"/>
  </r>
  <r>
    <x v="5"/>
    <s v="Benjamin"/>
    <x v="3"/>
    <x v="21"/>
    <n v="15261367"/>
    <s v="6BenjaminSCS43310"/>
    <x v="0"/>
    <x v="5"/>
    <x v="0"/>
  </r>
  <r>
    <x v="5"/>
    <s v="Benjamin"/>
    <x v="3"/>
    <x v="27"/>
    <n v="15261367"/>
    <s v="6BenjaminSCS43311"/>
    <x v="0"/>
    <x v="6"/>
    <x v="0"/>
  </r>
  <r>
    <x v="5"/>
    <s v="Benjamin"/>
    <x v="3"/>
    <x v="28"/>
    <n v="15261367"/>
    <s v="6BenjaminSCS43312"/>
    <x v="0"/>
    <x v="0"/>
    <x v="0"/>
  </r>
  <r>
    <x v="5"/>
    <s v="Loïc"/>
    <x v="5"/>
    <x v="24"/>
    <n v="15261367"/>
    <s v="6LoïcSMS43300"/>
    <x v="0"/>
    <x v="2"/>
    <x v="0"/>
  </r>
  <r>
    <x v="5"/>
    <s v="Loïc"/>
    <x v="5"/>
    <x v="25"/>
    <n v="15261367"/>
    <s v="6LoïcSMS43301"/>
    <x v="0"/>
    <x v="3"/>
    <x v="0"/>
  </r>
  <r>
    <x v="5"/>
    <s v="Loïc"/>
    <x v="5"/>
    <x v="26"/>
    <n v="15261367"/>
    <s v="6LoïcSMS43302"/>
    <x v="0"/>
    <x v="4"/>
    <x v="0"/>
  </r>
  <r>
    <x v="5"/>
    <s v="Loïc"/>
    <x v="5"/>
    <x v="22"/>
    <n v="15261367"/>
    <s v="6LoïcSMS43303"/>
    <x v="0"/>
    <x v="5"/>
    <x v="0"/>
  </r>
  <r>
    <x v="5"/>
    <s v="Loïc"/>
    <x v="5"/>
    <x v="15"/>
    <n v="15261367"/>
    <s v="6LoïcSMS43304"/>
    <x v="0"/>
    <x v="6"/>
    <x v="0"/>
  </r>
  <r>
    <x v="5"/>
    <s v="Loïc"/>
    <x v="5"/>
    <x v="16"/>
    <n v="15261367"/>
    <s v="6LoïcSMS43305"/>
    <x v="0"/>
    <x v="0"/>
    <x v="0"/>
  </r>
  <r>
    <x v="5"/>
    <s v="Loïc"/>
    <x v="5"/>
    <x v="17"/>
    <n v="15261367"/>
    <s v="6LoïcSMS43306"/>
    <x v="0"/>
    <x v="1"/>
    <x v="0"/>
  </r>
  <r>
    <x v="5"/>
    <s v="Cloé"/>
    <x v="4"/>
    <x v="23"/>
    <n v="15261367"/>
    <s v="6CloéSCO43299"/>
    <x v="0"/>
    <x v="1"/>
    <x v="0"/>
  </r>
  <r>
    <x v="5"/>
    <s v="Cloé"/>
    <x v="4"/>
    <x v="24"/>
    <n v="15261367"/>
    <s v="6CloéSCO43300"/>
    <x v="0"/>
    <x v="2"/>
    <x v="0"/>
  </r>
  <r>
    <x v="5"/>
    <s v="Cloé"/>
    <x v="4"/>
    <x v="25"/>
    <n v="15261367"/>
    <s v="6CloéSCO43301"/>
    <x v="0"/>
    <x v="3"/>
    <x v="0"/>
  </r>
  <r>
    <x v="5"/>
    <s v="Cloé"/>
    <x v="4"/>
    <x v="26"/>
    <n v="15261367"/>
    <s v="6CloéSCO43302"/>
    <x v="0"/>
    <x v="4"/>
    <x v="0"/>
  </r>
  <r>
    <x v="5"/>
    <s v="Cloé"/>
    <x v="4"/>
    <x v="22"/>
    <n v="15261367"/>
    <s v="6CloéSCO43303"/>
    <x v="0"/>
    <x v="5"/>
    <x v="0"/>
  </r>
  <r>
    <x v="5"/>
    <s v="Cloé"/>
    <x v="4"/>
    <x v="15"/>
    <n v="15261367"/>
    <s v="6CloéSCO43304"/>
    <x v="0"/>
    <x v="6"/>
    <x v="0"/>
  </r>
  <r>
    <x v="5"/>
    <s v="Cloé"/>
    <x v="4"/>
    <x v="16"/>
    <n v="15261367"/>
    <s v="6CloéSCO43305"/>
    <x v="0"/>
    <x v="0"/>
    <x v="0"/>
  </r>
  <r>
    <x v="6"/>
    <s v="Bernard"/>
    <x v="0"/>
    <x v="2"/>
    <n v="15261367"/>
    <s v="5BernardCDT43286"/>
    <x v="0"/>
    <x v="2"/>
    <x v="0"/>
  </r>
  <r>
    <x v="6"/>
    <s v="Bernard"/>
    <x v="0"/>
    <x v="3"/>
    <n v="15261367"/>
    <s v="5BernardCDT43287"/>
    <x v="0"/>
    <x v="3"/>
    <x v="0"/>
  </r>
  <r>
    <x v="6"/>
    <s v="Bernard"/>
    <x v="0"/>
    <x v="4"/>
    <n v="15261367"/>
    <s v="5BernardCDT43288"/>
    <x v="0"/>
    <x v="4"/>
    <x v="0"/>
  </r>
  <r>
    <x v="6"/>
    <s v="Bernard"/>
    <x v="0"/>
    <x v="5"/>
    <n v="15261367"/>
    <s v="5BernardCDT43289"/>
    <x v="0"/>
    <x v="5"/>
    <x v="0"/>
  </r>
  <r>
    <x v="6"/>
    <s v="Bernard"/>
    <x v="0"/>
    <x v="6"/>
    <n v="15261367"/>
    <s v="5BernardCDT43290"/>
    <x v="0"/>
    <x v="6"/>
    <x v="0"/>
  </r>
  <r>
    <x v="6"/>
    <s v="Bernard"/>
    <x v="0"/>
    <x v="7"/>
    <n v="15261367"/>
    <s v="5BernardCDT43291"/>
    <x v="0"/>
    <x v="0"/>
    <x v="0"/>
  </r>
  <r>
    <x v="6"/>
    <s v="Bernard"/>
    <x v="0"/>
    <x v="8"/>
    <n v="15261367"/>
    <s v="5BernardCDT43292"/>
    <x v="0"/>
    <x v="1"/>
    <x v="0"/>
  </r>
  <r>
    <x v="6"/>
    <s v="Cédric"/>
    <x v="0"/>
    <x v="15"/>
    <n v="15261367"/>
    <s v="5CédricCDT43304"/>
    <x v="0"/>
    <x v="6"/>
    <x v="0"/>
  </r>
  <r>
    <x v="6"/>
    <s v="Cédric"/>
    <x v="0"/>
    <x v="16"/>
    <n v="15261367"/>
    <s v="5CédricCDT43305"/>
    <x v="0"/>
    <x v="0"/>
    <x v="0"/>
  </r>
  <r>
    <x v="6"/>
    <s v="Cédric"/>
    <x v="0"/>
    <x v="17"/>
    <n v="15261367"/>
    <s v="5CédricCDT43306"/>
    <x v="0"/>
    <x v="1"/>
    <x v="0"/>
  </r>
  <r>
    <x v="6"/>
    <s v="Cédric"/>
    <x v="0"/>
    <x v="18"/>
    <n v="15261367"/>
    <s v="5CédricCDT43307"/>
    <x v="0"/>
    <x v="2"/>
    <x v="0"/>
  </r>
  <r>
    <x v="6"/>
    <s v="Cédric"/>
    <x v="0"/>
    <x v="19"/>
    <n v="15261367"/>
    <s v="5CédricCDT43308"/>
    <x v="0"/>
    <x v="3"/>
    <x v="0"/>
  </r>
  <r>
    <x v="6"/>
    <s v="Cédric"/>
    <x v="0"/>
    <x v="20"/>
    <n v="15261367"/>
    <s v="5CédricCDT43309"/>
    <x v="0"/>
    <x v="4"/>
    <x v="0"/>
  </r>
  <r>
    <x v="6"/>
    <s v="Cédric"/>
    <x v="0"/>
    <x v="21"/>
    <n v="15261367"/>
    <s v="5CédricCDT43310"/>
    <x v="0"/>
    <x v="5"/>
    <x v="0"/>
  </r>
  <r>
    <x v="7"/>
    <s v="Mahadi"/>
    <x v="6"/>
    <x v="26"/>
    <n v="15261367"/>
    <s v="4MahadiSQG43302"/>
    <x v="0"/>
    <x v="4"/>
    <x v="0"/>
  </r>
  <r>
    <x v="7"/>
    <s v="Mahadi"/>
    <x v="6"/>
    <x v="22"/>
    <n v="15261367"/>
    <s v="4MahadiSQG43303"/>
    <x v="0"/>
    <x v="5"/>
    <x v="0"/>
  </r>
  <r>
    <x v="7"/>
    <s v="Mahadi"/>
    <x v="6"/>
    <x v="15"/>
    <n v="15261367"/>
    <s v="4MahadiSQG43304"/>
    <x v="0"/>
    <x v="6"/>
    <x v="0"/>
  </r>
  <r>
    <x v="7"/>
    <s v="Mahadi"/>
    <x v="6"/>
    <x v="16"/>
    <n v="15261367"/>
    <s v="4MahadiSQG43305"/>
    <x v="0"/>
    <x v="0"/>
    <x v="0"/>
  </r>
  <r>
    <x v="7"/>
    <s v="Mahadi"/>
    <x v="6"/>
    <x v="17"/>
    <n v="15261367"/>
    <s v="4MahadiSQG43306"/>
    <x v="0"/>
    <x v="1"/>
    <x v="0"/>
  </r>
  <r>
    <x v="7"/>
    <s v="Mahadi"/>
    <x v="6"/>
    <x v="18"/>
    <n v="15261367"/>
    <s v="4MahadiSQG43307"/>
    <x v="0"/>
    <x v="2"/>
    <x v="0"/>
  </r>
  <r>
    <x v="7"/>
    <s v="Mahadi"/>
    <x v="6"/>
    <x v="19"/>
    <n v="15261367"/>
    <s v="4MahadiSQG43308"/>
    <x v="0"/>
    <x v="3"/>
    <x v="0"/>
  </r>
  <r>
    <x v="7"/>
    <s v="Christophe"/>
    <x v="4"/>
    <x v="0"/>
    <n v="15261367"/>
    <s v="4ChristopheSCO43284"/>
    <x v="0"/>
    <x v="0"/>
    <x v="0"/>
  </r>
  <r>
    <x v="7"/>
    <s v="Christophe"/>
    <x v="4"/>
    <x v="1"/>
    <n v="15261367"/>
    <s v="4ChristopheSCO43285"/>
    <x v="0"/>
    <x v="1"/>
    <x v="0"/>
  </r>
  <r>
    <x v="7"/>
    <s v="Christophe"/>
    <x v="4"/>
    <x v="2"/>
    <n v="15261367"/>
    <s v="4ChristopheSCO43286"/>
    <x v="0"/>
    <x v="2"/>
    <x v="0"/>
  </r>
  <r>
    <x v="7"/>
    <s v="Christophe"/>
    <x v="4"/>
    <x v="3"/>
    <n v="15261367"/>
    <s v="4ChristopheSCO43287"/>
    <x v="0"/>
    <x v="3"/>
    <x v="0"/>
  </r>
  <r>
    <x v="7"/>
    <s v="Christophe"/>
    <x v="4"/>
    <x v="4"/>
    <n v="15261367"/>
    <s v="4ChristopheSCO43288"/>
    <x v="0"/>
    <x v="4"/>
    <x v="0"/>
  </r>
  <r>
    <x v="7"/>
    <s v="Christophe"/>
    <x v="4"/>
    <x v="5"/>
    <n v="15261367"/>
    <s v="4ChristopheSCO43289"/>
    <x v="0"/>
    <x v="5"/>
    <x v="0"/>
  </r>
  <r>
    <x v="7"/>
    <s v="Christophe"/>
    <x v="4"/>
    <x v="6"/>
    <n v="15261367"/>
    <s v="4ChristopheSCO43290"/>
    <x v="0"/>
    <x v="6"/>
    <x v="0"/>
  </r>
  <r>
    <x v="8"/>
    <s v="Antoine"/>
    <x v="1"/>
    <x v="5"/>
    <n v="15261367"/>
    <s v="3AntoineGCM43289"/>
    <x v="0"/>
    <x v="5"/>
    <x v="0"/>
  </r>
  <r>
    <x v="8"/>
    <s v="Antoine"/>
    <x v="1"/>
    <x v="6"/>
    <n v="15261367"/>
    <s v="3AntoineGCM43290"/>
    <x v="0"/>
    <x v="6"/>
    <x v="0"/>
  </r>
  <r>
    <x v="8"/>
    <s v="Antoine"/>
    <x v="1"/>
    <x v="7"/>
    <n v="15261367"/>
    <s v="3AntoineGCM43291"/>
    <x v="0"/>
    <x v="0"/>
    <x v="0"/>
  </r>
  <r>
    <x v="8"/>
    <s v="Antoine"/>
    <x v="1"/>
    <x v="8"/>
    <n v="15261367"/>
    <s v="3AntoineGCM43292"/>
    <x v="0"/>
    <x v="1"/>
    <x v="0"/>
  </r>
  <r>
    <x v="8"/>
    <s v="Antoine"/>
    <x v="1"/>
    <x v="9"/>
    <n v="15261367"/>
    <s v="3AntoineGCM43293"/>
    <x v="0"/>
    <x v="2"/>
    <x v="0"/>
  </r>
  <r>
    <x v="8"/>
    <s v="Antoine"/>
    <x v="1"/>
    <x v="10"/>
    <n v="15261367"/>
    <s v="3AntoineGCM43294"/>
    <x v="0"/>
    <x v="3"/>
    <x v="0"/>
  </r>
  <r>
    <x v="8"/>
    <s v="Ludovic"/>
    <x v="3"/>
    <x v="14"/>
    <n v="15261367"/>
    <s v="3LudovicSCS43298"/>
    <x v="0"/>
    <x v="0"/>
    <x v="0"/>
  </r>
  <r>
    <x v="8"/>
    <s v="Ludovic"/>
    <x v="3"/>
    <x v="23"/>
    <n v="15261367"/>
    <s v="3LudovicSCS43299"/>
    <x v="0"/>
    <x v="1"/>
    <x v="0"/>
  </r>
  <r>
    <x v="8"/>
    <s v="Ludovic"/>
    <x v="3"/>
    <x v="24"/>
    <n v="15261367"/>
    <s v="3LudovicSCS43300"/>
    <x v="0"/>
    <x v="2"/>
    <x v="0"/>
  </r>
  <r>
    <x v="8"/>
    <s v="Ludovic"/>
    <x v="3"/>
    <x v="25"/>
    <n v="15261367"/>
    <s v="3LudovicSCS43301"/>
    <x v="0"/>
    <x v="3"/>
    <x v="0"/>
  </r>
  <r>
    <x v="8"/>
    <s v="Ludovic"/>
    <x v="3"/>
    <x v="26"/>
    <n v="15261367"/>
    <s v="3LudovicSCS43302"/>
    <x v="0"/>
    <x v="4"/>
    <x v="0"/>
  </r>
  <r>
    <x v="8"/>
    <s v="Ludovic"/>
    <x v="3"/>
    <x v="22"/>
    <n v="15261367"/>
    <s v="3LudovicSCS43303"/>
    <x v="0"/>
    <x v="5"/>
    <x v="0"/>
  </r>
  <r>
    <x v="8"/>
    <s v="Ludovic"/>
    <x v="3"/>
    <x v="15"/>
    <n v="15261367"/>
    <s v="3LudovicSCS43304"/>
    <x v="0"/>
    <x v="6"/>
    <x v="0"/>
  </r>
  <r>
    <x v="8"/>
    <s v="Mathieu"/>
    <x v="2"/>
    <x v="16"/>
    <n v="15261367"/>
    <s v="3MathieuSIO43305"/>
    <x v="0"/>
    <x v="0"/>
    <x v="0"/>
  </r>
  <r>
    <x v="8"/>
    <s v="Mathieu"/>
    <x v="2"/>
    <x v="17"/>
    <n v="15261367"/>
    <s v="3MathieuSIO43306"/>
    <x v="0"/>
    <x v="1"/>
    <x v="0"/>
  </r>
  <r>
    <x v="8"/>
    <s v="Mathieu"/>
    <x v="2"/>
    <x v="18"/>
    <n v="15261367"/>
    <s v="3MathieuSIO43307"/>
    <x v="0"/>
    <x v="2"/>
    <x v="0"/>
  </r>
  <r>
    <x v="8"/>
    <s v="Mathieu"/>
    <x v="2"/>
    <x v="19"/>
    <n v="15261367"/>
    <s v="3MathieuSIO43308"/>
    <x v="0"/>
    <x v="3"/>
    <x v="0"/>
  </r>
  <r>
    <x v="8"/>
    <s v="Mathieu"/>
    <x v="2"/>
    <x v="20"/>
    <n v="15261367"/>
    <s v="3MathieuSIO43309"/>
    <x v="0"/>
    <x v="4"/>
    <x v="0"/>
  </r>
  <r>
    <x v="8"/>
    <s v="Mathieu"/>
    <x v="2"/>
    <x v="21"/>
    <n v="15261367"/>
    <s v="3MathieuSIO43310"/>
    <x v="0"/>
    <x v="5"/>
    <x v="0"/>
  </r>
  <r>
    <x v="8"/>
    <s v="Mathieu"/>
    <x v="2"/>
    <x v="27"/>
    <n v="15261367"/>
    <s v="3MathieuSIO43311"/>
    <x v="0"/>
    <x v="6"/>
    <x v="0"/>
  </r>
  <r>
    <x v="9"/>
    <s v="Vincent"/>
    <x v="4"/>
    <x v="16"/>
    <n v="15261367"/>
    <s v="2VincentSCO43305"/>
    <x v="0"/>
    <x v="0"/>
    <x v="0"/>
  </r>
  <r>
    <x v="9"/>
    <s v="Vincent"/>
    <x v="4"/>
    <x v="17"/>
    <n v="15261367"/>
    <s v="2VincentSCO43306"/>
    <x v="0"/>
    <x v="1"/>
    <x v="0"/>
  </r>
  <r>
    <x v="9"/>
    <s v="Vincent"/>
    <x v="4"/>
    <x v="18"/>
    <n v="15261367"/>
    <s v="2VincentSCO43307"/>
    <x v="0"/>
    <x v="2"/>
    <x v="0"/>
  </r>
  <r>
    <x v="9"/>
    <s v="Vincent"/>
    <x v="4"/>
    <x v="19"/>
    <n v="15261367"/>
    <s v="2VincentSCO43308"/>
    <x v="0"/>
    <x v="3"/>
    <x v="0"/>
  </r>
  <r>
    <x v="9"/>
    <s v="Vincent"/>
    <x v="4"/>
    <x v="20"/>
    <n v="15261367"/>
    <s v="2VincentSCO43309"/>
    <x v="0"/>
    <x v="4"/>
    <x v="0"/>
  </r>
  <r>
    <x v="9"/>
    <s v="Vincent"/>
    <x v="4"/>
    <x v="21"/>
    <n v="15261367"/>
    <s v="2VincentSCO43310"/>
    <x v="0"/>
    <x v="5"/>
    <x v="0"/>
  </r>
  <r>
    <x v="9"/>
    <s v="Vincent"/>
    <x v="4"/>
    <x v="27"/>
    <n v="15261367"/>
    <s v="2VincentSCO43311"/>
    <x v="0"/>
    <x v="6"/>
    <x v="0"/>
  </r>
  <r>
    <x v="9"/>
    <s v="Driss"/>
    <x v="6"/>
    <x v="1"/>
    <n v="15261367"/>
    <s v="2DrissSQG43285"/>
    <x v="0"/>
    <x v="1"/>
    <x v="0"/>
  </r>
  <r>
    <x v="9"/>
    <s v="Driss"/>
    <x v="6"/>
    <x v="2"/>
    <n v="15261367"/>
    <s v="2DrissSQG43286"/>
    <x v="0"/>
    <x v="2"/>
    <x v="0"/>
  </r>
  <r>
    <x v="9"/>
    <s v="Driss"/>
    <x v="6"/>
    <x v="3"/>
    <n v="15261367"/>
    <s v="2DrissSQG43287"/>
    <x v="0"/>
    <x v="3"/>
    <x v="0"/>
  </r>
  <r>
    <x v="9"/>
    <s v="Driss"/>
    <x v="6"/>
    <x v="4"/>
    <n v="15261367"/>
    <s v="2DrissSQG43288"/>
    <x v="0"/>
    <x v="4"/>
    <x v="0"/>
  </r>
  <r>
    <x v="9"/>
    <s v="Driss"/>
    <x v="6"/>
    <x v="5"/>
    <n v="15261367"/>
    <s v="2DrissSQG43289"/>
    <x v="0"/>
    <x v="5"/>
    <x v="0"/>
  </r>
  <r>
    <x v="9"/>
    <s v="Driss"/>
    <x v="6"/>
    <x v="6"/>
    <n v="15261367"/>
    <s v="2DrissSQG43290"/>
    <x v="0"/>
    <x v="6"/>
    <x v="0"/>
  </r>
  <r>
    <x v="9"/>
    <s v="Driss"/>
    <x v="6"/>
    <x v="7"/>
    <n v="15261367"/>
    <s v="2DrissSQG43291"/>
    <x v="0"/>
    <x v="0"/>
    <x v="0"/>
  </r>
  <r>
    <x v="9"/>
    <s v="Pierre"/>
    <x v="3"/>
    <x v="4"/>
    <n v="15261367"/>
    <s v="2PierreSCS43288"/>
    <x v="0"/>
    <x v="4"/>
    <x v="0"/>
  </r>
  <r>
    <x v="9"/>
    <s v="Pierre"/>
    <x v="3"/>
    <x v="5"/>
    <n v="15261367"/>
    <s v="2PierreSCS43289"/>
    <x v="0"/>
    <x v="5"/>
    <x v="0"/>
  </r>
  <r>
    <x v="9"/>
    <s v="Pierre"/>
    <x v="3"/>
    <x v="6"/>
    <n v="15261367"/>
    <s v="2PierreSCS43290"/>
    <x v="0"/>
    <x v="6"/>
    <x v="0"/>
  </r>
  <r>
    <x v="9"/>
    <s v="Pierre"/>
    <x v="3"/>
    <x v="7"/>
    <n v="15261367"/>
    <s v="2PierreSCS43291"/>
    <x v="0"/>
    <x v="0"/>
    <x v="0"/>
  </r>
  <r>
    <x v="9"/>
    <s v="Pierre"/>
    <x v="3"/>
    <x v="8"/>
    <n v="15261367"/>
    <s v="2PierreSCS43292"/>
    <x v="0"/>
    <x v="1"/>
    <x v="0"/>
  </r>
  <r>
    <x v="9"/>
    <s v="Pierre"/>
    <x v="3"/>
    <x v="9"/>
    <n v="15261367"/>
    <s v="2PierreSCS43293"/>
    <x v="0"/>
    <x v="2"/>
    <x v="0"/>
  </r>
  <r>
    <x v="9"/>
    <s v="Pierre"/>
    <x v="3"/>
    <x v="10"/>
    <n v="15261367"/>
    <s v="2PierreSCS43294"/>
    <x v="0"/>
    <x v="3"/>
    <x v="0"/>
  </r>
  <r>
    <x v="10"/>
    <s v="Alexandre"/>
    <x v="6"/>
    <x v="23"/>
    <n v="15261367"/>
    <s v="1AlexandreSQG43299"/>
    <x v="0"/>
    <x v="1"/>
    <x v="0"/>
  </r>
  <r>
    <x v="10"/>
    <s v="Alexandre"/>
    <x v="6"/>
    <x v="24"/>
    <n v="15261367"/>
    <s v="1AlexandreSQG43300"/>
    <x v="0"/>
    <x v="2"/>
    <x v="0"/>
  </r>
  <r>
    <x v="10"/>
    <s v="Alexandre"/>
    <x v="6"/>
    <x v="25"/>
    <n v="15261367"/>
    <s v="1AlexandreSQG43301"/>
    <x v="0"/>
    <x v="3"/>
    <x v="0"/>
  </r>
  <r>
    <x v="10"/>
    <s v="Alexandre"/>
    <x v="6"/>
    <x v="26"/>
    <n v="15261367"/>
    <s v="1AlexandreSQG43302"/>
    <x v="0"/>
    <x v="4"/>
    <x v="0"/>
  </r>
  <r>
    <x v="10"/>
    <s v="Alexandre"/>
    <x v="6"/>
    <x v="22"/>
    <n v="15261367"/>
    <s v="1AlexandreSQG43303"/>
    <x v="0"/>
    <x v="5"/>
    <x v="0"/>
  </r>
  <r>
    <x v="10"/>
    <s v="Alexandre"/>
    <x v="6"/>
    <x v="15"/>
    <n v="15261367"/>
    <s v="1AlexandreSQG43304"/>
    <x v="0"/>
    <x v="6"/>
    <x v="0"/>
  </r>
  <r>
    <x v="10"/>
    <s v="Alexandre"/>
    <x v="6"/>
    <x v="16"/>
    <n v="15261367"/>
    <s v="1AlexandreSQG43305"/>
    <x v="0"/>
    <x v="0"/>
    <x v="0"/>
  </r>
  <r>
    <x v="10"/>
    <s v="Samuel"/>
    <x v="6"/>
    <x v="6"/>
    <n v="15261367"/>
    <s v="1SamuelSQG43290"/>
    <x v="0"/>
    <x v="6"/>
    <x v="0"/>
  </r>
  <r>
    <x v="10"/>
    <s v="Samuel"/>
    <x v="6"/>
    <x v="7"/>
    <n v="15261367"/>
    <s v="1SamuelSQG43291"/>
    <x v="0"/>
    <x v="0"/>
    <x v="0"/>
  </r>
  <r>
    <x v="10"/>
    <s v="Samuel"/>
    <x v="6"/>
    <x v="8"/>
    <n v="15261367"/>
    <s v="1SamuelSQG43292"/>
    <x v="0"/>
    <x v="1"/>
    <x v="0"/>
  </r>
  <r>
    <x v="10"/>
    <s v="Samuel"/>
    <x v="6"/>
    <x v="9"/>
    <n v="15261367"/>
    <s v="1SamuelSQG43293"/>
    <x v="0"/>
    <x v="2"/>
    <x v="0"/>
  </r>
  <r>
    <x v="10"/>
    <s v="Samuel"/>
    <x v="6"/>
    <x v="10"/>
    <n v="15261367"/>
    <s v="1SamuelSQG43294"/>
    <x v="0"/>
    <x v="3"/>
    <x v="0"/>
  </r>
  <r>
    <x v="10"/>
    <s v="Samuel"/>
    <x v="6"/>
    <x v="11"/>
    <n v="15261367"/>
    <s v="1SamuelSQG43295"/>
    <x v="0"/>
    <x v="4"/>
    <x v="1"/>
  </r>
  <r>
    <x v="10"/>
    <s v="Samuel"/>
    <x v="6"/>
    <x v="12"/>
    <n v="15261367"/>
    <s v="1SamuelSQG43296"/>
    <x v="0"/>
    <x v="5"/>
    <x v="0"/>
  </r>
  <r>
    <x v="9"/>
    <s v="Magali"/>
    <x v="3"/>
    <x v="17"/>
    <n v="15261367"/>
    <s v="2MagaliSCS43306"/>
    <x v="0"/>
    <x v="1"/>
    <x v="0"/>
  </r>
  <r>
    <x v="9"/>
    <s v="Magali"/>
    <x v="3"/>
    <x v="18"/>
    <n v="15261367"/>
    <s v="2MagaliSCS43307"/>
    <x v="0"/>
    <x v="2"/>
    <x v="0"/>
  </r>
  <r>
    <x v="9"/>
    <s v="Magali"/>
    <x v="3"/>
    <x v="19"/>
    <n v="15261367"/>
    <s v="2MagaliSCS43308"/>
    <x v="0"/>
    <x v="3"/>
    <x v="0"/>
  </r>
  <r>
    <x v="9"/>
    <s v="Magali"/>
    <x v="3"/>
    <x v="20"/>
    <n v="15261367"/>
    <s v="2MagaliSCS43309"/>
    <x v="0"/>
    <x v="4"/>
    <x v="0"/>
  </r>
  <r>
    <x v="9"/>
    <s v="Magali"/>
    <x v="3"/>
    <x v="21"/>
    <n v="15261367"/>
    <s v="2MagaliSCS43310"/>
    <x v="0"/>
    <x v="5"/>
    <x v="0"/>
  </r>
  <r>
    <x v="9"/>
    <s v="Magali"/>
    <x v="3"/>
    <x v="27"/>
    <n v="15261367"/>
    <s v="2MagaliSCS43311"/>
    <x v="0"/>
    <x v="6"/>
    <x v="0"/>
  </r>
  <r>
    <x v="9"/>
    <s v="Magali"/>
    <x v="3"/>
    <x v="28"/>
    <n v="15261367"/>
    <s v="2MagaliSCS43312"/>
    <x v="0"/>
    <x v="0"/>
    <x v="0"/>
  </r>
  <r>
    <x v="10"/>
    <s v="Antoine"/>
    <x v="4"/>
    <x v="26"/>
    <n v="15261367"/>
    <s v="1AntoineSCO43302"/>
    <x v="0"/>
    <x v="4"/>
    <x v="0"/>
  </r>
  <r>
    <x v="10"/>
    <s v="Antoine"/>
    <x v="4"/>
    <x v="22"/>
    <n v="15261367"/>
    <s v="1AntoineSCO43303"/>
    <x v="0"/>
    <x v="5"/>
    <x v="0"/>
  </r>
  <r>
    <x v="10"/>
    <s v="Antoine"/>
    <x v="4"/>
    <x v="15"/>
    <n v="15261367"/>
    <s v="1AntoineSCO43304"/>
    <x v="0"/>
    <x v="6"/>
    <x v="0"/>
  </r>
  <r>
    <x v="10"/>
    <s v="Antoine"/>
    <x v="4"/>
    <x v="16"/>
    <n v="15261367"/>
    <s v="1AntoineSCO43305"/>
    <x v="0"/>
    <x v="0"/>
    <x v="0"/>
  </r>
  <r>
    <x v="10"/>
    <s v="Antoine"/>
    <x v="4"/>
    <x v="17"/>
    <n v="15261367"/>
    <s v="1AntoineSCO43306"/>
    <x v="0"/>
    <x v="1"/>
    <x v="0"/>
  </r>
  <r>
    <x v="10"/>
    <s v="Antoine"/>
    <x v="4"/>
    <x v="18"/>
    <n v="15261367"/>
    <s v="1AntoineSCO43307"/>
    <x v="0"/>
    <x v="2"/>
    <x v="0"/>
  </r>
  <r>
    <x v="10"/>
    <s v="Antoine"/>
    <x v="4"/>
    <x v="19"/>
    <n v="15261367"/>
    <s v="1AntoineSCO43308"/>
    <x v="0"/>
    <x v="3"/>
    <x v="0"/>
  </r>
  <r>
    <x v="10"/>
    <s v="Valentin"/>
    <x v="6"/>
    <x v="2"/>
    <n v="15261367"/>
    <s v="1ValentinSQG43286"/>
    <x v="0"/>
    <x v="2"/>
    <x v="0"/>
  </r>
  <r>
    <x v="10"/>
    <s v="Valentin"/>
    <x v="6"/>
    <x v="3"/>
    <n v="15261367"/>
    <s v="1ValentinSQG43287"/>
    <x v="0"/>
    <x v="3"/>
    <x v="0"/>
  </r>
  <r>
    <x v="10"/>
    <s v="Valentin"/>
    <x v="6"/>
    <x v="4"/>
    <n v="15261367"/>
    <s v="1ValentinSQG43288"/>
    <x v="0"/>
    <x v="4"/>
    <x v="0"/>
  </r>
  <r>
    <x v="10"/>
    <s v="Valentin"/>
    <x v="6"/>
    <x v="5"/>
    <n v="15261367"/>
    <s v="1ValentinSQG43289"/>
    <x v="0"/>
    <x v="5"/>
    <x v="0"/>
  </r>
  <r>
    <x v="10"/>
    <s v="Valentin"/>
    <x v="6"/>
    <x v="6"/>
    <n v="15261367"/>
    <s v="1ValentinSQG43290"/>
    <x v="0"/>
    <x v="6"/>
    <x v="0"/>
  </r>
  <r>
    <x v="10"/>
    <s v="Valentin"/>
    <x v="6"/>
    <x v="7"/>
    <n v="15261367"/>
    <s v="1ValentinSQG43291"/>
    <x v="0"/>
    <x v="0"/>
    <x v="0"/>
  </r>
  <r>
    <x v="10"/>
    <s v="Valentin"/>
    <x v="6"/>
    <x v="8"/>
    <n v="15261367"/>
    <s v="1ValentinSQG43292"/>
    <x v="0"/>
    <x v="1"/>
    <x v="0"/>
  </r>
  <r>
    <x v="10"/>
    <s v="Alain"/>
    <x v="2"/>
    <x v="2"/>
    <n v="15261367"/>
    <s v="1AlainSIO43286"/>
    <x v="0"/>
    <x v="2"/>
    <x v="0"/>
  </r>
  <r>
    <x v="10"/>
    <s v="Alain"/>
    <x v="2"/>
    <x v="3"/>
    <n v="15261367"/>
    <s v="1AlainSIO43287"/>
    <x v="0"/>
    <x v="3"/>
    <x v="0"/>
  </r>
  <r>
    <x v="10"/>
    <s v="Alain"/>
    <x v="2"/>
    <x v="4"/>
    <n v="15261367"/>
    <s v="1AlainSIO43288"/>
    <x v="0"/>
    <x v="4"/>
    <x v="0"/>
  </r>
  <r>
    <x v="10"/>
    <s v="Alain"/>
    <x v="2"/>
    <x v="5"/>
    <n v="15261367"/>
    <s v="1AlainSIO43289"/>
    <x v="0"/>
    <x v="5"/>
    <x v="0"/>
  </r>
  <r>
    <x v="10"/>
    <s v="Alain"/>
    <x v="2"/>
    <x v="6"/>
    <n v="15261367"/>
    <s v="1AlainSIO43290"/>
    <x v="0"/>
    <x v="6"/>
    <x v="0"/>
  </r>
  <r>
    <x v="10"/>
    <s v="Alain"/>
    <x v="2"/>
    <x v="7"/>
    <n v="15261367"/>
    <s v="1AlainSIO43291"/>
    <x v="0"/>
    <x v="0"/>
    <x v="0"/>
  </r>
  <r>
    <x v="10"/>
    <s v="Alain"/>
    <x v="2"/>
    <x v="8"/>
    <n v="15261367"/>
    <s v="1AlainSIO43292"/>
    <x v="0"/>
    <x v="1"/>
    <x v="0"/>
  </r>
  <r>
    <x v="10"/>
    <s v="Thomas"/>
    <x v="4"/>
    <x v="23"/>
    <n v="12040422"/>
    <s v="1ThomasSCO43299"/>
    <x v="1"/>
    <x v="1"/>
    <x v="0"/>
  </r>
  <r>
    <x v="10"/>
    <s v="Thomas"/>
    <x v="4"/>
    <x v="24"/>
    <n v="12040422"/>
    <s v="1ThomasSCO43300"/>
    <x v="1"/>
    <x v="2"/>
    <x v="0"/>
  </r>
  <r>
    <x v="10"/>
    <s v="Thomas"/>
    <x v="4"/>
    <x v="25"/>
    <n v="12040422"/>
    <s v="1ThomasSCO43301"/>
    <x v="1"/>
    <x v="3"/>
    <x v="0"/>
  </r>
  <r>
    <x v="10"/>
    <s v="Thomas"/>
    <x v="4"/>
    <x v="26"/>
    <n v="12040422"/>
    <s v="1ThomasSCO43302"/>
    <x v="1"/>
    <x v="4"/>
    <x v="0"/>
  </r>
  <r>
    <x v="10"/>
    <s v="Thomas"/>
    <x v="4"/>
    <x v="22"/>
    <n v="12040422"/>
    <s v="1ThomasSCO43303"/>
    <x v="1"/>
    <x v="5"/>
    <x v="0"/>
  </r>
  <r>
    <x v="10"/>
    <s v="Thomas"/>
    <x v="4"/>
    <x v="15"/>
    <n v="12040422"/>
    <s v="1ThomasSCO43304"/>
    <x v="1"/>
    <x v="6"/>
    <x v="0"/>
  </r>
  <r>
    <x v="10"/>
    <s v="Thomas"/>
    <x v="4"/>
    <x v="16"/>
    <n v="12040422"/>
    <s v="1ThomasSCO43305"/>
    <x v="1"/>
    <x v="0"/>
    <x v="0"/>
  </r>
  <r>
    <x v="10"/>
    <s v="Thomas"/>
    <x v="4"/>
    <x v="17"/>
    <n v="12040422"/>
    <s v="1ThomasSCO43306"/>
    <x v="1"/>
    <x v="1"/>
    <x v="0"/>
  </r>
  <r>
    <x v="10"/>
    <s v="Thomas"/>
    <x v="4"/>
    <x v="18"/>
    <n v="12040422"/>
    <s v="1ThomasSCO43307"/>
    <x v="1"/>
    <x v="2"/>
    <x v="0"/>
  </r>
  <r>
    <x v="9"/>
    <s v="Adrien"/>
    <x v="6"/>
    <x v="1"/>
    <n v="12040422"/>
    <s v="2AdrienSQG43285"/>
    <x v="1"/>
    <x v="1"/>
    <x v="0"/>
  </r>
  <r>
    <x v="9"/>
    <s v="Adrien"/>
    <x v="6"/>
    <x v="2"/>
    <n v="12040422"/>
    <s v="2AdrienSQG43286"/>
    <x v="1"/>
    <x v="2"/>
    <x v="0"/>
  </r>
  <r>
    <x v="9"/>
    <s v="Adrien"/>
    <x v="6"/>
    <x v="3"/>
    <n v="12040422"/>
    <s v="2AdrienSQG43287"/>
    <x v="1"/>
    <x v="3"/>
    <x v="0"/>
  </r>
  <r>
    <x v="9"/>
    <s v="Adrien"/>
    <x v="6"/>
    <x v="4"/>
    <n v="12040422"/>
    <s v="2AdrienSQG43288"/>
    <x v="1"/>
    <x v="4"/>
    <x v="0"/>
  </r>
  <r>
    <x v="9"/>
    <s v="Adrien"/>
    <x v="6"/>
    <x v="5"/>
    <n v="12040422"/>
    <s v="2AdrienSQG43289"/>
    <x v="1"/>
    <x v="5"/>
    <x v="0"/>
  </r>
  <r>
    <x v="9"/>
    <s v="Adrien"/>
    <x v="6"/>
    <x v="6"/>
    <n v="12040422"/>
    <s v="2AdrienSQG43290"/>
    <x v="1"/>
    <x v="6"/>
    <x v="0"/>
  </r>
  <r>
    <x v="9"/>
    <s v="Adrien"/>
    <x v="6"/>
    <x v="7"/>
    <n v="12040422"/>
    <s v="2AdrienSQG43291"/>
    <x v="1"/>
    <x v="0"/>
    <x v="0"/>
  </r>
  <r>
    <x v="9"/>
    <s v="Adrien"/>
    <x v="6"/>
    <x v="8"/>
    <n v="12040422"/>
    <s v="2AdrienSQG43292"/>
    <x v="1"/>
    <x v="1"/>
    <x v="0"/>
  </r>
  <r>
    <x v="9"/>
    <s v="Adrien"/>
    <x v="6"/>
    <x v="9"/>
    <n v="12040422"/>
    <s v="2AdrienSQG43293"/>
    <x v="1"/>
    <x v="2"/>
    <x v="0"/>
  </r>
  <r>
    <x v="9"/>
    <s v="Loïc"/>
    <x v="4"/>
    <x v="8"/>
    <n v="12040422"/>
    <s v="2LoïcSCO43292"/>
    <x v="1"/>
    <x v="1"/>
    <x v="0"/>
  </r>
  <r>
    <x v="9"/>
    <s v="Loïc"/>
    <x v="4"/>
    <x v="9"/>
    <n v="12040422"/>
    <s v="2LoïcSCO43293"/>
    <x v="1"/>
    <x v="2"/>
    <x v="0"/>
  </r>
  <r>
    <x v="9"/>
    <s v="Loïc"/>
    <x v="4"/>
    <x v="10"/>
    <n v="12040422"/>
    <s v="2LoïcSCO43294"/>
    <x v="1"/>
    <x v="3"/>
    <x v="0"/>
  </r>
  <r>
    <x v="9"/>
    <s v="Loïc"/>
    <x v="4"/>
    <x v="11"/>
    <n v="12040422"/>
    <s v="2LoïcSCO43295"/>
    <x v="1"/>
    <x v="4"/>
    <x v="1"/>
  </r>
  <r>
    <x v="9"/>
    <s v="Loïc"/>
    <x v="4"/>
    <x v="12"/>
    <n v="12040422"/>
    <s v="2LoïcSCO43296"/>
    <x v="1"/>
    <x v="5"/>
    <x v="0"/>
  </r>
  <r>
    <x v="9"/>
    <s v="Loïc"/>
    <x v="4"/>
    <x v="13"/>
    <n v="12040422"/>
    <s v="2LoïcSCO43297"/>
    <x v="1"/>
    <x v="6"/>
    <x v="0"/>
  </r>
  <r>
    <x v="9"/>
    <s v="Loïc"/>
    <x v="4"/>
    <x v="14"/>
    <n v="12040422"/>
    <s v="2LoïcSCO43298"/>
    <x v="1"/>
    <x v="0"/>
    <x v="0"/>
  </r>
  <r>
    <x v="9"/>
    <s v="Loïc"/>
    <x v="4"/>
    <x v="23"/>
    <n v="12040422"/>
    <s v="2LoïcSCO43299"/>
    <x v="1"/>
    <x v="1"/>
    <x v="0"/>
  </r>
  <r>
    <x v="9"/>
    <s v="Loïc"/>
    <x v="4"/>
    <x v="24"/>
    <n v="12040422"/>
    <s v="2LoïcSCO43300"/>
    <x v="1"/>
    <x v="2"/>
    <x v="0"/>
  </r>
  <r>
    <x v="8"/>
    <s v="Fabien"/>
    <x v="6"/>
    <x v="1"/>
    <n v="12040422"/>
    <s v="3FabienSQG43285"/>
    <x v="1"/>
    <x v="1"/>
    <x v="0"/>
  </r>
  <r>
    <x v="8"/>
    <s v="Fabien"/>
    <x v="6"/>
    <x v="2"/>
    <n v="12040422"/>
    <s v="3FabienSQG43286"/>
    <x v="1"/>
    <x v="2"/>
    <x v="0"/>
  </r>
  <r>
    <x v="8"/>
    <s v="Fabien"/>
    <x v="6"/>
    <x v="3"/>
    <n v="12040422"/>
    <s v="3FabienSQG43287"/>
    <x v="1"/>
    <x v="3"/>
    <x v="0"/>
  </r>
  <r>
    <x v="8"/>
    <s v="Fabien"/>
    <x v="6"/>
    <x v="4"/>
    <n v="12040422"/>
    <s v="3FabienSQG43288"/>
    <x v="1"/>
    <x v="4"/>
    <x v="0"/>
  </r>
  <r>
    <x v="8"/>
    <s v="Fabien"/>
    <x v="6"/>
    <x v="5"/>
    <n v="12040422"/>
    <s v="3FabienSQG43289"/>
    <x v="1"/>
    <x v="5"/>
    <x v="0"/>
  </r>
  <r>
    <x v="8"/>
    <s v="Fabien"/>
    <x v="6"/>
    <x v="6"/>
    <n v="12040422"/>
    <s v="3FabienSQG43290"/>
    <x v="1"/>
    <x v="6"/>
    <x v="0"/>
  </r>
  <r>
    <x v="8"/>
    <s v="Fabien"/>
    <x v="6"/>
    <x v="7"/>
    <n v="12040422"/>
    <s v="3FabienSQG43291"/>
    <x v="1"/>
    <x v="0"/>
    <x v="0"/>
  </r>
  <r>
    <x v="8"/>
    <s v="Fabien"/>
    <x v="6"/>
    <x v="8"/>
    <n v="12040422"/>
    <s v="3FabienSQG43292"/>
    <x v="1"/>
    <x v="1"/>
    <x v="0"/>
  </r>
  <r>
    <x v="8"/>
    <s v="Fabien"/>
    <x v="6"/>
    <x v="9"/>
    <n v="12040422"/>
    <s v="3FabienSQG43293"/>
    <x v="1"/>
    <x v="2"/>
    <x v="0"/>
  </r>
  <r>
    <x v="7"/>
    <s v="Christophe"/>
    <x v="4"/>
    <x v="22"/>
    <n v="12040422"/>
    <s v="4ChristopheSCO43303"/>
    <x v="1"/>
    <x v="5"/>
    <x v="0"/>
  </r>
  <r>
    <x v="7"/>
    <s v="Christophe"/>
    <x v="4"/>
    <x v="15"/>
    <n v="12040422"/>
    <s v="4ChristopheSCO43304"/>
    <x v="1"/>
    <x v="6"/>
    <x v="0"/>
  </r>
  <r>
    <x v="7"/>
    <s v="Christophe"/>
    <x v="4"/>
    <x v="16"/>
    <n v="12040422"/>
    <s v="4ChristopheSCO43305"/>
    <x v="1"/>
    <x v="0"/>
    <x v="0"/>
  </r>
  <r>
    <x v="7"/>
    <s v="Christophe"/>
    <x v="4"/>
    <x v="17"/>
    <n v="12040422"/>
    <s v="4ChristopheSCO43306"/>
    <x v="1"/>
    <x v="1"/>
    <x v="0"/>
  </r>
  <r>
    <x v="7"/>
    <s v="Christophe"/>
    <x v="4"/>
    <x v="18"/>
    <n v="12040422"/>
    <s v="4ChristopheSCO43307"/>
    <x v="1"/>
    <x v="2"/>
    <x v="0"/>
  </r>
  <r>
    <x v="7"/>
    <s v="Christophe"/>
    <x v="4"/>
    <x v="19"/>
    <n v="12040422"/>
    <s v="4ChristopheSCO43308"/>
    <x v="1"/>
    <x v="3"/>
    <x v="0"/>
  </r>
  <r>
    <x v="7"/>
    <s v="Christophe"/>
    <x v="4"/>
    <x v="20"/>
    <n v="12040422"/>
    <s v="4ChristopheSCO43309"/>
    <x v="1"/>
    <x v="4"/>
    <x v="0"/>
  </r>
  <r>
    <x v="7"/>
    <s v="Christophe"/>
    <x v="4"/>
    <x v="21"/>
    <n v="12040422"/>
    <s v="4ChristopheSCO43310"/>
    <x v="1"/>
    <x v="5"/>
    <x v="0"/>
  </r>
  <r>
    <x v="7"/>
    <s v="Christophe"/>
    <x v="4"/>
    <x v="27"/>
    <n v="12040422"/>
    <s v="4ChristopheSCO43311"/>
    <x v="1"/>
    <x v="6"/>
    <x v="0"/>
  </r>
  <r>
    <x v="7"/>
    <s v="Virginie"/>
    <x v="0"/>
    <x v="6"/>
    <n v="12040422"/>
    <s v="4VirginieCDT43290"/>
    <x v="1"/>
    <x v="6"/>
    <x v="0"/>
  </r>
  <r>
    <x v="7"/>
    <s v="Virginie"/>
    <x v="0"/>
    <x v="7"/>
    <n v="12040422"/>
    <s v="4VirginieCDT43291"/>
    <x v="1"/>
    <x v="0"/>
    <x v="0"/>
  </r>
  <r>
    <x v="7"/>
    <s v="Virginie"/>
    <x v="0"/>
    <x v="8"/>
    <n v="12040422"/>
    <s v="4VirginieCDT43292"/>
    <x v="1"/>
    <x v="1"/>
    <x v="0"/>
  </r>
  <r>
    <x v="7"/>
    <s v="Virginie"/>
    <x v="0"/>
    <x v="9"/>
    <n v="12040422"/>
    <s v="4VirginieCDT43293"/>
    <x v="1"/>
    <x v="2"/>
    <x v="0"/>
  </r>
  <r>
    <x v="7"/>
    <s v="Virginie"/>
    <x v="0"/>
    <x v="10"/>
    <n v="12040422"/>
    <s v="4VirginieCDT43294"/>
    <x v="1"/>
    <x v="3"/>
    <x v="0"/>
  </r>
  <r>
    <x v="7"/>
    <s v="Virginie"/>
    <x v="0"/>
    <x v="11"/>
    <n v="12040422"/>
    <s v="4VirginieCDT43295"/>
    <x v="1"/>
    <x v="4"/>
    <x v="1"/>
  </r>
  <r>
    <x v="7"/>
    <s v="Virginie"/>
    <x v="0"/>
    <x v="12"/>
    <n v="12040422"/>
    <s v="4VirginieCDT43296"/>
    <x v="1"/>
    <x v="5"/>
    <x v="0"/>
  </r>
  <r>
    <x v="7"/>
    <s v="Virginie"/>
    <x v="0"/>
    <x v="13"/>
    <n v="12040422"/>
    <s v="4VirginieCDT43297"/>
    <x v="1"/>
    <x v="6"/>
    <x v="0"/>
  </r>
  <r>
    <x v="7"/>
    <s v="Virginie"/>
    <x v="0"/>
    <x v="14"/>
    <n v="12040422"/>
    <s v="4VirginieCDT43298"/>
    <x v="1"/>
    <x v="0"/>
    <x v="0"/>
  </r>
  <r>
    <x v="5"/>
    <s v="Bertrand"/>
    <x v="0"/>
    <x v="29"/>
    <n v="12040422"/>
    <s v="6BertrandCDT43282"/>
    <x v="1"/>
    <x v="5"/>
    <x v="0"/>
  </r>
  <r>
    <x v="5"/>
    <s v="Bertrand"/>
    <x v="0"/>
    <x v="30"/>
    <n v="12040422"/>
    <s v="6BertrandCDT43283"/>
    <x v="1"/>
    <x v="6"/>
    <x v="0"/>
  </r>
  <r>
    <x v="5"/>
    <s v="Bertrand"/>
    <x v="0"/>
    <x v="0"/>
    <n v="12040422"/>
    <s v="6BertrandCDT43284"/>
    <x v="1"/>
    <x v="0"/>
    <x v="0"/>
  </r>
  <r>
    <x v="5"/>
    <s v="Bertrand"/>
    <x v="0"/>
    <x v="1"/>
    <n v="12040422"/>
    <s v="6BertrandCDT43285"/>
    <x v="1"/>
    <x v="1"/>
    <x v="0"/>
  </r>
  <r>
    <x v="5"/>
    <s v="Bertrand"/>
    <x v="0"/>
    <x v="2"/>
    <n v="12040422"/>
    <s v="6BertrandCDT43286"/>
    <x v="1"/>
    <x v="2"/>
    <x v="0"/>
  </r>
  <r>
    <x v="5"/>
    <s v="Bertrand"/>
    <x v="0"/>
    <x v="3"/>
    <n v="12040422"/>
    <s v="6BertrandCDT43287"/>
    <x v="1"/>
    <x v="3"/>
    <x v="0"/>
  </r>
  <r>
    <x v="5"/>
    <s v="Bertrand"/>
    <x v="0"/>
    <x v="4"/>
    <n v="12040422"/>
    <s v="6BertrandCDT43288"/>
    <x v="1"/>
    <x v="4"/>
    <x v="0"/>
  </r>
  <r>
    <x v="5"/>
    <s v="Bertrand"/>
    <x v="0"/>
    <x v="5"/>
    <n v="12040422"/>
    <s v="6BertrandCDT43289"/>
    <x v="1"/>
    <x v="5"/>
    <x v="0"/>
  </r>
  <r>
    <x v="5"/>
    <s v="Bertrand"/>
    <x v="0"/>
    <x v="6"/>
    <n v="12040422"/>
    <s v="6BertrandCDT43290"/>
    <x v="1"/>
    <x v="6"/>
    <x v="0"/>
  </r>
  <r>
    <x v="5"/>
    <s v="Pierre-louis"/>
    <x v="2"/>
    <x v="23"/>
    <n v="12040422"/>
    <s v="6Pierre-louisSIO43299"/>
    <x v="1"/>
    <x v="1"/>
    <x v="0"/>
  </r>
  <r>
    <x v="5"/>
    <s v="Pierre-louis"/>
    <x v="2"/>
    <x v="24"/>
    <n v="12040422"/>
    <s v="6Pierre-louisSIO43300"/>
    <x v="1"/>
    <x v="2"/>
    <x v="0"/>
  </r>
  <r>
    <x v="5"/>
    <s v="Pierre-louis"/>
    <x v="2"/>
    <x v="25"/>
    <n v="12040422"/>
    <s v="6Pierre-louisSIO43301"/>
    <x v="1"/>
    <x v="3"/>
    <x v="0"/>
  </r>
  <r>
    <x v="5"/>
    <s v="Pierre-louis"/>
    <x v="2"/>
    <x v="26"/>
    <n v="12040422"/>
    <s v="6Pierre-louisSIO43302"/>
    <x v="1"/>
    <x v="4"/>
    <x v="0"/>
  </r>
  <r>
    <x v="5"/>
    <s v="Pierre-louis"/>
    <x v="2"/>
    <x v="22"/>
    <n v="12040422"/>
    <s v="6Pierre-louisSIO43303"/>
    <x v="1"/>
    <x v="5"/>
    <x v="0"/>
  </r>
  <r>
    <x v="5"/>
    <s v="Pierre-louis"/>
    <x v="2"/>
    <x v="15"/>
    <n v="12040422"/>
    <s v="6Pierre-louisSIO43304"/>
    <x v="1"/>
    <x v="6"/>
    <x v="0"/>
  </r>
  <r>
    <x v="5"/>
    <s v="Pierre-louis"/>
    <x v="2"/>
    <x v="16"/>
    <n v="12040422"/>
    <s v="6Pierre-louisSIO43305"/>
    <x v="1"/>
    <x v="0"/>
    <x v="0"/>
  </r>
  <r>
    <x v="5"/>
    <s v="Pierre-louis"/>
    <x v="2"/>
    <x v="17"/>
    <n v="12040422"/>
    <s v="6Pierre-louisSIO43306"/>
    <x v="1"/>
    <x v="1"/>
    <x v="0"/>
  </r>
  <r>
    <x v="5"/>
    <s v="Pierre-louis"/>
    <x v="2"/>
    <x v="18"/>
    <n v="12040422"/>
    <s v="6Pierre-louisSIO43307"/>
    <x v="1"/>
    <x v="2"/>
    <x v="0"/>
  </r>
  <r>
    <x v="3"/>
    <s v="Rémi"/>
    <x v="3"/>
    <x v="3"/>
    <n v="12040422"/>
    <s v="8RémiSCS43287"/>
    <x v="1"/>
    <x v="3"/>
    <x v="0"/>
  </r>
  <r>
    <x v="3"/>
    <s v="Rémi"/>
    <x v="3"/>
    <x v="4"/>
    <n v="12040422"/>
    <s v="8RémiSCS43288"/>
    <x v="1"/>
    <x v="4"/>
    <x v="0"/>
  </r>
  <r>
    <x v="3"/>
    <s v="Rémi"/>
    <x v="3"/>
    <x v="5"/>
    <n v="12040422"/>
    <s v="8RémiSCS43289"/>
    <x v="1"/>
    <x v="5"/>
    <x v="0"/>
  </r>
  <r>
    <x v="3"/>
    <s v="Rémi"/>
    <x v="3"/>
    <x v="6"/>
    <n v="12040422"/>
    <s v="8RémiSCS43290"/>
    <x v="1"/>
    <x v="6"/>
    <x v="0"/>
  </r>
  <r>
    <x v="3"/>
    <s v="Rémi"/>
    <x v="3"/>
    <x v="7"/>
    <n v="12040422"/>
    <s v="8RémiSCS43291"/>
    <x v="1"/>
    <x v="0"/>
    <x v="0"/>
  </r>
  <r>
    <x v="3"/>
    <s v="Rémi"/>
    <x v="3"/>
    <x v="8"/>
    <n v="12040422"/>
    <s v="8RémiSCS43292"/>
    <x v="1"/>
    <x v="1"/>
    <x v="0"/>
  </r>
  <r>
    <x v="3"/>
    <s v="Rémi"/>
    <x v="3"/>
    <x v="9"/>
    <n v="12040422"/>
    <s v="8RémiSCS43293"/>
    <x v="1"/>
    <x v="2"/>
    <x v="0"/>
  </r>
  <r>
    <x v="3"/>
    <s v="Rémi"/>
    <x v="3"/>
    <x v="10"/>
    <n v="12040422"/>
    <s v="8RémiSCS43294"/>
    <x v="1"/>
    <x v="3"/>
    <x v="0"/>
  </r>
  <r>
    <x v="2"/>
    <s v="Adrien"/>
    <x v="6"/>
    <x v="0"/>
    <n v="12040422"/>
    <s v="10AdrienSQG43284"/>
    <x v="1"/>
    <x v="0"/>
    <x v="0"/>
  </r>
  <r>
    <x v="2"/>
    <s v="Adrien"/>
    <x v="6"/>
    <x v="1"/>
    <n v="12040422"/>
    <s v="10AdrienSQG43285"/>
    <x v="1"/>
    <x v="1"/>
    <x v="0"/>
  </r>
  <r>
    <x v="2"/>
    <s v="Adrien"/>
    <x v="6"/>
    <x v="2"/>
    <n v="12040422"/>
    <s v="10AdrienSQG43286"/>
    <x v="1"/>
    <x v="2"/>
    <x v="0"/>
  </r>
  <r>
    <x v="2"/>
    <s v="Adrien"/>
    <x v="6"/>
    <x v="3"/>
    <n v="12040422"/>
    <s v="10AdrienSQG43287"/>
    <x v="1"/>
    <x v="3"/>
    <x v="0"/>
  </r>
  <r>
    <x v="2"/>
    <s v="Adrien"/>
    <x v="6"/>
    <x v="4"/>
    <n v="12040422"/>
    <s v="10AdrienSQG43288"/>
    <x v="1"/>
    <x v="4"/>
    <x v="0"/>
  </r>
  <r>
    <x v="2"/>
    <s v="Adrien"/>
    <x v="6"/>
    <x v="5"/>
    <n v="12040422"/>
    <s v="10AdrienSQG43289"/>
    <x v="1"/>
    <x v="5"/>
    <x v="0"/>
  </r>
  <r>
    <x v="2"/>
    <s v="Adrien"/>
    <x v="6"/>
    <x v="6"/>
    <n v="12040422"/>
    <s v="10AdrienSQG43290"/>
    <x v="1"/>
    <x v="6"/>
    <x v="0"/>
  </r>
  <r>
    <x v="2"/>
    <s v="Adrien"/>
    <x v="6"/>
    <x v="7"/>
    <n v="12040422"/>
    <s v="10AdrienSQG43291"/>
    <x v="1"/>
    <x v="0"/>
    <x v="0"/>
  </r>
  <r>
    <x v="2"/>
    <s v="Adrien"/>
    <x v="6"/>
    <x v="8"/>
    <n v="12040422"/>
    <s v="10AdrienSQG43292"/>
    <x v="1"/>
    <x v="1"/>
    <x v="0"/>
  </r>
  <r>
    <x v="2"/>
    <s v="Thomas"/>
    <x v="2"/>
    <x v="23"/>
    <n v="12040422"/>
    <s v="10ThomasSIO43299"/>
    <x v="1"/>
    <x v="1"/>
    <x v="0"/>
  </r>
  <r>
    <x v="2"/>
    <s v="Thomas"/>
    <x v="2"/>
    <x v="24"/>
    <n v="12040422"/>
    <s v="10ThomasSIO43300"/>
    <x v="1"/>
    <x v="2"/>
    <x v="0"/>
  </r>
  <r>
    <x v="2"/>
    <s v="Thomas"/>
    <x v="2"/>
    <x v="25"/>
    <n v="12040422"/>
    <s v="10ThomasSIO43301"/>
    <x v="1"/>
    <x v="3"/>
    <x v="0"/>
  </r>
  <r>
    <x v="2"/>
    <s v="Thomas"/>
    <x v="2"/>
    <x v="26"/>
    <n v="12040422"/>
    <s v="10ThomasSIO43302"/>
    <x v="1"/>
    <x v="4"/>
    <x v="0"/>
  </r>
  <r>
    <x v="2"/>
    <s v="Thomas"/>
    <x v="2"/>
    <x v="22"/>
    <n v="12040422"/>
    <s v="10ThomasSIO43303"/>
    <x v="1"/>
    <x v="5"/>
    <x v="0"/>
  </r>
  <r>
    <x v="2"/>
    <s v="Thomas"/>
    <x v="2"/>
    <x v="15"/>
    <n v="12040422"/>
    <s v="10ThomasSIO43304"/>
    <x v="1"/>
    <x v="6"/>
    <x v="0"/>
  </r>
  <r>
    <x v="2"/>
    <s v="Thomas"/>
    <x v="2"/>
    <x v="16"/>
    <n v="12040422"/>
    <s v="10ThomasSIO43305"/>
    <x v="1"/>
    <x v="0"/>
    <x v="0"/>
  </r>
  <r>
    <x v="2"/>
    <s v="Thomas"/>
    <x v="2"/>
    <x v="17"/>
    <n v="12040422"/>
    <s v="10ThomasSIO43306"/>
    <x v="1"/>
    <x v="1"/>
    <x v="0"/>
  </r>
  <r>
    <x v="2"/>
    <s v="Thomas"/>
    <x v="2"/>
    <x v="18"/>
    <n v="12040422"/>
    <s v="10ThomasSIO43307"/>
    <x v="1"/>
    <x v="2"/>
    <x v="0"/>
  </r>
  <r>
    <x v="11"/>
    <s v="Damien"/>
    <x v="5"/>
    <x v="12"/>
    <n v="12040422"/>
    <s v="16DamienSMS43296"/>
    <x v="1"/>
    <x v="5"/>
    <x v="0"/>
  </r>
  <r>
    <x v="11"/>
    <s v="Damien"/>
    <x v="5"/>
    <x v="13"/>
    <n v="12040422"/>
    <s v="16DamienSMS43297"/>
    <x v="1"/>
    <x v="6"/>
    <x v="0"/>
  </r>
  <r>
    <x v="11"/>
    <s v="Damien"/>
    <x v="5"/>
    <x v="14"/>
    <n v="12040422"/>
    <s v="16DamienSMS43298"/>
    <x v="1"/>
    <x v="0"/>
    <x v="0"/>
  </r>
  <r>
    <x v="11"/>
    <s v="Damien"/>
    <x v="5"/>
    <x v="23"/>
    <n v="12040422"/>
    <s v="16DamienSMS43299"/>
    <x v="1"/>
    <x v="1"/>
    <x v="0"/>
  </r>
  <r>
    <x v="11"/>
    <s v="Damien"/>
    <x v="5"/>
    <x v="24"/>
    <n v="12040422"/>
    <s v="16DamienSMS43300"/>
    <x v="1"/>
    <x v="2"/>
    <x v="0"/>
  </r>
  <r>
    <x v="11"/>
    <s v="Damien"/>
    <x v="5"/>
    <x v="25"/>
    <n v="12040422"/>
    <s v="16DamienSMS43301"/>
    <x v="1"/>
    <x v="3"/>
    <x v="0"/>
  </r>
  <r>
    <x v="11"/>
    <s v="Damien"/>
    <x v="5"/>
    <x v="26"/>
    <n v="12040422"/>
    <s v="16DamienSMS43302"/>
    <x v="1"/>
    <x v="4"/>
    <x v="0"/>
  </r>
  <r>
    <x v="11"/>
    <s v="Damien"/>
    <x v="5"/>
    <x v="22"/>
    <n v="12040422"/>
    <s v="16DamienSMS43303"/>
    <x v="1"/>
    <x v="5"/>
    <x v="0"/>
  </r>
  <r>
    <x v="11"/>
    <s v="Damien"/>
    <x v="5"/>
    <x v="15"/>
    <n v="12040422"/>
    <s v="16DamienSMS43304"/>
    <x v="1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A6:D30" firstHeaderRow="1" firstDataRow="2" firstDataCol="1" rowPageCount="4" colPageCount="1"/>
  <pivotFields count="10">
    <pivotField axis="axisPage" showAll="0">
      <items count="13">
        <item x="0"/>
        <item x="1"/>
        <item x="2"/>
        <item x="3"/>
        <item x="5"/>
        <item x="6"/>
        <item x="7"/>
        <item x="8"/>
        <item x="9"/>
        <item x="10"/>
        <item x="4"/>
        <item x="11"/>
        <item t="default"/>
      </items>
    </pivotField>
    <pivotField showAll="0"/>
    <pivotField axis="axisPage" showAll="0">
      <items count="9">
        <item m="1" x="7"/>
        <item x="0"/>
        <item x="1"/>
        <item x="2"/>
        <item x="3"/>
        <item x="4"/>
        <item x="6"/>
        <item x="5"/>
        <item t="default"/>
      </items>
    </pivotField>
    <pivotField axis="axisRow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showAll="0" defaultSubtotal="0"/>
    <pivotField dataField="1" showAll="0" defaultSubtotal="0"/>
    <pivotField axis="axisCol" showAll="0" defaultSubtotal="0">
      <items count="2">
        <item x="0"/>
        <item x="1"/>
      </items>
    </pivotField>
    <pivotField axis="axisPage" multipleItemSelectionAllowed="1" showAll="0">
      <items count="8">
        <item h="1" x="4"/>
        <item x="0"/>
        <item x="1"/>
        <item x="2"/>
        <item x="3"/>
        <item h="1" x="5"/>
        <item x="6"/>
        <item t="default"/>
      </items>
    </pivotField>
    <pivotField axis="axisPage" showAll="0" defaultSubtotal="0">
      <items count="2">
        <item x="0"/>
        <item x="1"/>
      </items>
    </pivotField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9"/>
    <field x="3"/>
  </rowFields>
  <rowItems count="23">
    <i>
      <x v="7"/>
    </i>
    <i r="1">
      <x v="183"/>
    </i>
    <i r="1">
      <x v="184"/>
    </i>
    <i r="1">
      <x v="185"/>
    </i>
    <i r="1">
      <x v="186"/>
    </i>
    <i r="1">
      <x v="187"/>
    </i>
    <i r="1">
      <x v="190"/>
    </i>
    <i r="1">
      <x v="191"/>
    </i>
    <i r="1">
      <x v="192"/>
    </i>
    <i r="1">
      <x v="193"/>
    </i>
    <i r="1">
      <x v="194"/>
    </i>
    <i r="1">
      <x v="197"/>
    </i>
    <i r="1">
      <x v="198"/>
    </i>
    <i r="1">
      <x v="199"/>
    </i>
    <i r="1">
      <x v="200"/>
    </i>
    <i r="1">
      <x v="201"/>
    </i>
    <i r="1">
      <x v="204"/>
    </i>
    <i r="1">
      <x v="205"/>
    </i>
    <i r="1">
      <x v="206"/>
    </i>
    <i r="1">
      <x v="207"/>
    </i>
    <i r="1">
      <x v="208"/>
    </i>
    <i r="1">
      <x v="211"/>
    </i>
    <i r="1">
      <x v="212"/>
    </i>
  </rowItems>
  <colFields count="1">
    <field x="6"/>
  </colFields>
  <colItems count="3">
    <i>
      <x/>
    </i>
    <i>
      <x v="1"/>
    </i>
    <i t="grand">
      <x/>
    </i>
  </colItems>
  <pageFields count="4">
    <pageField fld="7" hier="-1"/>
    <pageField fld="8" item="0" hier="-1"/>
    <pageField fld="0" hier="-1"/>
    <pageField fld="2" hier="-1"/>
  </pageFields>
  <dataFields count="1">
    <dataField name="Nombre de Absences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père" sourceName="Repère">
  <pivotTables>
    <pivotTable tabId="9" name="Tableau croisé dynamique1"/>
  </pivotTables>
  <data>
    <tabular pivotCacheId="1">
      <items count="12">
        <i x="10" s="1"/>
        <i x="9" s="1"/>
        <i x="8" s="1"/>
        <i x="7" s="1"/>
        <i x="6" s="1"/>
        <i x="5" s="1"/>
        <i x="3" s="1"/>
        <i x="2" s="1"/>
        <i x="1" s="1"/>
        <i x="11" s="1"/>
        <i x="4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ction" sourceName="Section">
  <pivotTables>
    <pivotTable tabId="9" name="Tableau croisé dynamique1"/>
  </pivotTables>
  <data>
    <tabular pivotCacheId="1">
      <items count="8">
        <i x="0" s="1"/>
        <i x="1" s="1"/>
        <i x="4" s="1"/>
        <i x="3" s="1"/>
        <i x="2" s="1"/>
        <i x="5" s="1"/>
        <i x="6" s="1"/>
        <i x="7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epère" cache="Segment_Repère" caption="Repère" rowHeight="241300"/>
  <slicer name="Section" cache="Segment_Section" caption="Section" rowHeight="241300"/>
</slicers>
</file>

<file path=xl/tables/table1.xml><?xml version="1.0" encoding="utf-8"?>
<table xmlns="http://schemas.openxmlformats.org/spreadsheetml/2006/main" id="2" name="Motifs" displayName="Motifs" ref="A1:B4" totalsRowShown="0">
  <autoFilter ref="A1:B4"/>
  <tableColumns count="2">
    <tableColumn id="1" name="CodeCouleur"/>
    <tableColumn id="2" name="Motif" dataDxfId="8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Evts" displayName="Evts" ref="A1:I326" totalsRowShown="0">
  <autoFilter ref="A1:I326"/>
  <tableColumns count="9">
    <tableColumn id="1" name="Repère"/>
    <tableColumn id="2" name="Prénom"/>
    <tableColumn id="3" name="Section"/>
    <tableColumn id="4" name="Date" dataDxfId="7"/>
    <tableColumn id="7" name="Couleur" dataDxfId="6"/>
    <tableColumn id="5" name="Absences" dataDxfId="2"/>
    <tableColumn id="9" name="Motif" dataDxfId="5">
      <calculatedColumnFormula>IFERROR(VLOOKUP(Evts[[#This Row],[Couleur]],Motifs[],2,0),"?")</calculatedColumnFormula>
    </tableColumn>
    <tableColumn id="8" name="JourSem" dataDxfId="4">
      <calculatedColumnFormula>WEEKDAY(Evts[[#This Row],[Date]],2)</calculatedColumnFormula>
    </tableColumn>
    <tableColumn id="6" name="JourFérié" dataDxfId="3">
      <calculatedColumnFormula>COUNTIF(JF,Evts[[#This Row],[Date]])=1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E129"/>
  <sheetViews>
    <sheetView tabSelected="1" zoomScale="80" zoomScaleNormal="8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Z8" sqref="Z8"/>
    </sheetView>
  </sheetViews>
  <sheetFormatPr baseColWidth="10" defaultRowHeight="14.5" x14ac:dyDescent="0.35"/>
  <cols>
    <col min="1" max="1" width="12.7265625" bestFit="1" customWidth="1"/>
    <col min="2" max="2" width="13.36328125" bestFit="1" customWidth="1"/>
    <col min="3" max="3" width="12.90625" style="14" bestFit="1" customWidth="1"/>
    <col min="4" max="4" width="5.6328125" style="22" customWidth="1"/>
    <col min="5" max="9" width="5.6328125" customWidth="1"/>
    <col min="10" max="11" width="5.6328125" style="22" customWidth="1"/>
    <col min="12" max="16" width="5.6328125" customWidth="1"/>
    <col min="17" max="18" width="5.6328125" style="22" customWidth="1"/>
    <col min="19" max="23" width="5.6328125" customWidth="1"/>
    <col min="24" max="25" width="5.6328125" style="22" customWidth="1"/>
    <col min="26" max="30" width="5.6328125" customWidth="1"/>
    <col min="31" max="32" width="5.6328125" style="22" customWidth="1"/>
    <col min="33" max="187" width="5.6328125" customWidth="1"/>
  </cols>
  <sheetData>
    <row r="1" spans="1:187" x14ac:dyDescent="0.35">
      <c r="D1" s="27">
        <f>D2</f>
        <v>43282</v>
      </c>
      <c r="E1" s="27">
        <f>E2</f>
        <v>43283</v>
      </c>
      <c r="F1" s="27">
        <f t="shared" ref="F1:AJ2" si="0">F2</f>
        <v>43284</v>
      </c>
      <c r="G1" s="27">
        <f t="shared" si="0"/>
        <v>43285</v>
      </c>
      <c r="H1" s="27">
        <f t="shared" si="0"/>
        <v>43286</v>
      </c>
      <c r="I1" s="27">
        <f t="shared" si="0"/>
        <v>43287</v>
      </c>
      <c r="J1" s="27">
        <f t="shared" si="0"/>
        <v>43288</v>
      </c>
      <c r="K1" s="27">
        <f t="shared" si="0"/>
        <v>43289</v>
      </c>
      <c r="L1" s="27">
        <f t="shared" si="0"/>
        <v>43290</v>
      </c>
      <c r="M1" s="27">
        <f t="shared" si="0"/>
        <v>43291</v>
      </c>
      <c r="N1" s="27">
        <f t="shared" si="0"/>
        <v>43292</v>
      </c>
      <c r="O1" s="27">
        <f t="shared" si="0"/>
        <v>43293</v>
      </c>
      <c r="P1" s="27">
        <f t="shared" si="0"/>
        <v>43294</v>
      </c>
      <c r="Q1" s="27">
        <f t="shared" si="0"/>
        <v>43295</v>
      </c>
      <c r="R1" s="27">
        <f t="shared" si="0"/>
        <v>43296</v>
      </c>
      <c r="S1" s="27">
        <f t="shared" si="0"/>
        <v>43297</v>
      </c>
      <c r="T1" s="27">
        <f t="shared" si="0"/>
        <v>43298</v>
      </c>
      <c r="U1" s="27">
        <f t="shared" si="0"/>
        <v>43299</v>
      </c>
      <c r="V1" s="27">
        <f t="shared" si="0"/>
        <v>43300</v>
      </c>
      <c r="W1" s="27">
        <f t="shared" si="0"/>
        <v>43301</v>
      </c>
      <c r="X1" s="27">
        <f t="shared" si="0"/>
        <v>43302</v>
      </c>
      <c r="Y1" s="27">
        <f t="shared" si="0"/>
        <v>43303</v>
      </c>
      <c r="Z1" s="27">
        <f t="shared" si="0"/>
        <v>43304</v>
      </c>
      <c r="AA1" s="27">
        <f t="shared" si="0"/>
        <v>43305</v>
      </c>
      <c r="AB1" s="27">
        <f t="shared" si="0"/>
        <v>43306</v>
      </c>
      <c r="AC1" s="27">
        <f t="shared" si="0"/>
        <v>43307</v>
      </c>
      <c r="AD1" s="27">
        <f t="shared" si="0"/>
        <v>43308</v>
      </c>
      <c r="AE1" s="27">
        <f t="shared" si="0"/>
        <v>43309</v>
      </c>
      <c r="AF1" s="27">
        <f t="shared" si="0"/>
        <v>43310</v>
      </c>
      <c r="AG1" s="27">
        <f t="shared" si="0"/>
        <v>43311</v>
      </c>
      <c r="AH1" s="27">
        <f t="shared" si="0"/>
        <v>43312</v>
      </c>
      <c r="AI1" s="27">
        <f t="shared" si="0"/>
        <v>43313</v>
      </c>
      <c r="AJ1" s="27">
        <f t="shared" si="0"/>
        <v>43314</v>
      </c>
      <c r="AK1" s="27">
        <f t="shared" ref="AK1:CV2" si="1">AK2</f>
        <v>43315</v>
      </c>
      <c r="AL1" s="27">
        <f t="shared" si="1"/>
        <v>43316</v>
      </c>
      <c r="AM1" s="27">
        <f t="shared" si="1"/>
        <v>43317</v>
      </c>
      <c r="AN1" s="27">
        <f t="shared" si="1"/>
        <v>43318</v>
      </c>
      <c r="AO1" s="27">
        <f t="shared" si="1"/>
        <v>43319</v>
      </c>
      <c r="AP1" s="27">
        <f t="shared" si="1"/>
        <v>43320</v>
      </c>
      <c r="AQ1" s="27">
        <f t="shared" si="1"/>
        <v>43321</v>
      </c>
      <c r="AR1" s="27">
        <f t="shared" si="1"/>
        <v>43322</v>
      </c>
      <c r="AS1" s="27">
        <f t="shared" si="1"/>
        <v>43323</v>
      </c>
      <c r="AT1" s="27">
        <f t="shared" si="1"/>
        <v>43324</v>
      </c>
      <c r="AU1" s="27">
        <f t="shared" si="1"/>
        <v>43325</v>
      </c>
      <c r="AV1" s="27">
        <f t="shared" si="1"/>
        <v>43326</v>
      </c>
      <c r="AW1" s="27">
        <f t="shared" si="1"/>
        <v>43327</v>
      </c>
      <c r="AX1" s="27">
        <f t="shared" si="1"/>
        <v>43328</v>
      </c>
      <c r="AY1" s="27">
        <f t="shared" si="1"/>
        <v>43329</v>
      </c>
      <c r="AZ1" s="27">
        <f t="shared" si="1"/>
        <v>43330</v>
      </c>
      <c r="BA1" s="27">
        <f t="shared" si="1"/>
        <v>43331</v>
      </c>
      <c r="BB1" s="27">
        <f t="shared" si="1"/>
        <v>43332</v>
      </c>
      <c r="BC1" s="27">
        <f t="shared" si="1"/>
        <v>43333</v>
      </c>
      <c r="BD1" s="27">
        <f t="shared" si="1"/>
        <v>43334</v>
      </c>
      <c r="BE1" s="27">
        <f t="shared" si="1"/>
        <v>43335</v>
      </c>
      <c r="BF1" s="27">
        <f t="shared" si="1"/>
        <v>43336</v>
      </c>
      <c r="BG1" s="27">
        <f t="shared" si="1"/>
        <v>43337</v>
      </c>
      <c r="BH1" s="27">
        <f t="shared" si="1"/>
        <v>43338</v>
      </c>
      <c r="BI1" s="27">
        <f t="shared" si="1"/>
        <v>43339</v>
      </c>
      <c r="BJ1" s="27">
        <f t="shared" si="1"/>
        <v>43340</v>
      </c>
      <c r="BK1" s="27">
        <f t="shared" si="1"/>
        <v>43341</v>
      </c>
      <c r="BL1" s="27">
        <f t="shared" si="1"/>
        <v>43342</v>
      </c>
      <c r="BM1" s="27">
        <f t="shared" si="1"/>
        <v>43343</v>
      </c>
      <c r="BN1" s="27">
        <f t="shared" si="1"/>
        <v>43344</v>
      </c>
      <c r="BO1" s="27">
        <f t="shared" si="1"/>
        <v>43345</v>
      </c>
      <c r="BP1" s="27">
        <f t="shared" si="1"/>
        <v>43346</v>
      </c>
      <c r="BQ1" s="27">
        <f t="shared" si="1"/>
        <v>43347</v>
      </c>
      <c r="BR1" s="27">
        <f t="shared" si="1"/>
        <v>43348</v>
      </c>
      <c r="BS1" s="27">
        <f t="shared" si="1"/>
        <v>43349</v>
      </c>
      <c r="BT1" s="27">
        <f t="shared" si="1"/>
        <v>43350</v>
      </c>
      <c r="BU1" s="27">
        <f t="shared" si="1"/>
        <v>43351</v>
      </c>
      <c r="BV1" s="27">
        <f t="shared" si="1"/>
        <v>43352</v>
      </c>
      <c r="BW1" s="27">
        <f t="shared" si="1"/>
        <v>43353</v>
      </c>
      <c r="BX1" s="27">
        <f t="shared" si="1"/>
        <v>43354</v>
      </c>
      <c r="BY1" s="27">
        <f t="shared" si="1"/>
        <v>43355</v>
      </c>
      <c r="BZ1" s="27">
        <f t="shared" si="1"/>
        <v>43356</v>
      </c>
      <c r="CA1" s="27">
        <f t="shared" si="1"/>
        <v>43357</v>
      </c>
      <c r="CB1" s="27">
        <f t="shared" si="1"/>
        <v>43358</v>
      </c>
      <c r="CC1" s="27">
        <f t="shared" si="1"/>
        <v>43359</v>
      </c>
      <c r="CD1" s="27">
        <f t="shared" si="1"/>
        <v>43360</v>
      </c>
      <c r="CE1" s="27">
        <f t="shared" si="1"/>
        <v>43361</v>
      </c>
      <c r="CF1" s="27">
        <f t="shared" si="1"/>
        <v>43362</v>
      </c>
      <c r="CG1" s="27">
        <f t="shared" si="1"/>
        <v>43363</v>
      </c>
      <c r="CH1" s="27">
        <f t="shared" si="1"/>
        <v>43364</v>
      </c>
      <c r="CI1" s="27">
        <f t="shared" si="1"/>
        <v>43365</v>
      </c>
      <c r="CJ1" s="27">
        <f t="shared" si="1"/>
        <v>43366</v>
      </c>
      <c r="CK1" s="27">
        <f t="shared" si="1"/>
        <v>43367</v>
      </c>
      <c r="CL1" s="27">
        <f t="shared" si="1"/>
        <v>43368</v>
      </c>
      <c r="CM1" s="27">
        <f t="shared" si="1"/>
        <v>43369</v>
      </c>
      <c r="CN1" s="27">
        <f t="shared" si="1"/>
        <v>43370</v>
      </c>
      <c r="CO1" s="27">
        <f t="shared" si="1"/>
        <v>43371</v>
      </c>
      <c r="CP1" s="27">
        <f t="shared" si="1"/>
        <v>43372</v>
      </c>
      <c r="CQ1" s="27">
        <f t="shared" si="1"/>
        <v>43373</v>
      </c>
      <c r="CR1" s="27">
        <f t="shared" si="1"/>
        <v>43374</v>
      </c>
      <c r="CS1" s="27">
        <f t="shared" si="1"/>
        <v>43375</v>
      </c>
      <c r="CT1" s="27">
        <f t="shared" si="1"/>
        <v>43376</v>
      </c>
      <c r="CU1" s="27">
        <f t="shared" si="1"/>
        <v>43377</v>
      </c>
      <c r="CV1" s="27">
        <f t="shared" si="1"/>
        <v>43378</v>
      </c>
      <c r="CW1" s="27">
        <f t="shared" ref="CW1:DL2" si="2">CW2</f>
        <v>43379</v>
      </c>
      <c r="CX1" s="27">
        <f t="shared" si="2"/>
        <v>43380</v>
      </c>
      <c r="CY1" s="27">
        <f t="shared" si="2"/>
        <v>43381</v>
      </c>
      <c r="CZ1" s="27">
        <f t="shared" si="2"/>
        <v>43382</v>
      </c>
      <c r="DA1" s="27">
        <f t="shared" si="2"/>
        <v>43383</v>
      </c>
      <c r="DB1" s="27">
        <f t="shared" si="2"/>
        <v>43384</v>
      </c>
      <c r="DC1" s="27">
        <f t="shared" si="2"/>
        <v>43385</v>
      </c>
      <c r="DD1" s="27">
        <f t="shared" si="2"/>
        <v>43386</v>
      </c>
      <c r="DE1" s="27">
        <f t="shared" si="2"/>
        <v>43387</v>
      </c>
      <c r="DF1" s="27">
        <f t="shared" si="2"/>
        <v>43388</v>
      </c>
      <c r="DG1" s="27">
        <f t="shared" si="2"/>
        <v>43389</v>
      </c>
      <c r="DH1" s="27">
        <f t="shared" si="2"/>
        <v>43390</v>
      </c>
      <c r="DI1" s="27">
        <f t="shared" si="2"/>
        <v>43391</v>
      </c>
      <c r="DJ1" s="27">
        <f t="shared" si="2"/>
        <v>43392</v>
      </c>
      <c r="DK1" s="27">
        <f t="shared" si="2"/>
        <v>43393</v>
      </c>
      <c r="DL1" s="27">
        <f t="shared" si="2"/>
        <v>43394</v>
      </c>
      <c r="DM1" s="27">
        <f t="shared" ref="DM1:FC2" si="3">DM2</f>
        <v>43395</v>
      </c>
      <c r="DN1" s="27">
        <f t="shared" si="3"/>
        <v>43396</v>
      </c>
      <c r="DO1" s="27">
        <f t="shared" si="3"/>
        <v>43397</v>
      </c>
      <c r="DP1" s="27">
        <f t="shared" si="3"/>
        <v>43398</v>
      </c>
      <c r="DQ1" s="27">
        <f t="shared" si="3"/>
        <v>43399</v>
      </c>
      <c r="DR1" s="27">
        <f t="shared" si="3"/>
        <v>43400</v>
      </c>
      <c r="DS1" s="27">
        <f t="shared" si="3"/>
        <v>43401</v>
      </c>
      <c r="DT1" s="27">
        <f t="shared" si="3"/>
        <v>43402</v>
      </c>
      <c r="DU1" s="27">
        <f t="shared" si="3"/>
        <v>43403</v>
      </c>
      <c r="DV1" s="27">
        <f t="shared" si="3"/>
        <v>43404</v>
      </c>
      <c r="DW1" s="27">
        <f t="shared" si="3"/>
        <v>43405</v>
      </c>
      <c r="DX1" s="27">
        <f t="shared" si="3"/>
        <v>43406</v>
      </c>
      <c r="DY1" s="27">
        <f t="shared" si="3"/>
        <v>43407</v>
      </c>
      <c r="DZ1" s="27">
        <f t="shared" si="3"/>
        <v>43408</v>
      </c>
      <c r="EA1" s="27">
        <f t="shared" si="3"/>
        <v>43409</v>
      </c>
      <c r="EB1" s="27">
        <f t="shared" si="3"/>
        <v>43410</v>
      </c>
      <c r="EC1" s="27">
        <f t="shared" si="3"/>
        <v>43411</v>
      </c>
      <c r="ED1" s="27">
        <f t="shared" si="3"/>
        <v>43412</v>
      </c>
      <c r="EE1" s="27">
        <f t="shared" si="3"/>
        <v>43413</v>
      </c>
      <c r="EF1" s="27">
        <f t="shared" si="3"/>
        <v>43414</v>
      </c>
      <c r="EG1" s="27">
        <f t="shared" si="3"/>
        <v>43415</v>
      </c>
      <c r="EH1" s="27">
        <f t="shared" si="3"/>
        <v>43416</v>
      </c>
      <c r="EI1" s="27">
        <f t="shared" si="3"/>
        <v>43417</v>
      </c>
      <c r="EJ1" s="27">
        <f t="shared" si="3"/>
        <v>43418</v>
      </c>
      <c r="EK1" s="27">
        <f t="shared" si="3"/>
        <v>43419</v>
      </c>
      <c r="EL1" s="27">
        <f t="shared" si="3"/>
        <v>43420</v>
      </c>
      <c r="EM1" s="27">
        <f t="shared" si="3"/>
        <v>43421</v>
      </c>
      <c r="EN1" s="27">
        <f t="shared" si="3"/>
        <v>43422</v>
      </c>
      <c r="EO1" s="27">
        <f t="shared" si="3"/>
        <v>43423</v>
      </c>
      <c r="EP1" s="27">
        <f t="shared" si="3"/>
        <v>43424</v>
      </c>
      <c r="EQ1" s="27">
        <f t="shared" si="3"/>
        <v>43425</v>
      </c>
      <c r="ER1" s="27">
        <f t="shared" si="3"/>
        <v>43426</v>
      </c>
      <c r="ES1" s="27">
        <f t="shared" si="3"/>
        <v>43427</v>
      </c>
      <c r="ET1" s="27">
        <f t="shared" si="3"/>
        <v>43428</v>
      </c>
      <c r="EU1" s="27">
        <f t="shared" si="3"/>
        <v>43429</v>
      </c>
      <c r="EV1" s="27">
        <f t="shared" si="3"/>
        <v>43430</v>
      </c>
      <c r="EW1" s="27">
        <f t="shared" si="3"/>
        <v>43431</v>
      </c>
      <c r="EX1" s="27">
        <f t="shared" si="3"/>
        <v>43432</v>
      </c>
      <c r="EY1" s="27">
        <f t="shared" si="3"/>
        <v>43433</v>
      </c>
      <c r="EZ1" s="27">
        <f t="shared" si="3"/>
        <v>43434</v>
      </c>
      <c r="FA1" s="27">
        <f t="shared" si="3"/>
        <v>43435</v>
      </c>
      <c r="FB1" s="27">
        <f t="shared" si="3"/>
        <v>43436</v>
      </c>
      <c r="FC1" s="27">
        <f t="shared" si="3"/>
        <v>43437</v>
      </c>
      <c r="FD1" s="27">
        <f t="shared" ref="FD1:GA2" si="4">FD2</f>
        <v>43438</v>
      </c>
      <c r="FE1" s="27">
        <f t="shared" si="4"/>
        <v>43439</v>
      </c>
      <c r="FF1" s="27">
        <f t="shared" si="4"/>
        <v>43440</v>
      </c>
      <c r="FG1" s="27">
        <f t="shared" si="4"/>
        <v>43441</v>
      </c>
      <c r="FH1" s="27">
        <f t="shared" si="4"/>
        <v>43442</v>
      </c>
      <c r="FI1" s="27">
        <f t="shared" si="4"/>
        <v>43443</v>
      </c>
      <c r="FJ1" s="27">
        <f t="shared" si="4"/>
        <v>43444</v>
      </c>
      <c r="FK1" s="27">
        <f t="shared" si="4"/>
        <v>43445</v>
      </c>
      <c r="FL1" s="27">
        <f t="shared" si="4"/>
        <v>43446</v>
      </c>
      <c r="FM1" s="27">
        <f t="shared" si="4"/>
        <v>43447</v>
      </c>
      <c r="FN1" s="27">
        <f t="shared" si="4"/>
        <v>43448</v>
      </c>
      <c r="FO1" s="27">
        <f t="shared" si="4"/>
        <v>43449</v>
      </c>
      <c r="FP1" s="27">
        <f t="shared" si="4"/>
        <v>43450</v>
      </c>
      <c r="FQ1" s="27">
        <f t="shared" si="4"/>
        <v>43451</v>
      </c>
      <c r="FR1" s="27">
        <f t="shared" si="4"/>
        <v>43452</v>
      </c>
      <c r="FS1" s="27">
        <f t="shared" si="4"/>
        <v>43453</v>
      </c>
      <c r="FT1" s="27">
        <f t="shared" si="4"/>
        <v>43454</v>
      </c>
      <c r="FU1" s="27">
        <f t="shared" si="4"/>
        <v>43455</v>
      </c>
      <c r="FV1" s="27">
        <f t="shared" si="4"/>
        <v>43456</v>
      </c>
      <c r="FW1" s="27">
        <f t="shared" si="4"/>
        <v>43457</v>
      </c>
      <c r="FX1" s="27">
        <f t="shared" si="4"/>
        <v>43458</v>
      </c>
      <c r="FY1" s="27">
        <f t="shared" si="4"/>
        <v>43459</v>
      </c>
      <c r="FZ1" s="27">
        <f t="shared" si="4"/>
        <v>43460</v>
      </c>
      <c r="GA1" s="27">
        <f t="shared" si="4"/>
        <v>43461</v>
      </c>
      <c r="GB1" s="27">
        <f t="shared" ref="GB1:GE2" si="5">GB2</f>
        <v>43462</v>
      </c>
      <c r="GC1" s="27">
        <f t="shared" si="5"/>
        <v>43463</v>
      </c>
      <c r="GD1" s="27">
        <f t="shared" si="5"/>
        <v>43464</v>
      </c>
      <c r="GE1" s="27">
        <f t="shared" si="5"/>
        <v>43465</v>
      </c>
    </row>
    <row r="2" spans="1:187" s="14" customFormat="1" x14ac:dyDescent="0.35">
      <c r="D2" s="28">
        <f>D3</f>
        <v>43282</v>
      </c>
      <c r="E2" s="28">
        <f>E3</f>
        <v>43283</v>
      </c>
      <c r="F2" s="28">
        <f t="shared" si="0"/>
        <v>43284</v>
      </c>
      <c r="G2" s="28">
        <f t="shared" si="0"/>
        <v>43285</v>
      </c>
      <c r="H2" s="28">
        <f t="shared" si="0"/>
        <v>43286</v>
      </c>
      <c r="I2" s="28">
        <f t="shared" si="0"/>
        <v>43287</v>
      </c>
      <c r="J2" s="28">
        <f t="shared" si="0"/>
        <v>43288</v>
      </c>
      <c r="K2" s="28">
        <f t="shared" si="0"/>
        <v>43289</v>
      </c>
      <c r="L2" s="28">
        <f t="shared" si="0"/>
        <v>43290</v>
      </c>
      <c r="M2" s="28">
        <f t="shared" si="0"/>
        <v>43291</v>
      </c>
      <c r="N2" s="28">
        <f t="shared" si="0"/>
        <v>43292</v>
      </c>
      <c r="O2" s="28">
        <f t="shared" si="0"/>
        <v>43293</v>
      </c>
      <c r="P2" s="28">
        <f t="shared" si="0"/>
        <v>43294</v>
      </c>
      <c r="Q2" s="28">
        <f t="shared" si="0"/>
        <v>43295</v>
      </c>
      <c r="R2" s="28">
        <f t="shared" si="0"/>
        <v>43296</v>
      </c>
      <c r="S2" s="28">
        <f t="shared" si="0"/>
        <v>43297</v>
      </c>
      <c r="T2" s="28">
        <f t="shared" si="0"/>
        <v>43298</v>
      </c>
      <c r="U2" s="28">
        <f t="shared" si="0"/>
        <v>43299</v>
      </c>
      <c r="V2" s="28">
        <f t="shared" si="0"/>
        <v>43300</v>
      </c>
      <c r="W2" s="28">
        <f t="shared" si="0"/>
        <v>43301</v>
      </c>
      <c r="X2" s="28">
        <f t="shared" si="0"/>
        <v>43302</v>
      </c>
      <c r="Y2" s="28">
        <f t="shared" si="0"/>
        <v>43303</v>
      </c>
      <c r="Z2" s="28">
        <f t="shared" si="0"/>
        <v>43304</v>
      </c>
      <c r="AA2" s="28">
        <f t="shared" si="0"/>
        <v>43305</v>
      </c>
      <c r="AB2" s="28">
        <f t="shared" si="0"/>
        <v>43306</v>
      </c>
      <c r="AC2" s="28">
        <f t="shared" si="0"/>
        <v>43307</v>
      </c>
      <c r="AD2" s="28">
        <f t="shared" si="0"/>
        <v>43308</v>
      </c>
      <c r="AE2" s="28">
        <f t="shared" si="0"/>
        <v>43309</v>
      </c>
      <c r="AF2" s="28">
        <f t="shared" si="0"/>
        <v>43310</v>
      </c>
      <c r="AG2" s="28">
        <f t="shared" si="0"/>
        <v>43311</v>
      </c>
      <c r="AH2" s="28">
        <f t="shared" si="0"/>
        <v>43312</v>
      </c>
      <c r="AI2" s="28">
        <f t="shared" si="0"/>
        <v>43313</v>
      </c>
      <c r="AJ2" s="28">
        <f t="shared" ref="AJ2:CU2" si="6">AJ3</f>
        <v>43314</v>
      </c>
      <c r="AK2" s="28">
        <f t="shared" si="6"/>
        <v>43315</v>
      </c>
      <c r="AL2" s="28">
        <f t="shared" si="6"/>
        <v>43316</v>
      </c>
      <c r="AM2" s="28">
        <f t="shared" si="6"/>
        <v>43317</v>
      </c>
      <c r="AN2" s="28">
        <f t="shared" si="6"/>
        <v>43318</v>
      </c>
      <c r="AO2" s="28">
        <f t="shared" si="6"/>
        <v>43319</v>
      </c>
      <c r="AP2" s="28">
        <f t="shared" si="6"/>
        <v>43320</v>
      </c>
      <c r="AQ2" s="28">
        <f t="shared" si="6"/>
        <v>43321</v>
      </c>
      <c r="AR2" s="28">
        <f t="shared" si="6"/>
        <v>43322</v>
      </c>
      <c r="AS2" s="28">
        <f t="shared" si="6"/>
        <v>43323</v>
      </c>
      <c r="AT2" s="28">
        <f t="shared" si="6"/>
        <v>43324</v>
      </c>
      <c r="AU2" s="28">
        <f t="shared" si="6"/>
        <v>43325</v>
      </c>
      <c r="AV2" s="28">
        <f t="shared" si="6"/>
        <v>43326</v>
      </c>
      <c r="AW2" s="28">
        <f t="shared" si="6"/>
        <v>43327</v>
      </c>
      <c r="AX2" s="28">
        <f t="shared" si="6"/>
        <v>43328</v>
      </c>
      <c r="AY2" s="28">
        <f t="shared" si="6"/>
        <v>43329</v>
      </c>
      <c r="AZ2" s="28">
        <f t="shared" si="6"/>
        <v>43330</v>
      </c>
      <c r="BA2" s="28">
        <f t="shared" si="6"/>
        <v>43331</v>
      </c>
      <c r="BB2" s="28">
        <f t="shared" si="6"/>
        <v>43332</v>
      </c>
      <c r="BC2" s="28">
        <f t="shared" si="6"/>
        <v>43333</v>
      </c>
      <c r="BD2" s="28">
        <f t="shared" si="6"/>
        <v>43334</v>
      </c>
      <c r="BE2" s="28">
        <f t="shared" si="6"/>
        <v>43335</v>
      </c>
      <c r="BF2" s="28">
        <f t="shared" si="6"/>
        <v>43336</v>
      </c>
      <c r="BG2" s="28">
        <f t="shared" si="6"/>
        <v>43337</v>
      </c>
      <c r="BH2" s="28">
        <f t="shared" si="6"/>
        <v>43338</v>
      </c>
      <c r="BI2" s="28">
        <f t="shared" si="6"/>
        <v>43339</v>
      </c>
      <c r="BJ2" s="28">
        <f t="shared" si="6"/>
        <v>43340</v>
      </c>
      <c r="BK2" s="28">
        <f t="shared" si="6"/>
        <v>43341</v>
      </c>
      <c r="BL2" s="28">
        <f t="shared" si="6"/>
        <v>43342</v>
      </c>
      <c r="BM2" s="28">
        <f t="shared" si="6"/>
        <v>43343</v>
      </c>
      <c r="BN2" s="28">
        <f t="shared" si="6"/>
        <v>43344</v>
      </c>
      <c r="BO2" s="28">
        <f t="shared" si="6"/>
        <v>43345</v>
      </c>
      <c r="BP2" s="28">
        <f t="shared" si="6"/>
        <v>43346</v>
      </c>
      <c r="BQ2" s="28">
        <f t="shared" si="6"/>
        <v>43347</v>
      </c>
      <c r="BR2" s="28">
        <f t="shared" si="6"/>
        <v>43348</v>
      </c>
      <c r="BS2" s="28">
        <f t="shared" si="6"/>
        <v>43349</v>
      </c>
      <c r="BT2" s="28">
        <f t="shared" si="6"/>
        <v>43350</v>
      </c>
      <c r="BU2" s="28">
        <f t="shared" si="6"/>
        <v>43351</v>
      </c>
      <c r="BV2" s="28">
        <f t="shared" si="6"/>
        <v>43352</v>
      </c>
      <c r="BW2" s="28">
        <f t="shared" si="6"/>
        <v>43353</v>
      </c>
      <c r="BX2" s="28">
        <f t="shared" si="6"/>
        <v>43354</v>
      </c>
      <c r="BY2" s="28">
        <f t="shared" si="6"/>
        <v>43355</v>
      </c>
      <c r="BZ2" s="28">
        <f t="shared" si="6"/>
        <v>43356</v>
      </c>
      <c r="CA2" s="28">
        <f t="shared" si="6"/>
        <v>43357</v>
      </c>
      <c r="CB2" s="28">
        <f t="shared" si="6"/>
        <v>43358</v>
      </c>
      <c r="CC2" s="28">
        <f t="shared" si="6"/>
        <v>43359</v>
      </c>
      <c r="CD2" s="28">
        <f t="shared" si="6"/>
        <v>43360</v>
      </c>
      <c r="CE2" s="28">
        <f t="shared" si="6"/>
        <v>43361</v>
      </c>
      <c r="CF2" s="28">
        <f t="shared" si="6"/>
        <v>43362</v>
      </c>
      <c r="CG2" s="28">
        <f t="shared" si="6"/>
        <v>43363</v>
      </c>
      <c r="CH2" s="28">
        <f t="shared" si="6"/>
        <v>43364</v>
      </c>
      <c r="CI2" s="28">
        <f t="shared" si="6"/>
        <v>43365</v>
      </c>
      <c r="CJ2" s="28">
        <f t="shared" si="6"/>
        <v>43366</v>
      </c>
      <c r="CK2" s="28">
        <f t="shared" si="6"/>
        <v>43367</v>
      </c>
      <c r="CL2" s="28">
        <f t="shared" si="6"/>
        <v>43368</v>
      </c>
      <c r="CM2" s="28">
        <f t="shared" si="6"/>
        <v>43369</v>
      </c>
      <c r="CN2" s="28">
        <f t="shared" si="6"/>
        <v>43370</v>
      </c>
      <c r="CO2" s="28">
        <f t="shared" si="6"/>
        <v>43371</v>
      </c>
      <c r="CP2" s="28">
        <f t="shared" si="6"/>
        <v>43372</v>
      </c>
      <c r="CQ2" s="28">
        <f t="shared" si="6"/>
        <v>43373</v>
      </c>
      <c r="CR2" s="28">
        <f t="shared" si="6"/>
        <v>43374</v>
      </c>
      <c r="CS2" s="28">
        <f t="shared" si="6"/>
        <v>43375</v>
      </c>
      <c r="CT2" s="28">
        <f t="shared" si="6"/>
        <v>43376</v>
      </c>
      <c r="CU2" s="28">
        <f t="shared" si="6"/>
        <v>43377</v>
      </c>
      <c r="CV2" s="28">
        <f t="shared" si="1"/>
        <v>43378</v>
      </c>
      <c r="CW2" s="28">
        <f t="shared" si="2"/>
        <v>43379</v>
      </c>
      <c r="CX2" s="28">
        <f t="shared" si="2"/>
        <v>43380</v>
      </c>
      <c r="CY2" s="28">
        <f t="shared" si="2"/>
        <v>43381</v>
      </c>
      <c r="CZ2" s="28">
        <f t="shared" si="2"/>
        <v>43382</v>
      </c>
      <c r="DA2" s="28">
        <f t="shared" si="2"/>
        <v>43383</v>
      </c>
      <c r="DB2" s="28">
        <f t="shared" si="2"/>
        <v>43384</v>
      </c>
      <c r="DC2" s="28">
        <f t="shared" si="2"/>
        <v>43385</v>
      </c>
      <c r="DD2" s="28">
        <f t="shared" si="2"/>
        <v>43386</v>
      </c>
      <c r="DE2" s="28">
        <f t="shared" si="2"/>
        <v>43387</v>
      </c>
      <c r="DF2" s="28">
        <f t="shared" si="2"/>
        <v>43388</v>
      </c>
      <c r="DG2" s="28">
        <f t="shared" si="2"/>
        <v>43389</v>
      </c>
      <c r="DH2" s="28">
        <f t="shared" si="2"/>
        <v>43390</v>
      </c>
      <c r="DI2" s="28">
        <f t="shared" si="2"/>
        <v>43391</v>
      </c>
      <c r="DJ2" s="28">
        <f t="shared" si="2"/>
        <v>43392</v>
      </c>
      <c r="DK2" s="28">
        <f t="shared" si="2"/>
        <v>43393</v>
      </c>
      <c r="DL2" s="28">
        <f t="shared" si="2"/>
        <v>43394</v>
      </c>
      <c r="DM2" s="28">
        <f t="shared" si="3"/>
        <v>43395</v>
      </c>
      <c r="DN2" s="28">
        <f t="shared" si="3"/>
        <v>43396</v>
      </c>
      <c r="DO2" s="28">
        <f t="shared" si="3"/>
        <v>43397</v>
      </c>
      <c r="DP2" s="28">
        <f t="shared" si="3"/>
        <v>43398</v>
      </c>
      <c r="DQ2" s="28">
        <f t="shared" si="3"/>
        <v>43399</v>
      </c>
      <c r="DR2" s="28">
        <f t="shared" si="3"/>
        <v>43400</v>
      </c>
      <c r="DS2" s="28">
        <f t="shared" si="3"/>
        <v>43401</v>
      </c>
      <c r="DT2" s="28">
        <f t="shared" si="3"/>
        <v>43402</v>
      </c>
      <c r="DU2" s="28">
        <f t="shared" si="3"/>
        <v>43403</v>
      </c>
      <c r="DV2" s="28">
        <f t="shared" si="3"/>
        <v>43404</v>
      </c>
      <c r="DW2" s="28">
        <f t="shared" si="3"/>
        <v>43405</v>
      </c>
      <c r="DX2" s="28">
        <f t="shared" si="3"/>
        <v>43406</v>
      </c>
      <c r="DY2" s="28">
        <f t="shared" si="3"/>
        <v>43407</v>
      </c>
      <c r="DZ2" s="28">
        <f t="shared" si="3"/>
        <v>43408</v>
      </c>
      <c r="EA2" s="28">
        <f t="shared" si="3"/>
        <v>43409</v>
      </c>
      <c r="EB2" s="28">
        <f t="shared" si="3"/>
        <v>43410</v>
      </c>
      <c r="EC2" s="28">
        <f t="shared" si="3"/>
        <v>43411</v>
      </c>
      <c r="ED2" s="28">
        <f t="shared" si="3"/>
        <v>43412</v>
      </c>
      <c r="EE2" s="28">
        <f t="shared" si="3"/>
        <v>43413</v>
      </c>
      <c r="EF2" s="28">
        <f t="shared" si="3"/>
        <v>43414</v>
      </c>
      <c r="EG2" s="28">
        <f t="shared" si="3"/>
        <v>43415</v>
      </c>
      <c r="EH2" s="28">
        <f t="shared" si="3"/>
        <v>43416</v>
      </c>
      <c r="EI2" s="28">
        <f t="shared" si="3"/>
        <v>43417</v>
      </c>
      <c r="EJ2" s="28">
        <f t="shared" si="3"/>
        <v>43418</v>
      </c>
      <c r="EK2" s="28">
        <f t="shared" si="3"/>
        <v>43419</v>
      </c>
      <c r="EL2" s="28">
        <f t="shared" si="3"/>
        <v>43420</v>
      </c>
      <c r="EM2" s="28">
        <f t="shared" si="3"/>
        <v>43421</v>
      </c>
      <c r="EN2" s="28">
        <f t="shared" si="3"/>
        <v>43422</v>
      </c>
      <c r="EO2" s="28">
        <f t="shared" si="3"/>
        <v>43423</v>
      </c>
      <c r="EP2" s="28">
        <f t="shared" si="3"/>
        <v>43424</v>
      </c>
      <c r="EQ2" s="28">
        <f t="shared" si="3"/>
        <v>43425</v>
      </c>
      <c r="ER2" s="28">
        <f t="shared" si="3"/>
        <v>43426</v>
      </c>
      <c r="ES2" s="28">
        <f t="shared" si="3"/>
        <v>43427</v>
      </c>
      <c r="ET2" s="28">
        <f t="shared" si="3"/>
        <v>43428</v>
      </c>
      <c r="EU2" s="28">
        <f t="shared" si="3"/>
        <v>43429</v>
      </c>
      <c r="EV2" s="28">
        <f t="shared" si="3"/>
        <v>43430</v>
      </c>
      <c r="EW2" s="28">
        <f t="shared" si="3"/>
        <v>43431</v>
      </c>
      <c r="EX2" s="28">
        <f t="shared" si="3"/>
        <v>43432</v>
      </c>
      <c r="EY2" s="28">
        <f t="shared" si="3"/>
        <v>43433</v>
      </c>
      <c r="EZ2" s="28">
        <f t="shared" si="3"/>
        <v>43434</v>
      </c>
      <c r="FA2" s="28">
        <f t="shared" si="3"/>
        <v>43435</v>
      </c>
      <c r="FB2" s="28">
        <f t="shared" si="3"/>
        <v>43436</v>
      </c>
      <c r="FC2" s="28">
        <f t="shared" si="3"/>
        <v>43437</v>
      </c>
      <c r="FD2" s="28">
        <f t="shared" si="4"/>
        <v>43438</v>
      </c>
      <c r="FE2" s="28">
        <f t="shared" si="4"/>
        <v>43439</v>
      </c>
      <c r="FF2" s="28">
        <f t="shared" si="4"/>
        <v>43440</v>
      </c>
      <c r="FG2" s="28">
        <f t="shared" si="4"/>
        <v>43441</v>
      </c>
      <c r="FH2" s="28">
        <f t="shared" si="4"/>
        <v>43442</v>
      </c>
      <c r="FI2" s="28">
        <f t="shared" si="4"/>
        <v>43443</v>
      </c>
      <c r="FJ2" s="28">
        <f t="shared" si="4"/>
        <v>43444</v>
      </c>
      <c r="FK2" s="28">
        <f t="shared" si="4"/>
        <v>43445</v>
      </c>
      <c r="FL2" s="28">
        <f t="shared" si="4"/>
        <v>43446</v>
      </c>
      <c r="FM2" s="28">
        <f t="shared" si="4"/>
        <v>43447</v>
      </c>
      <c r="FN2" s="28">
        <f t="shared" si="4"/>
        <v>43448</v>
      </c>
      <c r="FO2" s="28">
        <f t="shared" si="4"/>
        <v>43449</v>
      </c>
      <c r="FP2" s="28">
        <f t="shared" si="4"/>
        <v>43450</v>
      </c>
      <c r="FQ2" s="28">
        <f t="shared" si="4"/>
        <v>43451</v>
      </c>
      <c r="FR2" s="28">
        <f t="shared" si="4"/>
        <v>43452</v>
      </c>
      <c r="FS2" s="28">
        <f t="shared" si="4"/>
        <v>43453</v>
      </c>
      <c r="FT2" s="28">
        <f t="shared" si="4"/>
        <v>43454</v>
      </c>
      <c r="FU2" s="28">
        <f t="shared" si="4"/>
        <v>43455</v>
      </c>
      <c r="FV2" s="28">
        <f t="shared" si="4"/>
        <v>43456</v>
      </c>
      <c r="FW2" s="28">
        <f t="shared" si="4"/>
        <v>43457</v>
      </c>
      <c r="FX2" s="28">
        <f t="shared" si="4"/>
        <v>43458</v>
      </c>
      <c r="FY2" s="28">
        <f t="shared" si="4"/>
        <v>43459</v>
      </c>
      <c r="FZ2" s="28">
        <f t="shared" si="4"/>
        <v>43460</v>
      </c>
      <c r="GA2" s="28">
        <f t="shared" si="4"/>
        <v>43461</v>
      </c>
      <c r="GB2" s="28">
        <f t="shared" si="5"/>
        <v>43462</v>
      </c>
      <c r="GC2" s="28">
        <f t="shared" si="5"/>
        <v>43463</v>
      </c>
      <c r="GD2" s="28">
        <f t="shared" si="5"/>
        <v>43464</v>
      </c>
      <c r="GE2" s="28">
        <f t="shared" si="5"/>
        <v>43465</v>
      </c>
    </row>
    <row r="3" spans="1:187" x14ac:dyDescent="0.35">
      <c r="A3" s="21" t="s">
        <v>97</v>
      </c>
      <c r="B3" s="21" t="s">
        <v>95</v>
      </c>
      <c r="C3" s="25" t="s">
        <v>96</v>
      </c>
      <c r="D3" s="29">
        <v>43282</v>
      </c>
      <c r="E3" s="29">
        <v>43283</v>
      </c>
      <c r="F3" s="29">
        <v>43284</v>
      </c>
      <c r="G3" s="29">
        <v>43285</v>
      </c>
      <c r="H3" s="29">
        <v>43286</v>
      </c>
      <c r="I3" s="29">
        <v>43287</v>
      </c>
      <c r="J3" s="29">
        <v>43288</v>
      </c>
      <c r="K3" s="29">
        <v>43289</v>
      </c>
      <c r="L3" s="29">
        <v>43290</v>
      </c>
      <c r="M3" s="29">
        <v>43291</v>
      </c>
      <c r="N3" s="29">
        <v>43292</v>
      </c>
      <c r="O3" s="29">
        <v>43293</v>
      </c>
      <c r="P3" s="29">
        <v>43294</v>
      </c>
      <c r="Q3" s="29">
        <v>43295</v>
      </c>
      <c r="R3" s="29">
        <v>43296</v>
      </c>
      <c r="S3" s="29">
        <v>43297</v>
      </c>
      <c r="T3" s="29">
        <v>43298</v>
      </c>
      <c r="U3" s="29">
        <v>43299</v>
      </c>
      <c r="V3" s="29">
        <v>43300</v>
      </c>
      <c r="W3" s="29">
        <v>43301</v>
      </c>
      <c r="X3" s="29">
        <v>43302</v>
      </c>
      <c r="Y3" s="29">
        <v>43303</v>
      </c>
      <c r="Z3" s="29">
        <v>43304</v>
      </c>
      <c r="AA3" s="29">
        <v>43305</v>
      </c>
      <c r="AB3" s="29">
        <v>43306</v>
      </c>
      <c r="AC3" s="29">
        <v>43307</v>
      </c>
      <c r="AD3" s="29">
        <v>43308</v>
      </c>
      <c r="AE3" s="29">
        <v>43309</v>
      </c>
      <c r="AF3" s="29">
        <v>43310</v>
      </c>
      <c r="AG3" s="29">
        <v>43311</v>
      </c>
      <c r="AH3" s="29">
        <v>43312</v>
      </c>
      <c r="AI3" s="29">
        <v>43313</v>
      </c>
      <c r="AJ3" s="29">
        <v>43314</v>
      </c>
      <c r="AK3" s="29">
        <v>43315</v>
      </c>
      <c r="AL3" s="29">
        <v>43316</v>
      </c>
      <c r="AM3" s="29">
        <v>43317</v>
      </c>
      <c r="AN3" s="29">
        <v>43318</v>
      </c>
      <c r="AO3" s="29">
        <v>43319</v>
      </c>
      <c r="AP3" s="29">
        <v>43320</v>
      </c>
      <c r="AQ3" s="29">
        <v>43321</v>
      </c>
      <c r="AR3" s="29">
        <v>43322</v>
      </c>
      <c r="AS3" s="29">
        <v>43323</v>
      </c>
      <c r="AT3" s="29">
        <v>43324</v>
      </c>
      <c r="AU3" s="29">
        <v>43325</v>
      </c>
      <c r="AV3" s="29">
        <v>43326</v>
      </c>
      <c r="AW3" s="29">
        <v>43327</v>
      </c>
      <c r="AX3" s="29">
        <v>43328</v>
      </c>
      <c r="AY3" s="29">
        <v>43329</v>
      </c>
      <c r="AZ3" s="29">
        <v>43330</v>
      </c>
      <c r="BA3" s="29">
        <v>43331</v>
      </c>
      <c r="BB3" s="29">
        <v>43332</v>
      </c>
      <c r="BC3" s="29">
        <v>43333</v>
      </c>
      <c r="BD3" s="29">
        <v>43334</v>
      </c>
      <c r="BE3" s="29">
        <v>43335</v>
      </c>
      <c r="BF3" s="29">
        <v>43336</v>
      </c>
      <c r="BG3" s="29">
        <v>43337</v>
      </c>
      <c r="BH3" s="29">
        <v>43338</v>
      </c>
      <c r="BI3" s="29">
        <v>43339</v>
      </c>
      <c r="BJ3" s="29">
        <v>43340</v>
      </c>
      <c r="BK3" s="29">
        <v>43341</v>
      </c>
      <c r="BL3" s="29">
        <v>43342</v>
      </c>
      <c r="BM3" s="29">
        <v>43343</v>
      </c>
      <c r="BN3" s="29">
        <v>43344</v>
      </c>
      <c r="BO3" s="29">
        <v>43345</v>
      </c>
      <c r="BP3" s="29">
        <v>43346</v>
      </c>
      <c r="BQ3" s="29">
        <v>43347</v>
      </c>
      <c r="BR3" s="29">
        <v>43348</v>
      </c>
      <c r="BS3" s="29">
        <v>43349</v>
      </c>
      <c r="BT3" s="29">
        <v>43350</v>
      </c>
      <c r="BU3" s="29">
        <v>43351</v>
      </c>
      <c r="BV3" s="29">
        <v>43352</v>
      </c>
      <c r="BW3" s="29">
        <v>43353</v>
      </c>
      <c r="BX3" s="29">
        <v>43354</v>
      </c>
      <c r="BY3" s="29">
        <v>43355</v>
      </c>
      <c r="BZ3" s="29">
        <v>43356</v>
      </c>
      <c r="CA3" s="29">
        <v>43357</v>
      </c>
      <c r="CB3" s="29">
        <v>43358</v>
      </c>
      <c r="CC3" s="29">
        <v>43359</v>
      </c>
      <c r="CD3" s="29">
        <v>43360</v>
      </c>
      <c r="CE3" s="29">
        <v>43361</v>
      </c>
      <c r="CF3" s="29">
        <v>43362</v>
      </c>
      <c r="CG3" s="29">
        <v>43363</v>
      </c>
      <c r="CH3" s="29">
        <v>43364</v>
      </c>
      <c r="CI3" s="29">
        <v>43365</v>
      </c>
      <c r="CJ3" s="29">
        <v>43366</v>
      </c>
      <c r="CK3" s="29">
        <v>43367</v>
      </c>
      <c r="CL3" s="29">
        <v>43368</v>
      </c>
      <c r="CM3" s="29">
        <v>43369</v>
      </c>
      <c r="CN3" s="29">
        <v>43370</v>
      </c>
      <c r="CO3" s="29">
        <v>43371</v>
      </c>
      <c r="CP3" s="29">
        <v>43372</v>
      </c>
      <c r="CQ3" s="29">
        <v>43373</v>
      </c>
      <c r="CR3" s="29">
        <v>43374</v>
      </c>
      <c r="CS3" s="29">
        <v>43375</v>
      </c>
      <c r="CT3" s="29">
        <v>43376</v>
      </c>
      <c r="CU3" s="29">
        <v>43377</v>
      </c>
      <c r="CV3" s="29">
        <v>43378</v>
      </c>
      <c r="CW3" s="29">
        <v>43379</v>
      </c>
      <c r="CX3" s="29">
        <v>43380</v>
      </c>
      <c r="CY3" s="29">
        <v>43381</v>
      </c>
      <c r="CZ3" s="29">
        <v>43382</v>
      </c>
      <c r="DA3" s="29">
        <v>43383</v>
      </c>
      <c r="DB3" s="29">
        <v>43384</v>
      </c>
      <c r="DC3" s="29">
        <v>43385</v>
      </c>
      <c r="DD3" s="29">
        <v>43386</v>
      </c>
      <c r="DE3" s="29">
        <v>43387</v>
      </c>
      <c r="DF3" s="29">
        <v>43388</v>
      </c>
      <c r="DG3" s="29">
        <v>43389</v>
      </c>
      <c r="DH3" s="29">
        <v>43390</v>
      </c>
      <c r="DI3" s="29">
        <v>43391</v>
      </c>
      <c r="DJ3" s="29">
        <v>43392</v>
      </c>
      <c r="DK3" s="29">
        <v>43393</v>
      </c>
      <c r="DL3" s="29">
        <v>43394</v>
      </c>
      <c r="DM3" s="29">
        <v>43395</v>
      </c>
      <c r="DN3" s="29">
        <v>43396</v>
      </c>
      <c r="DO3" s="29">
        <v>43397</v>
      </c>
      <c r="DP3" s="29">
        <v>43398</v>
      </c>
      <c r="DQ3" s="29">
        <v>43399</v>
      </c>
      <c r="DR3" s="29">
        <v>43400</v>
      </c>
      <c r="DS3" s="29">
        <v>43401</v>
      </c>
      <c r="DT3" s="29">
        <v>43402</v>
      </c>
      <c r="DU3" s="29">
        <v>43403</v>
      </c>
      <c r="DV3" s="29">
        <v>43404</v>
      </c>
      <c r="DW3" s="29">
        <v>43405</v>
      </c>
      <c r="DX3" s="29">
        <v>43406</v>
      </c>
      <c r="DY3" s="29">
        <v>43407</v>
      </c>
      <c r="DZ3" s="29">
        <v>43408</v>
      </c>
      <c r="EA3" s="29">
        <v>43409</v>
      </c>
      <c r="EB3" s="29">
        <v>43410</v>
      </c>
      <c r="EC3" s="29">
        <v>43411</v>
      </c>
      <c r="ED3" s="29">
        <v>43412</v>
      </c>
      <c r="EE3" s="29">
        <v>43413</v>
      </c>
      <c r="EF3" s="29">
        <v>43414</v>
      </c>
      <c r="EG3" s="29">
        <v>43415</v>
      </c>
      <c r="EH3" s="29">
        <v>43416</v>
      </c>
      <c r="EI3" s="29">
        <v>43417</v>
      </c>
      <c r="EJ3" s="29">
        <v>43418</v>
      </c>
      <c r="EK3" s="29">
        <v>43419</v>
      </c>
      <c r="EL3" s="29">
        <v>43420</v>
      </c>
      <c r="EM3" s="29">
        <v>43421</v>
      </c>
      <c r="EN3" s="29">
        <v>43422</v>
      </c>
      <c r="EO3" s="29">
        <v>43423</v>
      </c>
      <c r="EP3" s="29">
        <v>43424</v>
      </c>
      <c r="EQ3" s="29">
        <v>43425</v>
      </c>
      <c r="ER3" s="29">
        <v>43426</v>
      </c>
      <c r="ES3" s="29">
        <v>43427</v>
      </c>
      <c r="ET3" s="29">
        <v>43428</v>
      </c>
      <c r="EU3" s="29">
        <v>43429</v>
      </c>
      <c r="EV3" s="29">
        <v>43430</v>
      </c>
      <c r="EW3" s="29">
        <v>43431</v>
      </c>
      <c r="EX3" s="29">
        <v>43432</v>
      </c>
      <c r="EY3" s="29">
        <v>43433</v>
      </c>
      <c r="EZ3" s="29">
        <v>43434</v>
      </c>
      <c r="FA3" s="29">
        <v>43435</v>
      </c>
      <c r="FB3" s="29">
        <v>43436</v>
      </c>
      <c r="FC3" s="29">
        <v>43437</v>
      </c>
      <c r="FD3" s="29">
        <v>43438</v>
      </c>
      <c r="FE3" s="29">
        <v>43439</v>
      </c>
      <c r="FF3" s="29">
        <v>43440</v>
      </c>
      <c r="FG3" s="29">
        <v>43441</v>
      </c>
      <c r="FH3" s="29">
        <v>43442</v>
      </c>
      <c r="FI3" s="29">
        <v>43443</v>
      </c>
      <c r="FJ3" s="29">
        <v>43444</v>
      </c>
      <c r="FK3" s="29">
        <v>43445</v>
      </c>
      <c r="FL3" s="29">
        <v>43446</v>
      </c>
      <c r="FM3" s="29">
        <v>43447</v>
      </c>
      <c r="FN3" s="29">
        <v>43448</v>
      </c>
      <c r="FO3" s="29">
        <v>43449</v>
      </c>
      <c r="FP3" s="29">
        <v>43450</v>
      </c>
      <c r="FQ3" s="29">
        <v>43451</v>
      </c>
      <c r="FR3" s="29">
        <v>43452</v>
      </c>
      <c r="FS3" s="29">
        <v>43453</v>
      </c>
      <c r="FT3" s="29">
        <v>43454</v>
      </c>
      <c r="FU3" s="29">
        <v>43455</v>
      </c>
      <c r="FV3" s="29">
        <v>43456</v>
      </c>
      <c r="FW3" s="29">
        <v>43457</v>
      </c>
      <c r="FX3" s="29">
        <v>43458</v>
      </c>
      <c r="FY3" s="29">
        <v>43459</v>
      </c>
      <c r="FZ3" s="29">
        <v>43460</v>
      </c>
      <c r="GA3" s="29">
        <v>43461</v>
      </c>
      <c r="GB3" s="29">
        <v>43462</v>
      </c>
      <c r="GC3" s="29">
        <v>43463</v>
      </c>
      <c r="GD3" s="29">
        <v>43464</v>
      </c>
      <c r="GE3" s="29">
        <v>43465</v>
      </c>
    </row>
    <row r="4" spans="1:187" ht="15.5" x14ac:dyDescent="0.35">
      <c r="A4" s="5">
        <v>19</v>
      </c>
      <c r="B4" s="7" t="s">
        <v>0</v>
      </c>
      <c r="C4" s="15" t="s">
        <v>88</v>
      </c>
      <c r="D4" s="26"/>
      <c r="E4" s="1"/>
      <c r="F4" s="1"/>
      <c r="G4" s="1"/>
      <c r="H4" s="1"/>
      <c r="I4" s="1"/>
      <c r="J4" s="23"/>
      <c r="K4" s="23"/>
      <c r="L4" s="1"/>
      <c r="M4" s="1"/>
      <c r="N4" s="1"/>
      <c r="O4" s="1"/>
      <c r="P4" s="1"/>
      <c r="Q4" s="23"/>
      <c r="R4" s="23"/>
      <c r="S4" s="1"/>
      <c r="T4" s="1"/>
      <c r="U4" s="1"/>
      <c r="V4" s="1"/>
      <c r="W4" s="1"/>
      <c r="X4" s="23"/>
      <c r="Y4" s="23"/>
      <c r="Z4" s="1"/>
      <c r="AA4" s="1"/>
      <c r="AB4" s="1"/>
      <c r="AC4" s="1"/>
      <c r="AD4" s="1"/>
      <c r="AE4" s="23"/>
      <c r="AF4" s="23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</row>
    <row r="5" spans="1:187" ht="15.5" x14ac:dyDescent="0.35">
      <c r="A5" s="2">
        <v>18</v>
      </c>
      <c r="B5" s="7" t="s">
        <v>1</v>
      </c>
      <c r="C5" s="15" t="s">
        <v>88</v>
      </c>
      <c r="D5" s="23"/>
      <c r="E5" s="1"/>
      <c r="F5" s="39" t="s">
        <v>99</v>
      </c>
      <c r="G5" s="40"/>
      <c r="H5" s="40"/>
      <c r="I5" s="40"/>
      <c r="J5" s="40"/>
      <c r="K5" s="40"/>
      <c r="L5" s="40"/>
      <c r="M5" s="1"/>
      <c r="N5" s="1"/>
      <c r="O5" s="1"/>
      <c r="P5" s="1"/>
      <c r="Q5" s="23"/>
      <c r="R5" s="23"/>
      <c r="S5" s="1"/>
      <c r="T5" s="1"/>
      <c r="U5" s="1"/>
      <c r="V5" s="1"/>
      <c r="W5" s="1"/>
      <c r="X5" s="23"/>
      <c r="Y5" s="23"/>
      <c r="Z5" s="1"/>
      <c r="AA5" s="1"/>
      <c r="AB5" s="1"/>
      <c r="AC5" s="1"/>
      <c r="AD5" s="1"/>
      <c r="AE5" s="23"/>
      <c r="AF5" s="23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</row>
    <row r="6" spans="1:187" ht="15.5" x14ac:dyDescent="0.35">
      <c r="A6" s="2">
        <v>17</v>
      </c>
      <c r="B6" s="7" t="s">
        <v>2</v>
      </c>
      <c r="C6" s="15" t="s">
        <v>88</v>
      </c>
      <c r="D6" s="23"/>
      <c r="E6" s="1"/>
      <c r="F6" s="1"/>
      <c r="G6" s="1"/>
      <c r="H6" s="1"/>
      <c r="I6" s="1"/>
      <c r="J6" s="23"/>
      <c r="K6" s="23"/>
      <c r="L6" s="1"/>
      <c r="M6" s="1"/>
      <c r="N6" s="1"/>
      <c r="O6" s="1"/>
      <c r="P6" s="1"/>
      <c r="Q6" s="23"/>
      <c r="R6" s="23"/>
      <c r="S6" s="1"/>
      <c r="T6" s="1"/>
      <c r="U6" s="1"/>
      <c r="V6" s="1"/>
      <c r="W6" s="1"/>
      <c r="X6" s="23"/>
      <c r="Y6" s="23"/>
      <c r="Z6" s="41" t="s">
        <v>99</v>
      </c>
      <c r="AA6" s="42"/>
      <c r="AB6" s="42"/>
      <c r="AC6" s="42"/>
      <c r="AD6" s="42"/>
      <c r="AE6" s="42"/>
      <c r="AF6" s="43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</row>
    <row r="7" spans="1:187" ht="15.5" x14ac:dyDescent="0.35">
      <c r="A7" s="2">
        <v>16</v>
      </c>
      <c r="B7" s="7" t="s">
        <v>3</v>
      </c>
      <c r="C7" s="15" t="s">
        <v>89</v>
      </c>
      <c r="D7" s="23"/>
      <c r="E7" s="1"/>
      <c r="F7" s="1"/>
      <c r="G7" s="1"/>
      <c r="H7" s="1"/>
      <c r="I7" s="1"/>
      <c r="J7" s="23"/>
      <c r="K7" s="23"/>
      <c r="L7" s="1"/>
      <c r="M7" s="1"/>
      <c r="N7" s="1"/>
      <c r="O7" s="1"/>
      <c r="P7" s="1"/>
      <c r="Q7" s="23"/>
      <c r="R7" s="23"/>
      <c r="S7" s="1"/>
      <c r="T7" s="1"/>
      <c r="U7" s="1"/>
      <c r="V7" s="1"/>
      <c r="W7" s="1"/>
      <c r="X7" s="23"/>
      <c r="Y7" s="23"/>
      <c r="Z7" s="1"/>
      <c r="AA7" s="1"/>
      <c r="AB7" s="1"/>
      <c r="AC7" s="1"/>
      <c r="AD7" s="1"/>
      <c r="AE7" s="23"/>
      <c r="AF7" s="23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</row>
    <row r="8" spans="1:187" ht="15.5" x14ac:dyDescent="0.35">
      <c r="A8" s="2">
        <v>16</v>
      </c>
      <c r="B8" s="7" t="s">
        <v>4</v>
      </c>
      <c r="C8" s="15" t="s">
        <v>90</v>
      </c>
      <c r="D8" s="23"/>
      <c r="E8" s="1"/>
      <c r="F8" s="1"/>
      <c r="G8" s="1"/>
      <c r="H8" s="1"/>
      <c r="I8" s="1"/>
      <c r="J8" s="23"/>
      <c r="K8" s="23"/>
      <c r="L8" s="1"/>
      <c r="M8" s="1"/>
      <c r="N8" s="1"/>
      <c r="O8" s="1"/>
      <c r="P8" s="1"/>
      <c r="Q8" s="23"/>
      <c r="R8" s="44" t="s">
        <v>98</v>
      </c>
      <c r="S8" s="45"/>
      <c r="T8" s="45"/>
      <c r="U8" s="45"/>
      <c r="V8" s="45"/>
      <c r="W8" s="45"/>
      <c r="X8" s="45"/>
      <c r="Y8" s="45"/>
      <c r="Z8" s="45"/>
      <c r="AA8" s="1"/>
      <c r="AB8" s="1"/>
      <c r="AC8" s="1"/>
      <c r="AD8" s="1"/>
      <c r="AE8" s="23"/>
      <c r="AF8" s="23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</row>
    <row r="9" spans="1:187" ht="15.5" x14ac:dyDescent="0.35">
      <c r="A9" s="2">
        <v>16</v>
      </c>
      <c r="B9" s="7" t="s">
        <v>5</v>
      </c>
      <c r="C9" s="15" t="s">
        <v>91</v>
      </c>
      <c r="D9" s="23"/>
      <c r="E9" s="1"/>
      <c r="F9" s="1"/>
      <c r="G9" s="1"/>
      <c r="H9" s="1"/>
      <c r="I9" s="1"/>
      <c r="J9" s="23"/>
      <c r="K9" s="23"/>
      <c r="L9" s="1"/>
      <c r="M9" s="1"/>
      <c r="N9" s="1"/>
      <c r="O9" s="1"/>
      <c r="P9" s="1"/>
      <c r="Q9" s="23"/>
      <c r="R9" s="23"/>
      <c r="S9" s="1"/>
      <c r="T9" s="1"/>
      <c r="U9" s="1"/>
      <c r="V9" s="1"/>
      <c r="W9" s="1"/>
      <c r="X9" s="23"/>
      <c r="Y9" s="23"/>
      <c r="Z9" s="1"/>
      <c r="AA9" s="1"/>
      <c r="AB9" s="1"/>
      <c r="AC9" s="1"/>
      <c r="AD9" s="1"/>
      <c r="AE9" s="23"/>
      <c r="AF9" s="23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</row>
    <row r="10" spans="1:187" ht="15.5" x14ac:dyDescent="0.35">
      <c r="A10" s="2">
        <v>16</v>
      </c>
      <c r="B10" s="7" t="s">
        <v>6</v>
      </c>
      <c r="C10" s="15" t="s">
        <v>92</v>
      </c>
      <c r="D10" s="23"/>
      <c r="E10" s="1"/>
      <c r="F10" s="1"/>
      <c r="G10" s="1"/>
      <c r="H10" s="1"/>
      <c r="I10" s="1"/>
      <c r="J10" s="23"/>
      <c r="K10" s="23"/>
      <c r="L10" s="1"/>
      <c r="M10" s="1"/>
      <c r="N10" s="1"/>
      <c r="O10" s="1"/>
      <c r="P10" s="1"/>
      <c r="Q10" s="23"/>
      <c r="R10" s="23"/>
      <c r="S10" s="1"/>
      <c r="T10" s="1"/>
      <c r="U10" s="1"/>
      <c r="V10" s="1"/>
      <c r="W10" s="1"/>
      <c r="X10" s="23"/>
      <c r="Y10" s="23"/>
      <c r="Z10" s="1"/>
      <c r="AA10" s="1"/>
      <c r="AB10" s="1"/>
      <c r="AC10" s="1"/>
      <c r="AD10" s="1"/>
      <c r="AE10" s="23"/>
      <c r="AF10" s="23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</row>
    <row r="11" spans="1:187" ht="15.5" x14ac:dyDescent="0.35">
      <c r="A11" s="2">
        <v>12</v>
      </c>
      <c r="B11" s="7" t="s">
        <v>7</v>
      </c>
      <c r="C11" s="15" t="s">
        <v>88</v>
      </c>
      <c r="D11" s="23"/>
      <c r="E11" s="1"/>
      <c r="F11" s="1"/>
      <c r="G11" s="1"/>
      <c r="H11" s="1"/>
      <c r="I11" s="1"/>
      <c r="J11" s="23"/>
      <c r="K11" s="23"/>
      <c r="L11" s="1"/>
      <c r="M11" s="1"/>
      <c r="N11" s="1"/>
      <c r="O11" s="1"/>
      <c r="P11" s="1"/>
      <c r="Q11" s="23"/>
      <c r="R11" s="23"/>
      <c r="S11" s="1"/>
      <c r="T11" s="1"/>
      <c r="U11" s="1"/>
      <c r="V11" s="1"/>
      <c r="W11" s="1"/>
      <c r="X11" s="23"/>
      <c r="Y11" s="23"/>
      <c r="Z11" s="1"/>
      <c r="AA11" s="1"/>
      <c r="AB11" s="1"/>
      <c r="AC11" s="1"/>
      <c r="AD11" s="1"/>
      <c r="AE11" s="23"/>
      <c r="AF11" s="23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</row>
    <row r="12" spans="1:187" ht="15.5" x14ac:dyDescent="0.35">
      <c r="A12" s="2">
        <v>12</v>
      </c>
      <c r="B12" s="7" t="s">
        <v>8</v>
      </c>
      <c r="C12" s="15" t="s">
        <v>93</v>
      </c>
      <c r="D12" s="23"/>
      <c r="E12" s="1"/>
      <c r="F12" s="1"/>
      <c r="G12" s="1"/>
      <c r="H12" s="1"/>
      <c r="I12" s="1"/>
      <c r="J12" s="23"/>
      <c r="K12" s="23"/>
      <c r="L12" s="41" t="s">
        <v>99</v>
      </c>
      <c r="M12" s="42"/>
      <c r="N12" s="42"/>
      <c r="O12" s="42"/>
      <c r="P12" s="42"/>
      <c r="Q12" s="23"/>
      <c r="R12" s="23"/>
      <c r="S12" s="1"/>
      <c r="T12" s="1"/>
      <c r="U12" s="1"/>
      <c r="V12" s="1"/>
      <c r="W12" s="1"/>
      <c r="X12" s="23"/>
      <c r="Y12" s="23"/>
      <c r="Z12" s="1"/>
      <c r="AA12" s="1"/>
      <c r="AB12" s="1"/>
      <c r="AC12" s="1"/>
      <c r="AD12" s="1"/>
      <c r="AE12" s="23"/>
      <c r="AF12" s="23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</row>
    <row r="13" spans="1:187" ht="15.5" x14ac:dyDescent="0.35">
      <c r="A13" s="2">
        <v>12</v>
      </c>
      <c r="B13" s="7" t="s">
        <v>9</v>
      </c>
      <c r="C13" s="15" t="s">
        <v>91</v>
      </c>
      <c r="D13" s="23"/>
      <c r="E13" s="1"/>
      <c r="F13" s="1"/>
      <c r="G13" s="1"/>
      <c r="H13" s="1"/>
      <c r="I13" s="1"/>
      <c r="J13" s="23"/>
      <c r="K13" s="23"/>
      <c r="L13" s="1"/>
      <c r="M13" s="1"/>
      <c r="N13" s="1"/>
      <c r="O13" s="1"/>
      <c r="P13" s="1"/>
      <c r="Q13" s="23"/>
      <c r="R13" s="23"/>
      <c r="S13" s="1"/>
      <c r="T13" s="1"/>
      <c r="U13" s="1"/>
      <c r="V13" s="1"/>
      <c r="W13" s="1"/>
      <c r="X13" s="23"/>
      <c r="Y13" s="41" t="s">
        <v>99</v>
      </c>
      <c r="Z13" s="42"/>
      <c r="AA13" s="42"/>
      <c r="AB13" s="42"/>
      <c r="AC13" s="42"/>
      <c r="AD13" s="42"/>
      <c r="AE13" s="24"/>
      <c r="AF13" s="23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</row>
    <row r="14" spans="1:187" ht="15.5" x14ac:dyDescent="0.35">
      <c r="A14" s="2">
        <v>10</v>
      </c>
      <c r="B14" s="12" t="s">
        <v>10</v>
      </c>
      <c r="C14" s="18" t="s">
        <v>88</v>
      </c>
      <c r="D14" s="23"/>
      <c r="E14" s="1"/>
      <c r="F14" s="1"/>
      <c r="G14" s="1"/>
      <c r="H14" s="1"/>
      <c r="I14" s="1"/>
      <c r="J14" s="23"/>
      <c r="K14" s="23"/>
      <c r="L14" s="1"/>
      <c r="M14" s="1"/>
      <c r="N14" s="1"/>
      <c r="O14" s="1"/>
      <c r="P14" s="1"/>
      <c r="Q14" s="23"/>
      <c r="R14" s="23"/>
      <c r="S14" s="1"/>
      <c r="T14" s="1"/>
      <c r="U14" s="1"/>
      <c r="V14" s="1"/>
      <c r="W14" s="1"/>
      <c r="X14" s="23"/>
      <c r="Y14" s="23"/>
      <c r="Z14" s="1"/>
      <c r="AA14" s="1"/>
      <c r="AB14" s="1"/>
      <c r="AC14" s="1"/>
      <c r="AD14" s="1"/>
      <c r="AE14" s="23"/>
      <c r="AF14" s="23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</row>
    <row r="15" spans="1:187" ht="15.5" x14ac:dyDescent="0.35">
      <c r="A15" s="2">
        <v>10</v>
      </c>
      <c r="B15" s="7" t="s">
        <v>11</v>
      </c>
      <c r="C15" s="15" t="s">
        <v>94</v>
      </c>
      <c r="D15" s="23"/>
      <c r="E15" s="1"/>
      <c r="F15" s="1"/>
      <c r="G15" s="1"/>
      <c r="H15" s="1"/>
      <c r="I15" s="1"/>
      <c r="J15" s="23"/>
      <c r="K15" s="23"/>
      <c r="L15" s="1"/>
      <c r="M15" s="1"/>
      <c r="N15" s="1"/>
      <c r="O15" s="1"/>
      <c r="P15" s="1"/>
      <c r="Q15" s="23"/>
      <c r="R15" s="23"/>
      <c r="S15" s="1"/>
      <c r="T15" s="1"/>
      <c r="U15" s="1"/>
      <c r="V15" s="1"/>
      <c r="W15" s="1"/>
      <c r="X15" s="23"/>
      <c r="Y15" s="23"/>
      <c r="Z15" s="1"/>
      <c r="AA15" s="1"/>
      <c r="AB15" s="1"/>
      <c r="AC15" s="1"/>
      <c r="AD15" s="1"/>
      <c r="AE15" s="23"/>
      <c r="AF15" s="23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</row>
    <row r="16" spans="1:187" ht="15.5" x14ac:dyDescent="0.35">
      <c r="A16" s="2">
        <v>10</v>
      </c>
      <c r="B16" s="8" t="s">
        <v>12</v>
      </c>
      <c r="C16" s="15" t="s">
        <v>93</v>
      </c>
      <c r="D16" s="23"/>
      <c r="E16" s="1"/>
      <c r="F16" s="1"/>
      <c r="G16" s="41" t="s">
        <v>99</v>
      </c>
      <c r="H16" s="42"/>
      <c r="I16" s="42"/>
      <c r="J16" s="42"/>
      <c r="K16" s="42"/>
      <c r="L16" s="42"/>
      <c r="M16" s="43"/>
      <c r="N16" s="1"/>
      <c r="O16" s="1"/>
      <c r="P16" s="1"/>
      <c r="Q16" s="23"/>
      <c r="R16" s="23"/>
      <c r="S16" s="1"/>
      <c r="T16" s="1"/>
      <c r="U16" s="1"/>
      <c r="V16" s="1"/>
      <c r="W16" s="1"/>
      <c r="X16" s="23"/>
      <c r="Y16" s="23"/>
      <c r="Z16" s="1"/>
      <c r="AA16" s="1"/>
      <c r="AB16" s="1"/>
      <c r="AC16" s="1"/>
      <c r="AD16" s="1"/>
      <c r="AE16" s="23"/>
      <c r="AF16" s="23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</row>
    <row r="17" spans="1:187" ht="15.5" x14ac:dyDescent="0.35">
      <c r="A17" s="2">
        <v>10</v>
      </c>
      <c r="B17" s="8" t="s">
        <v>13</v>
      </c>
      <c r="C17" s="15" t="s">
        <v>88</v>
      </c>
      <c r="D17" s="23"/>
      <c r="E17" s="1"/>
      <c r="F17" s="1"/>
      <c r="G17" s="1"/>
      <c r="H17" s="1"/>
      <c r="I17" s="1"/>
      <c r="J17" s="23"/>
      <c r="K17" s="23"/>
      <c r="L17" s="1"/>
      <c r="M17" s="1"/>
      <c r="N17" s="1"/>
      <c r="O17" s="1"/>
      <c r="P17" s="1"/>
      <c r="Q17" s="23"/>
      <c r="R17" s="23"/>
      <c r="S17" s="1"/>
      <c r="T17" s="1"/>
      <c r="U17" s="1"/>
      <c r="V17" s="1"/>
      <c r="W17" s="1"/>
      <c r="X17" s="23"/>
      <c r="Y17" s="23"/>
      <c r="Z17" s="1"/>
      <c r="AA17" s="1"/>
      <c r="AB17" s="1"/>
      <c r="AC17" s="1"/>
      <c r="AD17" s="1"/>
      <c r="AE17" s="23"/>
      <c r="AF17" s="23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</row>
    <row r="18" spans="1:187" ht="15.5" x14ac:dyDescent="0.35">
      <c r="A18" s="2">
        <v>10</v>
      </c>
      <c r="B18" s="7" t="s">
        <v>14</v>
      </c>
      <c r="C18" s="15" t="s">
        <v>93</v>
      </c>
      <c r="D18" s="23"/>
      <c r="E18" s="1"/>
      <c r="F18" s="1"/>
      <c r="G18" s="1"/>
      <c r="H18" s="1"/>
      <c r="I18" s="1"/>
      <c r="J18" s="23"/>
      <c r="K18" s="23"/>
      <c r="L18" s="1"/>
      <c r="M18" s="1"/>
      <c r="N18" s="1"/>
      <c r="O18" s="1"/>
      <c r="P18" s="1"/>
      <c r="Q18" s="23"/>
      <c r="R18" s="23"/>
      <c r="S18" s="1"/>
      <c r="T18" s="1"/>
      <c r="U18" s="1"/>
      <c r="V18" s="1"/>
      <c r="W18" s="1"/>
      <c r="X18" s="23"/>
      <c r="Y18" s="23"/>
      <c r="Z18" s="1"/>
      <c r="AA18" s="1"/>
      <c r="AB18" s="1"/>
      <c r="AC18" s="1"/>
      <c r="AD18" s="1"/>
      <c r="AE18" s="23"/>
      <c r="AF18" s="23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</row>
    <row r="19" spans="1:187" ht="15.5" x14ac:dyDescent="0.35">
      <c r="A19" s="2">
        <v>10</v>
      </c>
      <c r="B19" s="7" t="s">
        <v>15</v>
      </c>
      <c r="C19" s="15" t="s">
        <v>89</v>
      </c>
      <c r="D19" s="23"/>
      <c r="E19" s="1"/>
      <c r="F19" s="44" t="s">
        <v>98</v>
      </c>
      <c r="G19" s="45"/>
      <c r="H19" s="45"/>
      <c r="I19" s="45"/>
      <c r="J19" s="45"/>
      <c r="K19" s="45"/>
      <c r="L19" s="45"/>
      <c r="M19" s="45"/>
      <c r="N19" s="46"/>
      <c r="O19" s="1"/>
      <c r="P19" s="1"/>
      <c r="Q19" s="23"/>
      <c r="R19" s="23"/>
      <c r="S19" s="1"/>
      <c r="T19" s="1"/>
      <c r="U19" s="1"/>
      <c r="V19" s="1"/>
      <c r="W19" s="1"/>
      <c r="X19" s="23"/>
      <c r="Y19" s="23"/>
      <c r="Z19" s="1"/>
      <c r="AA19" s="1"/>
      <c r="AB19" s="1"/>
      <c r="AC19" s="1"/>
      <c r="AD19" s="1"/>
      <c r="AE19" s="23"/>
      <c r="AF19" s="23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</row>
    <row r="20" spans="1:187" ht="15.5" x14ac:dyDescent="0.35">
      <c r="A20" s="2">
        <v>10</v>
      </c>
      <c r="B20" s="7" t="s">
        <v>16</v>
      </c>
      <c r="C20" s="15" t="s">
        <v>91</v>
      </c>
      <c r="D20" s="23"/>
      <c r="E20" s="1"/>
      <c r="F20" s="1"/>
      <c r="G20" s="1"/>
      <c r="H20" s="1"/>
      <c r="I20" s="1"/>
      <c r="J20" s="23"/>
      <c r="K20" s="23"/>
      <c r="L20" s="1"/>
      <c r="M20" s="1"/>
      <c r="N20" s="1"/>
      <c r="O20" s="1"/>
      <c r="P20" s="1"/>
      <c r="Q20" s="23"/>
      <c r="R20" s="23"/>
      <c r="S20" s="1"/>
      <c r="T20" s="1"/>
      <c r="U20" s="44" t="s">
        <v>98</v>
      </c>
      <c r="V20" s="45"/>
      <c r="W20" s="45"/>
      <c r="X20" s="45"/>
      <c r="Y20" s="45"/>
      <c r="Z20" s="45"/>
      <c r="AA20" s="45"/>
      <c r="AB20" s="45"/>
      <c r="AC20" s="46"/>
      <c r="AD20" s="1"/>
      <c r="AE20" s="23"/>
      <c r="AF20" s="23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</row>
    <row r="21" spans="1:187" ht="15.5" x14ac:dyDescent="0.35">
      <c r="A21" s="2">
        <v>10</v>
      </c>
      <c r="B21" s="8" t="s">
        <v>17</v>
      </c>
      <c r="C21" s="15" t="s">
        <v>91</v>
      </c>
      <c r="D21" s="23"/>
      <c r="E21" s="1"/>
      <c r="F21" s="1"/>
      <c r="G21" s="1"/>
      <c r="H21" s="1"/>
      <c r="I21" s="1"/>
      <c r="J21" s="23"/>
      <c r="K21" s="23"/>
      <c r="L21" s="1"/>
      <c r="M21" s="1"/>
      <c r="N21" s="1"/>
      <c r="O21" s="1"/>
      <c r="P21" s="1"/>
      <c r="Q21" s="23"/>
      <c r="R21" s="23"/>
      <c r="S21" s="1"/>
      <c r="T21" s="1"/>
      <c r="U21" s="1"/>
      <c r="V21" s="1"/>
      <c r="W21" s="1"/>
      <c r="X21" s="23"/>
      <c r="Y21" s="23"/>
      <c r="Z21" s="1"/>
      <c r="AA21" s="1"/>
      <c r="AB21" s="1"/>
      <c r="AC21" s="1"/>
      <c r="AD21" s="1"/>
      <c r="AE21" s="23"/>
      <c r="AF21" s="23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</row>
    <row r="22" spans="1:187" ht="15.5" x14ac:dyDescent="0.35">
      <c r="A22" s="2">
        <v>8</v>
      </c>
      <c r="B22" s="8" t="s">
        <v>18</v>
      </c>
      <c r="C22" s="15" t="s">
        <v>93</v>
      </c>
      <c r="D22" s="23"/>
      <c r="E22" s="1"/>
      <c r="F22" s="1"/>
      <c r="G22" s="1"/>
      <c r="H22" s="1"/>
      <c r="I22" s="1"/>
      <c r="J22" s="23"/>
      <c r="K22" s="23"/>
      <c r="L22" s="1"/>
      <c r="M22" s="1"/>
      <c r="N22" s="1"/>
      <c r="O22" s="1"/>
      <c r="P22" s="1"/>
      <c r="Q22" s="23"/>
      <c r="R22" s="23"/>
      <c r="S22" s="1"/>
      <c r="T22" s="1"/>
      <c r="U22" s="1"/>
      <c r="V22" s="1"/>
      <c r="W22" s="1"/>
      <c r="X22" s="23"/>
      <c r="Y22" s="23"/>
      <c r="Z22" s="1"/>
      <c r="AA22" s="1"/>
      <c r="AB22" s="1"/>
      <c r="AC22" s="1"/>
      <c r="AD22" s="1"/>
      <c r="AE22" s="23"/>
      <c r="AF22" s="23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</row>
    <row r="23" spans="1:187" ht="15.5" x14ac:dyDescent="0.35">
      <c r="A23" s="2">
        <v>8</v>
      </c>
      <c r="B23" s="7" t="s">
        <v>19</v>
      </c>
      <c r="C23" s="15" t="s">
        <v>91</v>
      </c>
      <c r="D23" s="23"/>
      <c r="E23" s="1"/>
      <c r="F23" s="1"/>
      <c r="G23" s="1"/>
      <c r="H23" s="1"/>
      <c r="I23" s="1"/>
      <c r="J23" s="23"/>
      <c r="K23" s="23"/>
      <c r="L23" s="1"/>
      <c r="M23" s="1"/>
      <c r="N23" s="1"/>
      <c r="O23" s="1"/>
      <c r="P23" s="1"/>
      <c r="Q23" s="23"/>
      <c r="R23" s="23"/>
      <c r="S23" s="1"/>
      <c r="T23" s="1"/>
      <c r="U23" s="1"/>
      <c r="V23" s="1"/>
      <c r="W23" s="1"/>
      <c r="X23" s="23"/>
      <c r="Y23" s="23"/>
      <c r="Z23" s="1"/>
      <c r="AA23" s="1"/>
      <c r="AB23" s="1"/>
      <c r="AC23" s="1"/>
      <c r="AD23" s="1"/>
      <c r="AE23" s="23"/>
      <c r="AF23" s="23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</row>
    <row r="24" spans="1:187" ht="15.5" x14ac:dyDescent="0.35">
      <c r="A24" s="2">
        <v>8</v>
      </c>
      <c r="B24" s="8" t="s">
        <v>20</v>
      </c>
      <c r="C24" s="15" t="s">
        <v>93</v>
      </c>
      <c r="D24" s="23"/>
      <c r="E24" s="1"/>
      <c r="F24" s="1"/>
      <c r="G24" s="1"/>
      <c r="H24" s="1"/>
      <c r="I24" s="1"/>
      <c r="J24" s="23"/>
      <c r="K24" s="23"/>
      <c r="L24" s="1"/>
      <c r="M24" s="1"/>
      <c r="N24" s="41" t="s">
        <v>99</v>
      </c>
      <c r="O24" s="42"/>
      <c r="P24" s="42"/>
      <c r="Q24" s="42"/>
      <c r="R24" s="42"/>
      <c r="S24" s="42"/>
      <c r="T24" s="43"/>
      <c r="U24" s="1"/>
      <c r="V24" s="1"/>
      <c r="W24" s="1"/>
      <c r="X24" s="23"/>
      <c r="Y24" s="23"/>
      <c r="Z24" s="1"/>
      <c r="AA24" s="1"/>
      <c r="AB24" s="1"/>
      <c r="AC24" s="1"/>
      <c r="AD24" s="1"/>
      <c r="AE24" s="23"/>
      <c r="AF24" s="23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</row>
    <row r="25" spans="1:187" ht="15.5" x14ac:dyDescent="0.35">
      <c r="A25" s="2">
        <v>8</v>
      </c>
      <c r="B25" s="8" t="s">
        <v>21</v>
      </c>
      <c r="C25" s="15" t="s">
        <v>92</v>
      </c>
      <c r="D25" s="23"/>
      <c r="E25" s="1"/>
      <c r="F25" s="1"/>
      <c r="G25" s="1"/>
      <c r="H25" s="1"/>
      <c r="I25" s="1"/>
      <c r="J25" s="23"/>
      <c r="K25" s="23"/>
      <c r="L25" s="1"/>
      <c r="M25" s="1"/>
      <c r="N25" s="1"/>
      <c r="O25" s="1"/>
      <c r="P25" s="1"/>
      <c r="Q25" s="23"/>
      <c r="R25" s="23"/>
      <c r="S25" s="1"/>
      <c r="T25" s="1"/>
      <c r="U25" s="1"/>
      <c r="V25" s="1"/>
      <c r="W25" s="1"/>
      <c r="X25" s="23"/>
      <c r="Y25" s="23"/>
      <c r="Z25" s="1"/>
      <c r="AA25" s="1"/>
      <c r="AB25" s="1"/>
      <c r="AC25" s="1"/>
      <c r="AD25" s="1"/>
      <c r="AE25" s="23"/>
      <c r="AF25" s="23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</row>
    <row r="26" spans="1:187" ht="15.5" x14ac:dyDescent="0.35">
      <c r="A26" s="2">
        <v>8</v>
      </c>
      <c r="B26" s="8" t="s">
        <v>22</v>
      </c>
      <c r="C26" s="15" t="s">
        <v>88</v>
      </c>
      <c r="D26" s="23"/>
      <c r="E26" s="1"/>
      <c r="F26" s="1"/>
      <c r="G26" s="1"/>
      <c r="H26" s="1"/>
      <c r="I26" s="1"/>
      <c r="J26" s="23"/>
      <c r="K26" s="23"/>
      <c r="L26" s="1"/>
      <c r="M26" s="1"/>
      <c r="N26" s="1"/>
      <c r="O26" s="1"/>
      <c r="P26" s="1"/>
      <c r="Q26" s="23"/>
      <c r="R26" s="23"/>
      <c r="S26" s="1"/>
      <c r="T26" s="1"/>
      <c r="U26" s="1"/>
      <c r="V26" s="1"/>
      <c r="W26" s="1"/>
      <c r="X26" s="23"/>
      <c r="Y26" s="23"/>
      <c r="Z26" s="1"/>
      <c r="AA26" s="1"/>
      <c r="AB26" s="1"/>
      <c r="AC26" s="1"/>
      <c r="AD26" s="1"/>
      <c r="AE26" s="23"/>
      <c r="AF26" s="23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</row>
    <row r="27" spans="1:187" ht="15.5" x14ac:dyDescent="0.35">
      <c r="A27" s="2">
        <v>8</v>
      </c>
      <c r="B27" s="8" t="s">
        <v>23</v>
      </c>
      <c r="C27" s="15" t="s">
        <v>90</v>
      </c>
      <c r="D27" s="23"/>
      <c r="E27" s="1"/>
      <c r="F27" s="1"/>
      <c r="G27" s="1"/>
      <c r="H27" s="1"/>
      <c r="I27" s="1"/>
      <c r="J27" s="23"/>
      <c r="K27" s="23"/>
      <c r="L27" s="1"/>
      <c r="M27" s="1"/>
      <c r="N27" s="1"/>
      <c r="O27" s="1"/>
      <c r="P27" s="1"/>
      <c r="Q27" s="23"/>
      <c r="R27" s="23"/>
      <c r="S27" s="1"/>
      <c r="T27" s="1"/>
      <c r="U27" s="1"/>
      <c r="V27" s="1"/>
      <c r="W27" s="1"/>
      <c r="X27" s="23"/>
      <c r="Y27" s="23"/>
      <c r="Z27" s="1"/>
      <c r="AA27" s="1"/>
      <c r="AB27" s="1"/>
      <c r="AC27" s="1"/>
      <c r="AD27" s="1"/>
      <c r="AE27" s="23"/>
      <c r="AF27" s="23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</row>
    <row r="28" spans="1:187" ht="15.5" x14ac:dyDescent="0.35">
      <c r="A28" s="2">
        <v>8</v>
      </c>
      <c r="B28" s="8" t="s">
        <v>24</v>
      </c>
      <c r="C28" s="15" t="s">
        <v>92</v>
      </c>
      <c r="D28" s="23"/>
      <c r="E28" s="1"/>
      <c r="F28" s="1"/>
      <c r="G28" s="1"/>
      <c r="H28" s="1"/>
      <c r="I28" s="1"/>
      <c r="J28" s="23"/>
      <c r="K28" s="23"/>
      <c r="L28" s="1"/>
      <c r="M28" s="1"/>
      <c r="N28" s="1"/>
      <c r="O28" s="1"/>
      <c r="P28" s="1"/>
      <c r="Q28" s="23"/>
      <c r="R28" s="23"/>
      <c r="S28" s="1"/>
      <c r="T28" s="1"/>
      <c r="U28" s="1"/>
      <c r="V28" s="1"/>
      <c r="W28" s="1"/>
      <c r="X28" s="23"/>
      <c r="Y28" s="23"/>
      <c r="Z28" s="1"/>
      <c r="AA28" s="1"/>
      <c r="AB28" s="1"/>
      <c r="AC28" s="1"/>
      <c r="AD28" s="1"/>
      <c r="AE28" s="23"/>
      <c r="AF28" s="23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</row>
    <row r="29" spans="1:187" ht="15.5" x14ac:dyDescent="0.35">
      <c r="A29" s="2">
        <v>8</v>
      </c>
      <c r="B29" s="8" t="s">
        <v>25</v>
      </c>
      <c r="C29" s="15" t="s">
        <v>92</v>
      </c>
      <c r="D29" s="23"/>
      <c r="E29" s="1"/>
      <c r="F29" s="1"/>
      <c r="G29" s="1"/>
      <c r="H29" s="1"/>
      <c r="I29" s="44" t="s">
        <v>98</v>
      </c>
      <c r="J29" s="45"/>
      <c r="K29" s="45"/>
      <c r="L29" s="45"/>
      <c r="M29" s="45"/>
      <c r="N29" s="45"/>
      <c r="O29" s="45"/>
      <c r="P29" s="45"/>
      <c r="Q29" s="24"/>
      <c r="R29" s="23"/>
      <c r="S29" s="1"/>
      <c r="T29" s="1"/>
      <c r="U29" s="1"/>
      <c r="V29" s="1"/>
      <c r="W29" s="1"/>
      <c r="X29" s="23"/>
      <c r="Y29" s="23"/>
      <c r="Z29" s="1"/>
      <c r="AA29" s="1"/>
      <c r="AB29" s="1"/>
      <c r="AC29" s="1"/>
      <c r="AD29" s="1"/>
      <c r="AE29" s="23"/>
      <c r="AF29" s="23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</row>
    <row r="30" spans="1:187" ht="15.5" x14ac:dyDescent="0.35">
      <c r="A30" s="2">
        <v>8</v>
      </c>
      <c r="B30" s="8" t="s">
        <v>26</v>
      </c>
      <c r="C30" s="15" t="s">
        <v>91</v>
      </c>
      <c r="D30" s="23"/>
      <c r="E30" s="1"/>
      <c r="F30" s="1"/>
      <c r="G30" s="1"/>
      <c r="H30" s="1"/>
      <c r="I30" s="1"/>
      <c r="J30" s="23"/>
      <c r="K30" s="23"/>
      <c r="L30" s="1"/>
      <c r="M30" s="1"/>
      <c r="N30" s="1"/>
      <c r="O30" s="1"/>
      <c r="P30" s="1"/>
      <c r="Q30" s="23"/>
      <c r="R30" s="23"/>
      <c r="S30" s="1"/>
      <c r="T30" s="1"/>
      <c r="U30" s="1"/>
      <c r="V30" s="1"/>
      <c r="W30" s="1"/>
      <c r="X30" s="23"/>
      <c r="Y30" s="23"/>
      <c r="Z30" s="1"/>
      <c r="AA30" s="1"/>
      <c r="AB30" s="1"/>
      <c r="AC30" s="1"/>
      <c r="AD30" s="1"/>
      <c r="AE30" s="23"/>
      <c r="AF30" s="23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</row>
    <row r="31" spans="1:187" ht="15.5" x14ac:dyDescent="0.35">
      <c r="A31" s="2">
        <v>8</v>
      </c>
      <c r="B31" s="7" t="s">
        <v>15</v>
      </c>
      <c r="C31" s="16" t="s">
        <v>91</v>
      </c>
      <c r="D31" s="23"/>
      <c r="E31" s="1"/>
      <c r="F31" s="1"/>
      <c r="G31" s="1"/>
      <c r="H31" s="1"/>
      <c r="I31" s="1"/>
      <c r="J31" s="23"/>
      <c r="K31" s="23"/>
      <c r="L31" s="1"/>
      <c r="M31" s="1"/>
      <c r="N31" s="1"/>
      <c r="O31" s="1"/>
      <c r="P31" s="1"/>
      <c r="Q31" s="23"/>
      <c r="R31" s="23"/>
      <c r="S31" s="1"/>
      <c r="T31" s="1"/>
      <c r="U31" s="1"/>
      <c r="V31" s="1"/>
      <c r="W31" s="1"/>
      <c r="X31" s="23"/>
      <c r="Y31" s="23"/>
      <c r="Z31" s="1"/>
      <c r="AA31" s="1"/>
      <c r="AB31" s="1"/>
      <c r="AC31" s="1"/>
      <c r="AD31" s="1"/>
      <c r="AE31" s="23"/>
      <c r="AF31" s="23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</row>
    <row r="32" spans="1:187" ht="15.5" x14ac:dyDescent="0.35">
      <c r="A32" s="2">
        <v>8</v>
      </c>
      <c r="B32" s="7" t="s">
        <v>27</v>
      </c>
      <c r="C32" s="16" t="s">
        <v>90</v>
      </c>
      <c r="D32" s="23"/>
      <c r="E32" s="1"/>
      <c r="F32" s="1"/>
      <c r="G32" s="1"/>
      <c r="H32" s="1"/>
      <c r="I32" s="1"/>
      <c r="J32" s="23"/>
      <c r="K32" s="23"/>
      <c r="L32" s="1"/>
      <c r="M32" s="1"/>
      <c r="N32" s="1"/>
      <c r="O32" s="1"/>
      <c r="P32" s="1"/>
      <c r="Q32" s="23"/>
      <c r="R32" s="23"/>
      <c r="S32" s="1"/>
      <c r="T32" s="1"/>
      <c r="U32" s="1"/>
      <c r="V32" s="1"/>
      <c r="W32" s="1"/>
      <c r="X32" s="23"/>
      <c r="Y32" s="23"/>
      <c r="Z32" s="1"/>
      <c r="AA32" s="1"/>
      <c r="AB32" s="1"/>
      <c r="AC32" s="1"/>
      <c r="AD32" s="1"/>
      <c r="AE32" s="23"/>
      <c r="AF32" s="23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</row>
    <row r="33" spans="1:187" ht="15.5" x14ac:dyDescent="0.35">
      <c r="A33" s="2">
        <v>8</v>
      </c>
      <c r="B33" s="7" t="s">
        <v>28</v>
      </c>
      <c r="C33" s="16" t="s">
        <v>91</v>
      </c>
      <c r="D33" s="23"/>
      <c r="E33" s="1"/>
      <c r="F33" s="1"/>
      <c r="G33" s="1"/>
      <c r="H33" s="41" t="s">
        <v>99</v>
      </c>
      <c r="I33" s="42"/>
      <c r="J33" s="42"/>
      <c r="K33" s="42"/>
      <c r="L33" s="42"/>
      <c r="M33" s="42"/>
      <c r="N33" s="43"/>
      <c r="O33" s="1"/>
      <c r="P33" s="1"/>
      <c r="Q33" s="23"/>
      <c r="R33" s="23"/>
      <c r="S33" s="1"/>
      <c r="T33" s="1"/>
      <c r="U33" s="1"/>
      <c r="V33" s="1"/>
      <c r="W33" s="1"/>
      <c r="X33" s="23"/>
      <c r="Y33" s="23"/>
      <c r="Z33" s="1"/>
      <c r="AA33" s="1"/>
      <c r="AB33" s="1"/>
      <c r="AC33" s="1"/>
      <c r="AD33" s="1"/>
      <c r="AE33" s="23"/>
      <c r="AF33" s="23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</row>
    <row r="34" spans="1:187" ht="15.5" x14ac:dyDescent="0.35">
      <c r="A34" s="2">
        <v>8</v>
      </c>
      <c r="B34" s="8" t="s">
        <v>29</v>
      </c>
      <c r="C34" s="15" t="s">
        <v>89</v>
      </c>
      <c r="D34" s="23"/>
      <c r="E34" s="1"/>
      <c r="F34" s="1"/>
      <c r="G34" s="1"/>
      <c r="H34" s="1"/>
      <c r="I34" s="1"/>
      <c r="J34" s="23"/>
      <c r="K34" s="23"/>
      <c r="L34" s="1"/>
      <c r="M34" s="1"/>
      <c r="N34" s="1"/>
      <c r="O34" s="1"/>
      <c r="P34" s="1"/>
      <c r="Q34" s="23"/>
      <c r="R34" s="23"/>
      <c r="S34" s="1"/>
      <c r="T34" s="1"/>
      <c r="U34" s="1"/>
      <c r="V34" s="1"/>
      <c r="W34" s="1"/>
      <c r="X34" s="23"/>
      <c r="Y34" s="23"/>
      <c r="Z34" s="1"/>
      <c r="AA34" s="1"/>
      <c r="AB34" s="1"/>
      <c r="AC34" s="1"/>
      <c r="AD34" s="1"/>
      <c r="AE34" s="23"/>
      <c r="AF34" s="23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</row>
    <row r="35" spans="1:187" ht="15.5" x14ac:dyDescent="0.35">
      <c r="A35" s="2">
        <v>8</v>
      </c>
      <c r="B35" s="8" t="s">
        <v>30</v>
      </c>
      <c r="C35" s="15" t="s">
        <v>92</v>
      </c>
      <c r="D35" s="23"/>
      <c r="E35" s="1"/>
      <c r="F35" s="1"/>
      <c r="G35" s="1"/>
      <c r="H35" s="1"/>
      <c r="I35" s="1"/>
      <c r="J35" s="23"/>
      <c r="K35" s="23"/>
      <c r="L35" s="1"/>
      <c r="M35" s="1"/>
      <c r="N35" s="1"/>
      <c r="O35" s="1"/>
      <c r="P35" s="1"/>
      <c r="Q35" s="23"/>
      <c r="R35" s="23"/>
      <c r="S35" s="1"/>
      <c r="T35" s="1"/>
      <c r="U35" s="41" t="s">
        <v>99</v>
      </c>
      <c r="V35" s="42"/>
      <c r="W35" s="42"/>
      <c r="X35" s="42"/>
      <c r="Y35" s="42"/>
      <c r="Z35" s="42"/>
      <c r="AA35" s="43"/>
      <c r="AB35" s="1"/>
      <c r="AC35" s="1"/>
      <c r="AD35" s="1"/>
      <c r="AE35" s="23"/>
      <c r="AF35" s="23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</row>
    <row r="36" spans="1:187" ht="15.5" x14ac:dyDescent="0.35">
      <c r="A36" s="2">
        <v>8</v>
      </c>
      <c r="B36" s="8" t="s">
        <v>31</v>
      </c>
      <c r="C36" s="15" t="s">
        <v>89</v>
      </c>
      <c r="D36" s="23"/>
      <c r="E36" s="1"/>
      <c r="F36" s="1"/>
      <c r="G36" s="1"/>
      <c r="H36" s="1"/>
      <c r="I36" s="1"/>
      <c r="J36" s="23"/>
      <c r="K36" s="23"/>
      <c r="L36" s="1"/>
      <c r="M36" s="1"/>
      <c r="N36" s="1"/>
      <c r="O36" s="1"/>
      <c r="P36" s="1"/>
      <c r="Q36" s="23"/>
      <c r="R36" s="23"/>
      <c r="S36" s="1"/>
      <c r="T36" s="1"/>
      <c r="U36" s="1"/>
      <c r="V36" s="1"/>
      <c r="W36" s="1"/>
      <c r="X36" s="23"/>
      <c r="Y36" s="23"/>
      <c r="Z36" s="1"/>
      <c r="AA36" s="1"/>
      <c r="AB36" s="1"/>
      <c r="AC36" s="1"/>
      <c r="AD36" s="1"/>
      <c r="AE36" s="23"/>
      <c r="AF36" s="23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</row>
    <row r="37" spans="1:187" ht="15.5" x14ac:dyDescent="0.35">
      <c r="A37" s="2">
        <v>8</v>
      </c>
      <c r="B37" s="8" t="s">
        <v>0</v>
      </c>
      <c r="C37" s="15" t="s">
        <v>89</v>
      </c>
      <c r="D37" s="23"/>
      <c r="E37" s="1"/>
      <c r="F37" s="1"/>
      <c r="G37" s="1"/>
      <c r="H37" s="1"/>
      <c r="I37" s="1"/>
      <c r="J37" s="23"/>
      <c r="K37" s="23"/>
      <c r="L37" s="1"/>
      <c r="M37" s="1"/>
      <c r="N37" s="1"/>
      <c r="O37" s="1"/>
      <c r="P37" s="1"/>
      <c r="Q37" s="23"/>
      <c r="R37" s="23"/>
      <c r="S37" s="1"/>
      <c r="T37" s="1"/>
      <c r="U37" s="1"/>
      <c r="V37" s="1"/>
      <c r="W37" s="1"/>
      <c r="X37" s="23"/>
      <c r="Y37" s="23"/>
      <c r="Z37" s="1"/>
      <c r="AA37" s="1"/>
      <c r="AB37" s="1"/>
      <c r="AC37" s="1"/>
      <c r="AD37" s="1"/>
      <c r="AE37" s="23"/>
      <c r="AF37" s="23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</row>
    <row r="38" spans="1:187" ht="15.5" x14ac:dyDescent="0.35">
      <c r="A38" s="2">
        <v>8</v>
      </c>
      <c r="B38" s="8" t="s">
        <v>0</v>
      </c>
      <c r="C38" s="15" t="s">
        <v>92</v>
      </c>
      <c r="D38" s="23"/>
      <c r="E38" s="1"/>
      <c r="F38" s="1"/>
      <c r="G38" s="1"/>
      <c r="H38" s="1"/>
      <c r="I38" s="1"/>
      <c r="J38" s="23"/>
      <c r="K38" s="41" t="s">
        <v>99</v>
      </c>
      <c r="L38" s="42"/>
      <c r="M38" s="42"/>
      <c r="N38" s="42"/>
      <c r="O38" s="42"/>
      <c r="P38" s="42"/>
      <c r="Q38" s="24"/>
      <c r="R38" s="23"/>
      <c r="S38" s="1"/>
      <c r="T38" s="1"/>
      <c r="U38" s="1"/>
      <c r="V38" s="1"/>
      <c r="W38" s="1"/>
      <c r="X38" s="23"/>
      <c r="Y38" s="23"/>
      <c r="Z38" s="1"/>
      <c r="AA38" s="1"/>
      <c r="AB38" s="1"/>
      <c r="AC38" s="1"/>
      <c r="AD38" s="1"/>
      <c r="AE38" s="23"/>
      <c r="AF38" s="23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</row>
    <row r="39" spans="1:187" ht="15.5" x14ac:dyDescent="0.35">
      <c r="A39" s="2">
        <v>8</v>
      </c>
      <c r="B39" s="8" t="s">
        <v>32</v>
      </c>
      <c r="C39" s="15" t="s">
        <v>88</v>
      </c>
      <c r="D39" s="23"/>
      <c r="E39" s="1"/>
      <c r="F39" s="1"/>
      <c r="G39" s="1"/>
      <c r="H39" s="1"/>
      <c r="I39" s="1"/>
      <c r="J39" s="23"/>
      <c r="K39" s="23"/>
      <c r="L39" s="1"/>
      <c r="M39" s="1"/>
      <c r="N39" s="1"/>
      <c r="O39" s="1"/>
      <c r="P39" s="1"/>
      <c r="Q39" s="23"/>
      <c r="R39" s="23"/>
      <c r="S39" s="1"/>
      <c r="T39" s="1"/>
      <c r="U39" s="1"/>
      <c r="V39" s="1"/>
      <c r="W39" s="1"/>
      <c r="X39" s="23"/>
      <c r="Y39" s="23"/>
      <c r="Z39" s="1"/>
      <c r="AA39" s="1"/>
      <c r="AB39" s="1"/>
      <c r="AC39" s="1"/>
      <c r="AD39" s="1"/>
      <c r="AE39" s="23"/>
      <c r="AF39" s="23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</row>
    <row r="40" spans="1:187" ht="15.5" x14ac:dyDescent="0.35">
      <c r="A40" s="3">
        <v>6</v>
      </c>
      <c r="B40" s="13" t="s">
        <v>33</v>
      </c>
      <c r="C40" s="19" t="s">
        <v>90</v>
      </c>
      <c r="D40" s="23"/>
      <c r="E40" s="1"/>
      <c r="F40" s="1"/>
      <c r="G40" s="1"/>
      <c r="H40" s="1"/>
      <c r="I40" s="1"/>
      <c r="J40" s="23"/>
      <c r="K40" s="23"/>
      <c r="L40" s="1"/>
      <c r="M40" s="1"/>
      <c r="N40" s="1"/>
      <c r="O40" s="1"/>
      <c r="P40" s="1"/>
      <c r="Q40" s="23"/>
      <c r="R40" s="23"/>
      <c r="S40" s="1"/>
      <c r="T40" s="1"/>
      <c r="U40" s="1"/>
      <c r="V40" s="1"/>
      <c r="W40" s="1"/>
      <c r="X40" s="23"/>
      <c r="Y40" s="23"/>
      <c r="Z40" s="1"/>
      <c r="AA40" s="1"/>
      <c r="AB40" s="1"/>
      <c r="AC40" s="1"/>
      <c r="AD40" s="1"/>
      <c r="AE40" s="23"/>
      <c r="AF40" s="23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</row>
    <row r="41" spans="1:187" ht="15.5" x14ac:dyDescent="0.35">
      <c r="A41" s="2">
        <v>6</v>
      </c>
      <c r="B41" s="9" t="s">
        <v>34</v>
      </c>
      <c r="C41" s="15" t="s">
        <v>93</v>
      </c>
      <c r="D41" s="23"/>
      <c r="E41" s="1"/>
      <c r="F41" s="1"/>
      <c r="G41" s="1"/>
      <c r="H41" s="1"/>
      <c r="I41" s="1"/>
      <c r="J41" s="23"/>
      <c r="K41" s="23"/>
      <c r="L41" s="1"/>
      <c r="M41" s="1"/>
      <c r="N41" s="1"/>
      <c r="O41" s="1"/>
      <c r="P41" s="1"/>
      <c r="Q41" s="23"/>
      <c r="R41" s="23"/>
      <c r="S41" s="1"/>
      <c r="T41" s="1"/>
      <c r="U41" s="1"/>
      <c r="V41" s="1"/>
      <c r="W41" s="1"/>
      <c r="X41" s="23"/>
      <c r="Y41" s="23"/>
      <c r="Z41" s="1"/>
      <c r="AA41" s="1"/>
      <c r="AB41" s="1"/>
      <c r="AC41" s="1"/>
      <c r="AD41" s="1"/>
      <c r="AE41" s="23"/>
      <c r="AF41" s="23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</row>
    <row r="42" spans="1:187" ht="15.5" x14ac:dyDescent="0.35">
      <c r="A42" s="4">
        <v>6</v>
      </c>
      <c r="B42" s="11" t="s">
        <v>35</v>
      </c>
      <c r="C42" s="20" t="s">
        <v>91</v>
      </c>
      <c r="D42" s="23"/>
      <c r="E42" s="1"/>
      <c r="F42" s="1"/>
      <c r="G42" s="1"/>
      <c r="H42" s="1"/>
      <c r="I42" s="1"/>
      <c r="J42" s="23"/>
      <c r="K42" s="23"/>
      <c r="L42" s="1"/>
      <c r="M42" s="1"/>
      <c r="N42" s="1"/>
      <c r="O42" s="1"/>
      <c r="P42" s="1"/>
      <c r="Q42" s="23"/>
      <c r="R42" s="23"/>
      <c r="S42" s="1"/>
      <c r="T42" s="1"/>
      <c r="U42" s="44" t="s">
        <v>98</v>
      </c>
      <c r="V42" s="45"/>
      <c r="W42" s="45"/>
      <c r="X42" s="45"/>
      <c r="Y42" s="45"/>
      <c r="Z42" s="45"/>
      <c r="AA42" s="45"/>
      <c r="AB42" s="45"/>
      <c r="AC42" s="46"/>
      <c r="AD42" s="1"/>
      <c r="AE42" s="23"/>
      <c r="AF42" s="23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</row>
    <row r="43" spans="1:187" ht="15.5" x14ac:dyDescent="0.35">
      <c r="A43" s="2">
        <v>6</v>
      </c>
      <c r="B43" s="7" t="s">
        <v>36</v>
      </c>
      <c r="C43" s="16" t="s">
        <v>91</v>
      </c>
      <c r="D43" s="23"/>
      <c r="E43" s="1"/>
      <c r="F43" s="1"/>
      <c r="G43" s="1"/>
      <c r="H43" s="1"/>
      <c r="I43" s="41" t="s">
        <v>99</v>
      </c>
      <c r="J43" s="42"/>
      <c r="K43" s="42"/>
      <c r="L43" s="42"/>
      <c r="M43" s="42"/>
      <c r="N43" s="42"/>
      <c r="O43" s="43"/>
      <c r="P43" s="1"/>
      <c r="Q43" s="23"/>
      <c r="R43" s="23"/>
      <c r="S43" s="1"/>
      <c r="T43" s="1"/>
      <c r="U43" s="1"/>
      <c r="V43" s="1"/>
      <c r="W43" s="1"/>
      <c r="X43" s="23"/>
      <c r="Y43" s="23"/>
      <c r="Z43" s="1"/>
      <c r="AA43" s="1"/>
      <c r="AB43" s="1"/>
      <c r="AC43" s="1"/>
      <c r="AD43" s="1"/>
      <c r="AE43" s="23"/>
      <c r="AF43" s="23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</row>
    <row r="44" spans="1:187" ht="15.5" x14ac:dyDescent="0.35">
      <c r="A44" s="2">
        <v>6</v>
      </c>
      <c r="B44" s="9" t="s">
        <v>37</v>
      </c>
      <c r="C44" s="16" t="s">
        <v>93</v>
      </c>
      <c r="D44" s="23"/>
      <c r="E44" s="1"/>
      <c r="F44" s="1"/>
      <c r="G44" s="1"/>
      <c r="H44" s="1"/>
      <c r="I44" s="1"/>
      <c r="J44" s="23"/>
      <c r="K44" s="23"/>
      <c r="L44" s="1"/>
      <c r="M44" s="1"/>
      <c r="N44" s="1"/>
      <c r="O44" s="1"/>
      <c r="P44" s="1"/>
      <c r="Q44" s="23"/>
      <c r="R44" s="23"/>
      <c r="S44" s="1"/>
      <c r="T44" s="1"/>
      <c r="U44" s="1"/>
      <c r="V44" s="1"/>
      <c r="W44" s="1"/>
      <c r="X44" s="23"/>
      <c r="Y44" s="23"/>
      <c r="Z44" s="1"/>
      <c r="AA44" s="1"/>
      <c r="AB44" s="1"/>
      <c r="AC44" s="1"/>
      <c r="AD44" s="1"/>
      <c r="AE44" s="23"/>
      <c r="AF44" s="23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</row>
    <row r="45" spans="1:187" ht="15.5" x14ac:dyDescent="0.35">
      <c r="A45" s="2">
        <v>6</v>
      </c>
      <c r="B45" s="8" t="s">
        <v>27</v>
      </c>
      <c r="C45" s="15" t="s">
        <v>91</v>
      </c>
      <c r="D45" s="23"/>
      <c r="E45" s="1"/>
      <c r="F45" s="1"/>
      <c r="G45" s="1"/>
      <c r="H45" s="1"/>
      <c r="I45" s="1"/>
      <c r="J45" s="23"/>
      <c r="K45" s="23"/>
      <c r="L45" s="1"/>
      <c r="M45" s="1"/>
      <c r="N45" s="1"/>
      <c r="O45" s="1"/>
      <c r="P45" s="1"/>
      <c r="Q45" s="23"/>
      <c r="R45" s="23"/>
      <c r="S45" s="1"/>
      <c r="T45" s="1"/>
      <c r="U45" s="1"/>
      <c r="V45" s="1"/>
      <c r="W45" s="1"/>
      <c r="X45" s="23"/>
      <c r="Y45" s="23"/>
      <c r="Z45" s="1"/>
      <c r="AA45" s="1"/>
      <c r="AB45" s="1"/>
      <c r="AC45" s="1"/>
      <c r="AD45" s="1"/>
      <c r="AE45" s="23"/>
      <c r="AF45" s="23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</row>
    <row r="46" spans="1:187" ht="15.5" x14ac:dyDescent="0.35">
      <c r="A46" s="2">
        <v>6</v>
      </c>
      <c r="B46" s="9" t="s">
        <v>38</v>
      </c>
      <c r="C46" s="15" t="s">
        <v>94</v>
      </c>
      <c r="D46" s="23"/>
      <c r="E46" s="1"/>
      <c r="F46" s="1"/>
      <c r="G46" s="1"/>
      <c r="H46" s="1"/>
      <c r="I46" s="1"/>
      <c r="J46" s="23"/>
      <c r="K46" s="23"/>
      <c r="L46" s="1"/>
      <c r="M46" s="1"/>
      <c r="N46" s="1"/>
      <c r="O46" s="1"/>
      <c r="P46" s="1"/>
      <c r="Q46" s="23"/>
      <c r="R46" s="23"/>
      <c r="S46" s="1"/>
      <c r="T46" s="1"/>
      <c r="U46" s="1"/>
      <c r="V46" s="1"/>
      <c r="W46" s="1"/>
      <c r="X46" s="23"/>
      <c r="Y46" s="23"/>
      <c r="Z46" s="1"/>
      <c r="AA46" s="1"/>
      <c r="AB46" s="1"/>
      <c r="AC46" s="1"/>
      <c r="AD46" s="1"/>
      <c r="AE46" s="23"/>
      <c r="AF46" s="23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</row>
    <row r="47" spans="1:187" ht="15.5" x14ac:dyDescent="0.35">
      <c r="A47" s="2">
        <v>6</v>
      </c>
      <c r="B47" s="9" t="s">
        <v>39</v>
      </c>
      <c r="C47" s="15" t="s">
        <v>92</v>
      </c>
      <c r="D47" s="23"/>
      <c r="E47" s="1"/>
      <c r="F47" s="1"/>
      <c r="G47" s="1"/>
      <c r="H47" s="1"/>
      <c r="I47" s="1"/>
      <c r="J47" s="23"/>
      <c r="K47" s="23"/>
      <c r="L47" s="1"/>
      <c r="M47" s="41" t="s">
        <v>99</v>
      </c>
      <c r="N47" s="42"/>
      <c r="O47" s="42"/>
      <c r="P47" s="42"/>
      <c r="Q47" s="42"/>
      <c r="R47" s="42"/>
      <c r="S47" s="43"/>
      <c r="T47" s="1"/>
      <c r="U47" s="1"/>
      <c r="V47" s="1"/>
      <c r="W47" s="1"/>
      <c r="X47" s="23"/>
      <c r="Y47" s="23"/>
      <c r="Z47" s="1"/>
      <c r="AA47" s="1"/>
      <c r="AB47" s="41" t="s">
        <v>99</v>
      </c>
      <c r="AC47" s="42"/>
      <c r="AD47" s="42"/>
      <c r="AE47" s="42"/>
      <c r="AF47" s="42"/>
      <c r="AG47" s="42"/>
      <c r="AH47" s="43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</row>
    <row r="48" spans="1:187" ht="15.5" x14ac:dyDescent="0.35">
      <c r="A48" s="2">
        <v>6</v>
      </c>
      <c r="B48" s="9" t="s">
        <v>38</v>
      </c>
      <c r="C48" s="15" t="s">
        <v>93</v>
      </c>
      <c r="D48" s="23"/>
      <c r="E48" s="1"/>
      <c r="F48" s="1"/>
      <c r="G48" s="1"/>
      <c r="H48" s="1"/>
      <c r="I48" s="1"/>
      <c r="J48" s="23"/>
      <c r="K48" s="23"/>
      <c r="L48" s="1"/>
      <c r="M48" s="1"/>
      <c r="N48" s="1"/>
      <c r="O48" s="1"/>
      <c r="P48" s="1"/>
      <c r="Q48" s="23"/>
      <c r="R48" s="23"/>
      <c r="S48" s="1"/>
      <c r="T48" s="1"/>
      <c r="U48" s="1"/>
      <c r="V48" s="1"/>
      <c r="W48" s="1"/>
      <c r="X48" s="23"/>
      <c r="Y48" s="23"/>
      <c r="Z48" s="1"/>
      <c r="AA48" s="1"/>
      <c r="AB48" s="1"/>
      <c r="AC48" s="1"/>
      <c r="AD48" s="1"/>
      <c r="AE48" s="23"/>
      <c r="AF48" s="23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</row>
    <row r="49" spans="1:187" ht="15.5" x14ac:dyDescent="0.35">
      <c r="A49" s="2">
        <v>6</v>
      </c>
      <c r="B49" s="9" t="s">
        <v>18</v>
      </c>
      <c r="C49" s="15" t="s">
        <v>93</v>
      </c>
      <c r="D49" s="23"/>
      <c r="E49" s="1"/>
      <c r="F49" s="1"/>
      <c r="G49" s="1"/>
      <c r="H49" s="1"/>
      <c r="I49" s="1"/>
      <c r="J49" s="23"/>
      <c r="K49" s="23"/>
      <c r="L49" s="1"/>
      <c r="M49" s="1"/>
      <c r="N49" s="1"/>
      <c r="O49" s="1"/>
      <c r="P49" s="1"/>
      <c r="Q49" s="23"/>
      <c r="R49" s="23"/>
      <c r="S49" s="1"/>
      <c r="T49" s="1"/>
      <c r="U49" s="1"/>
      <c r="V49" s="1"/>
      <c r="W49" s="1"/>
      <c r="X49" s="23"/>
      <c r="Y49" s="23"/>
      <c r="Z49" s="1"/>
      <c r="AA49" s="1"/>
      <c r="AB49" s="1"/>
      <c r="AC49" s="1"/>
      <c r="AD49" s="1"/>
      <c r="AE49" s="23"/>
      <c r="AF49" s="23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</row>
    <row r="50" spans="1:187" ht="15.5" x14ac:dyDescent="0.35">
      <c r="A50" s="2">
        <v>6</v>
      </c>
      <c r="B50" s="8" t="s">
        <v>16</v>
      </c>
      <c r="C50" s="15" t="s">
        <v>91</v>
      </c>
      <c r="D50" s="23"/>
      <c r="E50" s="1"/>
      <c r="F50" s="1"/>
      <c r="G50" s="1"/>
      <c r="H50" s="1"/>
      <c r="I50" s="1"/>
      <c r="J50" s="23"/>
      <c r="K50" s="23"/>
      <c r="L50" s="1"/>
      <c r="M50" s="1"/>
      <c r="N50" s="1"/>
      <c r="O50" s="1"/>
      <c r="P50" s="1"/>
      <c r="Q50" s="23"/>
      <c r="R50" s="23"/>
      <c r="S50" s="1"/>
      <c r="T50" s="1"/>
      <c r="U50" s="1"/>
      <c r="V50" s="1"/>
      <c r="W50" s="1"/>
      <c r="X50" s="23"/>
      <c r="Y50" s="23"/>
      <c r="Z50" s="1"/>
      <c r="AA50" s="1"/>
      <c r="AB50" s="1"/>
      <c r="AC50" s="1"/>
      <c r="AD50" s="1"/>
      <c r="AE50" s="23"/>
      <c r="AF50" s="23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</row>
    <row r="51" spans="1:187" ht="15.5" x14ac:dyDescent="0.35">
      <c r="A51" s="2">
        <v>6</v>
      </c>
      <c r="B51" s="8" t="s">
        <v>40</v>
      </c>
      <c r="C51" s="15" t="s">
        <v>92</v>
      </c>
      <c r="D51" s="23"/>
      <c r="E51" s="1"/>
      <c r="F51" s="1"/>
      <c r="G51" s="1"/>
      <c r="H51" s="1"/>
      <c r="I51" s="1"/>
      <c r="J51" s="23"/>
      <c r="K51" s="23"/>
      <c r="L51" s="1"/>
      <c r="M51" s="1"/>
      <c r="N51" s="1"/>
      <c r="O51" s="1"/>
      <c r="P51" s="1"/>
      <c r="Q51" s="23"/>
      <c r="R51" s="23"/>
      <c r="S51" s="1"/>
      <c r="T51" s="1"/>
      <c r="U51" s="1"/>
      <c r="V51" s="1"/>
      <c r="W51" s="1"/>
      <c r="X51" s="23"/>
      <c r="Y51" s="23"/>
      <c r="Z51" s="1"/>
      <c r="AA51" s="1"/>
      <c r="AB51" s="1"/>
      <c r="AC51" s="1"/>
      <c r="AD51" s="1"/>
      <c r="AE51" s="23"/>
      <c r="AF51" s="23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</row>
    <row r="52" spans="1:187" ht="15.5" x14ac:dyDescent="0.35">
      <c r="A52" s="2">
        <v>6</v>
      </c>
      <c r="B52" s="7" t="s">
        <v>41</v>
      </c>
      <c r="C52" s="16" t="s">
        <v>92</v>
      </c>
      <c r="D52" s="23"/>
      <c r="E52" s="1"/>
      <c r="F52" s="1"/>
      <c r="G52" s="1"/>
      <c r="H52" s="1"/>
      <c r="I52" s="1"/>
      <c r="J52" s="23"/>
      <c r="K52" s="23"/>
      <c r="L52" s="1"/>
      <c r="M52" s="1"/>
      <c r="N52" s="1"/>
      <c r="O52" s="1"/>
      <c r="P52" s="1"/>
      <c r="Q52" s="23"/>
      <c r="R52" s="41" t="s">
        <v>99</v>
      </c>
      <c r="S52" s="42"/>
      <c r="T52" s="42"/>
      <c r="U52" s="42"/>
      <c r="V52" s="42"/>
      <c r="W52" s="42"/>
      <c r="X52" s="24"/>
      <c r="Y52" s="23"/>
      <c r="Z52" s="1"/>
      <c r="AA52" s="1"/>
      <c r="AB52" s="1"/>
      <c r="AC52" s="1"/>
      <c r="AD52" s="1"/>
      <c r="AE52" s="23"/>
      <c r="AF52" s="23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</row>
    <row r="53" spans="1:187" ht="15.5" x14ac:dyDescent="0.35">
      <c r="A53" s="2">
        <v>6</v>
      </c>
      <c r="B53" s="7" t="s">
        <v>34</v>
      </c>
      <c r="C53" s="16" t="s">
        <v>94</v>
      </c>
      <c r="D53" s="23"/>
      <c r="E53" s="1"/>
      <c r="F53" s="1"/>
      <c r="G53" s="1"/>
      <c r="H53" s="1"/>
      <c r="I53" s="41" t="s">
        <v>99</v>
      </c>
      <c r="J53" s="42"/>
      <c r="K53" s="42"/>
      <c r="L53" s="42"/>
      <c r="M53" s="42"/>
      <c r="N53" s="42"/>
      <c r="O53" s="43"/>
      <c r="P53" s="1"/>
      <c r="Q53" s="23"/>
      <c r="R53" s="23"/>
      <c r="S53" s="1"/>
      <c r="T53" s="1"/>
      <c r="U53" s="1"/>
      <c r="V53" s="1"/>
      <c r="W53" s="1"/>
      <c r="X53" s="23"/>
      <c r="Y53" s="23"/>
      <c r="Z53" s="1"/>
      <c r="AA53" s="1"/>
      <c r="AB53" s="1"/>
      <c r="AC53" s="1"/>
      <c r="AD53" s="1"/>
      <c r="AE53" s="23"/>
      <c r="AF53" s="23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</row>
    <row r="54" spans="1:187" ht="15.5" x14ac:dyDescent="0.35">
      <c r="A54" s="2">
        <v>6</v>
      </c>
      <c r="B54" s="9" t="s">
        <v>42</v>
      </c>
      <c r="C54" s="15" t="s">
        <v>94</v>
      </c>
      <c r="D54" s="23"/>
      <c r="E54" s="1"/>
      <c r="F54" s="1"/>
      <c r="G54" s="1"/>
      <c r="H54" s="1"/>
      <c r="I54" s="1"/>
      <c r="J54" s="23"/>
      <c r="K54" s="23"/>
      <c r="L54" s="1"/>
      <c r="M54" s="1"/>
      <c r="N54" s="1"/>
      <c r="O54" s="1"/>
      <c r="P54" s="1"/>
      <c r="Q54" s="23"/>
      <c r="R54" s="23"/>
      <c r="S54" s="1"/>
      <c r="T54" s="1"/>
      <c r="U54" s="1"/>
      <c r="V54" s="1"/>
      <c r="W54" s="1"/>
      <c r="X54" s="23"/>
      <c r="Y54" s="23"/>
      <c r="Z54" s="1"/>
      <c r="AA54" s="1"/>
      <c r="AB54" s="1"/>
      <c r="AC54" s="1"/>
      <c r="AD54" s="1"/>
      <c r="AE54" s="23"/>
      <c r="AF54" s="23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</row>
    <row r="55" spans="1:187" ht="15.5" x14ac:dyDescent="0.35">
      <c r="A55" s="2">
        <v>6</v>
      </c>
      <c r="B55" s="7" t="s">
        <v>29</v>
      </c>
      <c r="C55" s="16" t="s">
        <v>91</v>
      </c>
      <c r="D55" s="23"/>
      <c r="E55" s="1"/>
      <c r="F55" s="1"/>
      <c r="G55" s="1"/>
      <c r="H55" s="1"/>
      <c r="I55" s="1"/>
      <c r="J55" s="23"/>
      <c r="K55" s="23"/>
      <c r="L55" s="1"/>
      <c r="M55" s="1"/>
      <c r="N55" s="1"/>
      <c r="O55" s="1"/>
      <c r="P55" s="1"/>
      <c r="Q55" s="23"/>
      <c r="R55" s="23"/>
      <c r="S55" s="1"/>
      <c r="T55" s="1"/>
      <c r="U55" s="1"/>
      <c r="V55" s="1"/>
      <c r="W55" s="1"/>
      <c r="X55" s="23"/>
      <c r="Y55" s="23"/>
      <c r="Z55" s="1"/>
      <c r="AA55" s="1"/>
      <c r="AB55" s="1"/>
      <c r="AC55" s="1"/>
      <c r="AD55" s="1"/>
      <c r="AE55" s="23"/>
      <c r="AF55" s="23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</row>
    <row r="56" spans="1:187" ht="15.5" x14ac:dyDescent="0.35">
      <c r="A56" s="2">
        <v>6</v>
      </c>
      <c r="B56" s="9" t="s">
        <v>26</v>
      </c>
      <c r="C56" s="16" t="s">
        <v>92</v>
      </c>
      <c r="D56" s="23"/>
      <c r="E56" s="1"/>
      <c r="F56" s="1"/>
      <c r="G56" s="1"/>
      <c r="H56" s="1"/>
      <c r="I56" s="1"/>
      <c r="J56" s="23"/>
      <c r="K56" s="23"/>
      <c r="L56" s="1"/>
      <c r="M56" s="1"/>
      <c r="N56" s="1"/>
      <c r="O56" s="1"/>
      <c r="P56" s="1"/>
      <c r="Q56" s="23"/>
      <c r="R56" s="23"/>
      <c r="S56" s="1"/>
      <c r="T56" s="1"/>
      <c r="U56" s="1"/>
      <c r="V56" s="1"/>
      <c r="W56" s="1"/>
      <c r="X56" s="23"/>
      <c r="Y56" s="23"/>
      <c r="Z56" s="1"/>
      <c r="AA56" s="1"/>
      <c r="AB56" s="1"/>
      <c r="AC56" s="1"/>
      <c r="AD56" s="1"/>
      <c r="AE56" s="23"/>
      <c r="AF56" s="23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</row>
    <row r="57" spans="1:187" ht="15.5" x14ac:dyDescent="0.35">
      <c r="A57" s="2">
        <v>6</v>
      </c>
      <c r="B57" s="9" t="s">
        <v>20</v>
      </c>
      <c r="C57" s="15" t="s">
        <v>90</v>
      </c>
      <c r="D57" s="23"/>
      <c r="E57" s="1"/>
      <c r="F57" s="1"/>
      <c r="G57" s="1"/>
      <c r="H57" s="1"/>
      <c r="I57" s="1"/>
      <c r="J57" s="23"/>
      <c r="K57" s="23"/>
      <c r="L57" s="1"/>
      <c r="M57" s="1"/>
      <c r="N57" s="1"/>
      <c r="O57" s="1"/>
      <c r="P57" s="1"/>
      <c r="Q57" s="23"/>
      <c r="R57" s="23"/>
      <c r="S57" s="1"/>
      <c r="T57" s="1"/>
      <c r="U57" s="1"/>
      <c r="V57" s="41" t="s">
        <v>99</v>
      </c>
      <c r="W57" s="42"/>
      <c r="X57" s="42"/>
      <c r="Y57" s="42"/>
      <c r="Z57" s="42"/>
      <c r="AA57" s="42"/>
      <c r="AB57" s="43"/>
      <c r="AC57" s="1"/>
      <c r="AD57" s="1"/>
      <c r="AE57" s="23"/>
      <c r="AF57" s="23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</row>
    <row r="58" spans="1:187" ht="15.5" x14ac:dyDescent="0.35">
      <c r="A58" s="2">
        <v>6</v>
      </c>
      <c r="B58" s="9" t="s">
        <v>18</v>
      </c>
      <c r="C58" s="15" t="s">
        <v>91</v>
      </c>
      <c r="D58" s="23"/>
      <c r="E58" s="1"/>
      <c r="F58" s="1"/>
      <c r="G58" s="1"/>
      <c r="H58" s="1"/>
      <c r="I58" s="1"/>
      <c r="J58" s="23"/>
      <c r="K58" s="23"/>
      <c r="L58" s="1"/>
      <c r="M58" s="1"/>
      <c r="N58" s="1"/>
      <c r="O58" s="1"/>
      <c r="P58" s="1"/>
      <c r="Q58" s="23"/>
      <c r="R58" s="23"/>
      <c r="S58" s="1"/>
      <c r="T58" s="1"/>
      <c r="U58" s="1"/>
      <c r="V58" s="1"/>
      <c r="W58" s="1"/>
      <c r="X58" s="23"/>
      <c r="Y58" s="23"/>
      <c r="Z58" s="1"/>
      <c r="AA58" s="1"/>
      <c r="AB58" s="1"/>
      <c r="AC58" s="1"/>
      <c r="AD58" s="1"/>
      <c r="AE58" s="23"/>
      <c r="AF58" s="23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</row>
    <row r="59" spans="1:187" ht="15.5" x14ac:dyDescent="0.35">
      <c r="A59" s="2">
        <v>6</v>
      </c>
      <c r="B59" s="8" t="s">
        <v>27</v>
      </c>
      <c r="C59" s="15" t="s">
        <v>89</v>
      </c>
      <c r="D59" s="23"/>
      <c r="E59" s="1"/>
      <c r="F59" s="1"/>
      <c r="G59" s="1"/>
      <c r="H59" s="1"/>
      <c r="I59" s="1"/>
      <c r="J59" s="23"/>
      <c r="K59" s="23"/>
      <c r="L59" s="1"/>
      <c r="M59" s="1"/>
      <c r="N59" s="1"/>
      <c r="O59" s="1"/>
      <c r="P59" s="1"/>
      <c r="Q59" s="23"/>
      <c r="R59" s="23"/>
      <c r="S59" s="1"/>
      <c r="T59" s="1"/>
      <c r="U59" s="1"/>
      <c r="V59" s="1"/>
      <c r="W59" s="1"/>
      <c r="X59" s="23"/>
      <c r="Y59" s="23"/>
      <c r="Z59" s="1"/>
      <c r="AA59" s="1"/>
      <c r="AB59" s="1"/>
      <c r="AC59" s="1"/>
      <c r="AD59" s="1"/>
      <c r="AE59" s="23"/>
      <c r="AF59" s="23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</row>
    <row r="60" spans="1:187" ht="15.5" x14ac:dyDescent="0.35">
      <c r="A60" s="2">
        <v>6</v>
      </c>
      <c r="B60" s="9" t="s">
        <v>43</v>
      </c>
      <c r="C60" s="15" t="s">
        <v>88</v>
      </c>
      <c r="D60" s="44" t="s">
        <v>98</v>
      </c>
      <c r="E60" s="45"/>
      <c r="F60" s="45"/>
      <c r="G60" s="45"/>
      <c r="H60" s="45"/>
      <c r="I60" s="45"/>
      <c r="J60" s="45"/>
      <c r="K60" s="45"/>
      <c r="L60" s="46"/>
      <c r="M60" s="1"/>
      <c r="N60" s="1"/>
      <c r="O60" s="1"/>
      <c r="P60" s="1"/>
      <c r="Q60" s="23"/>
      <c r="R60" s="23"/>
      <c r="S60" s="1"/>
      <c r="T60" s="1"/>
      <c r="U60" s="1"/>
      <c r="V60" s="1"/>
      <c r="W60" s="1"/>
      <c r="X60" s="23"/>
      <c r="Y60" s="23"/>
      <c r="Z60" s="1"/>
      <c r="AA60" s="1"/>
      <c r="AB60" s="1"/>
      <c r="AC60" s="1"/>
      <c r="AD60" s="1"/>
      <c r="AE60" s="23"/>
      <c r="AF60" s="23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</row>
    <row r="61" spans="1:187" ht="15.5" x14ac:dyDescent="0.35">
      <c r="A61" s="2">
        <v>6</v>
      </c>
      <c r="B61" s="8" t="s">
        <v>44</v>
      </c>
      <c r="C61" s="15" t="s">
        <v>90</v>
      </c>
      <c r="D61" s="23"/>
      <c r="E61" s="1"/>
      <c r="F61" s="1"/>
      <c r="G61" s="1"/>
      <c r="H61" s="1"/>
      <c r="I61" s="1"/>
      <c r="J61" s="23"/>
      <c r="K61" s="23"/>
      <c r="L61" s="1"/>
      <c r="M61" s="1"/>
      <c r="N61" s="1"/>
      <c r="O61" s="1"/>
      <c r="P61" s="1"/>
      <c r="Q61" s="23"/>
      <c r="R61" s="23"/>
      <c r="S61" s="1"/>
      <c r="T61" s="1"/>
      <c r="U61" s="1"/>
      <c r="V61" s="1"/>
      <c r="W61" s="1"/>
      <c r="X61" s="23"/>
      <c r="Y61" s="23"/>
      <c r="Z61" s="1"/>
      <c r="AA61" s="1"/>
      <c r="AB61" s="1"/>
      <c r="AC61" s="1"/>
      <c r="AD61" s="1"/>
      <c r="AE61" s="23"/>
      <c r="AF61" s="23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</row>
    <row r="62" spans="1:187" ht="15.5" x14ac:dyDescent="0.35">
      <c r="A62" s="2">
        <v>6</v>
      </c>
      <c r="B62" s="9" t="s">
        <v>45</v>
      </c>
      <c r="C62" s="15" t="s">
        <v>94</v>
      </c>
      <c r="D62" s="23"/>
      <c r="E62" s="1"/>
      <c r="F62" s="1"/>
      <c r="G62" s="1"/>
      <c r="H62" s="1"/>
      <c r="I62" s="1"/>
      <c r="J62" s="23"/>
      <c r="K62" s="23"/>
      <c r="L62" s="1"/>
      <c r="M62" s="1"/>
      <c r="N62" s="1"/>
      <c r="O62" s="1"/>
      <c r="P62" s="1"/>
      <c r="Q62" s="23"/>
      <c r="R62" s="23"/>
      <c r="S62" s="1"/>
      <c r="T62" s="1"/>
      <c r="U62" s="41" t="s">
        <v>99</v>
      </c>
      <c r="V62" s="42"/>
      <c r="W62" s="42"/>
      <c r="X62" s="42"/>
      <c r="Y62" s="42"/>
      <c r="Z62" s="42"/>
      <c r="AA62" s="43"/>
      <c r="AB62" s="1"/>
      <c r="AC62" s="1"/>
      <c r="AD62" s="1"/>
      <c r="AE62" s="23"/>
      <c r="AF62" s="23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</row>
    <row r="63" spans="1:187" ht="15.5" x14ac:dyDescent="0.35">
      <c r="A63" s="2">
        <v>6</v>
      </c>
      <c r="B63" s="9" t="s">
        <v>46</v>
      </c>
      <c r="C63" s="16" t="s">
        <v>89</v>
      </c>
      <c r="D63" s="23"/>
      <c r="E63" s="1"/>
      <c r="F63" s="1"/>
      <c r="G63" s="1"/>
      <c r="H63" s="1"/>
      <c r="I63" s="1"/>
      <c r="J63" s="23"/>
      <c r="K63" s="23"/>
      <c r="L63" s="1"/>
      <c r="M63" s="1"/>
      <c r="N63" s="1"/>
      <c r="O63" s="1"/>
      <c r="P63" s="1"/>
      <c r="Q63" s="23"/>
      <c r="R63" s="23"/>
      <c r="S63" s="1"/>
      <c r="T63" s="1"/>
      <c r="U63" s="1"/>
      <c r="V63" s="1"/>
      <c r="W63" s="1"/>
      <c r="X63" s="23"/>
      <c r="Y63" s="23"/>
      <c r="Z63" s="1"/>
      <c r="AA63" s="1"/>
      <c r="AB63" s="1"/>
      <c r="AC63" s="1"/>
      <c r="AD63" s="1"/>
      <c r="AE63" s="23"/>
      <c r="AF63" s="23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</row>
    <row r="64" spans="1:187" ht="15.5" x14ac:dyDescent="0.35">
      <c r="A64" s="2">
        <v>6</v>
      </c>
      <c r="B64" s="9" t="s">
        <v>47</v>
      </c>
      <c r="C64" s="16" t="s">
        <v>91</v>
      </c>
      <c r="D64" s="23"/>
      <c r="E64" s="1"/>
      <c r="F64" s="1"/>
      <c r="G64" s="1"/>
      <c r="H64" s="1"/>
      <c r="I64" s="1"/>
      <c r="J64" s="23"/>
      <c r="K64" s="23"/>
      <c r="L64" s="1"/>
      <c r="M64" s="1"/>
      <c r="N64" s="1"/>
      <c r="O64" s="1"/>
      <c r="P64" s="1"/>
      <c r="Q64" s="23"/>
      <c r="R64" s="23"/>
      <c r="S64" s="1"/>
      <c r="T64" s="1"/>
      <c r="U64" s="1"/>
      <c r="V64" s="1"/>
      <c r="W64" s="1"/>
      <c r="X64" s="23"/>
      <c r="Y64" s="23"/>
      <c r="Z64" s="1"/>
      <c r="AA64" s="1"/>
      <c r="AB64" s="1"/>
      <c r="AC64" s="1"/>
      <c r="AD64" s="1"/>
      <c r="AE64" s="23"/>
      <c r="AF64" s="23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</row>
    <row r="65" spans="1:187" ht="15.5" x14ac:dyDescent="0.35">
      <c r="A65" s="2">
        <v>6</v>
      </c>
      <c r="B65" s="9" t="s">
        <v>48</v>
      </c>
      <c r="C65" s="15" t="s">
        <v>94</v>
      </c>
      <c r="D65" s="23"/>
      <c r="E65" s="1"/>
      <c r="F65" s="1"/>
      <c r="G65" s="1"/>
      <c r="H65" s="1"/>
      <c r="I65" s="1"/>
      <c r="J65" s="23"/>
      <c r="K65" s="23"/>
      <c r="L65" s="1"/>
      <c r="M65" s="1"/>
      <c r="N65" s="1"/>
      <c r="O65" s="1"/>
      <c r="P65" s="1"/>
      <c r="Q65" s="23"/>
      <c r="R65" s="23"/>
      <c r="S65" s="1"/>
      <c r="T65" s="1"/>
      <c r="U65" s="1"/>
      <c r="V65" s="1"/>
      <c r="W65" s="1"/>
      <c r="X65" s="23"/>
      <c r="Y65" s="23"/>
      <c r="Z65" s="1"/>
      <c r="AA65" s="1"/>
      <c r="AB65" s="1"/>
      <c r="AC65" s="1"/>
      <c r="AD65" s="1"/>
      <c r="AE65" s="23"/>
      <c r="AF65" s="23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</row>
    <row r="66" spans="1:187" ht="15.5" x14ac:dyDescent="0.35">
      <c r="A66" s="2">
        <v>5</v>
      </c>
      <c r="B66" s="8" t="s">
        <v>49</v>
      </c>
      <c r="C66" s="15" t="s">
        <v>88</v>
      </c>
      <c r="D66" s="23"/>
      <c r="E66" s="1"/>
      <c r="F66" s="1"/>
      <c r="G66" s="1"/>
      <c r="H66" s="41" t="s">
        <v>99</v>
      </c>
      <c r="I66" s="42"/>
      <c r="J66" s="42"/>
      <c r="K66" s="42"/>
      <c r="L66" s="42"/>
      <c r="M66" s="42"/>
      <c r="N66" s="43"/>
      <c r="O66" s="1"/>
      <c r="P66" s="1"/>
      <c r="Q66" s="23"/>
      <c r="R66" s="23"/>
      <c r="S66" s="1"/>
      <c r="T66" s="1"/>
      <c r="U66" s="1"/>
      <c r="V66" s="1"/>
      <c r="W66" s="1"/>
      <c r="X66" s="23"/>
      <c r="Y66" s="23"/>
      <c r="Z66" s="1"/>
      <c r="AA66" s="1"/>
      <c r="AB66" s="1"/>
      <c r="AC66" s="1"/>
      <c r="AD66" s="1"/>
      <c r="AE66" s="23"/>
      <c r="AF66" s="23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</row>
    <row r="67" spans="1:187" ht="15.5" x14ac:dyDescent="0.35">
      <c r="A67" s="2">
        <v>5</v>
      </c>
      <c r="B67" s="8" t="s">
        <v>50</v>
      </c>
      <c r="C67" s="15" t="s">
        <v>88</v>
      </c>
      <c r="D67" s="23"/>
      <c r="E67" s="1"/>
      <c r="F67" s="1"/>
      <c r="G67" s="1"/>
      <c r="H67" s="1"/>
      <c r="I67" s="1"/>
      <c r="J67" s="23"/>
      <c r="K67" s="23"/>
      <c r="L67" s="1"/>
      <c r="M67" s="1"/>
      <c r="N67" s="1"/>
      <c r="O67" s="1"/>
      <c r="P67" s="1"/>
      <c r="Q67" s="23"/>
      <c r="R67" s="23"/>
      <c r="S67" s="1"/>
      <c r="T67" s="1"/>
      <c r="U67" s="1"/>
      <c r="V67" s="1"/>
      <c r="W67" s="1"/>
      <c r="X67" s="23"/>
      <c r="Y67" s="23"/>
      <c r="Z67" s="41" t="s">
        <v>99</v>
      </c>
      <c r="AA67" s="42"/>
      <c r="AB67" s="42"/>
      <c r="AC67" s="42"/>
      <c r="AD67" s="42"/>
      <c r="AE67" s="42"/>
      <c r="AF67" s="43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</row>
    <row r="68" spans="1:187" ht="15.5" x14ac:dyDescent="0.35">
      <c r="A68" s="2">
        <v>4</v>
      </c>
      <c r="B68" s="9" t="s">
        <v>51</v>
      </c>
      <c r="C68" s="16" t="s">
        <v>89</v>
      </c>
      <c r="D68" s="23"/>
      <c r="E68" s="1"/>
      <c r="F68" s="1"/>
      <c r="G68" s="1"/>
      <c r="H68" s="1"/>
      <c r="I68" s="1"/>
      <c r="J68" s="23"/>
      <c r="K68" s="23"/>
      <c r="L68" s="1"/>
      <c r="M68" s="1"/>
      <c r="N68" s="1"/>
      <c r="O68" s="1"/>
      <c r="P68" s="1"/>
      <c r="Q68" s="23"/>
      <c r="R68" s="23"/>
      <c r="S68" s="1"/>
      <c r="T68" s="1"/>
      <c r="U68" s="1"/>
      <c r="V68" s="1"/>
      <c r="W68" s="1"/>
      <c r="X68" s="23"/>
      <c r="Y68" s="23"/>
      <c r="Z68" s="1"/>
      <c r="AA68" s="1"/>
      <c r="AB68" s="1"/>
      <c r="AC68" s="1"/>
      <c r="AD68" s="1"/>
      <c r="AE68" s="23"/>
      <c r="AF68" s="23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</row>
    <row r="69" spans="1:187" ht="15.5" x14ac:dyDescent="0.35">
      <c r="A69" s="2">
        <v>4</v>
      </c>
      <c r="B69" s="7" t="s">
        <v>52</v>
      </c>
      <c r="C69" s="15" t="s">
        <v>90</v>
      </c>
      <c r="D69" s="23"/>
      <c r="E69" s="1"/>
      <c r="F69" s="1"/>
      <c r="G69" s="1"/>
      <c r="H69" s="1"/>
      <c r="I69" s="1"/>
      <c r="J69" s="23"/>
      <c r="K69" s="23"/>
      <c r="L69" s="1"/>
      <c r="M69" s="1"/>
      <c r="N69" s="1"/>
      <c r="O69" s="1"/>
      <c r="P69" s="1"/>
      <c r="Q69" s="23"/>
      <c r="R69" s="23"/>
      <c r="S69" s="1"/>
      <c r="T69" s="1"/>
      <c r="U69" s="1"/>
      <c r="V69" s="1"/>
      <c r="W69" s="1"/>
      <c r="X69" s="23"/>
      <c r="Y69" s="23"/>
      <c r="Z69" s="1"/>
      <c r="AA69" s="1"/>
      <c r="AB69" s="1"/>
      <c r="AC69" s="1"/>
      <c r="AD69" s="1"/>
      <c r="AE69" s="23"/>
      <c r="AF69" s="23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</row>
    <row r="70" spans="1:187" ht="15.5" x14ac:dyDescent="0.35">
      <c r="A70" s="2">
        <v>4</v>
      </c>
      <c r="B70" s="9" t="s">
        <v>53</v>
      </c>
      <c r="C70" s="16" t="s">
        <v>93</v>
      </c>
      <c r="D70" s="23"/>
      <c r="E70" s="1"/>
      <c r="F70" s="1"/>
      <c r="G70" s="1"/>
      <c r="H70" s="1"/>
      <c r="I70" s="1"/>
      <c r="J70" s="23"/>
      <c r="K70" s="23"/>
      <c r="L70" s="1"/>
      <c r="M70" s="1"/>
      <c r="N70" s="1"/>
      <c r="O70" s="1"/>
      <c r="P70" s="1"/>
      <c r="Q70" s="23"/>
      <c r="R70" s="23"/>
      <c r="S70" s="1"/>
      <c r="T70" s="1"/>
      <c r="U70" s="1"/>
      <c r="V70" s="1"/>
      <c r="W70" s="1"/>
      <c r="X70" s="23"/>
      <c r="Y70" s="23"/>
      <c r="Z70" s="1"/>
      <c r="AA70" s="1"/>
      <c r="AB70" s="1"/>
      <c r="AC70" s="1"/>
      <c r="AD70" s="1"/>
      <c r="AE70" s="23"/>
      <c r="AF70" s="23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</row>
    <row r="71" spans="1:187" ht="15.5" x14ac:dyDescent="0.35">
      <c r="A71" s="2">
        <v>4</v>
      </c>
      <c r="B71" s="9" t="s">
        <v>54</v>
      </c>
      <c r="C71" s="15" t="s">
        <v>94</v>
      </c>
      <c r="D71" s="23"/>
      <c r="E71" s="1"/>
      <c r="F71" s="1"/>
      <c r="G71" s="1"/>
      <c r="H71" s="1"/>
      <c r="I71" s="1"/>
      <c r="J71" s="23"/>
      <c r="K71" s="23"/>
      <c r="L71" s="1"/>
      <c r="M71" s="1"/>
      <c r="N71" s="1"/>
      <c r="O71" s="1"/>
      <c r="P71" s="1"/>
      <c r="Q71" s="23"/>
      <c r="R71" s="23"/>
      <c r="S71" s="1"/>
      <c r="T71" s="1"/>
      <c r="U71" s="1"/>
      <c r="V71" s="1"/>
      <c r="W71" s="1"/>
      <c r="X71" s="23"/>
      <c r="Y71" s="23"/>
      <c r="Z71" s="1"/>
      <c r="AA71" s="1"/>
      <c r="AB71" s="1"/>
      <c r="AC71" s="1"/>
      <c r="AD71" s="1"/>
      <c r="AE71" s="23"/>
      <c r="AF71" s="23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</row>
    <row r="72" spans="1:187" ht="15.5" x14ac:dyDescent="0.35">
      <c r="A72" s="2">
        <v>4</v>
      </c>
      <c r="B72" s="9" t="s">
        <v>55</v>
      </c>
      <c r="C72" s="15" t="s">
        <v>88</v>
      </c>
      <c r="D72" s="23"/>
      <c r="E72" s="1"/>
      <c r="F72" s="1"/>
      <c r="G72" s="1"/>
      <c r="H72" s="1"/>
      <c r="I72" s="1"/>
      <c r="J72" s="23"/>
      <c r="K72" s="23"/>
      <c r="L72" s="44" t="s">
        <v>98</v>
      </c>
      <c r="M72" s="45"/>
      <c r="N72" s="45"/>
      <c r="O72" s="45"/>
      <c r="P72" s="45"/>
      <c r="Q72" s="45"/>
      <c r="R72" s="45"/>
      <c r="S72" s="45"/>
      <c r="T72" s="46"/>
      <c r="U72" s="1"/>
      <c r="V72" s="1"/>
      <c r="W72" s="1"/>
      <c r="X72" s="23"/>
      <c r="Y72" s="23"/>
      <c r="Z72" s="1"/>
      <c r="AA72" s="1"/>
      <c r="AB72" s="1"/>
      <c r="AC72" s="1"/>
      <c r="AD72" s="1"/>
      <c r="AE72" s="23"/>
      <c r="AF72" s="23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</row>
    <row r="73" spans="1:187" ht="15.5" x14ac:dyDescent="0.35">
      <c r="A73" s="2">
        <v>4</v>
      </c>
      <c r="B73" s="9" t="s">
        <v>56</v>
      </c>
      <c r="C73" s="15" t="s">
        <v>89</v>
      </c>
      <c r="D73" s="23"/>
      <c r="E73" s="1"/>
      <c r="F73" s="1"/>
      <c r="G73" s="1"/>
      <c r="H73" s="1"/>
      <c r="I73" s="1"/>
      <c r="J73" s="23"/>
      <c r="K73" s="23"/>
      <c r="L73" s="1"/>
      <c r="M73" s="1"/>
      <c r="N73" s="1"/>
      <c r="O73" s="1"/>
      <c r="P73" s="1"/>
      <c r="Q73" s="23"/>
      <c r="R73" s="23"/>
      <c r="S73" s="1"/>
      <c r="T73" s="1"/>
      <c r="U73" s="1"/>
      <c r="V73" s="1"/>
      <c r="W73" s="1"/>
      <c r="X73" s="41" t="s">
        <v>99</v>
      </c>
      <c r="Y73" s="42"/>
      <c r="Z73" s="42"/>
      <c r="AA73" s="42"/>
      <c r="AB73" s="42"/>
      <c r="AC73" s="42"/>
      <c r="AD73" s="43"/>
      <c r="AE73" s="23"/>
      <c r="AF73" s="23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</row>
    <row r="74" spans="1:187" ht="15.5" x14ac:dyDescent="0.35">
      <c r="A74" s="2">
        <v>4</v>
      </c>
      <c r="B74" s="9" t="s">
        <v>57</v>
      </c>
      <c r="C74" s="15" t="s">
        <v>90</v>
      </c>
      <c r="D74" s="23"/>
      <c r="E74" s="1"/>
      <c r="F74" s="1"/>
      <c r="G74" s="1"/>
      <c r="H74" s="1"/>
      <c r="I74" s="1"/>
      <c r="J74" s="23"/>
      <c r="K74" s="23"/>
      <c r="L74" s="1"/>
      <c r="M74" s="1"/>
      <c r="N74" s="1"/>
      <c r="O74" s="1"/>
      <c r="P74" s="1"/>
      <c r="Q74" s="23"/>
      <c r="R74" s="23"/>
      <c r="S74" s="1"/>
      <c r="T74" s="1"/>
      <c r="U74" s="1"/>
      <c r="V74" s="1"/>
      <c r="W74" s="1"/>
      <c r="X74" s="23"/>
      <c r="Y74" s="23"/>
      <c r="Z74" s="1"/>
      <c r="AA74" s="1"/>
      <c r="AB74" s="1"/>
      <c r="AC74" s="1"/>
      <c r="AD74" s="1"/>
      <c r="AE74" s="23"/>
      <c r="AF74" s="23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</row>
    <row r="75" spans="1:187" ht="15.5" x14ac:dyDescent="0.35">
      <c r="A75" s="2">
        <v>4</v>
      </c>
      <c r="B75" s="8" t="s">
        <v>16</v>
      </c>
      <c r="C75" s="16" t="s">
        <v>94</v>
      </c>
      <c r="D75" s="23"/>
      <c r="E75" s="1"/>
      <c r="F75" s="1"/>
      <c r="G75" s="1"/>
      <c r="H75" s="1"/>
      <c r="I75" s="1"/>
      <c r="J75" s="23"/>
      <c r="K75" s="23"/>
      <c r="L75" s="1"/>
      <c r="M75" s="1"/>
      <c r="N75" s="1"/>
      <c r="O75" s="1"/>
      <c r="P75" s="1"/>
      <c r="Q75" s="23"/>
      <c r="R75" s="23"/>
      <c r="S75" s="1"/>
      <c r="T75" s="1"/>
      <c r="U75" s="1"/>
      <c r="V75" s="1"/>
      <c r="W75" s="1"/>
      <c r="X75" s="23"/>
      <c r="Y75" s="23"/>
      <c r="Z75" s="1"/>
      <c r="AA75" s="1"/>
      <c r="AB75" s="1"/>
      <c r="AC75" s="1"/>
      <c r="AD75" s="1"/>
      <c r="AE75" s="23"/>
      <c r="AF75" s="23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</row>
    <row r="76" spans="1:187" ht="15.5" x14ac:dyDescent="0.35">
      <c r="A76" s="2">
        <v>4</v>
      </c>
      <c r="B76" s="9" t="s">
        <v>58</v>
      </c>
      <c r="C76" s="16" t="s">
        <v>94</v>
      </c>
      <c r="D76" s="23"/>
      <c r="E76" s="1"/>
      <c r="F76" s="41" t="s">
        <v>99</v>
      </c>
      <c r="G76" s="42"/>
      <c r="H76" s="42"/>
      <c r="I76" s="42"/>
      <c r="J76" s="43"/>
      <c r="K76" s="43"/>
      <c r="L76" s="43"/>
      <c r="M76" s="1"/>
      <c r="N76" s="1"/>
      <c r="O76" s="1"/>
      <c r="P76" s="1"/>
      <c r="Q76" s="23"/>
      <c r="R76" s="23"/>
      <c r="S76" s="1"/>
      <c r="T76" s="1"/>
      <c r="U76" s="1"/>
      <c r="V76" s="1"/>
      <c r="W76" s="1"/>
      <c r="X76" s="23"/>
      <c r="Y76" s="23"/>
      <c r="Z76" s="1"/>
      <c r="AA76" s="1"/>
      <c r="AB76" s="1"/>
      <c r="AC76" s="1"/>
      <c r="AD76" s="1"/>
      <c r="AE76" s="23"/>
      <c r="AF76" s="23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</row>
    <row r="77" spans="1:187" ht="15.5" x14ac:dyDescent="0.35">
      <c r="A77" s="2">
        <v>4</v>
      </c>
      <c r="B77" s="9" t="s">
        <v>59</v>
      </c>
      <c r="C77" s="16" t="s">
        <v>91</v>
      </c>
      <c r="D77" s="23"/>
      <c r="E77" s="1"/>
      <c r="F77" s="1"/>
      <c r="G77" s="1"/>
      <c r="H77" s="1"/>
      <c r="I77" s="1"/>
      <c r="J77" s="23"/>
      <c r="K77" s="23"/>
      <c r="L77" s="1"/>
      <c r="M77" s="1"/>
      <c r="N77" s="1"/>
      <c r="O77" s="1"/>
      <c r="P77" s="1"/>
      <c r="Q77" s="23"/>
      <c r="R77" s="23"/>
      <c r="S77" s="1"/>
      <c r="T77" s="1"/>
      <c r="U77" s="1"/>
      <c r="V77" s="1"/>
      <c r="W77" s="1"/>
      <c r="X77" s="23"/>
      <c r="Y77" s="23"/>
      <c r="Z77" s="1"/>
      <c r="AA77" s="1"/>
      <c r="AB77" s="1"/>
      <c r="AC77" s="1"/>
      <c r="AD77" s="1"/>
      <c r="AE77" s="23"/>
      <c r="AF77" s="23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</row>
    <row r="78" spans="1:187" ht="15.5" x14ac:dyDescent="0.35">
      <c r="A78" s="2">
        <v>4</v>
      </c>
      <c r="B78" s="9" t="s">
        <v>60</v>
      </c>
      <c r="C78" s="15" t="s">
        <v>94</v>
      </c>
      <c r="D78" s="23"/>
      <c r="E78" s="1"/>
      <c r="F78" s="1"/>
      <c r="G78" s="1"/>
      <c r="H78" s="1"/>
      <c r="I78" s="1"/>
      <c r="J78" s="23"/>
      <c r="K78" s="23"/>
      <c r="L78" s="1"/>
      <c r="M78" s="1"/>
      <c r="N78" s="1"/>
      <c r="O78" s="1"/>
      <c r="P78" s="1"/>
      <c r="Q78" s="23"/>
      <c r="R78" s="23"/>
      <c r="S78" s="1"/>
      <c r="T78" s="1"/>
      <c r="U78" s="1"/>
      <c r="V78" s="1"/>
      <c r="W78" s="1"/>
      <c r="X78" s="23"/>
      <c r="Y78" s="23"/>
      <c r="Z78" s="1"/>
      <c r="AA78" s="1"/>
      <c r="AB78" s="1"/>
      <c r="AC78" s="1"/>
      <c r="AD78" s="1"/>
      <c r="AE78" s="23"/>
      <c r="AF78" s="23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</row>
    <row r="79" spans="1:187" ht="15.5" x14ac:dyDescent="0.35">
      <c r="A79" s="2">
        <v>4</v>
      </c>
      <c r="B79" s="8" t="s">
        <v>58</v>
      </c>
      <c r="C79" s="16" t="s">
        <v>94</v>
      </c>
      <c r="D79" s="23"/>
      <c r="E79" s="1"/>
      <c r="F79" s="1"/>
      <c r="G79" s="1"/>
      <c r="H79" s="1"/>
      <c r="I79" s="1"/>
      <c r="J79" s="23"/>
      <c r="K79" s="23"/>
      <c r="L79" s="1"/>
      <c r="M79" s="1"/>
      <c r="N79" s="1"/>
      <c r="O79" s="1"/>
      <c r="P79" s="1"/>
      <c r="Q79" s="23"/>
      <c r="R79" s="23"/>
      <c r="S79" s="1"/>
      <c r="T79" s="1"/>
      <c r="U79" s="1"/>
      <c r="V79" s="1"/>
      <c r="W79" s="1"/>
      <c r="X79" s="23"/>
      <c r="Y79" s="44" t="s">
        <v>98</v>
      </c>
      <c r="Z79" s="45"/>
      <c r="AA79" s="45"/>
      <c r="AB79" s="45"/>
      <c r="AC79" s="45"/>
      <c r="AD79" s="46"/>
      <c r="AE79" s="46"/>
      <c r="AF79" s="46"/>
      <c r="AG79" s="46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</row>
    <row r="80" spans="1:187" ht="15.5" x14ac:dyDescent="0.35">
      <c r="A80" s="2">
        <v>4</v>
      </c>
      <c r="B80" s="9" t="s">
        <v>61</v>
      </c>
      <c r="C80" s="16" t="s">
        <v>89</v>
      </c>
      <c r="D80" s="23"/>
      <c r="E80" s="1"/>
      <c r="F80" s="1"/>
      <c r="G80" s="1"/>
      <c r="H80" s="1"/>
      <c r="I80" s="1"/>
      <c r="J80" s="23"/>
      <c r="K80" s="23"/>
      <c r="L80" s="1"/>
      <c r="M80" s="1"/>
      <c r="N80" s="1"/>
      <c r="O80" s="1"/>
      <c r="P80" s="1"/>
      <c r="Q80" s="23"/>
      <c r="R80" s="23"/>
      <c r="S80" s="1"/>
      <c r="T80" s="1"/>
      <c r="U80" s="1"/>
      <c r="V80" s="1"/>
      <c r="W80" s="1"/>
      <c r="X80" s="23"/>
      <c r="Y80" s="23"/>
      <c r="Z80" s="1"/>
      <c r="AA80" s="1"/>
      <c r="AB80" s="1"/>
      <c r="AC80" s="1"/>
      <c r="AD80" s="1"/>
      <c r="AE80" s="23"/>
      <c r="AF80" s="23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</row>
    <row r="81" spans="1:187" ht="15.5" x14ac:dyDescent="0.35">
      <c r="A81" s="2">
        <v>4</v>
      </c>
      <c r="B81" s="9" t="s">
        <v>62</v>
      </c>
      <c r="C81" s="15" t="s">
        <v>88</v>
      </c>
      <c r="D81" s="23"/>
      <c r="E81" s="1"/>
      <c r="F81" s="1"/>
      <c r="G81" s="1"/>
      <c r="H81" s="1"/>
      <c r="I81" s="1"/>
      <c r="J81" s="23"/>
      <c r="K81" s="23"/>
      <c r="L81" s="1"/>
      <c r="M81" s="1"/>
      <c r="N81" s="1"/>
      <c r="O81" s="1"/>
      <c r="P81" s="1"/>
      <c r="Q81" s="23"/>
      <c r="R81" s="23"/>
      <c r="S81" s="1"/>
      <c r="T81" s="1"/>
      <c r="U81" s="1"/>
      <c r="V81" s="1"/>
      <c r="W81" s="1"/>
      <c r="X81" s="23"/>
      <c r="Y81" s="23"/>
      <c r="Z81" s="1"/>
      <c r="AA81" s="1"/>
      <c r="AB81" s="1"/>
      <c r="AC81" s="1"/>
      <c r="AD81" s="1"/>
      <c r="AE81" s="23"/>
      <c r="AF81" s="23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</row>
    <row r="82" spans="1:187" ht="15.5" x14ac:dyDescent="0.35">
      <c r="A82" s="2">
        <v>3</v>
      </c>
      <c r="B82" s="9" t="s">
        <v>63</v>
      </c>
      <c r="C82" s="15" t="s">
        <v>93</v>
      </c>
      <c r="D82" s="23"/>
      <c r="E82" s="1"/>
      <c r="F82" s="1"/>
      <c r="G82" s="1"/>
      <c r="H82" s="1"/>
      <c r="I82" s="1"/>
      <c r="J82" s="23"/>
      <c r="K82" s="41" t="s">
        <v>99</v>
      </c>
      <c r="L82" s="42"/>
      <c r="M82" s="42"/>
      <c r="N82" s="42"/>
      <c r="O82" s="42"/>
      <c r="P82" s="42"/>
      <c r="Q82" s="24"/>
      <c r="R82" s="23"/>
      <c r="S82" s="1"/>
      <c r="T82" s="1"/>
      <c r="U82" s="1"/>
      <c r="V82" s="1"/>
      <c r="W82" s="1"/>
      <c r="X82" s="23"/>
      <c r="Y82" s="23"/>
      <c r="Z82" s="1"/>
      <c r="AA82" s="1"/>
      <c r="AB82" s="1"/>
      <c r="AC82" s="1"/>
      <c r="AD82" s="1"/>
      <c r="AE82" s="23"/>
      <c r="AF82" s="23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</row>
    <row r="83" spans="1:187" ht="15.5" x14ac:dyDescent="0.35">
      <c r="A83" s="2">
        <v>3</v>
      </c>
      <c r="B83" s="10" t="s">
        <v>64</v>
      </c>
      <c r="C83" s="15" t="s">
        <v>93</v>
      </c>
      <c r="D83" s="23"/>
      <c r="E83" s="1"/>
      <c r="F83" s="1"/>
      <c r="G83" s="1"/>
      <c r="H83" s="1"/>
      <c r="I83" s="1"/>
      <c r="J83" s="23"/>
      <c r="K83" s="23"/>
      <c r="L83" s="1"/>
      <c r="M83" s="1"/>
      <c r="N83" s="1"/>
      <c r="O83" s="1"/>
      <c r="P83" s="1"/>
      <c r="Q83" s="23"/>
      <c r="R83" s="23"/>
      <c r="S83" s="1"/>
      <c r="T83" s="1"/>
      <c r="U83" s="1"/>
      <c r="V83" s="1"/>
      <c r="W83" s="1"/>
      <c r="X83" s="23"/>
      <c r="Y83" s="23"/>
      <c r="Z83" s="1"/>
      <c r="AA83" s="1"/>
      <c r="AB83" s="1"/>
      <c r="AC83" s="1"/>
      <c r="AD83" s="1"/>
      <c r="AE83" s="23"/>
      <c r="AF83" s="23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</row>
    <row r="84" spans="1:187" ht="15.5" x14ac:dyDescent="0.35">
      <c r="A84" s="2">
        <v>3</v>
      </c>
      <c r="B84" s="9" t="s">
        <v>65</v>
      </c>
      <c r="C84" s="16" t="s">
        <v>91</v>
      </c>
      <c r="D84" s="23"/>
      <c r="E84" s="1"/>
      <c r="F84" s="1"/>
      <c r="G84" s="1"/>
      <c r="H84" s="1"/>
      <c r="I84" s="1"/>
      <c r="J84" s="23"/>
      <c r="K84" s="23"/>
      <c r="L84" s="1"/>
      <c r="M84" s="1"/>
      <c r="N84" s="1"/>
      <c r="O84" s="1"/>
      <c r="P84" s="1"/>
      <c r="Q84" s="23"/>
      <c r="R84" s="23"/>
      <c r="S84" s="1"/>
      <c r="T84" s="1"/>
      <c r="U84" s="1"/>
      <c r="V84" s="1"/>
      <c r="W84" s="1"/>
      <c r="X84" s="23"/>
      <c r="Y84" s="23"/>
      <c r="Z84" s="1"/>
      <c r="AA84" s="1"/>
      <c r="AB84" s="1"/>
      <c r="AC84" s="1"/>
      <c r="AD84" s="1"/>
      <c r="AE84" s="23"/>
      <c r="AF84" s="23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</row>
    <row r="85" spans="1:187" ht="15.5" x14ac:dyDescent="0.35">
      <c r="A85" s="2">
        <v>3</v>
      </c>
      <c r="B85" s="8" t="s">
        <v>59</v>
      </c>
      <c r="C85" s="16" t="s">
        <v>91</v>
      </c>
      <c r="D85" s="23"/>
      <c r="E85" s="1"/>
      <c r="F85" s="1"/>
      <c r="G85" s="1"/>
      <c r="H85" s="1"/>
      <c r="I85" s="1"/>
      <c r="J85" s="23"/>
      <c r="K85" s="23"/>
      <c r="L85" s="1"/>
      <c r="M85" s="1"/>
      <c r="N85" s="1"/>
      <c r="O85" s="1"/>
      <c r="P85" s="1"/>
      <c r="Q85" s="23"/>
      <c r="R85" s="23"/>
      <c r="S85" s="1"/>
      <c r="T85" s="1"/>
      <c r="U85" s="1"/>
      <c r="V85" s="1"/>
      <c r="W85" s="1"/>
      <c r="X85" s="23"/>
      <c r="Y85" s="23"/>
      <c r="Z85" s="1"/>
      <c r="AA85" s="1"/>
      <c r="AB85" s="1"/>
      <c r="AC85" s="1"/>
      <c r="AD85" s="1"/>
      <c r="AE85" s="23"/>
      <c r="AF85" s="23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</row>
    <row r="86" spans="1:187" ht="15.5" x14ac:dyDescent="0.35">
      <c r="A86" s="2">
        <v>3</v>
      </c>
      <c r="B86" s="9" t="s">
        <v>38</v>
      </c>
      <c r="C86" s="15" t="s">
        <v>91</v>
      </c>
      <c r="D86" s="23"/>
      <c r="E86" s="1"/>
      <c r="F86" s="1"/>
      <c r="G86" s="1"/>
      <c r="H86" s="1"/>
      <c r="I86" s="1"/>
      <c r="J86" s="23"/>
      <c r="K86" s="23"/>
      <c r="L86" s="1"/>
      <c r="M86" s="1"/>
      <c r="N86" s="1"/>
      <c r="O86" s="1"/>
      <c r="P86" s="1"/>
      <c r="Q86" s="23"/>
      <c r="R86" s="23"/>
      <c r="S86" s="1"/>
      <c r="T86" s="1"/>
      <c r="U86" s="1"/>
      <c r="V86" s="1"/>
      <c r="W86" s="1"/>
      <c r="X86" s="23"/>
      <c r="Y86" s="23"/>
      <c r="Z86" s="1"/>
      <c r="AA86" s="41" t="s">
        <v>99</v>
      </c>
      <c r="AB86" s="42"/>
      <c r="AC86" s="42"/>
      <c r="AD86" s="42"/>
      <c r="AE86" s="43"/>
      <c r="AF86" s="43"/>
      <c r="AG86" s="43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</row>
    <row r="87" spans="1:187" ht="15.5" x14ac:dyDescent="0.35">
      <c r="A87" s="2">
        <v>3</v>
      </c>
      <c r="B87" s="9" t="s">
        <v>18</v>
      </c>
      <c r="C87" s="15" t="s">
        <v>92</v>
      </c>
      <c r="D87" s="23"/>
      <c r="E87" s="1"/>
      <c r="F87" s="1"/>
      <c r="G87" s="1"/>
      <c r="H87" s="1"/>
      <c r="I87" s="1"/>
      <c r="J87" s="23"/>
      <c r="K87" s="23"/>
      <c r="L87" s="1"/>
      <c r="M87" s="1"/>
      <c r="N87" s="1"/>
      <c r="O87" s="1"/>
      <c r="P87" s="1"/>
      <c r="Q87" s="23"/>
      <c r="R87" s="23"/>
      <c r="S87" s="1"/>
      <c r="T87" s="1"/>
      <c r="U87" s="1"/>
      <c r="V87" s="1"/>
      <c r="W87" s="1"/>
      <c r="X87" s="23"/>
      <c r="Y87" s="23"/>
      <c r="Z87" s="1"/>
      <c r="AA87" s="1"/>
      <c r="AB87" s="1"/>
      <c r="AC87" s="1"/>
      <c r="AD87" s="1"/>
      <c r="AE87" s="23"/>
      <c r="AF87" s="23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</row>
    <row r="88" spans="1:187" ht="15.5" x14ac:dyDescent="0.35">
      <c r="A88" s="2">
        <v>3</v>
      </c>
      <c r="B88" s="9" t="s">
        <v>36</v>
      </c>
      <c r="C88" s="16" t="s">
        <v>89</v>
      </c>
      <c r="D88" s="23"/>
      <c r="E88" s="1"/>
      <c r="F88" s="1"/>
      <c r="G88" s="44" t="s">
        <v>98</v>
      </c>
      <c r="H88" s="45"/>
      <c r="I88" s="45"/>
      <c r="J88" s="45"/>
      <c r="K88" s="45"/>
      <c r="L88" s="45"/>
      <c r="M88" s="45"/>
      <c r="N88" s="45"/>
      <c r="O88" s="46"/>
      <c r="P88" s="1"/>
      <c r="Q88" s="23"/>
      <c r="R88" s="23"/>
      <c r="S88" s="1"/>
      <c r="T88" s="1"/>
      <c r="U88" s="1"/>
      <c r="V88" s="1"/>
      <c r="W88" s="1"/>
      <c r="X88" s="23"/>
      <c r="Y88" s="23"/>
      <c r="Z88" s="1"/>
      <c r="AA88" s="1"/>
      <c r="AB88" s="1"/>
      <c r="AC88" s="1"/>
      <c r="AD88" s="1"/>
      <c r="AE88" s="23"/>
      <c r="AF88" s="23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</row>
    <row r="89" spans="1:187" ht="15.5" x14ac:dyDescent="0.35">
      <c r="A89" s="2">
        <v>3</v>
      </c>
      <c r="B89" s="9" t="s">
        <v>22</v>
      </c>
      <c r="C89" s="16" t="s">
        <v>94</v>
      </c>
      <c r="D89" s="23"/>
      <c r="E89" s="1"/>
      <c r="F89" s="1"/>
      <c r="G89" s="1"/>
      <c r="H89" s="1"/>
      <c r="I89" s="1"/>
      <c r="J89" s="23"/>
      <c r="K89" s="23"/>
      <c r="L89" s="1"/>
      <c r="M89" s="1"/>
      <c r="N89" s="1"/>
      <c r="O89" s="1"/>
      <c r="P89" s="1"/>
      <c r="Q89" s="23"/>
      <c r="R89" s="23"/>
      <c r="S89" s="1"/>
      <c r="T89" s="1"/>
      <c r="U89" s="1"/>
      <c r="V89" s="1"/>
      <c r="W89" s="1"/>
      <c r="X89" s="23"/>
      <c r="Y89" s="23"/>
      <c r="Z89" s="1"/>
      <c r="AA89" s="1"/>
      <c r="AB89" s="1"/>
      <c r="AC89" s="1"/>
      <c r="AD89" s="1"/>
      <c r="AE89" s="23"/>
      <c r="AF89" s="23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</row>
    <row r="90" spans="1:187" ht="15.5" x14ac:dyDescent="0.35">
      <c r="A90" s="2">
        <v>3</v>
      </c>
      <c r="B90" s="10" t="s">
        <v>8</v>
      </c>
      <c r="C90" s="16" t="s">
        <v>92</v>
      </c>
      <c r="D90" s="23"/>
      <c r="E90" s="1"/>
      <c r="F90" s="1"/>
      <c r="G90" s="1"/>
      <c r="H90" s="1"/>
      <c r="I90" s="1"/>
      <c r="J90" s="23"/>
      <c r="K90" s="23"/>
      <c r="L90" s="1"/>
      <c r="M90" s="1"/>
      <c r="N90" s="1"/>
      <c r="O90" s="1"/>
      <c r="P90" s="1"/>
      <c r="Q90" s="23"/>
      <c r="R90" s="23"/>
      <c r="S90" s="1"/>
      <c r="T90" s="41" t="s">
        <v>99</v>
      </c>
      <c r="U90" s="42"/>
      <c r="V90" s="42"/>
      <c r="W90" s="43"/>
      <c r="X90" s="43"/>
      <c r="Y90" s="43"/>
      <c r="Z90" s="43"/>
      <c r="AA90" s="1"/>
      <c r="AB90" s="1"/>
      <c r="AC90" s="1"/>
      <c r="AD90" s="1"/>
      <c r="AE90" s="23"/>
      <c r="AF90" s="23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</row>
    <row r="91" spans="1:187" ht="15.5" x14ac:dyDescent="0.35">
      <c r="A91" s="2">
        <v>3</v>
      </c>
      <c r="B91" s="10" t="s">
        <v>44</v>
      </c>
      <c r="C91" s="16" t="s">
        <v>89</v>
      </c>
      <c r="D91" s="23"/>
      <c r="E91" s="1"/>
      <c r="F91" s="1"/>
      <c r="G91" s="1"/>
      <c r="H91" s="1"/>
      <c r="I91" s="1"/>
      <c r="J91" s="23"/>
      <c r="K91" s="23"/>
      <c r="L91" s="1"/>
      <c r="M91" s="1"/>
      <c r="N91" s="1"/>
      <c r="O91" s="1"/>
      <c r="P91" s="1"/>
      <c r="Q91" s="23"/>
      <c r="R91" s="23"/>
      <c r="S91" s="1"/>
      <c r="T91" s="1"/>
      <c r="U91" s="1"/>
      <c r="V91" s="1"/>
      <c r="W91" s="1"/>
      <c r="X91" s="23"/>
      <c r="Y91" s="23"/>
      <c r="Z91" s="1"/>
      <c r="AA91" s="1"/>
      <c r="AB91" s="1"/>
      <c r="AC91" s="1"/>
      <c r="AD91" s="1"/>
      <c r="AE91" s="23"/>
      <c r="AF91" s="23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</row>
    <row r="92" spans="1:187" ht="15.5" x14ac:dyDescent="0.35">
      <c r="A92" s="2">
        <v>2</v>
      </c>
      <c r="B92" s="9" t="s">
        <v>66</v>
      </c>
      <c r="C92" s="16" t="s">
        <v>92</v>
      </c>
      <c r="D92" s="23"/>
      <c r="E92" s="1"/>
      <c r="F92" s="1"/>
      <c r="G92" s="1"/>
      <c r="H92" s="1"/>
      <c r="I92" s="1"/>
      <c r="J92" s="23"/>
      <c r="K92" s="23"/>
      <c r="L92" s="1"/>
      <c r="M92" s="1"/>
      <c r="N92" s="1"/>
      <c r="O92" s="1"/>
      <c r="P92" s="1"/>
      <c r="Q92" s="23"/>
      <c r="R92" s="23"/>
      <c r="S92" s="1"/>
      <c r="T92" s="1"/>
      <c r="U92" s="1"/>
      <c r="V92" s="1"/>
      <c r="W92" s="1"/>
      <c r="X92" s="23"/>
      <c r="Y92" s="23"/>
      <c r="Z92" s="1"/>
      <c r="AA92" s="1"/>
      <c r="AB92" s="1"/>
      <c r="AC92" s="1"/>
      <c r="AD92" s="1"/>
      <c r="AE92" s="23"/>
      <c r="AF92" s="23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</row>
    <row r="93" spans="1:187" ht="15.5" x14ac:dyDescent="0.35">
      <c r="A93" s="2">
        <v>2</v>
      </c>
      <c r="B93" s="10" t="s">
        <v>34</v>
      </c>
      <c r="C93" s="17" t="s">
        <v>94</v>
      </c>
      <c r="D93" s="23"/>
      <c r="E93" s="1"/>
      <c r="F93" s="1"/>
      <c r="G93" s="1"/>
      <c r="H93" s="1"/>
      <c r="I93" s="1"/>
      <c r="J93" s="23"/>
      <c r="K93" s="23"/>
      <c r="L93" s="1"/>
      <c r="M93" s="1"/>
      <c r="N93" s="1"/>
      <c r="O93" s="1"/>
      <c r="P93" s="1"/>
      <c r="Q93" s="23"/>
      <c r="R93" s="23"/>
      <c r="S93" s="1"/>
      <c r="T93" s="1"/>
      <c r="U93" s="1"/>
      <c r="V93" s="1"/>
      <c r="W93" s="1"/>
      <c r="X93" s="23"/>
      <c r="Y93" s="23"/>
      <c r="Z93" s="1"/>
      <c r="AA93" s="41" t="s">
        <v>99</v>
      </c>
      <c r="AB93" s="42"/>
      <c r="AC93" s="42"/>
      <c r="AD93" s="42"/>
      <c r="AE93" s="43"/>
      <c r="AF93" s="43"/>
      <c r="AG93" s="43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</row>
    <row r="94" spans="1:187" ht="15.5" x14ac:dyDescent="0.35">
      <c r="A94" s="2">
        <v>2</v>
      </c>
      <c r="B94" s="10" t="s">
        <v>67</v>
      </c>
      <c r="C94" s="16" t="s">
        <v>89</v>
      </c>
      <c r="D94" s="23"/>
      <c r="E94" s="1"/>
      <c r="F94" s="1"/>
      <c r="G94" s="41" t="s">
        <v>99</v>
      </c>
      <c r="H94" s="42"/>
      <c r="I94" s="42"/>
      <c r="J94" s="42"/>
      <c r="K94" s="42"/>
      <c r="L94" s="42"/>
      <c r="M94" s="43"/>
      <c r="N94" s="1"/>
      <c r="O94" s="1"/>
      <c r="P94" s="1"/>
      <c r="Q94" s="23"/>
      <c r="R94" s="23"/>
      <c r="S94" s="1"/>
      <c r="T94" s="1"/>
      <c r="U94" s="1"/>
      <c r="V94" s="1"/>
      <c r="W94" s="1"/>
      <c r="X94" s="23"/>
      <c r="Y94" s="23"/>
      <c r="Z94" s="1"/>
      <c r="AA94" s="1"/>
      <c r="AB94" s="1"/>
      <c r="AC94" s="1"/>
      <c r="AD94" s="1"/>
      <c r="AE94" s="23"/>
      <c r="AF94" s="23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</row>
    <row r="95" spans="1:187" ht="15.5" x14ac:dyDescent="0.35">
      <c r="A95" s="2">
        <v>2</v>
      </c>
      <c r="B95" s="10" t="s">
        <v>11</v>
      </c>
      <c r="C95" s="17" t="s">
        <v>94</v>
      </c>
      <c r="D95" s="23"/>
      <c r="E95" s="1"/>
      <c r="F95" s="1"/>
      <c r="G95" s="1"/>
      <c r="H95" s="1"/>
      <c r="I95" s="1"/>
      <c r="J95" s="23"/>
      <c r="K95" s="23"/>
      <c r="L95" s="1"/>
      <c r="M95" s="1"/>
      <c r="N95" s="1"/>
      <c r="O95" s="1"/>
      <c r="P95" s="1"/>
      <c r="Q95" s="23"/>
      <c r="R95" s="23"/>
      <c r="S95" s="1"/>
      <c r="T95" s="1"/>
      <c r="U95" s="1"/>
      <c r="V95" s="1"/>
      <c r="W95" s="1"/>
      <c r="X95" s="23"/>
      <c r="Y95" s="23"/>
      <c r="Z95" s="1"/>
      <c r="AA95" s="1"/>
      <c r="AB95" s="1"/>
      <c r="AC95" s="1"/>
      <c r="AD95" s="1"/>
      <c r="AE95" s="23"/>
      <c r="AF95" s="23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</row>
    <row r="96" spans="1:187" ht="15.5" x14ac:dyDescent="0.35">
      <c r="A96" s="2">
        <v>2</v>
      </c>
      <c r="B96" s="10" t="s">
        <v>68</v>
      </c>
      <c r="C96" s="16" t="s">
        <v>91</v>
      </c>
      <c r="D96" s="23"/>
      <c r="E96" s="1"/>
      <c r="F96" s="1"/>
      <c r="G96" s="1"/>
      <c r="H96" s="1"/>
      <c r="I96" s="1"/>
      <c r="J96" s="23"/>
      <c r="K96" s="23"/>
      <c r="L96" s="1"/>
      <c r="M96" s="1"/>
      <c r="N96" s="1"/>
      <c r="O96" s="1"/>
      <c r="P96" s="1"/>
      <c r="Q96" s="23"/>
      <c r="R96" s="23"/>
      <c r="S96" s="1"/>
      <c r="T96" s="1"/>
      <c r="U96" s="1"/>
      <c r="V96" s="1"/>
      <c r="W96" s="1"/>
      <c r="X96" s="23"/>
      <c r="Y96" s="23"/>
      <c r="Z96" s="1"/>
      <c r="AA96" s="1"/>
      <c r="AB96" s="1"/>
      <c r="AC96" s="1"/>
      <c r="AD96" s="1"/>
      <c r="AE96" s="23"/>
      <c r="AF96" s="23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</row>
    <row r="97" spans="1:187" ht="15.5" x14ac:dyDescent="0.35">
      <c r="A97" s="2">
        <v>2</v>
      </c>
      <c r="B97" s="10" t="s">
        <v>69</v>
      </c>
      <c r="C97" s="17" t="s">
        <v>92</v>
      </c>
      <c r="D97" s="23"/>
      <c r="E97" s="1"/>
      <c r="F97" s="1"/>
      <c r="G97" s="1"/>
      <c r="H97" s="1"/>
      <c r="I97" s="1"/>
      <c r="J97" s="23"/>
      <c r="K97" s="23"/>
      <c r="L97" s="1"/>
      <c r="M97" s="1"/>
      <c r="N97" s="1"/>
      <c r="O97" s="1"/>
      <c r="P97" s="1"/>
      <c r="Q97" s="23"/>
      <c r="R97" s="23"/>
      <c r="S97" s="1"/>
      <c r="T97" s="1"/>
      <c r="U97" s="1"/>
      <c r="V97" s="1"/>
      <c r="W97" s="1"/>
      <c r="X97" s="23"/>
      <c r="Y97" s="23"/>
      <c r="Z97" s="1"/>
      <c r="AA97" s="1"/>
      <c r="AB97" s="1"/>
      <c r="AC97" s="1"/>
      <c r="AD97" s="1"/>
      <c r="AE97" s="23"/>
      <c r="AF97" s="23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</row>
    <row r="98" spans="1:187" ht="15.5" x14ac:dyDescent="0.35">
      <c r="A98" s="2">
        <v>2</v>
      </c>
      <c r="B98" s="10" t="s">
        <v>20</v>
      </c>
      <c r="C98" s="16" t="s">
        <v>94</v>
      </c>
      <c r="D98" s="23"/>
      <c r="E98" s="1"/>
      <c r="F98" s="1"/>
      <c r="G98" s="1"/>
      <c r="H98" s="1"/>
      <c r="I98" s="1"/>
      <c r="J98" s="23"/>
      <c r="K98" s="23"/>
      <c r="L98" s="1"/>
      <c r="M98" s="1"/>
      <c r="N98" s="44" t="s">
        <v>98</v>
      </c>
      <c r="O98" s="45"/>
      <c r="P98" s="45"/>
      <c r="Q98" s="45"/>
      <c r="R98" s="45"/>
      <c r="S98" s="45"/>
      <c r="T98" s="45"/>
      <c r="U98" s="45"/>
      <c r="V98" s="46"/>
      <c r="W98" s="1"/>
      <c r="X98" s="23"/>
      <c r="Y98" s="23"/>
      <c r="Z98" s="1"/>
      <c r="AA98" s="1"/>
      <c r="AB98" s="1"/>
      <c r="AC98" s="1"/>
      <c r="AD98" s="1"/>
      <c r="AE98" s="23"/>
      <c r="AF98" s="23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</row>
    <row r="99" spans="1:187" ht="15.5" x14ac:dyDescent="0.35">
      <c r="A99" s="2">
        <v>2</v>
      </c>
      <c r="B99" s="10" t="s">
        <v>25</v>
      </c>
      <c r="C99" s="17" t="s">
        <v>89</v>
      </c>
      <c r="D99" s="23"/>
      <c r="E99" s="1"/>
      <c r="F99" s="1"/>
      <c r="G99" s="1"/>
      <c r="H99" s="1"/>
      <c r="I99" s="1"/>
      <c r="J99" s="23"/>
      <c r="K99" s="23"/>
      <c r="L99" s="1"/>
      <c r="M99" s="1"/>
      <c r="N99" s="1"/>
      <c r="O99" s="1"/>
      <c r="P99" s="1"/>
      <c r="Q99" s="23"/>
      <c r="R99" s="23"/>
      <c r="S99" s="1"/>
      <c r="T99" s="1"/>
      <c r="U99" s="1"/>
      <c r="V99" s="1"/>
      <c r="W99" s="1"/>
      <c r="X99" s="23"/>
      <c r="Y99" s="23"/>
      <c r="Z99" s="1"/>
      <c r="AA99" s="1"/>
      <c r="AB99" s="1"/>
      <c r="AC99" s="1"/>
      <c r="AD99" s="1"/>
      <c r="AE99" s="23"/>
      <c r="AF99" s="23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</row>
    <row r="100" spans="1:187" ht="15.5" x14ac:dyDescent="0.35">
      <c r="A100" s="2">
        <v>2</v>
      </c>
      <c r="B100" s="10" t="s">
        <v>44</v>
      </c>
      <c r="C100" s="16" t="s">
        <v>89</v>
      </c>
      <c r="D100" s="23"/>
      <c r="E100" s="1"/>
      <c r="F100" s="1"/>
      <c r="G100" s="1"/>
      <c r="H100" s="1"/>
      <c r="I100" s="1"/>
      <c r="J100" s="23"/>
      <c r="K100" s="23"/>
      <c r="L100" s="1"/>
      <c r="M100" s="1"/>
      <c r="N100" s="1"/>
      <c r="O100" s="1"/>
      <c r="P100" s="1"/>
      <c r="Q100" s="23"/>
      <c r="R100" s="23"/>
      <c r="S100" s="1"/>
      <c r="T100" s="1"/>
      <c r="U100" s="1"/>
      <c r="V100" s="1"/>
      <c r="W100" s="1"/>
      <c r="X100" s="23"/>
      <c r="Y100" s="23"/>
      <c r="Z100" s="1"/>
      <c r="AA100" s="1"/>
      <c r="AB100" s="1"/>
      <c r="AC100" s="1"/>
      <c r="AD100" s="1"/>
      <c r="AE100" s="23"/>
      <c r="AF100" s="23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</row>
    <row r="101" spans="1:187" ht="15.5" x14ac:dyDescent="0.35">
      <c r="A101" s="2">
        <v>2</v>
      </c>
      <c r="B101" s="10" t="s">
        <v>70</v>
      </c>
      <c r="C101" s="16" t="s">
        <v>92</v>
      </c>
      <c r="D101" s="23"/>
      <c r="E101" s="1"/>
      <c r="F101" s="1"/>
      <c r="G101" s="1"/>
      <c r="H101" s="1"/>
      <c r="I101" s="1"/>
      <c r="J101" s="23"/>
      <c r="K101" s="23"/>
      <c r="L101" s="1"/>
      <c r="M101" s="1"/>
      <c r="N101" s="1"/>
      <c r="O101" s="1"/>
      <c r="P101" s="1"/>
      <c r="Q101" s="23"/>
      <c r="R101" s="23"/>
      <c r="S101" s="1"/>
      <c r="T101" s="1"/>
      <c r="U101" s="1"/>
      <c r="V101" s="1"/>
      <c r="W101" s="1"/>
      <c r="X101" s="23"/>
      <c r="Y101" s="23"/>
      <c r="Z101" s="1"/>
      <c r="AA101" s="1"/>
      <c r="AB101" s="1"/>
      <c r="AC101" s="1"/>
      <c r="AD101" s="1"/>
      <c r="AE101" s="23"/>
      <c r="AF101" s="23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</row>
    <row r="102" spans="1:187" ht="15.5" x14ac:dyDescent="0.35">
      <c r="A102" s="2">
        <v>2</v>
      </c>
      <c r="B102" s="10" t="s">
        <v>71</v>
      </c>
      <c r="C102" s="17" t="s">
        <v>92</v>
      </c>
      <c r="D102" s="23"/>
      <c r="E102" s="1"/>
      <c r="F102" s="1"/>
      <c r="G102" s="1"/>
      <c r="H102" s="1"/>
      <c r="I102" s="1"/>
      <c r="J102" s="23"/>
      <c r="K102" s="23"/>
      <c r="L102" s="1"/>
      <c r="M102" s="1"/>
      <c r="N102" s="1"/>
      <c r="O102" s="1"/>
      <c r="P102" s="1"/>
      <c r="Q102" s="23"/>
      <c r="R102" s="23"/>
      <c r="S102" s="1"/>
      <c r="T102" s="1"/>
      <c r="U102" s="1"/>
      <c r="V102" s="1"/>
      <c r="W102" s="1"/>
      <c r="X102" s="23"/>
      <c r="Y102" s="23"/>
      <c r="Z102" s="1"/>
      <c r="AA102" s="1"/>
      <c r="AB102" s="1"/>
      <c r="AC102" s="1"/>
      <c r="AD102" s="1"/>
      <c r="AE102" s="23"/>
      <c r="AF102" s="23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</row>
    <row r="103" spans="1:187" ht="15.5" x14ac:dyDescent="0.35">
      <c r="A103" s="2">
        <v>2</v>
      </c>
      <c r="B103" s="10" t="s">
        <v>72</v>
      </c>
      <c r="C103" s="16" t="s">
        <v>94</v>
      </c>
      <c r="D103" s="23"/>
      <c r="E103" s="1"/>
      <c r="F103" s="1"/>
      <c r="G103" s="1"/>
      <c r="H103" s="1"/>
      <c r="I103" s="1"/>
      <c r="J103" s="23"/>
      <c r="K103" s="23"/>
      <c r="L103" s="1"/>
      <c r="M103" s="1"/>
      <c r="N103" s="1"/>
      <c r="O103" s="1"/>
      <c r="P103" s="1"/>
      <c r="Q103" s="23"/>
      <c r="R103" s="23"/>
      <c r="S103" s="1"/>
      <c r="T103" s="1"/>
      <c r="U103" s="1"/>
      <c r="V103" s="1"/>
      <c r="W103" s="1"/>
      <c r="X103" s="23"/>
      <c r="Y103" s="23"/>
      <c r="Z103" s="1"/>
      <c r="AA103" s="1"/>
      <c r="AB103" s="1"/>
      <c r="AC103" s="1"/>
      <c r="AD103" s="1"/>
      <c r="AE103" s="23"/>
      <c r="AF103" s="23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</row>
    <row r="104" spans="1:187" ht="15.5" x14ac:dyDescent="0.35">
      <c r="A104" s="2">
        <v>2</v>
      </c>
      <c r="B104" s="10" t="s">
        <v>73</v>
      </c>
      <c r="C104" s="16" t="s">
        <v>92</v>
      </c>
      <c r="D104" s="23"/>
      <c r="E104" s="1"/>
      <c r="F104" s="1"/>
      <c r="G104" s="1"/>
      <c r="H104" s="1"/>
      <c r="I104" s="1"/>
      <c r="J104" s="41" t="s">
        <v>99</v>
      </c>
      <c r="K104" s="42"/>
      <c r="L104" s="42"/>
      <c r="M104" s="42"/>
      <c r="N104" s="42"/>
      <c r="O104" s="42"/>
      <c r="P104" s="43"/>
      <c r="Q104" s="23"/>
      <c r="R104" s="23"/>
      <c r="S104" s="1"/>
      <c r="T104" s="1"/>
      <c r="U104" s="1"/>
      <c r="V104" s="1"/>
      <c r="W104" s="1"/>
      <c r="X104" s="23"/>
      <c r="Y104" s="23"/>
      <c r="Z104" s="1"/>
      <c r="AA104" s="1"/>
      <c r="AB104" s="1"/>
      <c r="AC104" s="1"/>
      <c r="AD104" s="1"/>
      <c r="AE104" s="23"/>
      <c r="AF104" s="23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</row>
    <row r="105" spans="1:187" ht="15.5" x14ac:dyDescent="0.35">
      <c r="A105" s="2">
        <v>2</v>
      </c>
      <c r="B105" s="10" t="s">
        <v>74</v>
      </c>
      <c r="C105" s="17" t="s">
        <v>92</v>
      </c>
      <c r="D105" s="23"/>
      <c r="E105" s="1"/>
      <c r="F105" s="1"/>
      <c r="G105" s="1"/>
      <c r="H105" s="1"/>
      <c r="I105" s="1"/>
      <c r="J105" s="23"/>
      <c r="K105" s="23"/>
      <c r="L105" s="1"/>
      <c r="M105" s="1"/>
      <c r="N105" s="1"/>
      <c r="O105" s="1"/>
      <c r="P105" s="1"/>
      <c r="Q105" s="23"/>
      <c r="R105" s="23"/>
      <c r="S105" s="1"/>
      <c r="T105" s="1"/>
      <c r="U105" s="1"/>
      <c r="V105" s="1"/>
      <c r="W105" s="1"/>
      <c r="X105" s="23"/>
      <c r="Y105" s="23"/>
      <c r="Z105" s="1"/>
      <c r="AA105" s="1"/>
      <c r="AB105" s="41" t="s">
        <v>99</v>
      </c>
      <c r="AC105" s="42"/>
      <c r="AD105" s="42"/>
      <c r="AE105" s="42"/>
      <c r="AF105" s="42"/>
      <c r="AG105" s="42"/>
      <c r="AH105" s="43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</row>
    <row r="106" spans="1:187" ht="15.5" x14ac:dyDescent="0.35">
      <c r="A106" s="2">
        <v>2</v>
      </c>
      <c r="B106" s="9" t="s">
        <v>75</v>
      </c>
      <c r="C106" s="16" t="s">
        <v>89</v>
      </c>
      <c r="D106" s="23"/>
      <c r="E106" s="1"/>
      <c r="F106" s="1"/>
      <c r="G106" s="1"/>
      <c r="H106" s="1"/>
      <c r="I106" s="1"/>
      <c r="J106" s="23"/>
      <c r="K106" s="23"/>
      <c r="L106" s="1"/>
      <c r="M106" s="1"/>
      <c r="N106" s="1"/>
      <c r="O106" s="1"/>
      <c r="P106" s="1"/>
      <c r="Q106" s="23"/>
      <c r="R106" s="23"/>
      <c r="S106" s="1"/>
      <c r="T106" s="1"/>
      <c r="U106" s="1"/>
      <c r="V106" s="1"/>
      <c r="W106" s="1"/>
      <c r="X106" s="23"/>
      <c r="Y106" s="23"/>
      <c r="Z106" s="1"/>
      <c r="AA106" s="1"/>
      <c r="AB106" s="1"/>
      <c r="AC106" s="1"/>
      <c r="AD106" s="1"/>
      <c r="AE106" s="23"/>
      <c r="AF106" s="23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</row>
    <row r="107" spans="1:187" ht="15.5" x14ac:dyDescent="0.35">
      <c r="A107" s="2">
        <v>2</v>
      </c>
      <c r="B107" s="10" t="s">
        <v>76</v>
      </c>
      <c r="C107" s="16" t="s">
        <v>93</v>
      </c>
      <c r="D107" s="23"/>
      <c r="E107" s="1"/>
      <c r="F107" s="1"/>
      <c r="G107" s="1"/>
      <c r="H107" s="1"/>
      <c r="I107" s="1"/>
      <c r="J107" s="23"/>
      <c r="K107" s="23"/>
      <c r="L107" s="1"/>
      <c r="M107" s="1"/>
      <c r="N107" s="1"/>
      <c r="O107" s="1"/>
      <c r="P107" s="1"/>
      <c r="Q107" s="23"/>
      <c r="R107" s="23"/>
      <c r="S107" s="1"/>
      <c r="T107" s="1"/>
      <c r="U107" s="1"/>
      <c r="V107" s="1"/>
      <c r="W107" s="1"/>
      <c r="X107" s="23"/>
      <c r="Y107" s="23"/>
      <c r="Z107" s="1"/>
      <c r="AA107" s="1"/>
      <c r="AB107" s="1"/>
      <c r="AC107" s="1"/>
      <c r="AD107" s="1"/>
      <c r="AE107" s="23"/>
      <c r="AF107" s="23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</row>
    <row r="108" spans="1:187" ht="15.5" x14ac:dyDescent="0.35">
      <c r="A108" s="2">
        <v>2</v>
      </c>
      <c r="B108" s="10" t="s">
        <v>77</v>
      </c>
      <c r="C108" s="16" t="s">
        <v>91</v>
      </c>
      <c r="D108" s="23"/>
      <c r="E108" s="1"/>
      <c r="F108" s="1"/>
      <c r="G108" s="1"/>
      <c r="H108" s="1"/>
      <c r="I108" s="1"/>
      <c r="J108" s="23"/>
      <c r="K108" s="23"/>
      <c r="L108" s="1"/>
      <c r="M108" s="1"/>
      <c r="N108" s="1"/>
      <c r="O108" s="1"/>
      <c r="P108" s="1"/>
      <c r="Q108" s="23"/>
      <c r="R108" s="23"/>
      <c r="S108" s="1"/>
      <c r="T108" s="1"/>
      <c r="U108" s="1"/>
      <c r="V108" s="1"/>
      <c r="W108" s="1"/>
      <c r="X108" s="23"/>
      <c r="Y108" s="23"/>
      <c r="Z108" s="1"/>
      <c r="AA108" s="1"/>
      <c r="AB108" s="1"/>
      <c r="AC108" s="1"/>
      <c r="AD108" s="1"/>
      <c r="AE108" s="23"/>
      <c r="AF108" s="23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</row>
    <row r="109" spans="1:187" ht="15.5" x14ac:dyDescent="0.35">
      <c r="A109" s="2">
        <v>2</v>
      </c>
      <c r="B109" s="10" t="s">
        <v>78</v>
      </c>
      <c r="C109" s="16" t="s">
        <v>89</v>
      </c>
      <c r="D109" s="23"/>
      <c r="E109" s="1"/>
      <c r="F109" s="1"/>
      <c r="G109" s="1"/>
      <c r="H109" s="1"/>
      <c r="I109" s="1"/>
      <c r="J109" s="23"/>
      <c r="K109" s="23"/>
      <c r="L109" s="1"/>
      <c r="M109" s="1"/>
      <c r="N109" s="1"/>
      <c r="O109" s="1"/>
      <c r="P109" s="1"/>
      <c r="Q109" s="23"/>
      <c r="R109" s="23"/>
      <c r="S109" s="1"/>
      <c r="T109" s="1"/>
      <c r="U109" s="1"/>
      <c r="V109" s="1"/>
      <c r="W109" s="1"/>
      <c r="X109" s="23"/>
      <c r="Y109" s="23"/>
      <c r="Z109" s="1"/>
      <c r="AA109" s="1"/>
      <c r="AB109" s="1"/>
      <c r="AC109" s="1"/>
      <c r="AD109" s="1"/>
      <c r="AE109" s="23"/>
      <c r="AF109" s="23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</row>
    <row r="110" spans="1:187" ht="15.5" x14ac:dyDescent="0.35">
      <c r="A110" s="2">
        <v>2</v>
      </c>
      <c r="B110" s="10" t="s">
        <v>15</v>
      </c>
      <c r="C110" s="16" t="s">
        <v>89</v>
      </c>
      <c r="D110" s="23"/>
      <c r="E110" s="1"/>
      <c r="F110" s="1"/>
      <c r="G110" s="44" t="s">
        <v>98</v>
      </c>
      <c r="H110" s="45"/>
      <c r="I110" s="45"/>
      <c r="J110" s="45"/>
      <c r="K110" s="45"/>
      <c r="L110" s="45"/>
      <c r="M110" s="45"/>
      <c r="N110" s="45"/>
      <c r="O110" s="46"/>
      <c r="P110" s="1"/>
      <c r="Q110" s="23"/>
      <c r="R110" s="23"/>
      <c r="S110" s="1"/>
      <c r="T110" s="1"/>
      <c r="U110" s="1"/>
      <c r="V110" s="1"/>
      <c r="W110" s="1"/>
      <c r="X110" s="23"/>
      <c r="Y110" s="23"/>
      <c r="Z110" s="1"/>
      <c r="AA110" s="1"/>
      <c r="AB110" s="1"/>
      <c r="AC110" s="1"/>
      <c r="AD110" s="1"/>
      <c r="AE110" s="23"/>
      <c r="AF110" s="23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</row>
    <row r="111" spans="1:187" ht="15.5" x14ac:dyDescent="0.35">
      <c r="A111" s="2">
        <v>2</v>
      </c>
      <c r="B111" s="10" t="s">
        <v>50</v>
      </c>
      <c r="C111" s="16" t="s">
        <v>89</v>
      </c>
      <c r="D111" s="23"/>
      <c r="E111" s="1"/>
      <c r="F111" s="1"/>
      <c r="G111" s="1"/>
      <c r="H111" s="1"/>
      <c r="I111" s="1"/>
      <c r="J111" s="23"/>
      <c r="K111" s="23"/>
      <c r="L111" s="1"/>
      <c r="M111" s="1"/>
      <c r="N111" s="1"/>
      <c r="O111" s="1"/>
      <c r="P111" s="1"/>
      <c r="Q111" s="23"/>
      <c r="R111" s="23"/>
      <c r="S111" s="1"/>
      <c r="T111" s="1"/>
      <c r="U111" s="1"/>
      <c r="V111" s="1"/>
      <c r="W111" s="1"/>
      <c r="X111" s="23"/>
      <c r="Y111" s="23"/>
      <c r="Z111" s="1"/>
      <c r="AA111" s="1"/>
      <c r="AB111" s="1"/>
      <c r="AC111" s="1"/>
      <c r="AD111" s="1"/>
      <c r="AE111" s="23"/>
      <c r="AF111" s="23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</row>
    <row r="112" spans="1:187" ht="15.5" x14ac:dyDescent="0.35">
      <c r="A112" s="2">
        <v>1</v>
      </c>
      <c r="B112" s="10" t="s">
        <v>79</v>
      </c>
      <c r="C112" s="16" t="s">
        <v>91</v>
      </c>
      <c r="D112" s="23"/>
      <c r="E112" s="1"/>
      <c r="F112" s="1"/>
      <c r="G112" s="1"/>
      <c r="H112" s="1"/>
      <c r="I112" s="1"/>
      <c r="J112" s="23"/>
      <c r="K112" s="23"/>
      <c r="L112" s="1"/>
      <c r="M112" s="1"/>
      <c r="N112" s="1"/>
      <c r="O112" s="1"/>
      <c r="P112" s="1"/>
      <c r="Q112" s="23"/>
      <c r="R112" s="23"/>
      <c r="S112" s="1"/>
      <c r="T112" s="1"/>
      <c r="U112" s="1"/>
      <c r="V112" s="1"/>
      <c r="W112" s="1"/>
      <c r="X112" s="23"/>
      <c r="Y112" s="23"/>
      <c r="Z112" s="1"/>
      <c r="AA112" s="1"/>
      <c r="AB112" s="1"/>
      <c r="AC112" s="1"/>
      <c r="AD112" s="1"/>
      <c r="AE112" s="23"/>
      <c r="AF112" s="23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</row>
    <row r="113" spans="1:187" ht="15.5" x14ac:dyDescent="0.35">
      <c r="A113" s="2">
        <v>1</v>
      </c>
      <c r="B113" s="10" t="s">
        <v>59</v>
      </c>
      <c r="C113" s="17" t="s">
        <v>89</v>
      </c>
      <c r="D113" s="23"/>
      <c r="E113" s="1"/>
      <c r="F113" s="1"/>
      <c r="G113" s="1"/>
      <c r="H113" s="1"/>
      <c r="I113" s="1"/>
      <c r="J113" s="23"/>
      <c r="K113" s="23"/>
      <c r="L113" s="1"/>
      <c r="M113" s="1"/>
      <c r="N113" s="1"/>
      <c r="O113" s="1"/>
      <c r="P113" s="1"/>
      <c r="Q113" s="23"/>
      <c r="R113" s="23"/>
      <c r="S113" s="1"/>
      <c r="T113" s="1"/>
      <c r="U113" s="41" t="s">
        <v>99</v>
      </c>
      <c r="V113" s="42"/>
      <c r="W113" s="42"/>
      <c r="X113" s="42"/>
      <c r="Y113" s="42"/>
      <c r="Z113" s="42"/>
      <c r="AA113" s="43"/>
      <c r="AB113" s="1"/>
      <c r="AC113" s="1"/>
      <c r="AD113" s="1"/>
      <c r="AE113" s="23"/>
      <c r="AF113" s="23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</row>
    <row r="114" spans="1:187" ht="15.5" x14ac:dyDescent="0.35">
      <c r="A114" s="2">
        <v>1</v>
      </c>
      <c r="B114" s="10" t="s">
        <v>80</v>
      </c>
      <c r="C114" s="16" t="s">
        <v>91</v>
      </c>
      <c r="D114" s="23"/>
      <c r="E114" s="1"/>
      <c r="F114" s="1"/>
      <c r="G114" s="1"/>
      <c r="H114" s="1"/>
      <c r="I114" s="1"/>
      <c r="J114" s="23"/>
      <c r="K114" s="23"/>
      <c r="L114" s="1"/>
      <c r="M114" s="1"/>
      <c r="N114" s="1"/>
      <c r="O114" s="1"/>
      <c r="P114" s="1"/>
      <c r="Q114" s="23"/>
      <c r="R114" s="23"/>
      <c r="S114" s="1"/>
      <c r="T114" s="1"/>
      <c r="U114" s="1"/>
      <c r="V114" s="1"/>
      <c r="W114" s="1"/>
      <c r="X114" s="23"/>
      <c r="Y114" s="23"/>
      <c r="Z114" s="1"/>
      <c r="AA114" s="1"/>
      <c r="AB114" s="1"/>
      <c r="AC114" s="1"/>
      <c r="AD114" s="1"/>
      <c r="AE114" s="23"/>
      <c r="AF114" s="23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</row>
    <row r="115" spans="1:187" ht="15.5" x14ac:dyDescent="0.35">
      <c r="A115" s="2">
        <v>1</v>
      </c>
      <c r="B115" s="10" t="s">
        <v>81</v>
      </c>
      <c r="C115" s="16" t="s">
        <v>89</v>
      </c>
      <c r="D115" s="23"/>
      <c r="E115" s="1"/>
      <c r="F115" s="1"/>
      <c r="G115" s="1"/>
      <c r="H115" s="1"/>
      <c r="I115" s="1"/>
      <c r="J115" s="23"/>
      <c r="K115" s="23"/>
      <c r="L115" s="41" t="s">
        <v>99</v>
      </c>
      <c r="M115" s="42"/>
      <c r="N115" s="42"/>
      <c r="O115" s="42"/>
      <c r="P115" s="42"/>
      <c r="Q115" s="42"/>
      <c r="R115" s="43"/>
      <c r="S115" s="1"/>
      <c r="T115" s="1"/>
      <c r="U115" s="1"/>
      <c r="V115" s="1"/>
      <c r="W115" s="1"/>
      <c r="X115" s="23"/>
      <c r="Y115" s="23"/>
      <c r="Z115" s="1"/>
      <c r="AA115" s="1"/>
      <c r="AB115" s="1"/>
      <c r="AC115" s="1"/>
      <c r="AD115" s="1"/>
      <c r="AE115" s="23"/>
      <c r="AF115" s="23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</row>
    <row r="116" spans="1:187" ht="15.5" x14ac:dyDescent="0.35">
      <c r="A116" s="2">
        <v>1</v>
      </c>
      <c r="B116" s="10" t="s">
        <v>73</v>
      </c>
      <c r="C116" s="17" t="s">
        <v>94</v>
      </c>
      <c r="D116" s="23"/>
      <c r="E116" s="1"/>
      <c r="F116" s="1"/>
      <c r="G116" s="1"/>
      <c r="H116" s="1"/>
      <c r="I116" s="1"/>
      <c r="J116" s="23"/>
      <c r="K116" s="23"/>
      <c r="L116" s="1"/>
      <c r="M116" s="1"/>
      <c r="N116" s="1"/>
      <c r="O116" s="1"/>
      <c r="P116" s="1"/>
      <c r="Q116" s="23"/>
      <c r="R116" s="23"/>
      <c r="S116" s="1"/>
      <c r="T116" s="1"/>
      <c r="U116" s="1"/>
      <c r="V116" s="1"/>
      <c r="W116" s="1"/>
      <c r="X116" s="23"/>
      <c r="Y116" s="23"/>
      <c r="Z116" s="1"/>
      <c r="AA116" s="1"/>
      <c r="AB116" s="1"/>
      <c r="AC116" s="1"/>
      <c r="AD116" s="1"/>
      <c r="AE116" s="23"/>
      <c r="AF116" s="23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</row>
    <row r="117" spans="1:187" ht="15.5" x14ac:dyDescent="0.35">
      <c r="A117" s="2">
        <v>1</v>
      </c>
      <c r="B117" s="10" t="s">
        <v>82</v>
      </c>
      <c r="C117" s="16" t="s">
        <v>91</v>
      </c>
      <c r="D117" s="23"/>
      <c r="E117" s="1"/>
      <c r="F117" s="1"/>
      <c r="G117" s="1"/>
      <c r="H117" s="1"/>
      <c r="I117" s="1"/>
      <c r="J117" s="23"/>
      <c r="K117" s="23"/>
      <c r="L117" s="1"/>
      <c r="M117" s="1"/>
      <c r="N117" s="1"/>
      <c r="O117" s="1"/>
      <c r="P117" s="1"/>
      <c r="Q117" s="23"/>
      <c r="R117" s="23"/>
      <c r="S117" s="1"/>
      <c r="T117" s="1"/>
      <c r="U117" s="1"/>
      <c r="V117" s="1"/>
      <c r="W117" s="1"/>
      <c r="X117" s="23"/>
      <c r="Y117" s="23"/>
      <c r="Z117" s="1"/>
      <c r="AA117" s="1"/>
      <c r="AB117" s="1"/>
      <c r="AC117" s="1"/>
      <c r="AD117" s="1"/>
      <c r="AE117" s="23"/>
      <c r="AF117" s="23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</row>
    <row r="118" spans="1:187" ht="15.5" x14ac:dyDescent="0.35">
      <c r="A118" s="2">
        <v>1</v>
      </c>
      <c r="B118" s="10" t="s">
        <v>63</v>
      </c>
      <c r="C118" s="17" t="s">
        <v>94</v>
      </c>
      <c r="D118" s="23"/>
      <c r="E118" s="1"/>
      <c r="F118" s="1"/>
      <c r="G118" s="1"/>
      <c r="H118" s="1"/>
      <c r="I118" s="1"/>
      <c r="J118" s="23"/>
      <c r="K118" s="23"/>
      <c r="L118" s="1"/>
      <c r="M118" s="1"/>
      <c r="N118" s="1"/>
      <c r="O118" s="1"/>
      <c r="P118" s="1"/>
      <c r="Q118" s="23"/>
      <c r="R118" s="23"/>
      <c r="S118" s="1"/>
      <c r="T118" s="1"/>
      <c r="U118" s="1"/>
      <c r="V118" s="1"/>
      <c r="W118" s="1"/>
      <c r="X118" s="41" t="s">
        <v>99</v>
      </c>
      <c r="Y118" s="42"/>
      <c r="Z118" s="42"/>
      <c r="AA118" s="42"/>
      <c r="AB118" s="42"/>
      <c r="AC118" s="42"/>
      <c r="AD118" s="43"/>
      <c r="AE118" s="23"/>
      <c r="AF118" s="23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</row>
    <row r="119" spans="1:187" ht="15.5" x14ac:dyDescent="0.35">
      <c r="A119" s="2">
        <v>1</v>
      </c>
      <c r="B119" s="10" t="s">
        <v>63</v>
      </c>
      <c r="C119" s="16" t="s">
        <v>91</v>
      </c>
      <c r="D119" s="23"/>
      <c r="E119" s="1"/>
      <c r="F119" s="1"/>
      <c r="G119" s="1"/>
      <c r="H119" s="1"/>
      <c r="I119" s="1"/>
      <c r="J119" s="23"/>
      <c r="K119" s="23"/>
      <c r="L119" s="1"/>
      <c r="M119" s="1"/>
      <c r="N119" s="1"/>
      <c r="O119" s="1"/>
      <c r="P119" s="1"/>
      <c r="Q119" s="23"/>
      <c r="R119" s="23"/>
      <c r="S119" s="1"/>
      <c r="T119" s="1"/>
      <c r="U119" s="1"/>
      <c r="V119" s="1"/>
      <c r="W119" s="1"/>
      <c r="X119" s="23"/>
      <c r="Y119" s="23"/>
      <c r="Z119" s="1"/>
      <c r="AA119" s="1"/>
      <c r="AB119" s="1"/>
      <c r="AC119" s="1"/>
      <c r="AD119" s="1"/>
      <c r="AE119" s="23"/>
      <c r="AF119" s="23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</row>
    <row r="120" spans="1:187" ht="15.5" x14ac:dyDescent="0.35">
      <c r="A120" s="2">
        <v>1</v>
      </c>
      <c r="B120" s="10" t="s">
        <v>47</v>
      </c>
      <c r="C120" s="16" t="s">
        <v>89</v>
      </c>
      <c r="D120" s="23"/>
      <c r="E120" s="1"/>
      <c r="F120" s="1"/>
      <c r="G120" s="1"/>
      <c r="H120" s="41" t="s">
        <v>99</v>
      </c>
      <c r="I120" s="42"/>
      <c r="J120" s="42"/>
      <c r="K120" s="42"/>
      <c r="L120" s="42"/>
      <c r="M120" s="42"/>
      <c r="N120" s="43"/>
      <c r="O120" s="1"/>
      <c r="P120" s="1"/>
      <c r="Q120" s="23"/>
      <c r="R120" s="23"/>
      <c r="S120" s="1"/>
      <c r="T120" s="1"/>
      <c r="U120" s="1"/>
      <c r="V120" s="1"/>
      <c r="W120" s="1"/>
      <c r="X120" s="23"/>
      <c r="Y120" s="23"/>
      <c r="Z120" s="1"/>
      <c r="AA120" s="1"/>
      <c r="AB120" s="1"/>
      <c r="AC120" s="1"/>
      <c r="AD120" s="1"/>
      <c r="AE120" s="23"/>
      <c r="AF120" s="23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</row>
    <row r="121" spans="1:187" ht="15.5" x14ac:dyDescent="0.35">
      <c r="A121" s="2">
        <v>1</v>
      </c>
      <c r="B121" s="10" t="s">
        <v>83</v>
      </c>
      <c r="C121" s="17" t="s">
        <v>91</v>
      </c>
      <c r="D121" s="23"/>
      <c r="E121" s="1"/>
      <c r="F121" s="1"/>
      <c r="G121" s="1"/>
      <c r="H121" s="1"/>
      <c r="I121" s="1"/>
      <c r="J121" s="23"/>
      <c r="K121" s="23"/>
      <c r="L121" s="1"/>
      <c r="M121" s="1"/>
      <c r="N121" s="1"/>
      <c r="O121" s="1"/>
      <c r="P121" s="1"/>
      <c r="Q121" s="23"/>
      <c r="R121" s="23"/>
      <c r="S121" s="1"/>
      <c r="T121" s="1"/>
      <c r="U121" s="1"/>
      <c r="V121" s="1"/>
      <c r="W121" s="1"/>
      <c r="X121" s="23"/>
      <c r="Y121" s="23"/>
      <c r="Z121" s="1"/>
      <c r="AA121" s="1"/>
      <c r="AB121" s="1"/>
      <c r="AC121" s="1"/>
      <c r="AD121" s="1"/>
      <c r="AE121" s="23"/>
      <c r="AF121" s="23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</row>
    <row r="122" spans="1:187" ht="15.5" x14ac:dyDescent="0.35">
      <c r="A122" s="2">
        <v>1</v>
      </c>
      <c r="B122" s="10" t="s">
        <v>84</v>
      </c>
      <c r="C122" s="16" t="s">
        <v>91</v>
      </c>
      <c r="D122" s="23"/>
      <c r="E122" s="1"/>
      <c r="F122" s="1"/>
      <c r="G122" s="1"/>
      <c r="H122" s="1"/>
      <c r="I122" s="1"/>
      <c r="J122" s="23"/>
      <c r="K122" s="23"/>
      <c r="L122" s="1"/>
      <c r="M122" s="1"/>
      <c r="N122" s="1"/>
      <c r="O122" s="1"/>
      <c r="P122" s="1"/>
      <c r="Q122" s="23"/>
      <c r="R122" s="23"/>
      <c r="S122" s="1"/>
      <c r="T122" s="1"/>
      <c r="U122" s="1"/>
      <c r="V122" s="1"/>
      <c r="W122" s="1"/>
      <c r="X122" s="23"/>
      <c r="Y122" s="23"/>
      <c r="Z122" s="1"/>
      <c r="AA122" s="1"/>
      <c r="AB122" s="1"/>
      <c r="AC122" s="1"/>
      <c r="AD122" s="1"/>
      <c r="AE122" s="23"/>
      <c r="AF122" s="23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</row>
    <row r="123" spans="1:187" ht="15.5" x14ac:dyDescent="0.35">
      <c r="A123" s="2">
        <v>1</v>
      </c>
      <c r="B123" s="10" t="s">
        <v>16</v>
      </c>
      <c r="C123" s="17" t="s">
        <v>94</v>
      </c>
      <c r="D123" s="23"/>
      <c r="E123" s="1"/>
      <c r="F123" s="1"/>
      <c r="G123" s="1"/>
      <c r="H123" s="1"/>
      <c r="I123" s="1"/>
      <c r="J123" s="23"/>
      <c r="K123" s="23"/>
      <c r="L123" s="1"/>
      <c r="M123" s="1"/>
      <c r="N123" s="1"/>
      <c r="O123" s="1"/>
      <c r="P123" s="1"/>
      <c r="Q123" s="23"/>
      <c r="R123" s="23"/>
      <c r="S123" s="1"/>
      <c r="T123" s="1"/>
      <c r="U123" s="44" t="s">
        <v>98</v>
      </c>
      <c r="V123" s="45"/>
      <c r="W123" s="45"/>
      <c r="X123" s="45"/>
      <c r="Y123" s="45"/>
      <c r="Z123" s="45"/>
      <c r="AA123" s="45"/>
      <c r="AB123" s="45"/>
      <c r="AC123" s="46"/>
      <c r="AD123" s="1"/>
      <c r="AE123" s="23"/>
      <c r="AF123" s="23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</row>
    <row r="124" spans="1:187" ht="15.5" x14ac:dyDescent="0.35">
      <c r="A124" s="2">
        <v>1</v>
      </c>
      <c r="B124" s="10" t="s">
        <v>50</v>
      </c>
      <c r="C124" s="17" t="s">
        <v>91</v>
      </c>
      <c r="D124" s="23"/>
      <c r="E124" s="1"/>
      <c r="F124" s="1"/>
      <c r="G124" s="1"/>
      <c r="H124" s="1"/>
      <c r="I124" s="1"/>
      <c r="J124" s="23"/>
      <c r="K124" s="23"/>
      <c r="L124" s="1"/>
      <c r="M124" s="1"/>
      <c r="N124" s="1"/>
      <c r="O124" s="1"/>
      <c r="P124" s="1"/>
      <c r="Q124" s="23"/>
      <c r="R124" s="23"/>
      <c r="S124" s="1"/>
      <c r="T124" s="1"/>
      <c r="U124" s="1"/>
      <c r="V124" s="1"/>
      <c r="W124" s="1"/>
      <c r="X124" s="23"/>
      <c r="Y124" s="23"/>
      <c r="Z124" s="1"/>
      <c r="AA124" s="1"/>
      <c r="AB124" s="1"/>
      <c r="AC124" s="1"/>
      <c r="AD124" s="1"/>
      <c r="AE124" s="23"/>
      <c r="AF124" s="23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</row>
    <row r="125" spans="1:187" ht="15.5" x14ac:dyDescent="0.35">
      <c r="A125" s="2">
        <v>1</v>
      </c>
      <c r="B125" s="10" t="s">
        <v>57</v>
      </c>
      <c r="C125" s="16" t="s">
        <v>91</v>
      </c>
      <c r="D125" s="23"/>
      <c r="E125" s="1"/>
      <c r="F125" s="1"/>
      <c r="G125" s="1"/>
      <c r="H125" s="1"/>
      <c r="I125" s="1"/>
      <c r="J125" s="23"/>
      <c r="K125" s="23"/>
      <c r="L125" s="1"/>
      <c r="M125" s="1"/>
      <c r="N125" s="1"/>
      <c r="O125" s="1"/>
      <c r="P125" s="1"/>
      <c r="Q125" s="23"/>
      <c r="R125" s="23"/>
      <c r="S125" s="1"/>
      <c r="T125" s="1"/>
      <c r="U125" s="1"/>
      <c r="V125" s="1"/>
      <c r="W125" s="1"/>
      <c r="X125" s="23"/>
      <c r="Y125" s="23"/>
      <c r="Z125" s="1"/>
      <c r="AA125" s="1"/>
      <c r="AB125" s="1"/>
      <c r="AC125" s="1"/>
      <c r="AD125" s="1"/>
      <c r="AE125" s="23"/>
      <c r="AF125" s="23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</row>
    <row r="126" spans="1:187" ht="15.5" x14ac:dyDescent="0.35">
      <c r="A126" s="2">
        <v>1</v>
      </c>
      <c r="B126" s="10" t="s">
        <v>26</v>
      </c>
      <c r="C126" s="17" t="s">
        <v>94</v>
      </c>
      <c r="D126" s="23"/>
      <c r="E126" s="1"/>
      <c r="F126" s="1"/>
      <c r="G126" s="1"/>
      <c r="H126" s="1"/>
      <c r="I126" s="1"/>
      <c r="J126" s="23"/>
      <c r="K126" s="23"/>
      <c r="L126" s="1"/>
      <c r="M126" s="1"/>
      <c r="N126" s="1"/>
      <c r="O126" s="1"/>
      <c r="P126" s="1"/>
      <c r="Q126" s="23"/>
      <c r="R126" s="23"/>
      <c r="S126" s="1"/>
      <c r="T126" s="1"/>
      <c r="U126" s="1"/>
      <c r="V126" s="1"/>
      <c r="W126" s="1"/>
      <c r="X126" s="23"/>
      <c r="Y126" s="23"/>
      <c r="Z126" s="1"/>
      <c r="AA126" s="1"/>
      <c r="AB126" s="1"/>
      <c r="AC126" s="1"/>
      <c r="AD126" s="1"/>
      <c r="AE126" s="23"/>
      <c r="AF126" s="23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</row>
    <row r="127" spans="1:187" ht="15.5" x14ac:dyDescent="0.35">
      <c r="A127" s="2">
        <v>1</v>
      </c>
      <c r="B127" s="10" t="s">
        <v>85</v>
      </c>
      <c r="C127" s="17" t="s">
        <v>91</v>
      </c>
      <c r="D127" s="23"/>
      <c r="E127" s="1"/>
      <c r="F127" s="1"/>
      <c r="G127" s="1"/>
      <c r="H127" s="41" t="s">
        <v>99</v>
      </c>
      <c r="I127" s="42"/>
      <c r="J127" s="42"/>
      <c r="K127" s="42"/>
      <c r="L127" s="42"/>
      <c r="M127" s="42"/>
      <c r="N127" s="43"/>
      <c r="O127" s="1"/>
      <c r="P127" s="1"/>
      <c r="Q127" s="23"/>
      <c r="R127" s="23"/>
      <c r="S127" s="1"/>
      <c r="T127" s="1"/>
      <c r="U127" s="1"/>
      <c r="V127" s="1"/>
      <c r="W127" s="1"/>
      <c r="X127" s="23"/>
      <c r="Y127" s="23"/>
      <c r="Z127" s="1"/>
      <c r="AA127" s="1"/>
      <c r="AB127" s="1"/>
      <c r="AC127" s="1"/>
      <c r="AD127" s="1"/>
      <c r="AE127" s="23"/>
      <c r="AF127" s="23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</row>
    <row r="128" spans="1:187" ht="15.5" x14ac:dyDescent="0.35">
      <c r="A128" s="2">
        <v>1</v>
      </c>
      <c r="B128" s="10" t="s">
        <v>86</v>
      </c>
      <c r="C128" s="17" t="s">
        <v>91</v>
      </c>
      <c r="D128" s="23"/>
      <c r="E128" s="1"/>
      <c r="F128" s="1"/>
      <c r="G128" s="1"/>
      <c r="H128" s="1"/>
      <c r="I128" s="1"/>
      <c r="J128" s="23"/>
      <c r="K128" s="23"/>
      <c r="L128" s="1"/>
      <c r="M128" s="1"/>
      <c r="N128" s="1"/>
      <c r="O128" s="1"/>
      <c r="P128" s="1"/>
      <c r="Q128" s="23"/>
      <c r="R128" s="23"/>
      <c r="S128" s="1"/>
      <c r="T128" s="1"/>
      <c r="U128" s="1"/>
      <c r="V128" s="1"/>
      <c r="W128" s="1"/>
      <c r="X128" s="23"/>
      <c r="Y128" s="23"/>
      <c r="Z128" s="1"/>
      <c r="AA128" s="1"/>
      <c r="AB128" s="1"/>
      <c r="AC128" s="1"/>
      <c r="AD128" s="1"/>
      <c r="AE128" s="23"/>
      <c r="AF128" s="23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</row>
    <row r="129" spans="1:187" ht="15.5" x14ac:dyDescent="0.35">
      <c r="A129" s="6">
        <v>1</v>
      </c>
      <c r="B129" s="10" t="s">
        <v>87</v>
      </c>
      <c r="C129" s="16" t="s">
        <v>91</v>
      </c>
      <c r="D129" s="23"/>
      <c r="E129" s="1"/>
      <c r="F129" s="1"/>
      <c r="G129" s="1"/>
      <c r="H129" s="1"/>
      <c r="I129" s="1"/>
      <c r="J129" s="23"/>
      <c r="K129" s="23"/>
      <c r="L129" s="1"/>
      <c r="M129" s="1"/>
      <c r="N129" s="1"/>
      <c r="O129" s="1"/>
      <c r="P129" s="1"/>
      <c r="Q129" s="23"/>
      <c r="R129" s="23"/>
      <c r="S129" s="1"/>
      <c r="T129" s="1"/>
      <c r="U129" s="1"/>
      <c r="V129" s="1"/>
      <c r="W129" s="1"/>
      <c r="X129" s="23"/>
      <c r="Y129" s="23"/>
      <c r="Z129" s="1"/>
      <c r="AA129" s="1"/>
      <c r="AB129" s="1"/>
      <c r="AC129" s="1"/>
      <c r="AD129" s="1"/>
      <c r="AE129" s="23"/>
      <c r="AF129" s="23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</row>
  </sheetData>
  <sheetProtection sheet="1" objects="1" scenarios="1"/>
  <autoFilter ref="A3:C3"/>
  <conditionalFormatting sqref="D1:GE129">
    <cfRule type="expression" dxfId="1" priority="2">
      <formula>WEEKDAY(D$1,2)&gt;5</formula>
    </cfRule>
  </conditionalFormatting>
  <conditionalFormatting sqref="D4:GE129">
    <cfRule type="expression" dxfId="0" priority="1">
      <formula>COUNTIF(JF,D$1)=1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A3" sqref="A3"/>
    </sheetView>
  </sheetViews>
  <sheetFormatPr baseColWidth="10" defaultRowHeight="14.5" x14ac:dyDescent="0.35"/>
  <cols>
    <col min="1" max="1" width="13.6328125" customWidth="1"/>
    <col min="2" max="2" width="15.81640625" customWidth="1"/>
  </cols>
  <sheetData>
    <row r="1" spans="1:2" x14ac:dyDescent="0.35">
      <c r="A1" t="s">
        <v>148</v>
      </c>
      <c r="B1" t="s">
        <v>147</v>
      </c>
    </row>
    <row r="2" spans="1:2" x14ac:dyDescent="0.35">
      <c r="A2" s="14">
        <v>12040422</v>
      </c>
      <c r="B2" s="22" t="s">
        <v>98</v>
      </c>
    </row>
    <row r="3" spans="1:2" x14ac:dyDescent="0.35">
      <c r="A3" s="14">
        <v>15261367</v>
      </c>
      <c r="B3" s="22" t="s">
        <v>99</v>
      </c>
    </row>
    <row r="4" spans="1:2" x14ac:dyDescent="0.35">
      <c r="A4" s="14">
        <v>16777215</v>
      </c>
      <c r="B4" s="22" t="s">
        <v>146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0"/>
  <sheetViews>
    <sheetView zoomScale="90" zoomScaleNormal="90" workbookViewId="0">
      <selection activeCell="A9" sqref="A9"/>
    </sheetView>
  </sheetViews>
  <sheetFormatPr baseColWidth="10" defaultRowHeight="14.5" x14ac:dyDescent="0.35"/>
  <cols>
    <col min="1" max="1" width="20.1796875" bestFit="1" customWidth="1"/>
    <col min="2" max="2" width="22.90625" bestFit="1" customWidth="1"/>
    <col min="3" max="3" width="11.90625" bestFit="1" customWidth="1"/>
    <col min="4" max="4" width="12" bestFit="1" customWidth="1"/>
    <col min="5" max="8" width="6" customWidth="1"/>
    <col min="9" max="10" width="11.7265625" customWidth="1"/>
    <col min="11" max="11" width="11.7265625" bestFit="1" customWidth="1"/>
  </cols>
  <sheetData>
    <row r="1" spans="1:4" x14ac:dyDescent="0.35">
      <c r="A1" s="32" t="s">
        <v>102</v>
      </c>
      <c r="B1" s="14" t="s">
        <v>112</v>
      </c>
    </row>
    <row r="2" spans="1:4" x14ac:dyDescent="0.35">
      <c r="A2" s="32" t="s">
        <v>130</v>
      </c>
      <c r="B2" s="14" t="s">
        <v>145</v>
      </c>
    </row>
    <row r="3" spans="1:4" x14ac:dyDescent="0.35">
      <c r="A3" s="32" t="s">
        <v>97</v>
      </c>
      <c r="B3" s="14" t="s">
        <v>103</v>
      </c>
    </row>
    <row r="4" spans="1:4" x14ac:dyDescent="0.35">
      <c r="A4" s="32" t="s">
        <v>100</v>
      </c>
      <c r="B4" s="14" t="s">
        <v>103</v>
      </c>
    </row>
    <row r="6" spans="1:4" x14ac:dyDescent="0.35">
      <c r="A6" s="32" t="s">
        <v>105</v>
      </c>
      <c r="B6" s="32" t="s">
        <v>150</v>
      </c>
    </row>
    <row r="7" spans="1:4" x14ac:dyDescent="0.35">
      <c r="A7" s="32" t="s">
        <v>113</v>
      </c>
      <c r="B7" s="14" t="s">
        <v>99</v>
      </c>
      <c r="C7" s="14" t="s">
        <v>98</v>
      </c>
      <c r="D7" s="14" t="s">
        <v>152</v>
      </c>
    </row>
    <row r="8" spans="1:4" x14ac:dyDescent="0.35">
      <c r="A8" s="33" t="s">
        <v>106</v>
      </c>
      <c r="B8" s="30"/>
      <c r="C8" s="30"/>
      <c r="D8" s="30"/>
    </row>
    <row r="9" spans="1:4" x14ac:dyDescent="0.35">
      <c r="A9" s="34" t="s">
        <v>151</v>
      </c>
      <c r="B9" s="30"/>
      <c r="C9" s="30">
        <v>1</v>
      </c>
      <c r="D9" s="30">
        <v>1</v>
      </c>
    </row>
    <row r="10" spans="1:4" x14ac:dyDescent="0.35">
      <c r="A10" s="34" t="s">
        <v>107</v>
      </c>
      <c r="B10" s="30">
        <v>2</v>
      </c>
      <c r="C10" s="30">
        <v>2</v>
      </c>
      <c r="D10" s="30">
        <v>4</v>
      </c>
    </row>
    <row r="11" spans="1:4" x14ac:dyDescent="0.35">
      <c r="A11" s="34" t="s">
        <v>108</v>
      </c>
      <c r="B11" s="30">
        <v>4</v>
      </c>
      <c r="C11" s="30">
        <v>4</v>
      </c>
      <c r="D11" s="30">
        <v>8</v>
      </c>
    </row>
    <row r="12" spans="1:4" x14ac:dyDescent="0.35">
      <c r="A12" s="34" t="s">
        <v>109</v>
      </c>
      <c r="B12" s="30">
        <v>8</v>
      </c>
      <c r="C12" s="30">
        <v>4</v>
      </c>
      <c r="D12" s="30">
        <v>12</v>
      </c>
    </row>
    <row r="13" spans="1:4" x14ac:dyDescent="0.35">
      <c r="A13" s="34" t="s">
        <v>110</v>
      </c>
      <c r="B13" s="30">
        <v>10</v>
      </c>
      <c r="C13" s="30">
        <v>5</v>
      </c>
      <c r="D13" s="30">
        <v>15</v>
      </c>
    </row>
    <row r="14" spans="1:4" x14ac:dyDescent="0.35">
      <c r="A14" s="34" t="s">
        <v>111</v>
      </c>
      <c r="B14" s="30">
        <v>15</v>
      </c>
      <c r="C14" s="30">
        <v>6</v>
      </c>
      <c r="D14" s="30">
        <v>21</v>
      </c>
    </row>
    <row r="15" spans="1:4" x14ac:dyDescent="0.35">
      <c r="A15" s="34" t="s">
        <v>114</v>
      </c>
      <c r="B15" s="30">
        <v>14</v>
      </c>
      <c r="C15" s="30">
        <v>5</v>
      </c>
      <c r="D15" s="30">
        <v>19</v>
      </c>
    </row>
    <row r="16" spans="1:4" x14ac:dyDescent="0.35">
      <c r="A16" s="34" t="s">
        <v>115</v>
      </c>
      <c r="B16" s="30">
        <v>13</v>
      </c>
      <c r="C16" s="30">
        <v>6</v>
      </c>
      <c r="D16" s="30">
        <v>19</v>
      </c>
    </row>
    <row r="17" spans="1:4" x14ac:dyDescent="0.35">
      <c r="A17" s="34" t="s">
        <v>116</v>
      </c>
      <c r="B17" s="30">
        <v>9</v>
      </c>
      <c r="C17" s="30">
        <v>5</v>
      </c>
      <c r="D17" s="30">
        <v>14</v>
      </c>
    </row>
    <row r="18" spans="1:4" x14ac:dyDescent="0.35">
      <c r="A18" s="34" t="s">
        <v>117</v>
      </c>
      <c r="B18" s="30">
        <v>7</v>
      </c>
      <c r="C18" s="30">
        <v>3</v>
      </c>
      <c r="D18" s="30">
        <v>10</v>
      </c>
    </row>
    <row r="19" spans="1:4" x14ac:dyDescent="0.35">
      <c r="A19" s="34" t="s">
        <v>118</v>
      </c>
      <c r="B19" s="30">
        <v>3</v>
      </c>
      <c r="C19" s="30">
        <v>3</v>
      </c>
      <c r="D19" s="30">
        <v>6</v>
      </c>
    </row>
    <row r="20" spans="1:4" x14ac:dyDescent="0.35">
      <c r="A20" s="34" t="s">
        <v>119</v>
      </c>
      <c r="B20" s="30">
        <v>3</v>
      </c>
      <c r="C20" s="30">
        <v>3</v>
      </c>
      <c r="D20" s="30">
        <v>6</v>
      </c>
    </row>
    <row r="21" spans="1:4" x14ac:dyDescent="0.35">
      <c r="A21" s="34" t="s">
        <v>120</v>
      </c>
      <c r="B21" s="30">
        <v>5</v>
      </c>
      <c r="C21" s="30">
        <v>5</v>
      </c>
      <c r="D21" s="30">
        <v>10</v>
      </c>
    </row>
    <row r="22" spans="1:4" x14ac:dyDescent="0.35">
      <c r="A22" s="34" t="s">
        <v>121</v>
      </c>
      <c r="B22" s="30">
        <v>6</v>
      </c>
      <c r="C22" s="30">
        <v>5</v>
      </c>
      <c r="D22" s="30">
        <v>11</v>
      </c>
    </row>
    <row r="23" spans="1:4" x14ac:dyDescent="0.35">
      <c r="A23" s="34" t="s">
        <v>122</v>
      </c>
      <c r="B23" s="30">
        <v>6</v>
      </c>
      <c r="C23" s="30">
        <v>4</v>
      </c>
      <c r="D23" s="30">
        <v>10</v>
      </c>
    </row>
    <row r="24" spans="1:4" x14ac:dyDescent="0.35">
      <c r="A24" s="34" t="s">
        <v>123</v>
      </c>
      <c r="B24" s="30">
        <v>10</v>
      </c>
      <c r="C24" s="30">
        <v>5</v>
      </c>
      <c r="D24" s="30">
        <v>15</v>
      </c>
    </row>
    <row r="25" spans="1:4" x14ac:dyDescent="0.35">
      <c r="A25" s="34" t="s">
        <v>124</v>
      </c>
      <c r="B25" s="30">
        <v>11</v>
      </c>
      <c r="C25" s="30">
        <v>4</v>
      </c>
      <c r="D25" s="30">
        <v>15</v>
      </c>
    </row>
    <row r="26" spans="1:4" x14ac:dyDescent="0.35">
      <c r="A26" s="34" t="s">
        <v>125</v>
      </c>
      <c r="B26" s="30">
        <v>10</v>
      </c>
      <c r="C26" s="30">
        <v>4</v>
      </c>
      <c r="D26" s="30">
        <v>14</v>
      </c>
    </row>
    <row r="27" spans="1:4" x14ac:dyDescent="0.35">
      <c r="A27" s="34" t="s">
        <v>126</v>
      </c>
      <c r="B27" s="30">
        <v>9</v>
      </c>
      <c r="C27" s="30">
        <v>4</v>
      </c>
      <c r="D27" s="30">
        <v>13</v>
      </c>
    </row>
    <row r="28" spans="1:4" x14ac:dyDescent="0.35">
      <c r="A28" s="34" t="s">
        <v>127</v>
      </c>
      <c r="B28" s="30">
        <v>9</v>
      </c>
      <c r="C28" s="30">
        <v>1</v>
      </c>
      <c r="D28" s="30">
        <v>10</v>
      </c>
    </row>
    <row r="29" spans="1:4" x14ac:dyDescent="0.35">
      <c r="A29" s="34" t="s">
        <v>128</v>
      </c>
      <c r="B29" s="30">
        <v>4</v>
      </c>
      <c r="C29" s="30">
        <v>1</v>
      </c>
      <c r="D29" s="30">
        <v>5</v>
      </c>
    </row>
    <row r="30" spans="1:4" x14ac:dyDescent="0.35">
      <c r="A30" s="34" t="s">
        <v>129</v>
      </c>
      <c r="B30" s="30">
        <v>2</v>
      </c>
      <c r="C30" s="30"/>
      <c r="D30" s="30">
        <v>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26"/>
  <sheetViews>
    <sheetView topLeftCell="A303" workbookViewId="0">
      <selection sqref="A1:XFD1048576"/>
    </sheetView>
  </sheetViews>
  <sheetFormatPr baseColWidth="10" defaultRowHeight="14.5" x14ac:dyDescent="0.35"/>
  <cols>
    <col min="1" max="1" width="9" bestFit="1" customWidth="1"/>
    <col min="2" max="2" width="10.26953125" bestFit="1" customWidth="1"/>
    <col min="3" max="3" width="9.1796875" bestFit="1" customWidth="1"/>
    <col min="4" max="4" width="21.08984375" style="31" bestFit="1" customWidth="1"/>
    <col min="5" max="5" width="9.6328125" style="30" bestFit="1" customWidth="1"/>
    <col min="6" max="6" width="20" style="31" bestFit="1" customWidth="1"/>
    <col min="7" max="7" width="11.6328125" bestFit="1" customWidth="1"/>
    <col min="8" max="8" width="10.1796875" bestFit="1" customWidth="1"/>
    <col min="9" max="9" width="10.7265625" bestFit="1" customWidth="1"/>
  </cols>
  <sheetData>
    <row r="1" spans="1:9" x14ac:dyDescent="0.35">
      <c r="A1" t="s">
        <v>97</v>
      </c>
      <c r="B1" t="s">
        <v>95</v>
      </c>
      <c r="C1" t="s">
        <v>100</v>
      </c>
      <c r="D1" s="31" t="s">
        <v>101</v>
      </c>
      <c r="E1" s="30" t="s">
        <v>149</v>
      </c>
      <c r="F1" t="s">
        <v>104</v>
      </c>
      <c r="G1" s="31" t="s">
        <v>147</v>
      </c>
      <c r="H1" t="s">
        <v>102</v>
      </c>
      <c r="I1" t="s">
        <v>130</v>
      </c>
    </row>
    <row r="2" spans="1:9" x14ac:dyDescent="0.35">
      <c r="A2">
        <v>18</v>
      </c>
      <c r="B2" t="s">
        <v>1</v>
      </c>
      <c r="C2" t="s">
        <v>88</v>
      </c>
      <c r="D2" s="31">
        <v>43284</v>
      </c>
      <c r="E2" s="30">
        <v>15261367</v>
      </c>
      <c r="F2" s="30" t="s">
        <v>153</v>
      </c>
      <c r="G2" s="31" t="str">
        <f>IFERROR(VLOOKUP(Evts[[#This Row],[Couleur]],Motifs[],2,0),"?")</f>
        <v>vacance</v>
      </c>
      <c r="H2" s="30">
        <f>WEEKDAY(Evts[[#This Row],[Date]],2)</f>
        <v>2</v>
      </c>
      <c r="I2" s="30" t="b">
        <f>COUNTIF(JF,Evts[[#This Row],[Date]])=1</f>
        <v>0</v>
      </c>
    </row>
    <row r="3" spans="1:9" x14ac:dyDescent="0.35">
      <c r="A3">
        <v>18</v>
      </c>
      <c r="B3" t="s">
        <v>1</v>
      </c>
      <c r="C3" t="s">
        <v>88</v>
      </c>
      <c r="D3" s="31">
        <v>43285</v>
      </c>
      <c r="E3" s="30">
        <v>15261367</v>
      </c>
      <c r="F3" s="30" t="s">
        <v>154</v>
      </c>
      <c r="G3" s="31" t="str">
        <f>IFERROR(VLOOKUP(Evts[[#This Row],[Couleur]],Motifs[],2,0),"?")</f>
        <v>vacance</v>
      </c>
      <c r="H3" s="30">
        <f>WEEKDAY(Evts[[#This Row],[Date]],2)</f>
        <v>3</v>
      </c>
      <c r="I3" s="30" t="b">
        <f>COUNTIF(JF,Evts[[#This Row],[Date]])=1</f>
        <v>0</v>
      </c>
    </row>
    <row r="4" spans="1:9" x14ac:dyDescent="0.35">
      <c r="A4">
        <v>18</v>
      </c>
      <c r="B4" t="s">
        <v>1</v>
      </c>
      <c r="C4" t="s">
        <v>88</v>
      </c>
      <c r="D4" s="31">
        <v>43286</v>
      </c>
      <c r="E4" s="30">
        <v>15261367</v>
      </c>
      <c r="F4" s="30" t="s">
        <v>155</v>
      </c>
      <c r="G4" s="31" t="str">
        <f>IFERROR(VLOOKUP(Evts[[#This Row],[Couleur]],Motifs[],2,0),"?")</f>
        <v>vacance</v>
      </c>
      <c r="H4" s="30">
        <f>WEEKDAY(Evts[[#This Row],[Date]],2)</f>
        <v>4</v>
      </c>
      <c r="I4" s="30" t="b">
        <f>COUNTIF(JF,Evts[[#This Row],[Date]])=1</f>
        <v>0</v>
      </c>
    </row>
    <row r="5" spans="1:9" x14ac:dyDescent="0.35">
      <c r="A5">
        <v>18</v>
      </c>
      <c r="B5" t="s">
        <v>1</v>
      </c>
      <c r="C5" t="s">
        <v>88</v>
      </c>
      <c r="D5" s="31">
        <v>43287</v>
      </c>
      <c r="E5" s="30">
        <v>15261367</v>
      </c>
      <c r="F5" s="30" t="s">
        <v>156</v>
      </c>
      <c r="G5" s="31" t="str">
        <f>IFERROR(VLOOKUP(Evts[[#This Row],[Couleur]],Motifs[],2,0),"?")</f>
        <v>vacance</v>
      </c>
      <c r="H5" s="30">
        <f>WEEKDAY(Evts[[#This Row],[Date]],2)</f>
        <v>5</v>
      </c>
      <c r="I5" s="30" t="b">
        <f>COUNTIF(JF,Evts[[#This Row],[Date]])=1</f>
        <v>0</v>
      </c>
    </row>
    <row r="6" spans="1:9" x14ac:dyDescent="0.35">
      <c r="A6">
        <v>18</v>
      </c>
      <c r="B6" t="s">
        <v>1</v>
      </c>
      <c r="C6" t="s">
        <v>88</v>
      </c>
      <c r="D6" s="31">
        <v>43288</v>
      </c>
      <c r="E6" s="30">
        <v>15261367</v>
      </c>
      <c r="F6" s="30" t="s">
        <v>157</v>
      </c>
      <c r="G6" s="31" t="str">
        <f>IFERROR(VLOOKUP(Evts[[#This Row],[Couleur]],Motifs[],2,0),"?")</f>
        <v>vacance</v>
      </c>
      <c r="H6" s="30">
        <f>WEEKDAY(Evts[[#This Row],[Date]],2)</f>
        <v>6</v>
      </c>
      <c r="I6" s="30" t="b">
        <f>COUNTIF(JF,Evts[[#This Row],[Date]])=1</f>
        <v>0</v>
      </c>
    </row>
    <row r="7" spans="1:9" x14ac:dyDescent="0.35">
      <c r="A7">
        <v>18</v>
      </c>
      <c r="B7" t="s">
        <v>1</v>
      </c>
      <c r="C7" t="s">
        <v>88</v>
      </c>
      <c r="D7" s="31">
        <v>43289</v>
      </c>
      <c r="E7" s="30">
        <v>15261367</v>
      </c>
      <c r="F7" s="30" t="s">
        <v>158</v>
      </c>
      <c r="G7" s="31" t="str">
        <f>IFERROR(VLOOKUP(Evts[[#This Row],[Couleur]],Motifs[],2,0),"?")</f>
        <v>vacance</v>
      </c>
      <c r="H7" s="30">
        <f>WEEKDAY(Evts[[#This Row],[Date]],2)</f>
        <v>7</v>
      </c>
      <c r="I7" s="30" t="b">
        <f>COUNTIF(JF,Evts[[#This Row],[Date]])=1</f>
        <v>0</v>
      </c>
    </row>
    <row r="8" spans="1:9" x14ac:dyDescent="0.35">
      <c r="A8">
        <v>18</v>
      </c>
      <c r="B8" t="s">
        <v>1</v>
      </c>
      <c r="C8" t="s">
        <v>88</v>
      </c>
      <c r="D8" s="31">
        <v>43290</v>
      </c>
      <c r="E8" s="30">
        <v>15261367</v>
      </c>
      <c r="F8" s="30" t="s">
        <v>159</v>
      </c>
      <c r="G8" s="31" t="str">
        <f>IFERROR(VLOOKUP(Evts[[#This Row],[Couleur]],Motifs[],2,0),"?")</f>
        <v>vacance</v>
      </c>
      <c r="H8" s="30">
        <f>WEEKDAY(Evts[[#This Row],[Date]],2)</f>
        <v>1</v>
      </c>
      <c r="I8" s="30" t="b">
        <f>COUNTIF(JF,Evts[[#This Row],[Date]])=1</f>
        <v>0</v>
      </c>
    </row>
    <row r="9" spans="1:9" x14ac:dyDescent="0.35">
      <c r="A9">
        <v>12</v>
      </c>
      <c r="B9" t="s">
        <v>8</v>
      </c>
      <c r="C9" t="s">
        <v>93</v>
      </c>
      <c r="D9" s="31">
        <v>43290</v>
      </c>
      <c r="E9" s="30">
        <v>15261367</v>
      </c>
      <c r="F9" s="30" t="s">
        <v>160</v>
      </c>
      <c r="G9" s="31" t="str">
        <f>IFERROR(VLOOKUP(Evts[[#This Row],[Couleur]],Motifs[],2,0),"?")</f>
        <v>vacance</v>
      </c>
      <c r="H9" s="30">
        <f>WEEKDAY(Evts[[#This Row],[Date]],2)</f>
        <v>1</v>
      </c>
      <c r="I9" s="30" t="b">
        <f>COUNTIF(JF,Evts[[#This Row],[Date]])=1</f>
        <v>0</v>
      </c>
    </row>
    <row r="10" spans="1:9" x14ac:dyDescent="0.35">
      <c r="A10">
        <v>12</v>
      </c>
      <c r="B10" t="s">
        <v>8</v>
      </c>
      <c r="C10" t="s">
        <v>93</v>
      </c>
      <c r="D10" s="31">
        <v>43291</v>
      </c>
      <c r="E10" s="30">
        <v>15261367</v>
      </c>
      <c r="F10" s="30" t="s">
        <v>161</v>
      </c>
      <c r="G10" s="31" t="str">
        <f>IFERROR(VLOOKUP(Evts[[#This Row],[Couleur]],Motifs[],2,0),"?")</f>
        <v>vacance</v>
      </c>
      <c r="H10" s="30">
        <f>WEEKDAY(Evts[[#This Row],[Date]],2)</f>
        <v>2</v>
      </c>
      <c r="I10" s="30" t="b">
        <f>COUNTIF(JF,Evts[[#This Row],[Date]])=1</f>
        <v>0</v>
      </c>
    </row>
    <row r="11" spans="1:9" x14ac:dyDescent="0.35">
      <c r="A11">
        <v>12</v>
      </c>
      <c r="B11" t="s">
        <v>8</v>
      </c>
      <c r="C11" t="s">
        <v>93</v>
      </c>
      <c r="D11" s="31">
        <v>43292</v>
      </c>
      <c r="E11" s="30">
        <v>15261367</v>
      </c>
      <c r="F11" s="30" t="s">
        <v>162</v>
      </c>
      <c r="G11" s="31" t="str">
        <f>IFERROR(VLOOKUP(Evts[[#This Row],[Couleur]],Motifs[],2,0),"?")</f>
        <v>vacance</v>
      </c>
      <c r="H11" s="30">
        <f>WEEKDAY(Evts[[#This Row],[Date]],2)</f>
        <v>3</v>
      </c>
      <c r="I11" s="30" t="b">
        <f>COUNTIF(JF,Evts[[#This Row],[Date]])=1</f>
        <v>0</v>
      </c>
    </row>
    <row r="12" spans="1:9" x14ac:dyDescent="0.35">
      <c r="A12">
        <v>12</v>
      </c>
      <c r="B12" t="s">
        <v>8</v>
      </c>
      <c r="C12" t="s">
        <v>93</v>
      </c>
      <c r="D12" s="31">
        <v>43293</v>
      </c>
      <c r="E12" s="30">
        <v>15261367</v>
      </c>
      <c r="F12" s="30" t="s">
        <v>163</v>
      </c>
      <c r="G12" s="31" t="str">
        <f>IFERROR(VLOOKUP(Evts[[#This Row],[Couleur]],Motifs[],2,0),"?")</f>
        <v>vacance</v>
      </c>
      <c r="H12" s="30">
        <f>WEEKDAY(Evts[[#This Row],[Date]],2)</f>
        <v>4</v>
      </c>
      <c r="I12" s="30" t="b">
        <f>COUNTIF(JF,Evts[[#This Row],[Date]])=1</f>
        <v>0</v>
      </c>
    </row>
    <row r="13" spans="1:9" x14ac:dyDescent="0.35">
      <c r="A13">
        <v>12</v>
      </c>
      <c r="B13" t="s">
        <v>8</v>
      </c>
      <c r="C13" t="s">
        <v>93</v>
      </c>
      <c r="D13" s="31">
        <v>43294</v>
      </c>
      <c r="E13" s="30">
        <v>15261367</v>
      </c>
      <c r="F13" s="30" t="s">
        <v>164</v>
      </c>
      <c r="G13" s="31" t="str">
        <f>IFERROR(VLOOKUP(Evts[[#This Row],[Couleur]],Motifs[],2,0),"?")</f>
        <v>vacance</v>
      </c>
      <c r="H13" s="30">
        <f>WEEKDAY(Evts[[#This Row],[Date]],2)</f>
        <v>5</v>
      </c>
      <c r="I13" s="30" t="b">
        <f>COUNTIF(JF,Evts[[#This Row],[Date]])=1</f>
        <v>0</v>
      </c>
    </row>
    <row r="14" spans="1:9" x14ac:dyDescent="0.35">
      <c r="A14">
        <v>10</v>
      </c>
      <c r="B14" t="s">
        <v>12</v>
      </c>
      <c r="C14" t="s">
        <v>93</v>
      </c>
      <c r="D14" s="31">
        <v>43285</v>
      </c>
      <c r="E14" s="30">
        <v>15261367</v>
      </c>
      <c r="F14" s="30" t="s">
        <v>165</v>
      </c>
      <c r="G14" s="31" t="str">
        <f>IFERROR(VLOOKUP(Evts[[#This Row],[Couleur]],Motifs[],2,0),"?")</f>
        <v>vacance</v>
      </c>
      <c r="H14" s="30">
        <f>WEEKDAY(Evts[[#This Row],[Date]],2)</f>
        <v>3</v>
      </c>
      <c r="I14" s="30" t="b">
        <f>COUNTIF(JF,Evts[[#This Row],[Date]])=1</f>
        <v>0</v>
      </c>
    </row>
    <row r="15" spans="1:9" x14ac:dyDescent="0.35">
      <c r="A15">
        <v>10</v>
      </c>
      <c r="B15" t="s">
        <v>12</v>
      </c>
      <c r="C15" t="s">
        <v>93</v>
      </c>
      <c r="D15" s="31">
        <v>43286</v>
      </c>
      <c r="E15" s="30">
        <v>15261367</v>
      </c>
      <c r="F15" s="30" t="s">
        <v>166</v>
      </c>
      <c r="G15" s="31" t="str">
        <f>IFERROR(VLOOKUP(Evts[[#This Row],[Couleur]],Motifs[],2,0),"?")</f>
        <v>vacance</v>
      </c>
      <c r="H15" s="30">
        <f>WEEKDAY(Evts[[#This Row],[Date]],2)</f>
        <v>4</v>
      </c>
      <c r="I15" s="30" t="b">
        <f>COUNTIF(JF,Evts[[#This Row],[Date]])=1</f>
        <v>0</v>
      </c>
    </row>
    <row r="16" spans="1:9" x14ac:dyDescent="0.35">
      <c r="A16">
        <v>10</v>
      </c>
      <c r="B16" t="s">
        <v>12</v>
      </c>
      <c r="C16" t="s">
        <v>93</v>
      </c>
      <c r="D16" s="31">
        <v>43287</v>
      </c>
      <c r="E16" s="30">
        <v>15261367</v>
      </c>
      <c r="F16" s="30" t="s">
        <v>167</v>
      </c>
      <c r="G16" s="31" t="str">
        <f>IFERROR(VLOOKUP(Evts[[#This Row],[Couleur]],Motifs[],2,0),"?")</f>
        <v>vacance</v>
      </c>
      <c r="H16" s="30">
        <f>WEEKDAY(Evts[[#This Row],[Date]],2)</f>
        <v>5</v>
      </c>
      <c r="I16" s="30" t="b">
        <f>COUNTIF(JF,Evts[[#This Row],[Date]])=1</f>
        <v>0</v>
      </c>
    </row>
    <row r="17" spans="1:9" x14ac:dyDescent="0.35">
      <c r="A17">
        <v>10</v>
      </c>
      <c r="B17" t="s">
        <v>12</v>
      </c>
      <c r="C17" t="s">
        <v>93</v>
      </c>
      <c r="D17" s="31">
        <v>43288</v>
      </c>
      <c r="E17" s="30">
        <v>15261367</v>
      </c>
      <c r="F17" s="30" t="s">
        <v>168</v>
      </c>
      <c r="G17" s="31" t="str">
        <f>IFERROR(VLOOKUP(Evts[[#This Row],[Couleur]],Motifs[],2,0),"?")</f>
        <v>vacance</v>
      </c>
      <c r="H17" s="30">
        <f>WEEKDAY(Evts[[#This Row],[Date]],2)</f>
        <v>6</v>
      </c>
      <c r="I17" s="30" t="b">
        <f>COUNTIF(JF,Evts[[#This Row],[Date]])=1</f>
        <v>0</v>
      </c>
    </row>
    <row r="18" spans="1:9" x14ac:dyDescent="0.35">
      <c r="A18">
        <v>10</v>
      </c>
      <c r="B18" t="s">
        <v>12</v>
      </c>
      <c r="C18" t="s">
        <v>93</v>
      </c>
      <c r="D18" s="31">
        <v>43289</v>
      </c>
      <c r="E18" s="30">
        <v>15261367</v>
      </c>
      <c r="F18" s="30" t="s">
        <v>169</v>
      </c>
      <c r="G18" s="31" t="str">
        <f>IFERROR(VLOOKUP(Evts[[#This Row],[Couleur]],Motifs[],2,0),"?")</f>
        <v>vacance</v>
      </c>
      <c r="H18" s="30">
        <f>WEEKDAY(Evts[[#This Row],[Date]],2)</f>
        <v>7</v>
      </c>
      <c r="I18" s="30" t="b">
        <f>COUNTIF(JF,Evts[[#This Row],[Date]])=1</f>
        <v>0</v>
      </c>
    </row>
    <row r="19" spans="1:9" x14ac:dyDescent="0.35">
      <c r="A19">
        <v>10</v>
      </c>
      <c r="B19" t="s">
        <v>12</v>
      </c>
      <c r="C19" t="s">
        <v>93</v>
      </c>
      <c r="D19" s="31">
        <v>43290</v>
      </c>
      <c r="E19" s="30">
        <v>15261367</v>
      </c>
      <c r="F19" s="30" t="s">
        <v>170</v>
      </c>
      <c r="G19" s="31" t="str">
        <f>IFERROR(VLOOKUP(Evts[[#This Row],[Couleur]],Motifs[],2,0),"?")</f>
        <v>vacance</v>
      </c>
      <c r="H19" s="30">
        <f>WEEKDAY(Evts[[#This Row],[Date]],2)</f>
        <v>1</v>
      </c>
      <c r="I19" s="30" t="b">
        <f>COUNTIF(JF,Evts[[#This Row],[Date]])=1</f>
        <v>0</v>
      </c>
    </row>
    <row r="20" spans="1:9" x14ac:dyDescent="0.35">
      <c r="A20">
        <v>10</v>
      </c>
      <c r="B20" t="s">
        <v>12</v>
      </c>
      <c r="C20" t="s">
        <v>93</v>
      </c>
      <c r="D20" s="31">
        <v>43291</v>
      </c>
      <c r="E20" s="30">
        <v>15261367</v>
      </c>
      <c r="F20" s="30" t="s">
        <v>171</v>
      </c>
      <c r="G20" s="31" t="str">
        <f>IFERROR(VLOOKUP(Evts[[#This Row],[Couleur]],Motifs[],2,0),"?")</f>
        <v>vacance</v>
      </c>
      <c r="H20" s="30">
        <f>WEEKDAY(Evts[[#This Row],[Date]],2)</f>
        <v>2</v>
      </c>
      <c r="I20" s="30" t="b">
        <f>COUNTIF(JF,Evts[[#This Row],[Date]])=1</f>
        <v>0</v>
      </c>
    </row>
    <row r="21" spans="1:9" x14ac:dyDescent="0.35">
      <c r="A21">
        <v>8</v>
      </c>
      <c r="B21" t="s">
        <v>20</v>
      </c>
      <c r="C21" t="s">
        <v>93</v>
      </c>
      <c r="D21" s="31">
        <v>43292</v>
      </c>
      <c r="E21" s="30">
        <v>15261367</v>
      </c>
      <c r="F21" s="30" t="s">
        <v>172</v>
      </c>
      <c r="G21" s="31" t="str">
        <f>IFERROR(VLOOKUP(Evts[[#This Row],[Couleur]],Motifs[],2,0),"?")</f>
        <v>vacance</v>
      </c>
      <c r="H21" s="30">
        <f>WEEKDAY(Evts[[#This Row],[Date]],2)</f>
        <v>3</v>
      </c>
      <c r="I21" s="30" t="b">
        <f>COUNTIF(JF,Evts[[#This Row],[Date]])=1</f>
        <v>0</v>
      </c>
    </row>
    <row r="22" spans="1:9" x14ac:dyDescent="0.35">
      <c r="A22">
        <v>8</v>
      </c>
      <c r="B22" t="s">
        <v>20</v>
      </c>
      <c r="C22" t="s">
        <v>93</v>
      </c>
      <c r="D22" s="31">
        <v>43293</v>
      </c>
      <c r="E22" s="30">
        <v>15261367</v>
      </c>
      <c r="F22" s="30" t="s">
        <v>173</v>
      </c>
      <c r="G22" s="31" t="str">
        <f>IFERROR(VLOOKUP(Evts[[#This Row],[Couleur]],Motifs[],2,0),"?")</f>
        <v>vacance</v>
      </c>
      <c r="H22" s="30">
        <f>WEEKDAY(Evts[[#This Row],[Date]],2)</f>
        <v>4</v>
      </c>
      <c r="I22" s="30" t="b">
        <f>COUNTIF(JF,Evts[[#This Row],[Date]])=1</f>
        <v>0</v>
      </c>
    </row>
    <row r="23" spans="1:9" x14ac:dyDescent="0.35">
      <c r="A23">
        <v>8</v>
      </c>
      <c r="B23" t="s">
        <v>20</v>
      </c>
      <c r="C23" t="s">
        <v>93</v>
      </c>
      <c r="D23" s="31">
        <v>43294</v>
      </c>
      <c r="E23" s="30">
        <v>15261367</v>
      </c>
      <c r="F23" s="30" t="s">
        <v>174</v>
      </c>
      <c r="G23" s="31" t="str">
        <f>IFERROR(VLOOKUP(Evts[[#This Row],[Couleur]],Motifs[],2,0),"?")</f>
        <v>vacance</v>
      </c>
      <c r="H23" s="30">
        <f>WEEKDAY(Evts[[#This Row],[Date]],2)</f>
        <v>5</v>
      </c>
      <c r="I23" s="30" t="b">
        <f>COUNTIF(JF,Evts[[#This Row],[Date]])=1</f>
        <v>0</v>
      </c>
    </row>
    <row r="24" spans="1:9" x14ac:dyDescent="0.35">
      <c r="A24">
        <v>8</v>
      </c>
      <c r="B24" t="s">
        <v>20</v>
      </c>
      <c r="C24" t="s">
        <v>93</v>
      </c>
      <c r="D24" s="31">
        <v>43295</v>
      </c>
      <c r="E24" s="30">
        <v>15261367</v>
      </c>
      <c r="F24" s="30" t="s">
        <v>175</v>
      </c>
      <c r="G24" s="31" t="str">
        <f>IFERROR(VLOOKUP(Evts[[#This Row],[Couleur]],Motifs[],2,0),"?")</f>
        <v>vacance</v>
      </c>
      <c r="H24" s="30">
        <f>WEEKDAY(Evts[[#This Row],[Date]],2)</f>
        <v>6</v>
      </c>
      <c r="I24" s="30" t="b">
        <f>COUNTIF(JF,Evts[[#This Row],[Date]])=1</f>
        <v>1</v>
      </c>
    </row>
    <row r="25" spans="1:9" x14ac:dyDescent="0.35">
      <c r="A25">
        <v>8</v>
      </c>
      <c r="B25" t="s">
        <v>20</v>
      </c>
      <c r="C25" t="s">
        <v>93</v>
      </c>
      <c r="D25" s="31">
        <v>43296</v>
      </c>
      <c r="E25" s="30">
        <v>15261367</v>
      </c>
      <c r="F25" s="30" t="s">
        <v>176</v>
      </c>
      <c r="G25" s="31" t="str">
        <f>IFERROR(VLOOKUP(Evts[[#This Row],[Couleur]],Motifs[],2,0),"?")</f>
        <v>vacance</v>
      </c>
      <c r="H25" s="30">
        <f>WEEKDAY(Evts[[#This Row],[Date]],2)</f>
        <v>7</v>
      </c>
      <c r="I25" s="30" t="b">
        <f>COUNTIF(JF,Evts[[#This Row],[Date]])=1</f>
        <v>0</v>
      </c>
    </row>
    <row r="26" spans="1:9" x14ac:dyDescent="0.35">
      <c r="A26">
        <v>8</v>
      </c>
      <c r="B26" t="s">
        <v>20</v>
      </c>
      <c r="C26" t="s">
        <v>93</v>
      </c>
      <c r="D26" s="31">
        <v>43297</v>
      </c>
      <c r="E26" s="30">
        <v>15261367</v>
      </c>
      <c r="F26" s="30" t="s">
        <v>177</v>
      </c>
      <c r="G26" s="31" t="str">
        <f>IFERROR(VLOOKUP(Evts[[#This Row],[Couleur]],Motifs[],2,0),"?")</f>
        <v>vacance</v>
      </c>
      <c r="H26" s="30">
        <f>WEEKDAY(Evts[[#This Row],[Date]],2)</f>
        <v>1</v>
      </c>
      <c r="I26" s="30" t="b">
        <f>COUNTIF(JF,Evts[[#This Row],[Date]])=1</f>
        <v>0</v>
      </c>
    </row>
    <row r="27" spans="1:9" x14ac:dyDescent="0.35">
      <c r="A27">
        <v>8</v>
      </c>
      <c r="B27" t="s">
        <v>20</v>
      </c>
      <c r="C27" t="s">
        <v>93</v>
      </c>
      <c r="D27" s="31">
        <v>43298</v>
      </c>
      <c r="E27" s="30">
        <v>15261367</v>
      </c>
      <c r="F27" s="30" t="s">
        <v>178</v>
      </c>
      <c r="G27" s="31" t="str">
        <f>IFERROR(VLOOKUP(Evts[[#This Row],[Couleur]],Motifs[],2,0),"?")</f>
        <v>vacance</v>
      </c>
      <c r="H27" s="30">
        <f>WEEKDAY(Evts[[#This Row],[Date]],2)</f>
        <v>2</v>
      </c>
      <c r="I27" s="30" t="b">
        <f>COUNTIF(JF,Evts[[#This Row],[Date]])=1</f>
        <v>0</v>
      </c>
    </row>
    <row r="28" spans="1:9" x14ac:dyDescent="0.35">
      <c r="A28">
        <v>17</v>
      </c>
      <c r="B28" t="s">
        <v>2</v>
      </c>
      <c r="C28" t="s">
        <v>88</v>
      </c>
      <c r="D28" s="31">
        <v>43304</v>
      </c>
      <c r="E28" s="30">
        <v>15261367</v>
      </c>
      <c r="F28" s="30" t="s">
        <v>179</v>
      </c>
      <c r="G28" s="31" t="str">
        <f>IFERROR(VLOOKUP(Evts[[#This Row],[Couleur]],Motifs[],2,0),"?")</f>
        <v>vacance</v>
      </c>
      <c r="H28" s="30">
        <f>WEEKDAY(Evts[[#This Row],[Date]],2)</f>
        <v>1</v>
      </c>
      <c r="I28" s="30" t="b">
        <f>COUNTIF(JF,Evts[[#This Row],[Date]])=1</f>
        <v>0</v>
      </c>
    </row>
    <row r="29" spans="1:9" x14ac:dyDescent="0.35">
      <c r="A29">
        <v>17</v>
      </c>
      <c r="B29" t="s">
        <v>2</v>
      </c>
      <c r="C29" t="s">
        <v>88</v>
      </c>
      <c r="D29" s="31">
        <v>43305</v>
      </c>
      <c r="E29" s="30">
        <v>15261367</v>
      </c>
      <c r="F29" s="30" t="s">
        <v>180</v>
      </c>
      <c r="G29" s="31" t="str">
        <f>IFERROR(VLOOKUP(Evts[[#This Row],[Couleur]],Motifs[],2,0),"?")</f>
        <v>vacance</v>
      </c>
      <c r="H29" s="30">
        <f>WEEKDAY(Evts[[#This Row],[Date]],2)</f>
        <v>2</v>
      </c>
      <c r="I29" s="30" t="b">
        <f>COUNTIF(JF,Evts[[#This Row],[Date]])=1</f>
        <v>0</v>
      </c>
    </row>
    <row r="30" spans="1:9" x14ac:dyDescent="0.35">
      <c r="A30">
        <v>17</v>
      </c>
      <c r="B30" t="s">
        <v>2</v>
      </c>
      <c r="C30" t="s">
        <v>88</v>
      </c>
      <c r="D30" s="31">
        <v>43306</v>
      </c>
      <c r="E30" s="30">
        <v>15261367</v>
      </c>
      <c r="F30" s="30" t="s">
        <v>181</v>
      </c>
      <c r="G30" s="31" t="str">
        <f>IFERROR(VLOOKUP(Evts[[#This Row],[Couleur]],Motifs[],2,0),"?")</f>
        <v>vacance</v>
      </c>
      <c r="H30" s="30">
        <f>WEEKDAY(Evts[[#This Row],[Date]],2)</f>
        <v>3</v>
      </c>
      <c r="I30" s="30" t="b">
        <f>COUNTIF(JF,Evts[[#This Row],[Date]])=1</f>
        <v>0</v>
      </c>
    </row>
    <row r="31" spans="1:9" x14ac:dyDescent="0.35">
      <c r="A31">
        <v>17</v>
      </c>
      <c r="B31" t="s">
        <v>2</v>
      </c>
      <c r="C31" t="s">
        <v>88</v>
      </c>
      <c r="D31" s="31">
        <v>43307</v>
      </c>
      <c r="E31" s="30">
        <v>15261367</v>
      </c>
      <c r="F31" s="30" t="s">
        <v>182</v>
      </c>
      <c r="G31" s="31" t="str">
        <f>IFERROR(VLOOKUP(Evts[[#This Row],[Couleur]],Motifs[],2,0),"?")</f>
        <v>vacance</v>
      </c>
      <c r="H31" s="30">
        <f>WEEKDAY(Evts[[#This Row],[Date]],2)</f>
        <v>4</v>
      </c>
      <c r="I31" s="30" t="b">
        <f>COUNTIF(JF,Evts[[#This Row],[Date]])=1</f>
        <v>0</v>
      </c>
    </row>
    <row r="32" spans="1:9" x14ac:dyDescent="0.35">
      <c r="A32">
        <v>17</v>
      </c>
      <c r="B32" t="s">
        <v>2</v>
      </c>
      <c r="C32" t="s">
        <v>88</v>
      </c>
      <c r="D32" s="31">
        <v>43308</v>
      </c>
      <c r="E32" s="30">
        <v>15261367</v>
      </c>
      <c r="F32" s="30" t="s">
        <v>183</v>
      </c>
      <c r="G32" s="31" t="str">
        <f>IFERROR(VLOOKUP(Evts[[#This Row],[Couleur]],Motifs[],2,0),"?")</f>
        <v>vacance</v>
      </c>
      <c r="H32" s="30">
        <f>WEEKDAY(Evts[[#This Row],[Date]],2)</f>
        <v>5</v>
      </c>
      <c r="I32" s="30" t="b">
        <f>COUNTIF(JF,Evts[[#This Row],[Date]])=1</f>
        <v>0</v>
      </c>
    </row>
    <row r="33" spans="1:9" x14ac:dyDescent="0.35">
      <c r="A33">
        <v>17</v>
      </c>
      <c r="B33" t="s">
        <v>2</v>
      </c>
      <c r="C33" t="s">
        <v>88</v>
      </c>
      <c r="D33" s="31">
        <v>43309</v>
      </c>
      <c r="E33" s="30">
        <v>15261367</v>
      </c>
      <c r="F33" s="30" t="s">
        <v>184</v>
      </c>
      <c r="G33" s="31" t="str">
        <f>IFERROR(VLOOKUP(Evts[[#This Row],[Couleur]],Motifs[],2,0),"?")</f>
        <v>vacance</v>
      </c>
      <c r="H33" s="30">
        <f>WEEKDAY(Evts[[#This Row],[Date]],2)</f>
        <v>6</v>
      </c>
      <c r="I33" s="30" t="b">
        <f>COUNTIF(JF,Evts[[#This Row],[Date]])=1</f>
        <v>0</v>
      </c>
    </row>
    <row r="34" spans="1:9" x14ac:dyDescent="0.35">
      <c r="A34">
        <v>17</v>
      </c>
      <c r="B34" t="s">
        <v>2</v>
      </c>
      <c r="C34" t="s">
        <v>88</v>
      </c>
      <c r="D34" s="31">
        <v>43310</v>
      </c>
      <c r="E34" s="30">
        <v>15261367</v>
      </c>
      <c r="F34" s="30" t="s">
        <v>185</v>
      </c>
      <c r="G34" s="31" t="str">
        <f>IFERROR(VLOOKUP(Evts[[#This Row],[Couleur]],Motifs[],2,0),"?")</f>
        <v>vacance</v>
      </c>
      <c r="H34" s="30">
        <f>WEEKDAY(Evts[[#This Row],[Date]],2)</f>
        <v>7</v>
      </c>
      <c r="I34" s="30" t="b">
        <f>COUNTIF(JF,Evts[[#This Row],[Date]])=1</f>
        <v>0</v>
      </c>
    </row>
    <row r="35" spans="1:9" x14ac:dyDescent="0.35">
      <c r="A35">
        <v>12</v>
      </c>
      <c r="B35" t="s">
        <v>9</v>
      </c>
      <c r="C35" t="s">
        <v>91</v>
      </c>
      <c r="D35" s="31">
        <v>43303</v>
      </c>
      <c r="E35" s="30">
        <v>15261367</v>
      </c>
      <c r="F35" s="30" t="s">
        <v>186</v>
      </c>
      <c r="G35" s="31" t="str">
        <f>IFERROR(VLOOKUP(Evts[[#This Row],[Couleur]],Motifs[],2,0),"?")</f>
        <v>vacance</v>
      </c>
      <c r="H35" s="30">
        <f>WEEKDAY(Evts[[#This Row],[Date]],2)</f>
        <v>7</v>
      </c>
      <c r="I35" s="30" t="b">
        <f>COUNTIF(JF,Evts[[#This Row],[Date]])=1</f>
        <v>0</v>
      </c>
    </row>
    <row r="36" spans="1:9" x14ac:dyDescent="0.35">
      <c r="A36">
        <v>12</v>
      </c>
      <c r="B36" t="s">
        <v>9</v>
      </c>
      <c r="C36" t="s">
        <v>91</v>
      </c>
      <c r="D36" s="31">
        <v>43304</v>
      </c>
      <c r="E36" s="30">
        <v>15261367</v>
      </c>
      <c r="F36" s="30" t="s">
        <v>187</v>
      </c>
      <c r="G36" s="31" t="str">
        <f>IFERROR(VLOOKUP(Evts[[#This Row],[Couleur]],Motifs[],2,0),"?")</f>
        <v>vacance</v>
      </c>
      <c r="H36" s="30">
        <f>WEEKDAY(Evts[[#This Row],[Date]],2)</f>
        <v>1</v>
      </c>
      <c r="I36" s="30" t="b">
        <f>COUNTIF(JF,Evts[[#This Row],[Date]])=1</f>
        <v>0</v>
      </c>
    </row>
    <row r="37" spans="1:9" x14ac:dyDescent="0.35">
      <c r="A37">
        <v>12</v>
      </c>
      <c r="B37" t="s">
        <v>9</v>
      </c>
      <c r="C37" t="s">
        <v>91</v>
      </c>
      <c r="D37" s="31">
        <v>43305</v>
      </c>
      <c r="E37" s="30">
        <v>15261367</v>
      </c>
      <c r="F37" s="30" t="s">
        <v>188</v>
      </c>
      <c r="G37" s="31" t="str">
        <f>IFERROR(VLOOKUP(Evts[[#This Row],[Couleur]],Motifs[],2,0),"?")</f>
        <v>vacance</v>
      </c>
      <c r="H37" s="30">
        <f>WEEKDAY(Evts[[#This Row],[Date]],2)</f>
        <v>2</v>
      </c>
      <c r="I37" s="30" t="b">
        <f>COUNTIF(JF,Evts[[#This Row],[Date]])=1</f>
        <v>0</v>
      </c>
    </row>
    <row r="38" spans="1:9" x14ac:dyDescent="0.35">
      <c r="A38">
        <v>12</v>
      </c>
      <c r="B38" t="s">
        <v>9</v>
      </c>
      <c r="C38" t="s">
        <v>91</v>
      </c>
      <c r="D38" s="31">
        <v>43306</v>
      </c>
      <c r="E38" s="30">
        <v>15261367</v>
      </c>
      <c r="F38" s="30" t="s">
        <v>189</v>
      </c>
      <c r="G38" s="31" t="str">
        <f>IFERROR(VLOOKUP(Evts[[#This Row],[Couleur]],Motifs[],2,0),"?")</f>
        <v>vacance</v>
      </c>
      <c r="H38" s="30">
        <f>WEEKDAY(Evts[[#This Row],[Date]],2)</f>
        <v>3</v>
      </c>
      <c r="I38" s="30" t="b">
        <f>COUNTIF(JF,Evts[[#This Row],[Date]])=1</f>
        <v>0</v>
      </c>
    </row>
    <row r="39" spans="1:9" x14ac:dyDescent="0.35">
      <c r="A39">
        <v>12</v>
      </c>
      <c r="B39" t="s">
        <v>9</v>
      </c>
      <c r="C39" t="s">
        <v>91</v>
      </c>
      <c r="D39" s="31">
        <v>43307</v>
      </c>
      <c r="E39" s="30">
        <v>15261367</v>
      </c>
      <c r="F39" s="30" t="s">
        <v>190</v>
      </c>
      <c r="G39" s="31" t="str">
        <f>IFERROR(VLOOKUP(Evts[[#This Row],[Couleur]],Motifs[],2,0),"?")</f>
        <v>vacance</v>
      </c>
      <c r="H39" s="30">
        <f>WEEKDAY(Evts[[#This Row],[Date]],2)</f>
        <v>4</v>
      </c>
      <c r="I39" s="30" t="b">
        <f>COUNTIF(JF,Evts[[#This Row],[Date]])=1</f>
        <v>0</v>
      </c>
    </row>
    <row r="40" spans="1:9" x14ac:dyDescent="0.35">
      <c r="A40">
        <v>12</v>
      </c>
      <c r="B40" t="s">
        <v>9</v>
      </c>
      <c r="C40" t="s">
        <v>91</v>
      </c>
      <c r="D40" s="31">
        <v>43308</v>
      </c>
      <c r="E40" s="30">
        <v>15261367</v>
      </c>
      <c r="F40" s="30" t="s">
        <v>191</v>
      </c>
      <c r="G40" s="31" t="str">
        <f>IFERROR(VLOOKUP(Evts[[#This Row],[Couleur]],Motifs[],2,0),"?")</f>
        <v>vacance</v>
      </c>
      <c r="H40" s="30">
        <f>WEEKDAY(Evts[[#This Row],[Date]],2)</f>
        <v>5</v>
      </c>
      <c r="I40" s="30" t="b">
        <f>COUNTIF(JF,Evts[[#This Row],[Date]])=1</f>
        <v>0</v>
      </c>
    </row>
    <row r="41" spans="1:9" x14ac:dyDescent="0.35">
      <c r="A41">
        <v>8</v>
      </c>
      <c r="B41" t="s">
        <v>28</v>
      </c>
      <c r="C41" t="s">
        <v>91</v>
      </c>
      <c r="D41" s="31">
        <v>43286</v>
      </c>
      <c r="E41" s="30">
        <v>15261367</v>
      </c>
      <c r="F41" s="30" t="s">
        <v>192</v>
      </c>
      <c r="G41" s="31" t="str">
        <f>IFERROR(VLOOKUP(Evts[[#This Row],[Couleur]],Motifs[],2,0),"?")</f>
        <v>vacance</v>
      </c>
      <c r="H41" s="30">
        <f>WEEKDAY(Evts[[#This Row],[Date]],2)</f>
        <v>4</v>
      </c>
      <c r="I41" s="30" t="b">
        <f>COUNTIF(JF,Evts[[#This Row],[Date]])=1</f>
        <v>0</v>
      </c>
    </row>
    <row r="42" spans="1:9" x14ac:dyDescent="0.35">
      <c r="A42">
        <v>8</v>
      </c>
      <c r="B42" t="s">
        <v>28</v>
      </c>
      <c r="C42" t="s">
        <v>91</v>
      </c>
      <c r="D42" s="31">
        <v>43287</v>
      </c>
      <c r="E42" s="30">
        <v>15261367</v>
      </c>
      <c r="F42" s="30" t="s">
        <v>193</v>
      </c>
      <c r="G42" s="31" t="str">
        <f>IFERROR(VLOOKUP(Evts[[#This Row],[Couleur]],Motifs[],2,0),"?")</f>
        <v>vacance</v>
      </c>
      <c r="H42" s="30">
        <f>WEEKDAY(Evts[[#This Row],[Date]],2)</f>
        <v>5</v>
      </c>
      <c r="I42" s="30" t="b">
        <f>COUNTIF(JF,Evts[[#This Row],[Date]])=1</f>
        <v>0</v>
      </c>
    </row>
    <row r="43" spans="1:9" x14ac:dyDescent="0.35">
      <c r="A43">
        <v>8</v>
      </c>
      <c r="B43" t="s">
        <v>28</v>
      </c>
      <c r="C43" t="s">
        <v>91</v>
      </c>
      <c r="D43" s="31">
        <v>43288</v>
      </c>
      <c r="E43" s="30">
        <v>15261367</v>
      </c>
      <c r="F43" s="30" t="s">
        <v>194</v>
      </c>
      <c r="G43" s="31" t="str">
        <f>IFERROR(VLOOKUP(Evts[[#This Row],[Couleur]],Motifs[],2,0),"?")</f>
        <v>vacance</v>
      </c>
      <c r="H43" s="30">
        <f>WEEKDAY(Evts[[#This Row],[Date]],2)</f>
        <v>6</v>
      </c>
      <c r="I43" s="30" t="b">
        <f>COUNTIF(JF,Evts[[#This Row],[Date]])=1</f>
        <v>0</v>
      </c>
    </row>
    <row r="44" spans="1:9" x14ac:dyDescent="0.35">
      <c r="A44">
        <v>8</v>
      </c>
      <c r="B44" t="s">
        <v>28</v>
      </c>
      <c r="C44" t="s">
        <v>91</v>
      </c>
      <c r="D44" s="31">
        <v>43289</v>
      </c>
      <c r="E44" s="30">
        <v>15261367</v>
      </c>
      <c r="F44" s="30" t="s">
        <v>195</v>
      </c>
      <c r="G44" s="31" t="str">
        <f>IFERROR(VLOOKUP(Evts[[#This Row],[Couleur]],Motifs[],2,0),"?")</f>
        <v>vacance</v>
      </c>
      <c r="H44" s="30">
        <f>WEEKDAY(Evts[[#This Row],[Date]],2)</f>
        <v>7</v>
      </c>
      <c r="I44" s="30" t="b">
        <f>COUNTIF(JF,Evts[[#This Row],[Date]])=1</f>
        <v>0</v>
      </c>
    </row>
    <row r="45" spans="1:9" x14ac:dyDescent="0.35">
      <c r="A45">
        <v>8</v>
      </c>
      <c r="B45" t="s">
        <v>28</v>
      </c>
      <c r="C45" t="s">
        <v>91</v>
      </c>
      <c r="D45" s="31">
        <v>43290</v>
      </c>
      <c r="E45" s="30">
        <v>15261367</v>
      </c>
      <c r="F45" s="30" t="s">
        <v>196</v>
      </c>
      <c r="G45" s="31" t="str">
        <f>IFERROR(VLOOKUP(Evts[[#This Row],[Couleur]],Motifs[],2,0),"?")</f>
        <v>vacance</v>
      </c>
      <c r="H45" s="30">
        <f>WEEKDAY(Evts[[#This Row],[Date]],2)</f>
        <v>1</v>
      </c>
      <c r="I45" s="30" t="b">
        <f>COUNTIF(JF,Evts[[#This Row],[Date]])=1</f>
        <v>0</v>
      </c>
    </row>
    <row r="46" spans="1:9" x14ac:dyDescent="0.35">
      <c r="A46">
        <v>8</v>
      </c>
      <c r="B46" t="s">
        <v>28</v>
      </c>
      <c r="C46" t="s">
        <v>91</v>
      </c>
      <c r="D46" s="31">
        <v>43291</v>
      </c>
      <c r="E46" s="30">
        <v>15261367</v>
      </c>
      <c r="F46" s="30" t="s">
        <v>197</v>
      </c>
      <c r="G46" s="31" t="str">
        <f>IFERROR(VLOOKUP(Evts[[#This Row],[Couleur]],Motifs[],2,0),"?")</f>
        <v>vacance</v>
      </c>
      <c r="H46" s="30">
        <f>WEEKDAY(Evts[[#This Row],[Date]],2)</f>
        <v>2</v>
      </c>
      <c r="I46" s="30" t="b">
        <f>COUNTIF(JF,Evts[[#This Row],[Date]])=1</f>
        <v>0</v>
      </c>
    </row>
    <row r="47" spans="1:9" x14ac:dyDescent="0.35">
      <c r="A47">
        <v>8</v>
      </c>
      <c r="B47" t="s">
        <v>28</v>
      </c>
      <c r="C47" t="s">
        <v>91</v>
      </c>
      <c r="D47" s="31">
        <v>43292</v>
      </c>
      <c r="E47" s="30">
        <v>15261367</v>
      </c>
      <c r="F47" s="30" t="s">
        <v>198</v>
      </c>
      <c r="G47" s="31" t="str">
        <f>IFERROR(VLOOKUP(Evts[[#This Row],[Couleur]],Motifs[],2,0),"?")</f>
        <v>vacance</v>
      </c>
      <c r="H47" s="30">
        <f>WEEKDAY(Evts[[#This Row],[Date]],2)</f>
        <v>3</v>
      </c>
      <c r="I47" s="30" t="b">
        <f>COUNTIF(JF,Evts[[#This Row],[Date]])=1</f>
        <v>0</v>
      </c>
    </row>
    <row r="48" spans="1:9" x14ac:dyDescent="0.35">
      <c r="A48">
        <v>8</v>
      </c>
      <c r="B48" t="s">
        <v>0</v>
      </c>
      <c r="C48" t="s">
        <v>92</v>
      </c>
      <c r="D48" s="31">
        <v>43289</v>
      </c>
      <c r="E48" s="30">
        <v>15261367</v>
      </c>
      <c r="F48" s="30" t="s">
        <v>199</v>
      </c>
      <c r="G48" s="31" t="str">
        <f>IFERROR(VLOOKUP(Evts[[#This Row],[Couleur]],Motifs[],2,0),"?")</f>
        <v>vacance</v>
      </c>
      <c r="H48" s="30">
        <f>WEEKDAY(Evts[[#This Row],[Date]],2)</f>
        <v>7</v>
      </c>
      <c r="I48" s="30" t="b">
        <f>COUNTIF(JF,Evts[[#This Row],[Date]])=1</f>
        <v>0</v>
      </c>
    </row>
    <row r="49" spans="1:9" x14ac:dyDescent="0.35">
      <c r="A49">
        <v>8</v>
      </c>
      <c r="B49" t="s">
        <v>0</v>
      </c>
      <c r="C49" t="s">
        <v>92</v>
      </c>
      <c r="D49" s="31">
        <v>43290</v>
      </c>
      <c r="E49" s="30">
        <v>15261367</v>
      </c>
      <c r="F49" s="30" t="s">
        <v>200</v>
      </c>
      <c r="G49" s="31" t="str">
        <f>IFERROR(VLOOKUP(Evts[[#This Row],[Couleur]],Motifs[],2,0),"?")</f>
        <v>vacance</v>
      </c>
      <c r="H49" s="30">
        <f>WEEKDAY(Evts[[#This Row],[Date]],2)</f>
        <v>1</v>
      </c>
      <c r="I49" s="30" t="b">
        <f>COUNTIF(JF,Evts[[#This Row],[Date]])=1</f>
        <v>0</v>
      </c>
    </row>
    <row r="50" spans="1:9" x14ac:dyDescent="0.35">
      <c r="A50">
        <v>8</v>
      </c>
      <c r="B50" t="s">
        <v>0</v>
      </c>
      <c r="C50" t="s">
        <v>92</v>
      </c>
      <c r="D50" s="31">
        <v>43291</v>
      </c>
      <c r="E50" s="30">
        <v>15261367</v>
      </c>
      <c r="F50" s="30" t="s">
        <v>201</v>
      </c>
      <c r="G50" s="31" t="str">
        <f>IFERROR(VLOOKUP(Evts[[#This Row],[Couleur]],Motifs[],2,0),"?")</f>
        <v>vacance</v>
      </c>
      <c r="H50" s="30">
        <f>WEEKDAY(Evts[[#This Row],[Date]],2)</f>
        <v>2</v>
      </c>
      <c r="I50" s="30" t="b">
        <f>COUNTIF(JF,Evts[[#This Row],[Date]])=1</f>
        <v>0</v>
      </c>
    </row>
    <row r="51" spans="1:9" x14ac:dyDescent="0.35">
      <c r="A51">
        <v>8</v>
      </c>
      <c r="B51" t="s">
        <v>0</v>
      </c>
      <c r="C51" t="s">
        <v>92</v>
      </c>
      <c r="D51" s="31">
        <v>43292</v>
      </c>
      <c r="E51" s="30">
        <v>15261367</v>
      </c>
      <c r="F51" s="30" t="s">
        <v>202</v>
      </c>
      <c r="G51" s="31" t="str">
        <f>IFERROR(VLOOKUP(Evts[[#This Row],[Couleur]],Motifs[],2,0),"?")</f>
        <v>vacance</v>
      </c>
      <c r="H51" s="30">
        <f>WEEKDAY(Evts[[#This Row],[Date]],2)</f>
        <v>3</v>
      </c>
      <c r="I51" s="30" t="b">
        <f>COUNTIF(JF,Evts[[#This Row],[Date]])=1</f>
        <v>0</v>
      </c>
    </row>
    <row r="52" spans="1:9" x14ac:dyDescent="0.35">
      <c r="A52">
        <v>8</v>
      </c>
      <c r="B52" t="s">
        <v>0</v>
      </c>
      <c r="C52" t="s">
        <v>92</v>
      </c>
      <c r="D52" s="31">
        <v>43293</v>
      </c>
      <c r="E52" s="30">
        <v>15261367</v>
      </c>
      <c r="F52" s="30" t="s">
        <v>203</v>
      </c>
      <c r="G52" s="31" t="str">
        <f>IFERROR(VLOOKUP(Evts[[#This Row],[Couleur]],Motifs[],2,0),"?")</f>
        <v>vacance</v>
      </c>
      <c r="H52" s="30">
        <f>WEEKDAY(Evts[[#This Row],[Date]],2)</f>
        <v>4</v>
      </c>
      <c r="I52" s="30" t="b">
        <f>COUNTIF(JF,Evts[[#This Row],[Date]])=1</f>
        <v>0</v>
      </c>
    </row>
    <row r="53" spans="1:9" x14ac:dyDescent="0.35">
      <c r="A53">
        <v>8</v>
      </c>
      <c r="B53" t="s">
        <v>0</v>
      </c>
      <c r="C53" t="s">
        <v>92</v>
      </c>
      <c r="D53" s="31">
        <v>43294</v>
      </c>
      <c r="E53" s="30">
        <v>15261367</v>
      </c>
      <c r="F53" s="30" t="s">
        <v>204</v>
      </c>
      <c r="G53" s="31" t="str">
        <f>IFERROR(VLOOKUP(Evts[[#This Row],[Couleur]],Motifs[],2,0),"?")</f>
        <v>vacance</v>
      </c>
      <c r="H53" s="30">
        <f>WEEKDAY(Evts[[#This Row],[Date]],2)</f>
        <v>5</v>
      </c>
      <c r="I53" s="30" t="b">
        <f>COUNTIF(JF,Evts[[#This Row],[Date]])=1</f>
        <v>0</v>
      </c>
    </row>
    <row r="54" spans="1:9" x14ac:dyDescent="0.35">
      <c r="A54">
        <v>8</v>
      </c>
      <c r="B54" t="s">
        <v>30</v>
      </c>
      <c r="C54" t="s">
        <v>92</v>
      </c>
      <c r="D54" s="31">
        <v>43299</v>
      </c>
      <c r="E54" s="30">
        <v>15261367</v>
      </c>
      <c r="F54" s="30" t="s">
        <v>205</v>
      </c>
      <c r="G54" s="31" t="str">
        <f>IFERROR(VLOOKUP(Evts[[#This Row],[Couleur]],Motifs[],2,0),"?")</f>
        <v>vacance</v>
      </c>
      <c r="H54" s="30">
        <f>WEEKDAY(Evts[[#This Row],[Date]],2)</f>
        <v>3</v>
      </c>
      <c r="I54" s="30" t="b">
        <f>COUNTIF(JF,Evts[[#This Row],[Date]])=1</f>
        <v>0</v>
      </c>
    </row>
    <row r="55" spans="1:9" x14ac:dyDescent="0.35">
      <c r="A55">
        <v>8</v>
      </c>
      <c r="B55" t="s">
        <v>30</v>
      </c>
      <c r="C55" t="s">
        <v>92</v>
      </c>
      <c r="D55" s="31">
        <v>43300</v>
      </c>
      <c r="E55" s="30">
        <v>15261367</v>
      </c>
      <c r="F55" s="30" t="s">
        <v>206</v>
      </c>
      <c r="G55" s="31" t="str">
        <f>IFERROR(VLOOKUP(Evts[[#This Row],[Couleur]],Motifs[],2,0),"?")</f>
        <v>vacance</v>
      </c>
      <c r="H55" s="30">
        <f>WEEKDAY(Evts[[#This Row],[Date]],2)</f>
        <v>4</v>
      </c>
      <c r="I55" s="30" t="b">
        <f>COUNTIF(JF,Evts[[#This Row],[Date]])=1</f>
        <v>0</v>
      </c>
    </row>
    <row r="56" spans="1:9" x14ac:dyDescent="0.35">
      <c r="A56">
        <v>8</v>
      </c>
      <c r="B56" t="s">
        <v>30</v>
      </c>
      <c r="C56" t="s">
        <v>92</v>
      </c>
      <c r="D56" s="31">
        <v>43301</v>
      </c>
      <c r="E56" s="30">
        <v>15261367</v>
      </c>
      <c r="F56" s="30" t="s">
        <v>207</v>
      </c>
      <c r="G56" s="31" t="str">
        <f>IFERROR(VLOOKUP(Evts[[#This Row],[Couleur]],Motifs[],2,0),"?")</f>
        <v>vacance</v>
      </c>
      <c r="H56" s="30">
        <f>WEEKDAY(Evts[[#This Row],[Date]],2)</f>
        <v>5</v>
      </c>
      <c r="I56" s="30" t="b">
        <f>COUNTIF(JF,Evts[[#This Row],[Date]])=1</f>
        <v>0</v>
      </c>
    </row>
    <row r="57" spans="1:9" x14ac:dyDescent="0.35">
      <c r="A57">
        <v>8</v>
      </c>
      <c r="B57" t="s">
        <v>30</v>
      </c>
      <c r="C57" t="s">
        <v>92</v>
      </c>
      <c r="D57" s="31">
        <v>43302</v>
      </c>
      <c r="E57" s="30">
        <v>15261367</v>
      </c>
      <c r="F57" s="30" t="s">
        <v>208</v>
      </c>
      <c r="G57" s="31" t="str">
        <f>IFERROR(VLOOKUP(Evts[[#This Row],[Couleur]],Motifs[],2,0),"?")</f>
        <v>vacance</v>
      </c>
      <c r="H57" s="30">
        <f>WEEKDAY(Evts[[#This Row],[Date]],2)</f>
        <v>6</v>
      </c>
      <c r="I57" s="30" t="b">
        <f>COUNTIF(JF,Evts[[#This Row],[Date]])=1</f>
        <v>0</v>
      </c>
    </row>
    <row r="58" spans="1:9" x14ac:dyDescent="0.35">
      <c r="A58">
        <v>8</v>
      </c>
      <c r="B58" t="s">
        <v>30</v>
      </c>
      <c r="C58" t="s">
        <v>92</v>
      </c>
      <c r="D58" s="31">
        <v>43303</v>
      </c>
      <c r="E58" s="30">
        <v>15261367</v>
      </c>
      <c r="F58" s="30" t="s">
        <v>209</v>
      </c>
      <c r="G58" s="31" t="str">
        <f>IFERROR(VLOOKUP(Evts[[#This Row],[Couleur]],Motifs[],2,0),"?")</f>
        <v>vacance</v>
      </c>
      <c r="H58" s="30">
        <f>WEEKDAY(Evts[[#This Row],[Date]],2)</f>
        <v>7</v>
      </c>
      <c r="I58" s="30" t="b">
        <f>COUNTIF(JF,Evts[[#This Row],[Date]])=1</f>
        <v>0</v>
      </c>
    </row>
    <row r="59" spans="1:9" x14ac:dyDescent="0.35">
      <c r="A59">
        <v>8</v>
      </c>
      <c r="B59" t="s">
        <v>30</v>
      </c>
      <c r="C59" t="s">
        <v>92</v>
      </c>
      <c r="D59" s="31">
        <v>43304</v>
      </c>
      <c r="E59" s="30">
        <v>15261367</v>
      </c>
      <c r="F59" s="30" t="s">
        <v>210</v>
      </c>
      <c r="G59" s="31" t="str">
        <f>IFERROR(VLOOKUP(Evts[[#This Row],[Couleur]],Motifs[],2,0),"?")</f>
        <v>vacance</v>
      </c>
      <c r="H59" s="30">
        <f>WEEKDAY(Evts[[#This Row],[Date]],2)</f>
        <v>1</v>
      </c>
      <c r="I59" s="30" t="b">
        <f>COUNTIF(JF,Evts[[#This Row],[Date]])=1</f>
        <v>0</v>
      </c>
    </row>
    <row r="60" spans="1:9" x14ac:dyDescent="0.35">
      <c r="A60">
        <v>8</v>
      </c>
      <c r="B60" t="s">
        <v>30</v>
      </c>
      <c r="C60" t="s">
        <v>92</v>
      </c>
      <c r="D60" s="31">
        <v>43305</v>
      </c>
      <c r="E60" s="30">
        <v>15261367</v>
      </c>
      <c r="F60" s="30" t="s">
        <v>211</v>
      </c>
      <c r="G60" s="31" t="str">
        <f>IFERROR(VLOOKUP(Evts[[#This Row],[Couleur]],Motifs[],2,0),"?")</f>
        <v>vacance</v>
      </c>
      <c r="H60" s="30">
        <f>WEEKDAY(Evts[[#This Row],[Date]],2)</f>
        <v>2</v>
      </c>
      <c r="I60" s="30" t="b">
        <f>COUNTIF(JF,Evts[[#This Row],[Date]])=1</f>
        <v>0</v>
      </c>
    </row>
    <row r="61" spans="1:9" x14ac:dyDescent="0.35">
      <c r="A61">
        <v>6</v>
      </c>
      <c r="B61" t="s">
        <v>36</v>
      </c>
      <c r="C61" t="s">
        <v>91</v>
      </c>
      <c r="D61" s="31">
        <v>43287</v>
      </c>
      <c r="E61" s="30">
        <v>15261367</v>
      </c>
      <c r="F61" s="30" t="s">
        <v>212</v>
      </c>
      <c r="G61" s="31" t="str">
        <f>IFERROR(VLOOKUP(Evts[[#This Row],[Couleur]],Motifs[],2,0),"?")</f>
        <v>vacance</v>
      </c>
      <c r="H61" s="30">
        <f>WEEKDAY(Evts[[#This Row],[Date]],2)</f>
        <v>5</v>
      </c>
      <c r="I61" s="30" t="b">
        <f>COUNTIF(JF,Evts[[#This Row],[Date]])=1</f>
        <v>0</v>
      </c>
    </row>
    <row r="62" spans="1:9" x14ac:dyDescent="0.35">
      <c r="A62">
        <v>6</v>
      </c>
      <c r="B62" t="s">
        <v>36</v>
      </c>
      <c r="C62" t="s">
        <v>91</v>
      </c>
      <c r="D62" s="31">
        <v>43288</v>
      </c>
      <c r="E62" s="30">
        <v>15261367</v>
      </c>
      <c r="F62" s="30" t="s">
        <v>213</v>
      </c>
      <c r="G62" s="31" t="str">
        <f>IFERROR(VLOOKUP(Evts[[#This Row],[Couleur]],Motifs[],2,0),"?")</f>
        <v>vacance</v>
      </c>
      <c r="H62" s="30">
        <f>WEEKDAY(Evts[[#This Row],[Date]],2)</f>
        <v>6</v>
      </c>
      <c r="I62" s="30" t="b">
        <f>COUNTIF(JF,Evts[[#This Row],[Date]])=1</f>
        <v>0</v>
      </c>
    </row>
    <row r="63" spans="1:9" x14ac:dyDescent="0.35">
      <c r="A63">
        <v>6</v>
      </c>
      <c r="B63" t="s">
        <v>36</v>
      </c>
      <c r="C63" t="s">
        <v>91</v>
      </c>
      <c r="D63" s="31">
        <v>43289</v>
      </c>
      <c r="E63" s="30">
        <v>15261367</v>
      </c>
      <c r="F63" s="30" t="s">
        <v>214</v>
      </c>
      <c r="G63" s="31" t="str">
        <f>IFERROR(VLOOKUP(Evts[[#This Row],[Couleur]],Motifs[],2,0),"?")</f>
        <v>vacance</v>
      </c>
      <c r="H63" s="30">
        <f>WEEKDAY(Evts[[#This Row],[Date]],2)</f>
        <v>7</v>
      </c>
      <c r="I63" s="30" t="b">
        <f>COUNTIF(JF,Evts[[#This Row],[Date]])=1</f>
        <v>0</v>
      </c>
    </row>
    <row r="64" spans="1:9" x14ac:dyDescent="0.35">
      <c r="A64">
        <v>6</v>
      </c>
      <c r="B64" t="s">
        <v>36</v>
      </c>
      <c r="C64" t="s">
        <v>91</v>
      </c>
      <c r="D64" s="31">
        <v>43290</v>
      </c>
      <c r="E64" s="30">
        <v>15261367</v>
      </c>
      <c r="F64" s="30" t="s">
        <v>215</v>
      </c>
      <c r="G64" s="31" t="str">
        <f>IFERROR(VLOOKUP(Evts[[#This Row],[Couleur]],Motifs[],2,0),"?")</f>
        <v>vacance</v>
      </c>
      <c r="H64" s="30">
        <f>WEEKDAY(Evts[[#This Row],[Date]],2)</f>
        <v>1</v>
      </c>
      <c r="I64" s="30" t="b">
        <f>COUNTIF(JF,Evts[[#This Row],[Date]])=1</f>
        <v>0</v>
      </c>
    </row>
    <row r="65" spans="1:9" x14ac:dyDescent="0.35">
      <c r="A65">
        <v>6</v>
      </c>
      <c r="B65" t="s">
        <v>36</v>
      </c>
      <c r="C65" t="s">
        <v>91</v>
      </c>
      <c r="D65" s="31">
        <v>43291</v>
      </c>
      <c r="E65" s="30">
        <v>15261367</v>
      </c>
      <c r="F65" s="30" t="s">
        <v>216</v>
      </c>
      <c r="G65" s="31" t="str">
        <f>IFERROR(VLOOKUP(Evts[[#This Row],[Couleur]],Motifs[],2,0),"?")</f>
        <v>vacance</v>
      </c>
      <c r="H65" s="30">
        <f>WEEKDAY(Evts[[#This Row],[Date]],2)</f>
        <v>2</v>
      </c>
      <c r="I65" s="30" t="b">
        <f>COUNTIF(JF,Evts[[#This Row],[Date]])=1</f>
        <v>0</v>
      </c>
    </row>
    <row r="66" spans="1:9" x14ac:dyDescent="0.35">
      <c r="A66">
        <v>6</v>
      </c>
      <c r="B66" t="s">
        <v>36</v>
      </c>
      <c r="C66" t="s">
        <v>91</v>
      </c>
      <c r="D66" s="31">
        <v>43292</v>
      </c>
      <c r="E66" s="30">
        <v>15261367</v>
      </c>
      <c r="F66" s="30" t="s">
        <v>217</v>
      </c>
      <c r="G66" s="31" t="str">
        <f>IFERROR(VLOOKUP(Evts[[#This Row],[Couleur]],Motifs[],2,0),"?")</f>
        <v>vacance</v>
      </c>
      <c r="H66" s="30">
        <f>WEEKDAY(Evts[[#This Row],[Date]],2)</f>
        <v>3</v>
      </c>
      <c r="I66" s="30" t="b">
        <f>COUNTIF(JF,Evts[[#This Row],[Date]])=1</f>
        <v>0</v>
      </c>
    </row>
    <row r="67" spans="1:9" x14ac:dyDescent="0.35">
      <c r="A67">
        <v>6</v>
      </c>
      <c r="B67" t="s">
        <v>36</v>
      </c>
      <c r="C67" t="s">
        <v>91</v>
      </c>
      <c r="D67" s="31">
        <v>43293</v>
      </c>
      <c r="E67" s="30">
        <v>15261367</v>
      </c>
      <c r="F67" s="30" t="s">
        <v>218</v>
      </c>
      <c r="G67" s="31" t="str">
        <f>IFERROR(VLOOKUP(Evts[[#This Row],[Couleur]],Motifs[],2,0),"?")</f>
        <v>vacance</v>
      </c>
      <c r="H67" s="30">
        <f>WEEKDAY(Evts[[#This Row],[Date]],2)</f>
        <v>4</v>
      </c>
      <c r="I67" s="30" t="b">
        <f>COUNTIF(JF,Evts[[#This Row],[Date]])=1</f>
        <v>0</v>
      </c>
    </row>
    <row r="68" spans="1:9" x14ac:dyDescent="0.35">
      <c r="A68">
        <v>6</v>
      </c>
      <c r="B68" t="s">
        <v>39</v>
      </c>
      <c r="C68" t="s">
        <v>92</v>
      </c>
      <c r="D68" s="31">
        <v>43291</v>
      </c>
      <c r="E68" s="30">
        <v>15261367</v>
      </c>
      <c r="F68" s="30" t="s">
        <v>219</v>
      </c>
      <c r="G68" s="31" t="str">
        <f>IFERROR(VLOOKUP(Evts[[#This Row],[Couleur]],Motifs[],2,0),"?")</f>
        <v>vacance</v>
      </c>
      <c r="H68" s="30">
        <f>WEEKDAY(Evts[[#This Row],[Date]],2)</f>
        <v>2</v>
      </c>
      <c r="I68" s="30" t="b">
        <f>COUNTIF(JF,Evts[[#This Row],[Date]])=1</f>
        <v>0</v>
      </c>
    </row>
    <row r="69" spans="1:9" x14ac:dyDescent="0.35">
      <c r="A69">
        <v>6</v>
      </c>
      <c r="B69" t="s">
        <v>39</v>
      </c>
      <c r="C69" t="s">
        <v>92</v>
      </c>
      <c r="D69" s="31">
        <v>43292</v>
      </c>
      <c r="E69" s="30">
        <v>15261367</v>
      </c>
      <c r="F69" s="30" t="s">
        <v>220</v>
      </c>
      <c r="G69" s="31" t="str">
        <f>IFERROR(VLOOKUP(Evts[[#This Row],[Couleur]],Motifs[],2,0),"?")</f>
        <v>vacance</v>
      </c>
      <c r="H69" s="30">
        <f>WEEKDAY(Evts[[#This Row],[Date]],2)</f>
        <v>3</v>
      </c>
      <c r="I69" s="30" t="b">
        <f>COUNTIF(JF,Evts[[#This Row],[Date]])=1</f>
        <v>0</v>
      </c>
    </row>
    <row r="70" spans="1:9" x14ac:dyDescent="0.35">
      <c r="A70">
        <v>6</v>
      </c>
      <c r="B70" t="s">
        <v>39</v>
      </c>
      <c r="C70" t="s">
        <v>92</v>
      </c>
      <c r="D70" s="31">
        <v>43293</v>
      </c>
      <c r="E70" s="30">
        <v>15261367</v>
      </c>
      <c r="F70" s="30" t="s">
        <v>221</v>
      </c>
      <c r="G70" s="31" t="str">
        <f>IFERROR(VLOOKUP(Evts[[#This Row],[Couleur]],Motifs[],2,0),"?")</f>
        <v>vacance</v>
      </c>
      <c r="H70" s="30">
        <f>WEEKDAY(Evts[[#This Row],[Date]],2)</f>
        <v>4</v>
      </c>
      <c r="I70" s="30" t="b">
        <f>COUNTIF(JF,Evts[[#This Row],[Date]])=1</f>
        <v>0</v>
      </c>
    </row>
    <row r="71" spans="1:9" x14ac:dyDescent="0.35">
      <c r="A71">
        <v>6</v>
      </c>
      <c r="B71" t="s">
        <v>39</v>
      </c>
      <c r="C71" t="s">
        <v>92</v>
      </c>
      <c r="D71" s="31">
        <v>43294</v>
      </c>
      <c r="E71" s="30">
        <v>15261367</v>
      </c>
      <c r="F71" s="30" t="s">
        <v>222</v>
      </c>
      <c r="G71" s="31" t="str">
        <f>IFERROR(VLOOKUP(Evts[[#This Row],[Couleur]],Motifs[],2,0),"?")</f>
        <v>vacance</v>
      </c>
      <c r="H71" s="30">
        <f>WEEKDAY(Evts[[#This Row],[Date]],2)</f>
        <v>5</v>
      </c>
      <c r="I71" s="30" t="b">
        <f>COUNTIF(JF,Evts[[#This Row],[Date]])=1</f>
        <v>0</v>
      </c>
    </row>
    <row r="72" spans="1:9" x14ac:dyDescent="0.35">
      <c r="A72">
        <v>6</v>
      </c>
      <c r="B72" t="s">
        <v>39</v>
      </c>
      <c r="C72" t="s">
        <v>92</v>
      </c>
      <c r="D72" s="31">
        <v>43295</v>
      </c>
      <c r="E72" s="30">
        <v>15261367</v>
      </c>
      <c r="F72" s="30" t="s">
        <v>223</v>
      </c>
      <c r="G72" s="31" t="str">
        <f>IFERROR(VLOOKUP(Evts[[#This Row],[Couleur]],Motifs[],2,0),"?")</f>
        <v>vacance</v>
      </c>
      <c r="H72" s="30">
        <f>WEEKDAY(Evts[[#This Row],[Date]],2)</f>
        <v>6</v>
      </c>
      <c r="I72" s="30" t="b">
        <f>COUNTIF(JF,Evts[[#This Row],[Date]])=1</f>
        <v>1</v>
      </c>
    </row>
    <row r="73" spans="1:9" x14ac:dyDescent="0.35">
      <c r="A73">
        <v>6</v>
      </c>
      <c r="B73" t="s">
        <v>39</v>
      </c>
      <c r="C73" t="s">
        <v>92</v>
      </c>
      <c r="D73" s="31">
        <v>43296</v>
      </c>
      <c r="E73" s="30">
        <v>15261367</v>
      </c>
      <c r="F73" s="30" t="s">
        <v>224</v>
      </c>
      <c r="G73" s="31" t="str">
        <f>IFERROR(VLOOKUP(Evts[[#This Row],[Couleur]],Motifs[],2,0),"?")</f>
        <v>vacance</v>
      </c>
      <c r="H73" s="30">
        <f>WEEKDAY(Evts[[#This Row],[Date]],2)</f>
        <v>7</v>
      </c>
      <c r="I73" s="30" t="b">
        <f>COUNTIF(JF,Evts[[#This Row],[Date]])=1</f>
        <v>0</v>
      </c>
    </row>
    <row r="74" spans="1:9" x14ac:dyDescent="0.35">
      <c r="A74">
        <v>6</v>
      </c>
      <c r="B74" t="s">
        <v>39</v>
      </c>
      <c r="C74" t="s">
        <v>92</v>
      </c>
      <c r="D74" s="31">
        <v>43297</v>
      </c>
      <c r="E74" s="30">
        <v>15261367</v>
      </c>
      <c r="F74" s="30" t="s">
        <v>225</v>
      </c>
      <c r="G74" s="31" t="str">
        <f>IFERROR(VLOOKUP(Evts[[#This Row],[Couleur]],Motifs[],2,0),"?")</f>
        <v>vacance</v>
      </c>
      <c r="H74" s="30">
        <f>WEEKDAY(Evts[[#This Row],[Date]],2)</f>
        <v>1</v>
      </c>
      <c r="I74" s="30" t="b">
        <f>COUNTIF(JF,Evts[[#This Row],[Date]])=1</f>
        <v>0</v>
      </c>
    </row>
    <row r="75" spans="1:9" x14ac:dyDescent="0.35">
      <c r="A75">
        <v>6</v>
      </c>
      <c r="B75" t="s">
        <v>34</v>
      </c>
      <c r="C75" t="s">
        <v>94</v>
      </c>
      <c r="D75" s="31">
        <v>43287</v>
      </c>
      <c r="E75" s="30">
        <v>15261367</v>
      </c>
      <c r="F75" s="30" t="s">
        <v>226</v>
      </c>
      <c r="G75" s="31" t="str">
        <f>IFERROR(VLOOKUP(Evts[[#This Row],[Couleur]],Motifs[],2,0),"?")</f>
        <v>vacance</v>
      </c>
      <c r="H75" s="30">
        <f>WEEKDAY(Evts[[#This Row],[Date]],2)</f>
        <v>5</v>
      </c>
      <c r="I75" s="30" t="b">
        <f>COUNTIF(JF,Evts[[#This Row],[Date]])=1</f>
        <v>0</v>
      </c>
    </row>
    <row r="76" spans="1:9" x14ac:dyDescent="0.35">
      <c r="A76">
        <v>6</v>
      </c>
      <c r="B76" t="s">
        <v>34</v>
      </c>
      <c r="C76" t="s">
        <v>94</v>
      </c>
      <c r="D76" s="31">
        <v>43288</v>
      </c>
      <c r="E76" s="30">
        <v>15261367</v>
      </c>
      <c r="F76" s="30" t="s">
        <v>227</v>
      </c>
      <c r="G76" s="31" t="str">
        <f>IFERROR(VLOOKUP(Evts[[#This Row],[Couleur]],Motifs[],2,0),"?")</f>
        <v>vacance</v>
      </c>
      <c r="H76" s="30">
        <f>WEEKDAY(Evts[[#This Row],[Date]],2)</f>
        <v>6</v>
      </c>
      <c r="I76" s="30" t="b">
        <f>COUNTIF(JF,Evts[[#This Row],[Date]])=1</f>
        <v>0</v>
      </c>
    </row>
    <row r="77" spans="1:9" x14ac:dyDescent="0.35">
      <c r="A77">
        <v>6</v>
      </c>
      <c r="B77" t="s">
        <v>34</v>
      </c>
      <c r="C77" t="s">
        <v>94</v>
      </c>
      <c r="D77" s="31">
        <v>43289</v>
      </c>
      <c r="E77" s="30">
        <v>15261367</v>
      </c>
      <c r="F77" s="30" t="s">
        <v>228</v>
      </c>
      <c r="G77" s="31" t="str">
        <f>IFERROR(VLOOKUP(Evts[[#This Row],[Couleur]],Motifs[],2,0),"?")</f>
        <v>vacance</v>
      </c>
      <c r="H77" s="30">
        <f>WEEKDAY(Evts[[#This Row],[Date]],2)</f>
        <v>7</v>
      </c>
      <c r="I77" s="30" t="b">
        <f>COUNTIF(JF,Evts[[#This Row],[Date]])=1</f>
        <v>0</v>
      </c>
    </row>
    <row r="78" spans="1:9" x14ac:dyDescent="0.35">
      <c r="A78">
        <v>6</v>
      </c>
      <c r="B78" t="s">
        <v>34</v>
      </c>
      <c r="C78" t="s">
        <v>94</v>
      </c>
      <c r="D78" s="31">
        <v>43290</v>
      </c>
      <c r="E78" s="30">
        <v>15261367</v>
      </c>
      <c r="F78" s="30" t="s">
        <v>229</v>
      </c>
      <c r="G78" s="31" t="str">
        <f>IFERROR(VLOOKUP(Evts[[#This Row],[Couleur]],Motifs[],2,0),"?")</f>
        <v>vacance</v>
      </c>
      <c r="H78" s="30">
        <f>WEEKDAY(Evts[[#This Row],[Date]],2)</f>
        <v>1</v>
      </c>
      <c r="I78" s="30" t="b">
        <f>COUNTIF(JF,Evts[[#This Row],[Date]])=1</f>
        <v>0</v>
      </c>
    </row>
    <row r="79" spans="1:9" x14ac:dyDescent="0.35">
      <c r="A79">
        <v>6</v>
      </c>
      <c r="B79" t="s">
        <v>34</v>
      </c>
      <c r="C79" t="s">
        <v>94</v>
      </c>
      <c r="D79" s="31">
        <v>43291</v>
      </c>
      <c r="E79" s="30">
        <v>15261367</v>
      </c>
      <c r="F79" s="30" t="s">
        <v>230</v>
      </c>
      <c r="G79" s="31" t="str">
        <f>IFERROR(VLOOKUP(Evts[[#This Row],[Couleur]],Motifs[],2,0),"?")</f>
        <v>vacance</v>
      </c>
      <c r="H79" s="30">
        <f>WEEKDAY(Evts[[#This Row],[Date]],2)</f>
        <v>2</v>
      </c>
      <c r="I79" s="30" t="b">
        <f>COUNTIF(JF,Evts[[#This Row],[Date]])=1</f>
        <v>0</v>
      </c>
    </row>
    <row r="80" spans="1:9" x14ac:dyDescent="0.35">
      <c r="A80">
        <v>6</v>
      </c>
      <c r="B80" t="s">
        <v>34</v>
      </c>
      <c r="C80" t="s">
        <v>94</v>
      </c>
      <c r="D80" s="31">
        <v>43292</v>
      </c>
      <c r="E80" s="30">
        <v>15261367</v>
      </c>
      <c r="F80" s="30" t="s">
        <v>231</v>
      </c>
      <c r="G80" s="31" t="str">
        <f>IFERROR(VLOOKUP(Evts[[#This Row],[Couleur]],Motifs[],2,0),"?")</f>
        <v>vacance</v>
      </c>
      <c r="H80" s="30">
        <f>WEEKDAY(Evts[[#This Row],[Date]],2)</f>
        <v>3</v>
      </c>
      <c r="I80" s="30" t="b">
        <f>COUNTIF(JF,Evts[[#This Row],[Date]])=1</f>
        <v>0</v>
      </c>
    </row>
    <row r="81" spans="1:9" x14ac:dyDescent="0.35">
      <c r="A81">
        <v>6</v>
      </c>
      <c r="B81" t="s">
        <v>34</v>
      </c>
      <c r="C81" t="s">
        <v>94</v>
      </c>
      <c r="D81" s="31">
        <v>43293</v>
      </c>
      <c r="E81" s="30">
        <v>15261367</v>
      </c>
      <c r="F81" s="30" t="s">
        <v>232</v>
      </c>
      <c r="G81" s="31" t="str">
        <f>IFERROR(VLOOKUP(Evts[[#This Row],[Couleur]],Motifs[],2,0),"?")</f>
        <v>vacance</v>
      </c>
      <c r="H81" s="30">
        <f>WEEKDAY(Evts[[#This Row],[Date]],2)</f>
        <v>4</v>
      </c>
      <c r="I81" s="30" t="b">
        <f>COUNTIF(JF,Evts[[#This Row],[Date]])=1</f>
        <v>0</v>
      </c>
    </row>
    <row r="82" spans="1:9" x14ac:dyDescent="0.35">
      <c r="A82">
        <v>6</v>
      </c>
      <c r="B82" t="s">
        <v>41</v>
      </c>
      <c r="C82" t="s">
        <v>92</v>
      </c>
      <c r="D82" s="31">
        <v>43296</v>
      </c>
      <c r="E82" s="30">
        <v>15261367</v>
      </c>
      <c r="F82" s="30" t="s">
        <v>233</v>
      </c>
      <c r="G82" s="31" t="str">
        <f>IFERROR(VLOOKUP(Evts[[#This Row],[Couleur]],Motifs[],2,0),"?")</f>
        <v>vacance</v>
      </c>
      <c r="H82" s="30">
        <f>WEEKDAY(Evts[[#This Row],[Date]],2)</f>
        <v>7</v>
      </c>
      <c r="I82" s="30" t="b">
        <f>COUNTIF(JF,Evts[[#This Row],[Date]])=1</f>
        <v>0</v>
      </c>
    </row>
    <row r="83" spans="1:9" x14ac:dyDescent="0.35">
      <c r="A83">
        <v>6</v>
      </c>
      <c r="B83" t="s">
        <v>41</v>
      </c>
      <c r="C83" t="s">
        <v>92</v>
      </c>
      <c r="D83" s="31">
        <v>43297</v>
      </c>
      <c r="E83" s="30">
        <v>15261367</v>
      </c>
      <c r="F83" s="30" t="s">
        <v>234</v>
      </c>
      <c r="G83" s="31" t="str">
        <f>IFERROR(VLOOKUP(Evts[[#This Row],[Couleur]],Motifs[],2,0),"?")</f>
        <v>vacance</v>
      </c>
      <c r="H83" s="30">
        <f>WEEKDAY(Evts[[#This Row],[Date]],2)</f>
        <v>1</v>
      </c>
      <c r="I83" s="30" t="b">
        <f>COUNTIF(JF,Evts[[#This Row],[Date]])=1</f>
        <v>0</v>
      </c>
    </row>
    <row r="84" spans="1:9" x14ac:dyDescent="0.35">
      <c r="A84">
        <v>6</v>
      </c>
      <c r="B84" t="s">
        <v>41</v>
      </c>
      <c r="C84" t="s">
        <v>92</v>
      </c>
      <c r="D84" s="31">
        <v>43298</v>
      </c>
      <c r="E84" s="30">
        <v>15261367</v>
      </c>
      <c r="F84" s="30" t="s">
        <v>235</v>
      </c>
      <c r="G84" s="31" t="str">
        <f>IFERROR(VLOOKUP(Evts[[#This Row],[Couleur]],Motifs[],2,0),"?")</f>
        <v>vacance</v>
      </c>
      <c r="H84" s="30">
        <f>WEEKDAY(Evts[[#This Row],[Date]],2)</f>
        <v>2</v>
      </c>
      <c r="I84" s="30" t="b">
        <f>COUNTIF(JF,Evts[[#This Row],[Date]])=1</f>
        <v>0</v>
      </c>
    </row>
    <row r="85" spans="1:9" x14ac:dyDescent="0.35">
      <c r="A85">
        <v>6</v>
      </c>
      <c r="B85" t="s">
        <v>41</v>
      </c>
      <c r="C85" t="s">
        <v>92</v>
      </c>
      <c r="D85" s="31">
        <v>43299</v>
      </c>
      <c r="E85" s="30">
        <v>15261367</v>
      </c>
      <c r="F85" s="30" t="s">
        <v>236</v>
      </c>
      <c r="G85" s="31" t="str">
        <f>IFERROR(VLOOKUP(Evts[[#This Row],[Couleur]],Motifs[],2,0),"?")</f>
        <v>vacance</v>
      </c>
      <c r="H85" s="30">
        <f>WEEKDAY(Evts[[#This Row],[Date]],2)</f>
        <v>3</v>
      </c>
      <c r="I85" s="30" t="b">
        <f>COUNTIF(JF,Evts[[#This Row],[Date]])=1</f>
        <v>0</v>
      </c>
    </row>
    <row r="86" spans="1:9" x14ac:dyDescent="0.35">
      <c r="A86">
        <v>6</v>
      </c>
      <c r="B86" t="s">
        <v>41</v>
      </c>
      <c r="C86" t="s">
        <v>92</v>
      </c>
      <c r="D86" s="31">
        <v>43300</v>
      </c>
      <c r="E86" s="30">
        <v>15261367</v>
      </c>
      <c r="F86" s="30" t="s">
        <v>237</v>
      </c>
      <c r="G86" s="31" t="str">
        <f>IFERROR(VLOOKUP(Evts[[#This Row],[Couleur]],Motifs[],2,0),"?")</f>
        <v>vacance</v>
      </c>
      <c r="H86" s="30">
        <f>WEEKDAY(Evts[[#This Row],[Date]],2)</f>
        <v>4</v>
      </c>
      <c r="I86" s="30" t="b">
        <f>COUNTIF(JF,Evts[[#This Row],[Date]])=1</f>
        <v>0</v>
      </c>
    </row>
    <row r="87" spans="1:9" x14ac:dyDescent="0.35">
      <c r="A87">
        <v>6</v>
      </c>
      <c r="B87" t="s">
        <v>41</v>
      </c>
      <c r="C87" t="s">
        <v>92</v>
      </c>
      <c r="D87" s="31">
        <v>43301</v>
      </c>
      <c r="E87" s="30">
        <v>15261367</v>
      </c>
      <c r="F87" s="30" t="s">
        <v>238</v>
      </c>
      <c r="G87" s="31" t="str">
        <f>IFERROR(VLOOKUP(Evts[[#This Row],[Couleur]],Motifs[],2,0),"?")</f>
        <v>vacance</v>
      </c>
      <c r="H87" s="30">
        <f>WEEKDAY(Evts[[#This Row],[Date]],2)</f>
        <v>5</v>
      </c>
      <c r="I87" s="30" t="b">
        <f>COUNTIF(JF,Evts[[#This Row],[Date]])=1</f>
        <v>0</v>
      </c>
    </row>
    <row r="88" spans="1:9" x14ac:dyDescent="0.35">
      <c r="A88">
        <v>6</v>
      </c>
      <c r="B88" t="s">
        <v>39</v>
      </c>
      <c r="C88" t="s">
        <v>92</v>
      </c>
      <c r="D88" s="31">
        <v>43306</v>
      </c>
      <c r="E88" s="30">
        <v>15261367</v>
      </c>
      <c r="F88" s="30" t="s">
        <v>239</v>
      </c>
      <c r="G88" s="31" t="str">
        <f>IFERROR(VLOOKUP(Evts[[#This Row],[Couleur]],Motifs[],2,0),"?")</f>
        <v>vacance</v>
      </c>
      <c r="H88" s="30">
        <f>WEEKDAY(Evts[[#This Row],[Date]],2)</f>
        <v>3</v>
      </c>
      <c r="I88" s="30" t="b">
        <f>COUNTIF(JF,Evts[[#This Row],[Date]])=1</f>
        <v>0</v>
      </c>
    </row>
    <row r="89" spans="1:9" x14ac:dyDescent="0.35">
      <c r="A89">
        <v>6</v>
      </c>
      <c r="B89" t="s">
        <v>39</v>
      </c>
      <c r="C89" t="s">
        <v>92</v>
      </c>
      <c r="D89" s="31">
        <v>43307</v>
      </c>
      <c r="E89" s="30">
        <v>15261367</v>
      </c>
      <c r="F89" s="30" t="s">
        <v>240</v>
      </c>
      <c r="G89" s="31" t="str">
        <f>IFERROR(VLOOKUP(Evts[[#This Row],[Couleur]],Motifs[],2,0),"?")</f>
        <v>vacance</v>
      </c>
      <c r="H89" s="30">
        <f>WEEKDAY(Evts[[#This Row],[Date]],2)</f>
        <v>4</v>
      </c>
      <c r="I89" s="30" t="b">
        <f>COUNTIF(JF,Evts[[#This Row],[Date]])=1</f>
        <v>0</v>
      </c>
    </row>
    <row r="90" spans="1:9" x14ac:dyDescent="0.35">
      <c r="A90">
        <v>6</v>
      </c>
      <c r="B90" t="s">
        <v>39</v>
      </c>
      <c r="C90" t="s">
        <v>92</v>
      </c>
      <c r="D90" s="31">
        <v>43308</v>
      </c>
      <c r="E90" s="30">
        <v>15261367</v>
      </c>
      <c r="F90" s="30" t="s">
        <v>241</v>
      </c>
      <c r="G90" s="31" t="str">
        <f>IFERROR(VLOOKUP(Evts[[#This Row],[Couleur]],Motifs[],2,0),"?")</f>
        <v>vacance</v>
      </c>
      <c r="H90" s="30">
        <f>WEEKDAY(Evts[[#This Row],[Date]],2)</f>
        <v>5</v>
      </c>
      <c r="I90" s="30" t="b">
        <f>COUNTIF(JF,Evts[[#This Row],[Date]])=1</f>
        <v>0</v>
      </c>
    </row>
    <row r="91" spans="1:9" x14ac:dyDescent="0.35">
      <c r="A91">
        <v>6</v>
      </c>
      <c r="B91" t="s">
        <v>39</v>
      </c>
      <c r="C91" t="s">
        <v>92</v>
      </c>
      <c r="D91" s="31">
        <v>43309</v>
      </c>
      <c r="E91" s="30">
        <v>15261367</v>
      </c>
      <c r="F91" s="30" t="s">
        <v>242</v>
      </c>
      <c r="G91" s="31" t="str">
        <f>IFERROR(VLOOKUP(Evts[[#This Row],[Couleur]],Motifs[],2,0),"?")</f>
        <v>vacance</v>
      </c>
      <c r="H91" s="30">
        <f>WEEKDAY(Evts[[#This Row],[Date]],2)</f>
        <v>6</v>
      </c>
      <c r="I91" s="30" t="b">
        <f>COUNTIF(JF,Evts[[#This Row],[Date]])=1</f>
        <v>0</v>
      </c>
    </row>
    <row r="92" spans="1:9" x14ac:dyDescent="0.35">
      <c r="A92">
        <v>6</v>
      </c>
      <c r="B92" t="s">
        <v>39</v>
      </c>
      <c r="C92" t="s">
        <v>92</v>
      </c>
      <c r="D92" s="31">
        <v>43310</v>
      </c>
      <c r="E92" s="30">
        <v>15261367</v>
      </c>
      <c r="F92" s="30" t="s">
        <v>243</v>
      </c>
      <c r="G92" s="31" t="str">
        <f>IFERROR(VLOOKUP(Evts[[#This Row],[Couleur]],Motifs[],2,0),"?")</f>
        <v>vacance</v>
      </c>
      <c r="H92" s="30">
        <f>WEEKDAY(Evts[[#This Row],[Date]],2)</f>
        <v>7</v>
      </c>
      <c r="I92" s="30" t="b">
        <f>COUNTIF(JF,Evts[[#This Row],[Date]])=1</f>
        <v>0</v>
      </c>
    </row>
    <row r="93" spans="1:9" x14ac:dyDescent="0.35">
      <c r="A93">
        <v>6</v>
      </c>
      <c r="B93" t="s">
        <v>39</v>
      </c>
      <c r="C93" t="s">
        <v>92</v>
      </c>
      <c r="D93" s="31">
        <v>43311</v>
      </c>
      <c r="E93" s="30">
        <v>15261367</v>
      </c>
      <c r="F93" s="30" t="s">
        <v>244</v>
      </c>
      <c r="G93" s="31" t="str">
        <f>IFERROR(VLOOKUP(Evts[[#This Row],[Couleur]],Motifs[],2,0),"?")</f>
        <v>vacance</v>
      </c>
      <c r="H93" s="30">
        <f>WEEKDAY(Evts[[#This Row],[Date]],2)</f>
        <v>1</v>
      </c>
      <c r="I93" s="30" t="b">
        <f>COUNTIF(JF,Evts[[#This Row],[Date]])=1</f>
        <v>0</v>
      </c>
    </row>
    <row r="94" spans="1:9" x14ac:dyDescent="0.35">
      <c r="A94">
        <v>6</v>
      </c>
      <c r="B94" t="s">
        <v>39</v>
      </c>
      <c r="C94" t="s">
        <v>92</v>
      </c>
      <c r="D94" s="31">
        <v>43312</v>
      </c>
      <c r="E94" s="30">
        <v>15261367</v>
      </c>
      <c r="F94" s="30" t="s">
        <v>245</v>
      </c>
      <c r="G94" s="31" t="str">
        <f>IFERROR(VLOOKUP(Evts[[#This Row],[Couleur]],Motifs[],2,0),"?")</f>
        <v>vacance</v>
      </c>
      <c r="H94" s="30">
        <f>WEEKDAY(Evts[[#This Row],[Date]],2)</f>
        <v>2</v>
      </c>
      <c r="I94" s="30" t="b">
        <f>COUNTIF(JF,Evts[[#This Row],[Date]])=1</f>
        <v>0</v>
      </c>
    </row>
    <row r="95" spans="1:9" x14ac:dyDescent="0.35">
      <c r="A95">
        <v>6</v>
      </c>
      <c r="B95" t="s">
        <v>20</v>
      </c>
      <c r="C95" t="s">
        <v>90</v>
      </c>
      <c r="D95" s="31">
        <v>43300</v>
      </c>
      <c r="E95" s="30">
        <v>15261367</v>
      </c>
      <c r="F95" s="30" t="s">
        <v>246</v>
      </c>
      <c r="G95" s="31" t="str">
        <f>IFERROR(VLOOKUP(Evts[[#This Row],[Couleur]],Motifs[],2,0),"?")</f>
        <v>vacance</v>
      </c>
      <c r="H95" s="30">
        <f>WEEKDAY(Evts[[#This Row],[Date]],2)</f>
        <v>4</v>
      </c>
      <c r="I95" s="30" t="b">
        <f>COUNTIF(JF,Evts[[#This Row],[Date]])=1</f>
        <v>0</v>
      </c>
    </row>
    <row r="96" spans="1:9" x14ac:dyDescent="0.35">
      <c r="A96">
        <v>6</v>
      </c>
      <c r="B96" t="s">
        <v>20</v>
      </c>
      <c r="C96" t="s">
        <v>90</v>
      </c>
      <c r="D96" s="31">
        <v>43301</v>
      </c>
      <c r="E96" s="30">
        <v>15261367</v>
      </c>
      <c r="F96" s="30" t="s">
        <v>247</v>
      </c>
      <c r="G96" s="31" t="str">
        <f>IFERROR(VLOOKUP(Evts[[#This Row],[Couleur]],Motifs[],2,0),"?")</f>
        <v>vacance</v>
      </c>
      <c r="H96" s="30">
        <f>WEEKDAY(Evts[[#This Row],[Date]],2)</f>
        <v>5</v>
      </c>
      <c r="I96" s="30" t="b">
        <f>COUNTIF(JF,Evts[[#This Row],[Date]])=1</f>
        <v>0</v>
      </c>
    </row>
    <row r="97" spans="1:9" x14ac:dyDescent="0.35">
      <c r="A97">
        <v>6</v>
      </c>
      <c r="B97" t="s">
        <v>20</v>
      </c>
      <c r="C97" t="s">
        <v>90</v>
      </c>
      <c r="D97" s="31">
        <v>43302</v>
      </c>
      <c r="E97" s="30">
        <v>15261367</v>
      </c>
      <c r="F97" s="30" t="s">
        <v>248</v>
      </c>
      <c r="G97" s="31" t="str">
        <f>IFERROR(VLOOKUP(Evts[[#This Row],[Couleur]],Motifs[],2,0),"?")</f>
        <v>vacance</v>
      </c>
      <c r="H97" s="30">
        <f>WEEKDAY(Evts[[#This Row],[Date]],2)</f>
        <v>6</v>
      </c>
      <c r="I97" s="30" t="b">
        <f>COUNTIF(JF,Evts[[#This Row],[Date]])=1</f>
        <v>0</v>
      </c>
    </row>
    <row r="98" spans="1:9" x14ac:dyDescent="0.35">
      <c r="A98">
        <v>6</v>
      </c>
      <c r="B98" t="s">
        <v>20</v>
      </c>
      <c r="C98" t="s">
        <v>90</v>
      </c>
      <c r="D98" s="31">
        <v>43303</v>
      </c>
      <c r="E98" s="30">
        <v>15261367</v>
      </c>
      <c r="F98" s="30" t="s">
        <v>249</v>
      </c>
      <c r="G98" s="31" t="str">
        <f>IFERROR(VLOOKUP(Evts[[#This Row],[Couleur]],Motifs[],2,0),"?")</f>
        <v>vacance</v>
      </c>
      <c r="H98" s="30">
        <f>WEEKDAY(Evts[[#This Row],[Date]],2)</f>
        <v>7</v>
      </c>
      <c r="I98" s="30" t="b">
        <f>COUNTIF(JF,Evts[[#This Row],[Date]])=1</f>
        <v>0</v>
      </c>
    </row>
    <row r="99" spans="1:9" x14ac:dyDescent="0.35">
      <c r="A99">
        <v>6</v>
      </c>
      <c r="B99" t="s">
        <v>20</v>
      </c>
      <c r="C99" t="s">
        <v>90</v>
      </c>
      <c r="D99" s="31">
        <v>43304</v>
      </c>
      <c r="E99" s="30">
        <v>15261367</v>
      </c>
      <c r="F99" s="30" t="s">
        <v>250</v>
      </c>
      <c r="G99" s="31" t="str">
        <f>IFERROR(VLOOKUP(Evts[[#This Row],[Couleur]],Motifs[],2,0),"?")</f>
        <v>vacance</v>
      </c>
      <c r="H99" s="30">
        <f>WEEKDAY(Evts[[#This Row],[Date]],2)</f>
        <v>1</v>
      </c>
      <c r="I99" s="30" t="b">
        <f>COUNTIF(JF,Evts[[#This Row],[Date]])=1</f>
        <v>0</v>
      </c>
    </row>
    <row r="100" spans="1:9" x14ac:dyDescent="0.35">
      <c r="A100">
        <v>6</v>
      </c>
      <c r="B100" t="s">
        <v>20</v>
      </c>
      <c r="C100" t="s">
        <v>90</v>
      </c>
      <c r="D100" s="31">
        <v>43305</v>
      </c>
      <c r="E100" s="30">
        <v>15261367</v>
      </c>
      <c r="F100" s="30" t="s">
        <v>251</v>
      </c>
      <c r="G100" s="31" t="str">
        <f>IFERROR(VLOOKUP(Evts[[#This Row],[Couleur]],Motifs[],2,0),"?")</f>
        <v>vacance</v>
      </c>
      <c r="H100" s="30">
        <f>WEEKDAY(Evts[[#This Row],[Date]],2)</f>
        <v>2</v>
      </c>
      <c r="I100" s="30" t="b">
        <f>COUNTIF(JF,Evts[[#This Row],[Date]])=1</f>
        <v>0</v>
      </c>
    </row>
    <row r="101" spans="1:9" x14ac:dyDescent="0.35">
      <c r="A101">
        <v>6</v>
      </c>
      <c r="B101" t="s">
        <v>20</v>
      </c>
      <c r="C101" t="s">
        <v>90</v>
      </c>
      <c r="D101" s="31">
        <v>43306</v>
      </c>
      <c r="E101" s="30">
        <v>15261367</v>
      </c>
      <c r="F101" s="30" t="s">
        <v>252</v>
      </c>
      <c r="G101" s="31" t="str">
        <f>IFERROR(VLOOKUP(Evts[[#This Row],[Couleur]],Motifs[],2,0),"?")</f>
        <v>vacance</v>
      </c>
      <c r="H101" s="30">
        <f>WEEKDAY(Evts[[#This Row],[Date]],2)</f>
        <v>3</v>
      </c>
      <c r="I101" s="30" t="b">
        <f>COUNTIF(JF,Evts[[#This Row],[Date]])=1</f>
        <v>0</v>
      </c>
    </row>
    <row r="102" spans="1:9" x14ac:dyDescent="0.35">
      <c r="A102">
        <v>6</v>
      </c>
      <c r="B102" t="s">
        <v>45</v>
      </c>
      <c r="C102" t="s">
        <v>94</v>
      </c>
      <c r="D102" s="31">
        <v>43299</v>
      </c>
      <c r="E102" s="30">
        <v>15261367</v>
      </c>
      <c r="F102" s="30" t="s">
        <v>253</v>
      </c>
      <c r="G102" s="31" t="str">
        <f>IFERROR(VLOOKUP(Evts[[#This Row],[Couleur]],Motifs[],2,0),"?")</f>
        <v>vacance</v>
      </c>
      <c r="H102" s="30">
        <f>WEEKDAY(Evts[[#This Row],[Date]],2)</f>
        <v>3</v>
      </c>
      <c r="I102" s="30" t="b">
        <f>COUNTIF(JF,Evts[[#This Row],[Date]])=1</f>
        <v>0</v>
      </c>
    </row>
    <row r="103" spans="1:9" x14ac:dyDescent="0.35">
      <c r="A103">
        <v>6</v>
      </c>
      <c r="B103" t="s">
        <v>45</v>
      </c>
      <c r="C103" t="s">
        <v>94</v>
      </c>
      <c r="D103" s="31">
        <v>43300</v>
      </c>
      <c r="E103" s="30">
        <v>15261367</v>
      </c>
      <c r="F103" s="30" t="s">
        <v>254</v>
      </c>
      <c r="G103" s="31" t="str">
        <f>IFERROR(VLOOKUP(Evts[[#This Row],[Couleur]],Motifs[],2,0),"?")</f>
        <v>vacance</v>
      </c>
      <c r="H103" s="30">
        <f>WEEKDAY(Evts[[#This Row],[Date]],2)</f>
        <v>4</v>
      </c>
      <c r="I103" s="30" t="b">
        <f>COUNTIF(JF,Evts[[#This Row],[Date]])=1</f>
        <v>0</v>
      </c>
    </row>
    <row r="104" spans="1:9" x14ac:dyDescent="0.35">
      <c r="A104">
        <v>6</v>
      </c>
      <c r="B104" t="s">
        <v>45</v>
      </c>
      <c r="C104" t="s">
        <v>94</v>
      </c>
      <c r="D104" s="31">
        <v>43301</v>
      </c>
      <c r="E104" s="30">
        <v>15261367</v>
      </c>
      <c r="F104" s="30" t="s">
        <v>255</v>
      </c>
      <c r="G104" s="31" t="str">
        <f>IFERROR(VLOOKUP(Evts[[#This Row],[Couleur]],Motifs[],2,0),"?")</f>
        <v>vacance</v>
      </c>
      <c r="H104" s="30">
        <f>WEEKDAY(Evts[[#This Row],[Date]],2)</f>
        <v>5</v>
      </c>
      <c r="I104" s="30" t="b">
        <f>COUNTIF(JF,Evts[[#This Row],[Date]])=1</f>
        <v>0</v>
      </c>
    </row>
    <row r="105" spans="1:9" x14ac:dyDescent="0.35">
      <c r="A105">
        <v>6</v>
      </c>
      <c r="B105" t="s">
        <v>45</v>
      </c>
      <c r="C105" t="s">
        <v>94</v>
      </c>
      <c r="D105" s="31">
        <v>43302</v>
      </c>
      <c r="E105" s="30">
        <v>15261367</v>
      </c>
      <c r="F105" s="30" t="s">
        <v>256</v>
      </c>
      <c r="G105" s="31" t="str">
        <f>IFERROR(VLOOKUP(Evts[[#This Row],[Couleur]],Motifs[],2,0),"?")</f>
        <v>vacance</v>
      </c>
      <c r="H105" s="30">
        <f>WEEKDAY(Evts[[#This Row],[Date]],2)</f>
        <v>6</v>
      </c>
      <c r="I105" s="30" t="b">
        <f>COUNTIF(JF,Evts[[#This Row],[Date]])=1</f>
        <v>0</v>
      </c>
    </row>
    <row r="106" spans="1:9" x14ac:dyDescent="0.35">
      <c r="A106">
        <v>6</v>
      </c>
      <c r="B106" t="s">
        <v>45</v>
      </c>
      <c r="C106" t="s">
        <v>94</v>
      </c>
      <c r="D106" s="31">
        <v>43303</v>
      </c>
      <c r="E106" s="30">
        <v>15261367</v>
      </c>
      <c r="F106" s="30" t="s">
        <v>257</v>
      </c>
      <c r="G106" s="31" t="str">
        <f>IFERROR(VLOOKUP(Evts[[#This Row],[Couleur]],Motifs[],2,0),"?")</f>
        <v>vacance</v>
      </c>
      <c r="H106" s="30">
        <f>WEEKDAY(Evts[[#This Row],[Date]],2)</f>
        <v>7</v>
      </c>
      <c r="I106" s="30" t="b">
        <f>COUNTIF(JF,Evts[[#This Row],[Date]])=1</f>
        <v>0</v>
      </c>
    </row>
    <row r="107" spans="1:9" x14ac:dyDescent="0.35">
      <c r="A107">
        <v>6</v>
      </c>
      <c r="B107" t="s">
        <v>45</v>
      </c>
      <c r="C107" t="s">
        <v>94</v>
      </c>
      <c r="D107" s="31">
        <v>43304</v>
      </c>
      <c r="E107" s="30">
        <v>15261367</v>
      </c>
      <c r="F107" s="30" t="s">
        <v>258</v>
      </c>
      <c r="G107" s="31" t="str">
        <f>IFERROR(VLOOKUP(Evts[[#This Row],[Couleur]],Motifs[],2,0),"?")</f>
        <v>vacance</v>
      </c>
      <c r="H107" s="30">
        <f>WEEKDAY(Evts[[#This Row],[Date]],2)</f>
        <v>1</v>
      </c>
      <c r="I107" s="30" t="b">
        <f>COUNTIF(JF,Evts[[#This Row],[Date]])=1</f>
        <v>0</v>
      </c>
    </row>
    <row r="108" spans="1:9" x14ac:dyDescent="0.35">
      <c r="A108">
        <v>6</v>
      </c>
      <c r="B108" t="s">
        <v>45</v>
      </c>
      <c r="C108" t="s">
        <v>94</v>
      </c>
      <c r="D108" s="31">
        <v>43305</v>
      </c>
      <c r="E108" s="30">
        <v>15261367</v>
      </c>
      <c r="F108" s="30" t="s">
        <v>259</v>
      </c>
      <c r="G108" s="31" t="str">
        <f>IFERROR(VLOOKUP(Evts[[#This Row],[Couleur]],Motifs[],2,0),"?")</f>
        <v>vacance</v>
      </c>
      <c r="H108" s="30">
        <f>WEEKDAY(Evts[[#This Row],[Date]],2)</f>
        <v>2</v>
      </c>
      <c r="I108" s="30" t="b">
        <f>COUNTIF(JF,Evts[[#This Row],[Date]])=1</f>
        <v>0</v>
      </c>
    </row>
    <row r="109" spans="1:9" x14ac:dyDescent="0.35">
      <c r="A109">
        <v>5</v>
      </c>
      <c r="B109" t="s">
        <v>49</v>
      </c>
      <c r="C109" t="s">
        <v>88</v>
      </c>
      <c r="D109" s="31">
        <v>43286</v>
      </c>
      <c r="E109" s="30">
        <v>15261367</v>
      </c>
      <c r="F109" s="30" t="s">
        <v>260</v>
      </c>
      <c r="G109" s="31" t="str">
        <f>IFERROR(VLOOKUP(Evts[[#This Row],[Couleur]],Motifs[],2,0),"?")</f>
        <v>vacance</v>
      </c>
      <c r="H109" s="30">
        <f>WEEKDAY(Evts[[#This Row],[Date]],2)</f>
        <v>4</v>
      </c>
      <c r="I109" s="30" t="b">
        <f>COUNTIF(JF,Evts[[#This Row],[Date]])=1</f>
        <v>0</v>
      </c>
    </row>
    <row r="110" spans="1:9" x14ac:dyDescent="0.35">
      <c r="A110">
        <v>5</v>
      </c>
      <c r="B110" t="s">
        <v>49</v>
      </c>
      <c r="C110" t="s">
        <v>88</v>
      </c>
      <c r="D110" s="31">
        <v>43287</v>
      </c>
      <c r="E110" s="30">
        <v>15261367</v>
      </c>
      <c r="F110" s="30" t="s">
        <v>261</v>
      </c>
      <c r="G110" s="31" t="str">
        <f>IFERROR(VLOOKUP(Evts[[#This Row],[Couleur]],Motifs[],2,0),"?")</f>
        <v>vacance</v>
      </c>
      <c r="H110" s="30">
        <f>WEEKDAY(Evts[[#This Row],[Date]],2)</f>
        <v>5</v>
      </c>
      <c r="I110" s="30" t="b">
        <f>COUNTIF(JF,Evts[[#This Row],[Date]])=1</f>
        <v>0</v>
      </c>
    </row>
    <row r="111" spans="1:9" x14ac:dyDescent="0.35">
      <c r="A111">
        <v>5</v>
      </c>
      <c r="B111" t="s">
        <v>49</v>
      </c>
      <c r="C111" t="s">
        <v>88</v>
      </c>
      <c r="D111" s="31">
        <v>43288</v>
      </c>
      <c r="E111" s="30">
        <v>15261367</v>
      </c>
      <c r="F111" s="30" t="s">
        <v>262</v>
      </c>
      <c r="G111" s="31" t="str">
        <f>IFERROR(VLOOKUP(Evts[[#This Row],[Couleur]],Motifs[],2,0),"?")</f>
        <v>vacance</v>
      </c>
      <c r="H111" s="30">
        <f>WEEKDAY(Evts[[#This Row],[Date]],2)</f>
        <v>6</v>
      </c>
      <c r="I111" s="30" t="b">
        <f>COUNTIF(JF,Evts[[#This Row],[Date]])=1</f>
        <v>0</v>
      </c>
    </row>
    <row r="112" spans="1:9" x14ac:dyDescent="0.35">
      <c r="A112">
        <v>5</v>
      </c>
      <c r="B112" t="s">
        <v>49</v>
      </c>
      <c r="C112" t="s">
        <v>88</v>
      </c>
      <c r="D112" s="31">
        <v>43289</v>
      </c>
      <c r="E112" s="30">
        <v>15261367</v>
      </c>
      <c r="F112" s="30" t="s">
        <v>263</v>
      </c>
      <c r="G112" s="31" t="str">
        <f>IFERROR(VLOOKUP(Evts[[#This Row],[Couleur]],Motifs[],2,0),"?")</f>
        <v>vacance</v>
      </c>
      <c r="H112" s="30">
        <f>WEEKDAY(Evts[[#This Row],[Date]],2)</f>
        <v>7</v>
      </c>
      <c r="I112" s="30" t="b">
        <f>COUNTIF(JF,Evts[[#This Row],[Date]])=1</f>
        <v>0</v>
      </c>
    </row>
    <row r="113" spans="1:9" x14ac:dyDescent="0.35">
      <c r="A113">
        <v>5</v>
      </c>
      <c r="B113" t="s">
        <v>49</v>
      </c>
      <c r="C113" t="s">
        <v>88</v>
      </c>
      <c r="D113" s="31">
        <v>43290</v>
      </c>
      <c r="E113" s="30">
        <v>15261367</v>
      </c>
      <c r="F113" s="30" t="s">
        <v>264</v>
      </c>
      <c r="G113" s="31" t="str">
        <f>IFERROR(VLOOKUP(Evts[[#This Row],[Couleur]],Motifs[],2,0),"?")</f>
        <v>vacance</v>
      </c>
      <c r="H113" s="30">
        <f>WEEKDAY(Evts[[#This Row],[Date]],2)</f>
        <v>1</v>
      </c>
      <c r="I113" s="30" t="b">
        <f>COUNTIF(JF,Evts[[#This Row],[Date]])=1</f>
        <v>0</v>
      </c>
    </row>
    <row r="114" spans="1:9" x14ac:dyDescent="0.35">
      <c r="A114">
        <v>5</v>
      </c>
      <c r="B114" t="s">
        <v>49</v>
      </c>
      <c r="C114" t="s">
        <v>88</v>
      </c>
      <c r="D114" s="31">
        <v>43291</v>
      </c>
      <c r="E114" s="30">
        <v>15261367</v>
      </c>
      <c r="F114" s="30" t="s">
        <v>265</v>
      </c>
      <c r="G114" s="31" t="str">
        <f>IFERROR(VLOOKUP(Evts[[#This Row],[Couleur]],Motifs[],2,0),"?")</f>
        <v>vacance</v>
      </c>
      <c r="H114" s="30">
        <f>WEEKDAY(Evts[[#This Row],[Date]],2)</f>
        <v>2</v>
      </c>
      <c r="I114" s="30" t="b">
        <f>COUNTIF(JF,Evts[[#This Row],[Date]])=1</f>
        <v>0</v>
      </c>
    </row>
    <row r="115" spans="1:9" x14ac:dyDescent="0.35">
      <c r="A115">
        <v>5</v>
      </c>
      <c r="B115" t="s">
        <v>49</v>
      </c>
      <c r="C115" t="s">
        <v>88</v>
      </c>
      <c r="D115" s="31">
        <v>43292</v>
      </c>
      <c r="E115" s="30">
        <v>15261367</v>
      </c>
      <c r="F115" s="30" t="s">
        <v>266</v>
      </c>
      <c r="G115" s="31" t="str">
        <f>IFERROR(VLOOKUP(Evts[[#This Row],[Couleur]],Motifs[],2,0),"?")</f>
        <v>vacance</v>
      </c>
      <c r="H115" s="30">
        <f>WEEKDAY(Evts[[#This Row],[Date]],2)</f>
        <v>3</v>
      </c>
      <c r="I115" s="30" t="b">
        <f>COUNTIF(JF,Evts[[#This Row],[Date]])=1</f>
        <v>0</v>
      </c>
    </row>
    <row r="116" spans="1:9" x14ac:dyDescent="0.35">
      <c r="A116">
        <v>5</v>
      </c>
      <c r="B116" t="s">
        <v>50</v>
      </c>
      <c r="C116" t="s">
        <v>88</v>
      </c>
      <c r="D116" s="31">
        <v>43304</v>
      </c>
      <c r="E116" s="30">
        <v>15261367</v>
      </c>
      <c r="F116" s="30" t="s">
        <v>267</v>
      </c>
      <c r="G116" s="31" t="str">
        <f>IFERROR(VLOOKUP(Evts[[#This Row],[Couleur]],Motifs[],2,0),"?")</f>
        <v>vacance</v>
      </c>
      <c r="H116" s="30">
        <f>WEEKDAY(Evts[[#This Row],[Date]],2)</f>
        <v>1</v>
      </c>
      <c r="I116" s="30" t="b">
        <f>COUNTIF(JF,Evts[[#This Row],[Date]])=1</f>
        <v>0</v>
      </c>
    </row>
    <row r="117" spans="1:9" x14ac:dyDescent="0.35">
      <c r="A117">
        <v>5</v>
      </c>
      <c r="B117" t="s">
        <v>50</v>
      </c>
      <c r="C117" t="s">
        <v>88</v>
      </c>
      <c r="D117" s="31">
        <v>43305</v>
      </c>
      <c r="E117" s="30">
        <v>15261367</v>
      </c>
      <c r="F117" s="30" t="s">
        <v>268</v>
      </c>
      <c r="G117" s="31" t="str">
        <f>IFERROR(VLOOKUP(Evts[[#This Row],[Couleur]],Motifs[],2,0),"?")</f>
        <v>vacance</v>
      </c>
      <c r="H117" s="30">
        <f>WEEKDAY(Evts[[#This Row],[Date]],2)</f>
        <v>2</v>
      </c>
      <c r="I117" s="30" t="b">
        <f>COUNTIF(JF,Evts[[#This Row],[Date]])=1</f>
        <v>0</v>
      </c>
    </row>
    <row r="118" spans="1:9" x14ac:dyDescent="0.35">
      <c r="A118">
        <v>5</v>
      </c>
      <c r="B118" t="s">
        <v>50</v>
      </c>
      <c r="C118" t="s">
        <v>88</v>
      </c>
      <c r="D118" s="31">
        <v>43306</v>
      </c>
      <c r="E118" s="30">
        <v>15261367</v>
      </c>
      <c r="F118" s="30" t="s">
        <v>269</v>
      </c>
      <c r="G118" s="31" t="str">
        <f>IFERROR(VLOOKUP(Evts[[#This Row],[Couleur]],Motifs[],2,0),"?")</f>
        <v>vacance</v>
      </c>
      <c r="H118" s="30">
        <f>WEEKDAY(Evts[[#This Row],[Date]],2)</f>
        <v>3</v>
      </c>
      <c r="I118" s="30" t="b">
        <f>COUNTIF(JF,Evts[[#This Row],[Date]])=1</f>
        <v>0</v>
      </c>
    </row>
    <row r="119" spans="1:9" x14ac:dyDescent="0.35">
      <c r="A119">
        <v>5</v>
      </c>
      <c r="B119" t="s">
        <v>50</v>
      </c>
      <c r="C119" t="s">
        <v>88</v>
      </c>
      <c r="D119" s="31">
        <v>43307</v>
      </c>
      <c r="E119" s="30">
        <v>15261367</v>
      </c>
      <c r="F119" s="30" t="s">
        <v>270</v>
      </c>
      <c r="G119" s="31" t="str">
        <f>IFERROR(VLOOKUP(Evts[[#This Row],[Couleur]],Motifs[],2,0),"?")</f>
        <v>vacance</v>
      </c>
      <c r="H119" s="30">
        <f>WEEKDAY(Evts[[#This Row],[Date]],2)</f>
        <v>4</v>
      </c>
      <c r="I119" s="30" t="b">
        <f>COUNTIF(JF,Evts[[#This Row],[Date]])=1</f>
        <v>0</v>
      </c>
    </row>
    <row r="120" spans="1:9" x14ac:dyDescent="0.35">
      <c r="A120">
        <v>5</v>
      </c>
      <c r="B120" t="s">
        <v>50</v>
      </c>
      <c r="C120" t="s">
        <v>88</v>
      </c>
      <c r="D120" s="31">
        <v>43308</v>
      </c>
      <c r="E120" s="30">
        <v>15261367</v>
      </c>
      <c r="F120" s="30" t="s">
        <v>271</v>
      </c>
      <c r="G120" s="31" t="str">
        <f>IFERROR(VLOOKUP(Evts[[#This Row],[Couleur]],Motifs[],2,0),"?")</f>
        <v>vacance</v>
      </c>
      <c r="H120" s="30">
        <f>WEEKDAY(Evts[[#This Row],[Date]],2)</f>
        <v>5</v>
      </c>
      <c r="I120" s="30" t="b">
        <f>COUNTIF(JF,Evts[[#This Row],[Date]])=1</f>
        <v>0</v>
      </c>
    </row>
    <row r="121" spans="1:9" x14ac:dyDescent="0.35">
      <c r="A121">
        <v>5</v>
      </c>
      <c r="B121" t="s">
        <v>50</v>
      </c>
      <c r="C121" t="s">
        <v>88</v>
      </c>
      <c r="D121" s="31">
        <v>43309</v>
      </c>
      <c r="E121" s="30">
        <v>15261367</v>
      </c>
      <c r="F121" s="30" t="s">
        <v>272</v>
      </c>
      <c r="G121" s="31" t="str">
        <f>IFERROR(VLOOKUP(Evts[[#This Row],[Couleur]],Motifs[],2,0),"?")</f>
        <v>vacance</v>
      </c>
      <c r="H121" s="30">
        <f>WEEKDAY(Evts[[#This Row],[Date]],2)</f>
        <v>6</v>
      </c>
      <c r="I121" s="30" t="b">
        <f>COUNTIF(JF,Evts[[#This Row],[Date]])=1</f>
        <v>0</v>
      </c>
    </row>
    <row r="122" spans="1:9" x14ac:dyDescent="0.35">
      <c r="A122">
        <v>5</v>
      </c>
      <c r="B122" t="s">
        <v>50</v>
      </c>
      <c r="C122" t="s">
        <v>88</v>
      </c>
      <c r="D122" s="31">
        <v>43310</v>
      </c>
      <c r="E122" s="30">
        <v>15261367</v>
      </c>
      <c r="F122" s="30" t="s">
        <v>273</v>
      </c>
      <c r="G122" s="31" t="str">
        <f>IFERROR(VLOOKUP(Evts[[#This Row],[Couleur]],Motifs[],2,0),"?")</f>
        <v>vacance</v>
      </c>
      <c r="H122" s="30">
        <f>WEEKDAY(Evts[[#This Row],[Date]],2)</f>
        <v>7</v>
      </c>
      <c r="I122" s="30" t="b">
        <f>COUNTIF(JF,Evts[[#This Row],[Date]])=1</f>
        <v>0</v>
      </c>
    </row>
    <row r="123" spans="1:9" x14ac:dyDescent="0.35">
      <c r="A123">
        <v>4</v>
      </c>
      <c r="B123" t="s">
        <v>56</v>
      </c>
      <c r="C123" t="s">
        <v>89</v>
      </c>
      <c r="D123" s="31">
        <v>43302</v>
      </c>
      <c r="E123" s="30">
        <v>15261367</v>
      </c>
      <c r="F123" s="30" t="s">
        <v>274</v>
      </c>
      <c r="G123" s="31" t="str">
        <f>IFERROR(VLOOKUP(Evts[[#This Row],[Couleur]],Motifs[],2,0),"?")</f>
        <v>vacance</v>
      </c>
      <c r="H123" s="30">
        <f>WEEKDAY(Evts[[#This Row],[Date]],2)</f>
        <v>6</v>
      </c>
      <c r="I123" s="30" t="b">
        <f>COUNTIF(JF,Evts[[#This Row],[Date]])=1</f>
        <v>0</v>
      </c>
    </row>
    <row r="124" spans="1:9" x14ac:dyDescent="0.35">
      <c r="A124">
        <v>4</v>
      </c>
      <c r="B124" t="s">
        <v>56</v>
      </c>
      <c r="C124" t="s">
        <v>89</v>
      </c>
      <c r="D124" s="31">
        <v>43303</v>
      </c>
      <c r="E124" s="30">
        <v>15261367</v>
      </c>
      <c r="F124" s="30" t="s">
        <v>275</v>
      </c>
      <c r="G124" s="31" t="str">
        <f>IFERROR(VLOOKUP(Evts[[#This Row],[Couleur]],Motifs[],2,0),"?")</f>
        <v>vacance</v>
      </c>
      <c r="H124" s="30">
        <f>WEEKDAY(Evts[[#This Row],[Date]],2)</f>
        <v>7</v>
      </c>
      <c r="I124" s="30" t="b">
        <f>COUNTIF(JF,Evts[[#This Row],[Date]])=1</f>
        <v>0</v>
      </c>
    </row>
    <row r="125" spans="1:9" x14ac:dyDescent="0.35">
      <c r="A125">
        <v>4</v>
      </c>
      <c r="B125" t="s">
        <v>56</v>
      </c>
      <c r="C125" t="s">
        <v>89</v>
      </c>
      <c r="D125" s="31">
        <v>43304</v>
      </c>
      <c r="E125" s="30">
        <v>15261367</v>
      </c>
      <c r="F125" s="30" t="s">
        <v>276</v>
      </c>
      <c r="G125" s="31" t="str">
        <f>IFERROR(VLOOKUP(Evts[[#This Row],[Couleur]],Motifs[],2,0),"?")</f>
        <v>vacance</v>
      </c>
      <c r="H125" s="30">
        <f>WEEKDAY(Evts[[#This Row],[Date]],2)</f>
        <v>1</v>
      </c>
      <c r="I125" s="30" t="b">
        <f>COUNTIF(JF,Evts[[#This Row],[Date]])=1</f>
        <v>0</v>
      </c>
    </row>
    <row r="126" spans="1:9" x14ac:dyDescent="0.35">
      <c r="A126">
        <v>4</v>
      </c>
      <c r="B126" t="s">
        <v>56</v>
      </c>
      <c r="C126" t="s">
        <v>89</v>
      </c>
      <c r="D126" s="31">
        <v>43305</v>
      </c>
      <c r="E126" s="30">
        <v>15261367</v>
      </c>
      <c r="F126" s="30" t="s">
        <v>277</v>
      </c>
      <c r="G126" s="31" t="str">
        <f>IFERROR(VLOOKUP(Evts[[#This Row],[Couleur]],Motifs[],2,0),"?")</f>
        <v>vacance</v>
      </c>
      <c r="H126" s="30">
        <f>WEEKDAY(Evts[[#This Row],[Date]],2)</f>
        <v>2</v>
      </c>
      <c r="I126" s="30" t="b">
        <f>COUNTIF(JF,Evts[[#This Row],[Date]])=1</f>
        <v>0</v>
      </c>
    </row>
    <row r="127" spans="1:9" x14ac:dyDescent="0.35">
      <c r="A127">
        <v>4</v>
      </c>
      <c r="B127" t="s">
        <v>56</v>
      </c>
      <c r="C127" t="s">
        <v>89</v>
      </c>
      <c r="D127" s="31">
        <v>43306</v>
      </c>
      <c r="E127" s="30">
        <v>15261367</v>
      </c>
      <c r="F127" s="30" t="s">
        <v>278</v>
      </c>
      <c r="G127" s="31" t="str">
        <f>IFERROR(VLOOKUP(Evts[[#This Row],[Couleur]],Motifs[],2,0),"?")</f>
        <v>vacance</v>
      </c>
      <c r="H127" s="30">
        <f>WEEKDAY(Evts[[#This Row],[Date]],2)</f>
        <v>3</v>
      </c>
      <c r="I127" s="30" t="b">
        <f>COUNTIF(JF,Evts[[#This Row],[Date]])=1</f>
        <v>0</v>
      </c>
    </row>
    <row r="128" spans="1:9" x14ac:dyDescent="0.35">
      <c r="A128">
        <v>4</v>
      </c>
      <c r="B128" t="s">
        <v>56</v>
      </c>
      <c r="C128" t="s">
        <v>89</v>
      </c>
      <c r="D128" s="31">
        <v>43307</v>
      </c>
      <c r="E128" s="30">
        <v>15261367</v>
      </c>
      <c r="F128" s="30" t="s">
        <v>279</v>
      </c>
      <c r="G128" s="31" t="str">
        <f>IFERROR(VLOOKUP(Evts[[#This Row],[Couleur]],Motifs[],2,0),"?")</f>
        <v>vacance</v>
      </c>
      <c r="H128" s="30">
        <f>WEEKDAY(Evts[[#This Row],[Date]],2)</f>
        <v>4</v>
      </c>
      <c r="I128" s="30" t="b">
        <f>COUNTIF(JF,Evts[[#This Row],[Date]])=1</f>
        <v>0</v>
      </c>
    </row>
    <row r="129" spans="1:9" x14ac:dyDescent="0.35">
      <c r="A129">
        <v>4</v>
      </c>
      <c r="B129" t="s">
        <v>56</v>
      </c>
      <c r="C129" t="s">
        <v>89</v>
      </c>
      <c r="D129" s="31">
        <v>43308</v>
      </c>
      <c r="E129" s="30">
        <v>15261367</v>
      </c>
      <c r="F129" s="30" t="s">
        <v>280</v>
      </c>
      <c r="G129" s="31" t="str">
        <f>IFERROR(VLOOKUP(Evts[[#This Row],[Couleur]],Motifs[],2,0),"?")</f>
        <v>vacance</v>
      </c>
      <c r="H129" s="30">
        <f>WEEKDAY(Evts[[#This Row],[Date]],2)</f>
        <v>5</v>
      </c>
      <c r="I129" s="30" t="b">
        <f>COUNTIF(JF,Evts[[#This Row],[Date]])=1</f>
        <v>0</v>
      </c>
    </row>
    <row r="130" spans="1:9" x14ac:dyDescent="0.35">
      <c r="A130">
        <v>4</v>
      </c>
      <c r="B130" t="s">
        <v>58</v>
      </c>
      <c r="C130" t="s">
        <v>94</v>
      </c>
      <c r="D130" s="31">
        <v>43284</v>
      </c>
      <c r="E130" s="30">
        <v>15261367</v>
      </c>
      <c r="F130" s="30" t="s">
        <v>281</v>
      </c>
      <c r="G130" s="31" t="str">
        <f>IFERROR(VLOOKUP(Evts[[#This Row],[Couleur]],Motifs[],2,0),"?")</f>
        <v>vacance</v>
      </c>
      <c r="H130" s="30">
        <f>WEEKDAY(Evts[[#This Row],[Date]],2)</f>
        <v>2</v>
      </c>
      <c r="I130" s="30" t="b">
        <f>COUNTIF(JF,Evts[[#This Row],[Date]])=1</f>
        <v>0</v>
      </c>
    </row>
    <row r="131" spans="1:9" x14ac:dyDescent="0.35">
      <c r="A131">
        <v>4</v>
      </c>
      <c r="B131" t="s">
        <v>58</v>
      </c>
      <c r="C131" t="s">
        <v>94</v>
      </c>
      <c r="D131" s="31">
        <v>43285</v>
      </c>
      <c r="E131" s="30">
        <v>15261367</v>
      </c>
      <c r="F131" s="30" t="s">
        <v>282</v>
      </c>
      <c r="G131" s="31" t="str">
        <f>IFERROR(VLOOKUP(Evts[[#This Row],[Couleur]],Motifs[],2,0),"?")</f>
        <v>vacance</v>
      </c>
      <c r="H131" s="30">
        <f>WEEKDAY(Evts[[#This Row],[Date]],2)</f>
        <v>3</v>
      </c>
      <c r="I131" s="30" t="b">
        <f>COUNTIF(JF,Evts[[#This Row],[Date]])=1</f>
        <v>0</v>
      </c>
    </row>
    <row r="132" spans="1:9" x14ac:dyDescent="0.35">
      <c r="A132">
        <v>4</v>
      </c>
      <c r="B132" t="s">
        <v>58</v>
      </c>
      <c r="C132" t="s">
        <v>94</v>
      </c>
      <c r="D132" s="31">
        <v>43286</v>
      </c>
      <c r="E132" s="30">
        <v>15261367</v>
      </c>
      <c r="F132" s="30" t="s">
        <v>283</v>
      </c>
      <c r="G132" s="31" t="str">
        <f>IFERROR(VLOOKUP(Evts[[#This Row],[Couleur]],Motifs[],2,0),"?")</f>
        <v>vacance</v>
      </c>
      <c r="H132" s="30">
        <f>WEEKDAY(Evts[[#This Row],[Date]],2)</f>
        <v>4</v>
      </c>
      <c r="I132" s="30" t="b">
        <f>COUNTIF(JF,Evts[[#This Row],[Date]])=1</f>
        <v>0</v>
      </c>
    </row>
    <row r="133" spans="1:9" x14ac:dyDescent="0.35">
      <c r="A133">
        <v>4</v>
      </c>
      <c r="B133" t="s">
        <v>58</v>
      </c>
      <c r="C133" t="s">
        <v>94</v>
      </c>
      <c r="D133" s="31">
        <v>43287</v>
      </c>
      <c r="E133" s="30">
        <v>15261367</v>
      </c>
      <c r="F133" s="30" t="s">
        <v>284</v>
      </c>
      <c r="G133" s="31" t="str">
        <f>IFERROR(VLOOKUP(Evts[[#This Row],[Couleur]],Motifs[],2,0),"?")</f>
        <v>vacance</v>
      </c>
      <c r="H133" s="30">
        <f>WEEKDAY(Evts[[#This Row],[Date]],2)</f>
        <v>5</v>
      </c>
      <c r="I133" s="30" t="b">
        <f>COUNTIF(JF,Evts[[#This Row],[Date]])=1</f>
        <v>0</v>
      </c>
    </row>
    <row r="134" spans="1:9" x14ac:dyDescent="0.35">
      <c r="A134">
        <v>4</v>
      </c>
      <c r="B134" t="s">
        <v>58</v>
      </c>
      <c r="C134" t="s">
        <v>94</v>
      </c>
      <c r="D134" s="31">
        <v>43288</v>
      </c>
      <c r="E134" s="30">
        <v>15261367</v>
      </c>
      <c r="F134" s="30" t="s">
        <v>285</v>
      </c>
      <c r="G134" s="31" t="str">
        <f>IFERROR(VLOOKUP(Evts[[#This Row],[Couleur]],Motifs[],2,0),"?")</f>
        <v>vacance</v>
      </c>
      <c r="H134" s="30">
        <f>WEEKDAY(Evts[[#This Row],[Date]],2)</f>
        <v>6</v>
      </c>
      <c r="I134" s="30" t="b">
        <f>COUNTIF(JF,Evts[[#This Row],[Date]])=1</f>
        <v>0</v>
      </c>
    </row>
    <row r="135" spans="1:9" x14ac:dyDescent="0.35">
      <c r="A135">
        <v>4</v>
      </c>
      <c r="B135" t="s">
        <v>58</v>
      </c>
      <c r="C135" t="s">
        <v>94</v>
      </c>
      <c r="D135" s="31">
        <v>43289</v>
      </c>
      <c r="E135" s="30">
        <v>15261367</v>
      </c>
      <c r="F135" s="30" t="s">
        <v>286</v>
      </c>
      <c r="G135" s="31" t="str">
        <f>IFERROR(VLOOKUP(Evts[[#This Row],[Couleur]],Motifs[],2,0),"?")</f>
        <v>vacance</v>
      </c>
      <c r="H135" s="30">
        <f>WEEKDAY(Evts[[#This Row],[Date]],2)</f>
        <v>7</v>
      </c>
      <c r="I135" s="30" t="b">
        <f>COUNTIF(JF,Evts[[#This Row],[Date]])=1</f>
        <v>0</v>
      </c>
    </row>
    <row r="136" spans="1:9" x14ac:dyDescent="0.35">
      <c r="A136">
        <v>4</v>
      </c>
      <c r="B136" t="s">
        <v>58</v>
      </c>
      <c r="C136" t="s">
        <v>94</v>
      </c>
      <c r="D136" s="31">
        <v>43290</v>
      </c>
      <c r="E136" s="30">
        <v>15261367</v>
      </c>
      <c r="F136" s="30" t="s">
        <v>287</v>
      </c>
      <c r="G136" s="31" t="str">
        <f>IFERROR(VLOOKUP(Evts[[#This Row],[Couleur]],Motifs[],2,0),"?")</f>
        <v>vacance</v>
      </c>
      <c r="H136" s="30">
        <f>WEEKDAY(Evts[[#This Row],[Date]],2)</f>
        <v>1</v>
      </c>
      <c r="I136" s="30" t="b">
        <f>COUNTIF(JF,Evts[[#This Row],[Date]])=1</f>
        <v>0</v>
      </c>
    </row>
    <row r="137" spans="1:9" x14ac:dyDescent="0.35">
      <c r="A137">
        <v>3</v>
      </c>
      <c r="B137" t="s">
        <v>63</v>
      </c>
      <c r="C137" t="s">
        <v>93</v>
      </c>
      <c r="D137" s="31">
        <v>43289</v>
      </c>
      <c r="E137" s="30">
        <v>15261367</v>
      </c>
      <c r="F137" s="30" t="s">
        <v>288</v>
      </c>
      <c r="G137" s="31" t="str">
        <f>IFERROR(VLOOKUP(Evts[[#This Row],[Couleur]],Motifs[],2,0),"?")</f>
        <v>vacance</v>
      </c>
      <c r="H137" s="30">
        <f>WEEKDAY(Evts[[#This Row],[Date]],2)</f>
        <v>7</v>
      </c>
      <c r="I137" s="30" t="b">
        <f>COUNTIF(JF,Evts[[#This Row],[Date]])=1</f>
        <v>0</v>
      </c>
    </row>
    <row r="138" spans="1:9" x14ac:dyDescent="0.35">
      <c r="A138">
        <v>3</v>
      </c>
      <c r="B138" t="s">
        <v>63</v>
      </c>
      <c r="C138" t="s">
        <v>93</v>
      </c>
      <c r="D138" s="31">
        <v>43290</v>
      </c>
      <c r="E138" s="30">
        <v>15261367</v>
      </c>
      <c r="F138" s="30" t="s">
        <v>289</v>
      </c>
      <c r="G138" s="31" t="str">
        <f>IFERROR(VLOOKUP(Evts[[#This Row],[Couleur]],Motifs[],2,0),"?")</f>
        <v>vacance</v>
      </c>
      <c r="H138" s="30">
        <f>WEEKDAY(Evts[[#This Row],[Date]],2)</f>
        <v>1</v>
      </c>
      <c r="I138" s="30" t="b">
        <f>COUNTIF(JF,Evts[[#This Row],[Date]])=1</f>
        <v>0</v>
      </c>
    </row>
    <row r="139" spans="1:9" x14ac:dyDescent="0.35">
      <c r="A139">
        <v>3</v>
      </c>
      <c r="B139" t="s">
        <v>63</v>
      </c>
      <c r="C139" t="s">
        <v>93</v>
      </c>
      <c r="D139" s="31">
        <v>43291</v>
      </c>
      <c r="E139" s="30">
        <v>15261367</v>
      </c>
      <c r="F139" s="30" t="s">
        <v>290</v>
      </c>
      <c r="G139" s="31" t="str">
        <f>IFERROR(VLOOKUP(Evts[[#This Row],[Couleur]],Motifs[],2,0),"?")</f>
        <v>vacance</v>
      </c>
      <c r="H139" s="30">
        <f>WEEKDAY(Evts[[#This Row],[Date]],2)</f>
        <v>2</v>
      </c>
      <c r="I139" s="30" t="b">
        <f>COUNTIF(JF,Evts[[#This Row],[Date]])=1</f>
        <v>0</v>
      </c>
    </row>
    <row r="140" spans="1:9" x14ac:dyDescent="0.35">
      <c r="A140">
        <v>3</v>
      </c>
      <c r="B140" t="s">
        <v>63</v>
      </c>
      <c r="C140" t="s">
        <v>93</v>
      </c>
      <c r="D140" s="31">
        <v>43292</v>
      </c>
      <c r="E140" s="30">
        <v>15261367</v>
      </c>
      <c r="F140" s="30" t="s">
        <v>291</v>
      </c>
      <c r="G140" s="31" t="str">
        <f>IFERROR(VLOOKUP(Evts[[#This Row],[Couleur]],Motifs[],2,0),"?")</f>
        <v>vacance</v>
      </c>
      <c r="H140" s="30">
        <f>WEEKDAY(Evts[[#This Row],[Date]],2)</f>
        <v>3</v>
      </c>
      <c r="I140" s="30" t="b">
        <f>COUNTIF(JF,Evts[[#This Row],[Date]])=1</f>
        <v>0</v>
      </c>
    </row>
    <row r="141" spans="1:9" x14ac:dyDescent="0.35">
      <c r="A141">
        <v>3</v>
      </c>
      <c r="B141" t="s">
        <v>63</v>
      </c>
      <c r="C141" t="s">
        <v>93</v>
      </c>
      <c r="D141" s="31">
        <v>43293</v>
      </c>
      <c r="E141" s="30">
        <v>15261367</v>
      </c>
      <c r="F141" s="30" t="s">
        <v>292</v>
      </c>
      <c r="G141" s="31" t="str">
        <f>IFERROR(VLOOKUP(Evts[[#This Row],[Couleur]],Motifs[],2,0),"?")</f>
        <v>vacance</v>
      </c>
      <c r="H141" s="30">
        <f>WEEKDAY(Evts[[#This Row],[Date]],2)</f>
        <v>4</v>
      </c>
      <c r="I141" s="30" t="b">
        <f>COUNTIF(JF,Evts[[#This Row],[Date]])=1</f>
        <v>0</v>
      </c>
    </row>
    <row r="142" spans="1:9" x14ac:dyDescent="0.35">
      <c r="A142">
        <v>3</v>
      </c>
      <c r="B142" t="s">
        <v>63</v>
      </c>
      <c r="C142" t="s">
        <v>93</v>
      </c>
      <c r="D142" s="31">
        <v>43294</v>
      </c>
      <c r="E142" s="30">
        <v>15261367</v>
      </c>
      <c r="F142" s="30" t="s">
        <v>293</v>
      </c>
      <c r="G142" s="31" t="str">
        <f>IFERROR(VLOOKUP(Evts[[#This Row],[Couleur]],Motifs[],2,0),"?")</f>
        <v>vacance</v>
      </c>
      <c r="H142" s="30">
        <f>WEEKDAY(Evts[[#This Row],[Date]],2)</f>
        <v>5</v>
      </c>
      <c r="I142" s="30" t="b">
        <f>COUNTIF(JF,Evts[[#This Row],[Date]])=1</f>
        <v>0</v>
      </c>
    </row>
    <row r="143" spans="1:9" x14ac:dyDescent="0.35">
      <c r="A143">
        <v>3</v>
      </c>
      <c r="B143" t="s">
        <v>8</v>
      </c>
      <c r="C143" t="s">
        <v>92</v>
      </c>
      <c r="D143" s="31">
        <v>43298</v>
      </c>
      <c r="E143" s="30">
        <v>15261367</v>
      </c>
      <c r="F143" s="30" t="s">
        <v>294</v>
      </c>
      <c r="G143" s="31" t="str">
        <f>IFERROR(VLOOKUP(Evts[[#This Row],[Couleur]],Motifs[],2,0),"?")</f>
        <v>vacance</v>
      </c>
      <c r="H143" s="30">
        <f>WEEKDAY(Evts[[#This Row],[Date]],2)</f>
        <v>2</v>
      </c>
      <c r="I143" s="30" t="b">
        <f>COUNTIF(JF,Evts[[#This Row],[Date]])=1</f>
        <v>0</v>
      </c>
    </row>
    <row r="144" spans="1:9" x14ac:dyDescent="0.35">
      <c r="A144">
        <v>3</v>
      </c>
      <c r="B144" t="s">
        <v>8</v>
      </c>
      <c r="C144" t="s">
        <v>92</v>
      </c>
      <c r="D144" s="31">
        <v>43299</v>
      </c>
      <c r="E144" s="30">
        <v>15261367</v>
      </c>
      <c r="F144" s="30" t="s">
        <v>295</v>
      </c>
      <c r="G144" s="31" t="str">
        <f>IFERROR(VLOOKUP(Evts[[#This Row],[Couleur]],Motifs[],2,0),"?")</f>
        <v>vacance</v>
      </c>
      <c r="H144" s="30">
        <f>WEEKDAY(Evts[[#This Row],[Date]],2)</f>
        <v>3</v>
      </c>
      <c r="I144" s="30" t="b">
        <f>COUNTIF(JF,Evts[[#This Row],[Date]])=1</f>
        <v>0</v>
      </c>
    </row>
    <row r="145" spans="1:9" x14ac:dyDescent="0.35">
      <c r="A145">
        <v>3</v>
      </c>
      <c r="B145" t="s">
        <v>8</v>
      </c>
      <c r="C145" t="s">
        <v>92</v>
      </c>
      <c r="D145" s="31">
        <v>43300</v>
      </c>
      <c r="E145" s="30">
        <v>15261367</v>
      </c>
      <c r="F145" s="30" t="s">
        <v>296</v>
      </c>
      <c r="G145" s="31" t="str">
        <f>IFERROR(VLOOKUP(Evts[[#This Row],[Couleur]],Motifs[],2,0),"?")</f>
        <v>vacance</v>
      </c>
      <c r="H145" s="30">
        <f>WEEKDAY(Evts[[#This Row],[Date]],2)</f>
        <v>4</v>
      </c>
      <c r="I145" s="30" t="b">
        <f>COUNTIF(JF,Evts[[#This Row],[Date]])=1</f>
        <v>0</v>
      </c>
    </row>
    <row r="146" spans="1:9" x14ac:dyDescent="0.35">
      <c r="A146">
        <v>3</v>
      </c>
      <c r="B146" t="s">
        <v>8</v>
      </c>
      <c r="C146" t="s">
        <v>92</v>
      </c>
      <c r="D146" s="31">
        <v>43301</v>
      </c>
      <c r="E146" s="30">
        <v>15261367</v>
      </c>
      <c r="F146" s="30" t="s">
        <v>297</v>
      </c>
      <c r="G146" s="31" t="str">
        <f>IFERROR(VLOOKUP(Evts[[#This Row],[Couleur]],Motifs[],2,0),"?")</f>
        <v>vacance</v>
      </c>
      <c r="H146" s="30">
        <f>WEEKDAY(Evts[[#This Row],[Date]],2)</f>
        <v>5</v>
      </c>
      <c r="I146" s="30" t="b">
        <f>COUNTIF(JF,Evts[[#This Row],[Date]])=1</f>
        <v>0</v>
      </c>
    </row>
    <row r="147" spans="1:9" x14ac:dyDescent="0.35">
      <c r="A147">
        <v>3</v>
      </c>
      <c r="B147" t="s">
        <v>8</v>
      </c>
      <c r="C147" t="s">
        <v>92</v>
      </c>
      <c r="D147" s="31">
        <v>43302</v>
      </c>
      <c r="E147" s="30">
        <v>15261367</v>
      </c>
      <c r="F147" s="30" t="s">
        <v>298</v>
      </c>
      <c r="G147" s="31" t="str">
        <f>IFERROR(VLOOKUP(Evts[[#This Row],[Couleur]],Motifs[],2,0),"?")</f>
        <v>vacance</v>
      </c>
      <c r="H147" s="30">
        <f>WEEKDAY(Evts[[#This Row],[Date]],2)</f>
        <v>6</v>
      </c>
      <c r="I147" s="30" t="b">
        <f>COUNTIF(JF,Evts[[#This Row],[Date]])=1</f>
        <v>0</v>
      </c>
    </row>
    <row r="148" spans="1:9" x14ac:dyDescent="0.35">
      <c r="A148">
        <v>3</v>
      </c>
      <c r="B148" t="s">
        <v>8</v>
      </c>
      <c r="C148" t="s">
        <v>92</v>
      </c>
      <c r="D148" s="31">
        <v>43303</v>
      </c>
      <c r="E148" s="30">
        <v>15261367</v>
      </c>
      <c r="F148" s="30" t="s">
        <v>299</v>
      </c>
      <c r="G148" s="31" t="str">
        <f>IFERROR(VLOOKUP(Evts[[#This Row],[Couleur]],Motifs[],2,0),"?")</f>
        <v>vacance</v>
      </c>
      <c r="H148" s="30">
        <f>WEEKDAY(Evts[[#This Row],[Date]],2)</f>
        <v>7</v>
      </c>
      <c r="I148" s="30" t="b">
        <f>COUNTIF(JF,Evts[[#This Row],[Date]])=1</f>
        <v>0</v>
      </c>
    </row>
    <row r="149" spans="1:9" x14ac:dyDescent="0.35">
      <c r="A149">
        <v>3</v>
      </c>
      <c r="B149" t="s">
        <v>8</v>
      </c>
      <c r="C149" t="s">
        <v>92</v>
      </c>
      <c r="D149" s="31">
        <v>43304</v>
      </c>
      <c r="E149" s="30">
        <v>15261367</v>
      </c>
      <c r="F149" s="30" t="s">
        <v>300</v>
      </c>
      <c r="G149" s="31" t="str">
        <f>IFERROR(VLOOKUP(Evts[[#This Row],[Couleur]],Motifs[],2,0),"?")</f>
        <v>vacance</v>
      </c>
      <c r="H149" s="30">
        <f>WEEKDAY(Evts[[#This Row],[Date]],2)</f>
        <v>1</v>
      </c>
      <c r="I149" s="30" t="b">
        <f>COUNTIF(JF,Evts[[#This Row],[Date]])=1</f>
        <v>0</v>
      </c>
    </row>
    <row r="150" spans="1:9" x14ac:dyDescent="0.35">
      <c r="A150">
        <v>3</v>
      </c>
      <c r="B150" t="s">
        <v>38</v>
      </c>
      <c r="C150" t="s">
        <v>91</v>
      </c>
      <c r="D150" s="31">
        <v>43305</v>
      </c>
      <c r="E150" s="30">
        <v>15261367</v>
      </c>
      <c r="F150" s="30" t="s">
        <v>301</v>
      </c>
      <c r="G150" s="31" t="str">
        <f>IFERROR(VLOOKUP(Evts[[#This Row],[Couleur]],Motifs[],2,0),"?")</f>
        <v>vacance</v>
      </c>
      <c r="H150" s="30">
        <f>WEEKDAY(Evts[[#This Row],[Date]],2)</f>
        <v>2</v>
      </c>
      <c r="I150" s="30" t="b">
        <f>COUNTIF(JF,Evts[[#This Row],[Date]])=1</f>
        <v>0</v>
      </c>
    </row>
    <row r="151" spans="1:9" x14ac:dyDescent="0.35">
      <c r="A151">
        <v>3</v>
      </c>
      <c r="B151" t="s">
        <v>38</v>
      </c>
      <c r="C151" t="s">
        <v>91</v>
      </c>
      <c r="D151" s="31">
        <v>43306</v>
      </c>
      <c r="E151" s="30">
        <v>15261367</v>
      </c>
      <c r="F151" s="30" t="s">
        <v>302</v>
      </c>
      <c r="G151" s="31" t="str">
        <f>IFERROR(VLOOKUP(Evts[[#This Row],[Couleur]],Motifs[],2,0),"?")</f>
        <v>vacance</v>
      </c>
      <c r="H151" s="30">
        <f>WEEKDAY(Evts[[#This Row],[Date]],2)</f>
        <v>3</v>
      </c>
      <c r="I151" s="30" t="b">
        <f>COUNTIF(JF,Evts[[#This Row],[Date]])=1</f>
        <v>0</v>
      </c>
    </row>
    <row r="152" spans="1:9" x14ac:dyDescent="0.35">
      <c r="A152">
        <v>3</v>
      </c>
      <c r="B152" t="s">
        <v>38</v>
      </c>
      <c r="C152" t="s">
        <v>91</v>
      </c>
      <c r="D152" s="31">
        <v>43307</v>
      </c>
      <c r="E152" s="30">
        <v>15261367</v>
      </c>
      <c r="F152" s="30" t="s">
        <v>303</v>
      </c>
      <c r="G152" s="31" t="str">
        <f>IFERROR(VLOOKUP(Evts[[#This Row],[Couleur]],Motifs[],2,0),"?")</f>
        <v>vacance</v>
      </c>
      <c r="H152" s="30">
        <f>WEEKDAY(Evts[[#This Row],[Date]],2)</f>
        <v>4</v>
      </c>
      <c r="I152" s="30" t="b">
        <f>COUNTIF(JF,Evts[[#This Row],[Date]])=1</f>
        <v>0</v>
      </c>
    </row>
    <row r="153" spans="1:9" x14ac:dyDescent="0.35">
      <c r="A153">
        <v>3</v>
      </c>
      <c r="B153" t="s">
        <v>38</v>
      </c>
      <c r="C153" t="s">
        <v>91</v>
      </c>
      <c r="D153" s="31">
        <v>43308</v>
      </c>
      <c r="E153" s="30">
        <v>15261367</v>
      </c>
      <c r="F153" s="30" t="s">
        <v>304</v>
      </c>
      <c r="G153" s="31" t="str">
        <f>IFERROR(VLOOKUP(Evts[[#This Row],[Couleur]],Motifs[],2,0),"?")</f>
        <v>vacance</v>
      </c>
      <c r="H153" s="30">
        <f>WEEKDAY(Evts[[#This Row],[Date]],2)</f>
        <v>5</v>
      </c>
      <c r="I153" s="30" t="b">
        <f>COUNTIF(JF,Evts[[#This Row],[Date]])=1</f>
        <v>0</v>
      </c>
    </row>
    <row r="154" spans="1:9" x14ac:dyDescent="0.35">
      <c r="A154">
        <v>3</v>
      </c>
      <c r="B154" t="s">
        <v>38</v>
      </c>
      <c r="C154" t="s">
        <v>91</v>
      </c>
      <c r="D154" s="31">
        <v>43309</v>
      </c>
      <c r="E154" s="30">
        <v>15261367</v>
      </c>
      <c r="F154" s="30" t="s">
        <v>305</v>
      </c>
      <c r="G154" s="31" t="str">
        <f>IFERROR(VLOOKUP(Evts[[#This Row],[Couleur]],Motifs[],2,0),"?")</f>
        <v>vacance</v>
      </c>
      <c r="H154" s="30">
        <f>WEEKDAY(Evts[[#This Row],[Date]],2)</f>
        <v>6</v>
      </c>
      <c r="I154" s="30" t="b">
        <f>COUNTIF(JF,Evts[[#This Row],[Date]])=1</f>
        <v>0</v>
      </c>
    </row>
    <row r="155" spans="1:9" x14ac:dyDescent="0.35">
      <c r="A155">
        <v>3</v>
      </c>
      <c r="B155" t="s">
        <v>38</v>
      </c>
      <c r="C155" t="s">
        <v>91</v>
      </c>
      <c r="D155" s="31">
        <v>43310</v>
      </c>
      <c r="E155" s="30">
        <v>15261367</v>
      </c>
      <c r="F155" s="30" t="s">
        <v>306</v>
      </c>
      <c r="G155" s="31" t="str">
        <f>IFERROR(VLOOKUP(Evts[[#This Row],[Couleur]],Motifs[],2,0),"?")</f>
        <v>vacance</v>
      </c>
      <c r="H155" s="30">
        <f>WEEKDAY(Evts[[#This Row],[Date]],2)</f>
        <v>7</v>
      </c>
      <c r="I155" s="30" t="b">
        <f>COUNTIF(JF,Evts[[#This Row],[Date]])=1</f>
        <v>0</v>
      </c>
    </row>
    <row r="156" spans="1:9" x14ac:dyDescent="0.35">
      <c r="A156">
        <v>3</v>
      </c>
      <c r="B156" t="s">
        <v>38</v>
      </c>
      <c r="C156" t="s">
        <v>91</v>
      </c>
      <c r="D156" s="31">
        <v>43311</v>
      </c>
      <c r="E156" s="30">
        <v>15261367</v>
      </c>
      <c r="F156" s="30" t="s">
        <v>307</v>
      </c>
      <c r="G156" s="31" t="str">
        <f>IFERROR(VLOOKUP(Evts[[#This Row],[Couleur]],Motifs[],2,0),"?")</f>
        <v>vacance</v>
      </c>
      <c r="H156" s="30">
        <f>WEEKDAY(Evts[[#This Row],[Date]],2)</f>
        <v>1</v>
      </c>
      <c r="I156" s="30" t="b">
        <f>COUNTIF(JF,Evts[[#This Row],[Date]])=1</f>
        <v>0</v>
      </c>
    </row>
    <row r="157" spans="1:9" x14ac:dyDescent="0.35">
      <c r="A157">
        <v>2</v>
      </c>
      <c r="B157" t="s">
        <v>34</v>
      </c>
      <c r="C157" t="s">
        <v>94</v>
      </c>
      <c r="D157" s="31">
        <v>43305</v>
      </c>
      <c r="E157" s="30">
        <v>15261367</v>
      </c>
      <c r="F157" s="30" t="s">
        <v>308</v>
      </c>
      <c r="G157" s="31" t="str">
        <f>IFERROR(VLOOKUP(Evts[[#This Row],[Couleur]],Motifs[],2,0),"?")</f>
        <v>vacance</v>
      </c>
      <c r="H157" s="30">
        <f>WEEKDAY(Evts[[#This Row],[Date]],2)</f>
        <v>2</v>
      </c>
      <c r="I157" s="30" t="b">
        <f>COUNTIF(JF,Evts[[#This Row],[Date]])=1</f>
        <v>0</v>
      </c>
    </row>
    <row r="158" spans="1:9" x14ac:dyDescent="0.35">
      <c r="A158">
        <v>2</v>
      </c>
      <c r="B158" t="s">
        <v>34</v>
      </c>
      <c r="C158" t="s">
        <v>94</v>
      </c>
      <c r="D158" s="31">
        <v>43306</v>
      </c>
      <c r="E158" s="30">
        <v>15261367</v>
      </c>
      <c r="F158" s="30" t="s">
        <v>309</v>
      </c>
      <c r="G158" s="31" t="str">
        <f>IFERROR(VLOOKUP(Evts[[#This Row],[Couleur]],Motifs[],2,0),"?")</f>
        <v>vacance</v>
      </c>
      <c r="H158" s="30">
        <f>WEEKDAY(Evts[[#This Row],[Date]],2)</f>
        <v>3</v>
      </c>
      <c r="I158" s="30" t="b">
        <f>COUNTIF(JF,Evts[[#This Row],[Date]])=1</f>
        <v>0</v>
      </c>
    </row>
    <row r="159" spans="1:9" x14ac:dyDescent="0.35">
      <c r="A159">
        <v>2</v>
      </c>
      <c r="B159" t="s">
        <v>34</v>
      </c>
      <c r="C159" t="s">
        <v>94</v>
      </c>
      <c r="D159" s="31">
        <v>43307</v>
      </c>
      <c r="E159" s="30">
        <v>15261367</v>
      </c>
      <c r="F159" s="30" t="s">
        <v>310</v>
      </c>
      <c r="G159" s="31" t="str">
        <f>IFERROR(VLOOKUP(Evts[[#This Row],[Couleur]],Motifs[],2,0),"?")</f>
        <v>vacance</v>
      </c>
      <c r="H159" s="30">
        <f>WEEKDAY(Evts[[#This Row],[Date]],2)</f>
        <v>4</v>
      </c>
      <c r="I159" s="30" t="b">
        <f>COUNTIF(JF,Evts[[#This Row],[Date]])=1</f>
        <v>0</v>
      </c>
    </row>
    <row r="160" spans="1:9" x14ac:dyDescent="0.35">
      <c r="A160">
        <v>2</v>
      </c>
      <c r="B160" t="s">
        <v>34</v>
      </c>
      <c r="C160" t="s">
        <v>94</v>
      </c>
      <c r="D160" s="31">
        <v>43308</v>
      </c>
      <c r="E160" s="30">
        <v>15261367</v>
      </c>
      <c r="F160" s="30" t="s">
        <v>311</v>
      </c>
      <c r="G160" s="31" t="str">
        <f>IFERROR(VLOOKUP(Evts[[#This Row],[Couleur]],Motifs[],2,0),"?")</f>
        <v>vacance</v>
      </c>
      <c r="H160" s="30">
        <f>WEEKDAY(Evts[[#This Row],[Date]],2)</f>
        <v>5</v>
      </c>
      <c r="I160" s="30" t="b">
        <f>COUNTIF(JF,Evts[[#This Row],[Date]])=1</f>
        <v>0</v>
      </c>
    </row>
    <row r="161" spans="1:9" x14ac:dyDescent="0.35">
      <c r="A161">
        <v>2</v>
      </c>
      <c r="B161" t="s">
        <v>34</v>
      </c>
      <c r="C161" t="s">
        <v>94</v>
      </c>
      <c r="D161" s="31">
        <v>43309</v>
      </c>
      <c r="E161" s="30">
        <v>15261367</v>
      </c>
      <c r="F161" s="30" t="s">
        <v>312</v>
      </c>
      <c r="G161" s="31" t="str">
        <f>IFERROR(VLOOKUP(Evts[[#This Row],[Couleur]],Motifs[],2,0),"?")</f>
        <v>vacance</v>
      </c>
      <c r="H161" s="30">
        <f>WEEKDAY(Evts[[#This Row],[Date]],2)</f>
        <v>6</v>
      </c>
      <c r="I161" s="30" t="b">
        <f>COUNTIF(JF,Evts[[#This Row],[Date]])=1</f>
        <v>0</v>
      </c>
    </row>
    <row r="162" spans="1:9" x14ac:dyDescent="0.35">
      <c r="A162">
        <v>2</v>
      </c>
      <c r="B162" t="s">
        <v>34</v>
      </c>
      <c r="C162" t="s">
        <v>94</v>
      </c>
      <c r="D162" s="31">
        <v>43310</v>
      </c>
      <c r="E162" s="30">
        <v>15261367</v>
      </c>
      <c r="F162" s="30" t="s">
        <v>313</v>
      </c>
      <c r="G162" s="31" t="str">
        <f>IFERROR(VLOOKUP(Evts[[#This Row],[Couleur]],Motifs[],2,0),"?")</f>
        <v>vacance</v>
      </c>
      <c r="H162" s="30">
        <f>WEEKDAY(Evts[[#This Row],[Date]],2)</f>
        <v>7</v>
      </c>
      <c r="I162" s="30" t="b">
        <f>COUNTIF(JF,Evts[[#This Row],[Date]])=1</f>
        <v>0</v>
      </c>
    </row>
    <row r="163" spans="1:9" x14ac:dyDescent="0.35">
      <c r="A163">
        <v>2</v>
      </c>
      <c r="B163" t="s">
        <v>34</v>
      </c>
      <c r="C163" t="s">
        <v>94</v>
      </c>
      <c r="D163" s="31">
        <v>43311</v>
      </c>
      <c r="E163" s="30">
        <v>15261367</v>
      </c>
      <c r="F163" s="30" t="s">
        <v>314</v>
      </c>
      <c r="G163" s="31" t="str">
        <f>IFERROR(VLOOKUP(Evts[[#This Row],[Couleur]],Motifs[],2,0),"?")</f>
        <v>vacance</v>
      </c>
      <c r="H163" s="30">
        <f>WEEKDAY(Evts[[#This Row],[Date]],2)</f>
        <v>1</v>
      </c>
      <c r="I163" s="30" t="b">
        <f>COUNTIF(JF,Evts[[#This Row],[Date]])=1</f>
        <v>0</v>
      </c>
    </row>
    <row r="164" spans="1:9" x14ac:dyDescent="0.35">
      <c r="A164">
        <v>2</v>
      </c>
      <c r="B164" t="s">
        <v>67</v>
      </c>
      <c r="C164" t="s">
        <v>89</v>
      </c>
      <c r="D164" s="31">
        <v>43285</v>
      </c>
      <c r="E164" s="30">
        <v>15261367</v>
      </c>
      <c r="F164" s="30" t="s">
        <v>315</v>
      </c>
      <c r="G164" s="31" t="str">
        <f>IFERROR(VLOOKUP(Evts[[#This Row],[Couleur]],Motifs[],2,0),"?")</f>
        <v>vacance</v>
      </c>
      <c r="H164" s="30">
        <f>WEEKDAY(Evts[[#This Row],[Date]],2)</f>
        <v>3</v>
      </c>
      <c r="I164" s="30" t="b">
        <f>COUNTIF(JF,Evts[[#This Row],[Date]])=1</f>
        <v>0</v>
      </c>
    </row>
    <row r="165" spans="1:9" x14ac:dyDescent="0.35">
      <c r="A165">
        <v>2</v>
      </c>
      <c r="B165" t="s">
        <v>67</v>
      </c>
      <c r="C165" t="s">
        <v>89</v>
      </c>
      <c r="D165" s="31">
        <v>43286</v>
      </c>
      <c r="E165" s="30">
        <v>15261367</v>
      </c>
      <c r="F165" s="30" t="s">
        <v>316</v>
      </c>
      <c r="G165" s="31" t="str">
        <f>IFERROR(VLOOKUP(Evts[[#This Row],[Couleur]],Motifs[],2,0),"?")</f>
        <v>vacance</v>
      </c>
      <c r="H165" s="30">
        <f>WEEKDAY(Evts[[#This Row],[Date]],2)</f>
        <v>4</v>
      </c>
      <c r="I165" s="30" t="b">
        <f>COUNTIF(JF,Evts[[#This Row],[Date]])=1</f>
        <v>0</v>
      </c>
    </row>
    <row r="166" spans="1:9" x14ac:dyDescent="0.35">
      <c r="A166">
        <v>2</v>
      </c>
      <c r="B166" t="s">
        <v>67</v>
      </c>
      <c r="C166" t="s">
        <v>89</v>
      </c>
      <c r="D166" s="31">
        <v>43287</v>
      </c>
      <c r="E166" s="30">
        <v>15261367</v>
      </c>
      <c r="F166" s="30" t="s">
        <v>317</v>
      </c>
      <c r="G166" s="31" t="str">
        <f>IFERROR(VLOOKUP(Evts[[#This Row],[Couleur]],Motifs[],2,0),"?")</f>
        <v>vacance</v>
      </c>
      <c r="H166" s="30">
        <f>WEEKDAY(Evts[[#This Row],[Date]],2)</f>
        <v>5</v>
      </c>
      <c r="I166" s="30" t="b">
        <f>COUNTIF(JF,Evts[[#This Row],[Date]])=1</f>
        <v>0</v>
      </c>
    </row>
    <row r="167" spans="1:9" x14ac:dyDescent="0.35">
      <c r="A167">
        <v>2</v>
      </c>
      <c r="B167" t="s">
        <v>67</v>
      </c>
      <c r="C167" t="s">
        <v>89</v>
      </c>
      <c r="D167" s="31">
        <v>43288</v>
      </c>
      <c r="E167" s="30">
        <v>15261367</v>
      </c>
      <c r="F167" s="30" t="s">
        <v>318</v>
      </c>
      <c r="G167" s="31" t="str">
        <f>IFERROR(VLOOKUP(Evts[[#This Row],[Couleur]],Motifs[],2,0),"?")</f>
        <v>vacance</v>
      </c>
      <c r="H167" s="30">
        <f>WEEKDAY(Evts[[#This Row],[Date]],2)</f>
        <v>6</v>
      </c>
      <c r="I167" s="30" t="b">
        <f>COUNTIF(JF,Evts[[#This Row],[Date]])=1</f>
        <v>0</v>
      </c>
    </row>
    <row r="168" spans="1:9" x14ac:dyDescent="0.35">
      <c r="A168">
        <v>2</v>
      </c>
      <c r="B168" t="s">
        <v>67</v>
      </c>
      <c r="C168" t="s">
        <v>89</v>
      </c>
      <c r="D168" s="31">
        <v>43289</v>
      </c>
      <c r="E168" s="30">
        <v>15261367</v>
      </c>
      <c r="F168" s="30" t="s">
        <v>319</v>
      </c>
      <c r="G168" s="31" t="str">
        <f>IFERROR(VLOOKUP(Evts[[#This Row],[Couleur]],Motifs[],2,0),"?")</f>
        <v>vacance</v>
      </c>
      <c r="H168" s="30">
        <f>WEEKDAY(Evts[[#This Row],[Date]],2)</f>
        <v>7</v>
      </c>
      <c r="I168" s="30" t="b">
        <f>COUNTIF(JF,Evts[[#This Row],[Date]])=1</f>
        <v>0</v>
      </c>
    </row>
    <row r="169" spans="1:9" x14ac:dyDescent="0.35">
      <c r="A169">
        <v>2</v>
      </c>
      <c r="B169" t="s">
        <v>67</v>
      </c>
      <c r="C169" t="s">
        <v>89</v>
      </c>
      <c r="D169" s="31">
        <v>43290</v>
      </c>
      <c r="E169" s="30">
        <v>15261367</v>
      </c>
      <c r="F169" s="30" t="s">
        <v>320</v>
      </c>
      <c r="G169" s="31" t="str">
        <f>IFERROR(VLOOKUP(Evts[[#This Row],[Couleur]],Motifs[],2,0),"?")</f>
        <v>vacance</v>
      </c>
      <c r="H169" s="30">
        <f>WEEKDAY(Evts[[#This Row],[Date]],2)</f>
        <v>1</v>
      </c>
      <c r="I169" s="30" t="b">
        <f>COUNTIF(JF,Evts[[#This Row],[Date]])=1</f>
        <v>0</v>
      </c>
    </row>
    <row r="170" spans="1:9" x14ac:dyDescent="0.35">
      <c r="A170">
        <v>2</v>
      </c>
      <c r="B170" t="s">
        <v>67</v>
      </c>
      <c r="C170" t="s">
        <v>89</v>
      </c>
      <c r="D170" s="31">
        <v>43291</v>
      </c>
      <c r="E170" s="30">
        <v>15261367</v>
      </c>
      <c r="F170" s="30" t="s">
        <v>321</v>
      </c>
      <c r="G170" s="31" t="str">
        <f>IFERROR(VLOOKUP(Evts[[#This Row],[Couleur]],Motifs[],2,0),"?")</f>
        <v>vacance</v>
      </c>
      <c r="H170" s="30">
        <f>WEEKDAY(Evts[[#This Row],[Date]],2)</f>
        <v>2</v>
      </c>
      <c r="I170" s="30" t="b">
        <f>COUNTIF(JF,Evts[[#This Row],[Date]])=1</f>
        <v>0</v>
      </c>
    </row>
    <row r="171" spans="1:9" x14ac:dyDescent="0.35">
      <c r="A171">
        <v>2</v>
      </c>
      <c r="B171" t="s">
        <v>73</v>
      </c>
      <c r="C171" t="s">
        <v>92</v>
      </c>
      <c r="D171" s="31">
        <v>43288</v>
      </c>
      <c r="E171" s="30">
        <v>15261367</v>
      </c>
      <c r="F171" s="30" t="s">
        <v>322</v>
      </c>
      <c r="G171" s="31" t="str">
        <f>IFERROR(VLOOKUP(Evts[[#This Row],[Couleur]],Motifs[],2,0),"?")</f>
        <v>vacance</v>
      </c>
      <c r="H171" s="30">
        <f>WEEKDAY(Evts[[#This Row],[Date]],2)</f>
        <v>6</v>
      </c>
      <c r="I171" s="30" t="b">
        <f>COUNTIF(JF,Evts[[#This Row],[Date]])=1</f>
        <v>0</v>
      </c>
    </row>
    <row r="172" spans="1:9" x14ac:dyDescent="0.35">
      <c r="A172">
        <v>2</v>
      </c>
      <c r="B172" t="s">
        <v>73</v>
      </c>
      <c r="C172" t="s">
        <v>92</v>
      </c>
      <c r="D172" s="31">
        <v>43289</v>
      </c>
      <c r="E172" s="30">
        <v>15261367</v>
      </c>
      <c r="F172" s="30" t="s">
        <v>323</v>
      </c>
      <c r="G172" s="31" t="str">
        <f>IFERROR(VLOOKUP(Evts[[#This Row],[Couleur]],Motifs[],2,0),"?")</f>
        <v>vacance</v>
      </c>
      <c r="H172" s="30">
        <f>WEEKDAY(Evts[[#This Row],[Date]],2)</f>
        <v>7</v>
      </c>
      <c r="I172" s="30" t="b">
        <f>COUNTIF(JF,Evts[[#This Row],[Date]])=1</f>
        <v>0</v>
      </c>
    </row>
    <row r="173" spans="1:9" x14ac:dyDescent="0.35">
      <c r="A173">
        <v>2</v>
      </c>
      <c r="B173" t="s">
        <v>73</v>
      </c>
      <c r="C173" t="s">
        <v>92</v>
      </c>
      <c r="D173" s="31">
        <v>43290</v>
      </c>
      <c r="E173" s="30">
        <v>15261367</v>
      </c>
      <c r="F173" s="30" t="s">
        <v>324</v>
      </c>
      <c r="G173" s="31" t="str">
        <f>IFERROR(VLOOKUP(Evts[[#This Row],[Couleur]],Motifs[],2,0),"?")</f>
        <v>vacance</v>
      </c>
      <c r="H173" s="30">
        <f>WEEKDAY(Evts[[#This Row],[Date]],2)</f>
        <v>1</v>
      </c>
      <c r="I173" s="30" t="b">
        <f>COUNTIF(JF,Evts[[#This Row],[Date]])=1</f>
        <v>0</v>
      </c>
    </row>
    <row r="174" spans="1:9" x14ac:dyDescent="0.35">
      <c r="A174">
        <v>2</v>
      </c>
      <c r="B174" t="s">
        <v>73</v>
      </c>
      <c r="C174" t="s">
        <v>92</v>
      </c>
      <c r="D174" s="31">
        <v>43291</v>
      </c>
      <c r="E174" s="30">
        <v>15261367</v>
      </c>
      <c r="F174" s="30" t="s">
        <v>325</v>
      </c>
      <c r="G174" s="31" t="str">
        <f>IFERROR(VLOOKUP(Evts[[#This Row],[Couleur]],Motifs[],2,0),"?")</f>
        <v>vacance</v>
      </c>
      <c r="H174" s="30">
        <f>WEEKDAY(Evts[[#This Row],[Date]],2)</f>
        <v>2</v>
      </c>
      <c r="I174" s="30" t="b">
        <f>COUNTIF(JF,Evts[[#This Row],[Date]])=1</f>
        <v>0</v>
      </c>
    </row>
    <row r="175" spans="1:9" x14ac:dyDescent="0.35">
      <c r="A175">
        <v>2</v>
      </c>
      <c r="B175" t="s">
        <v>73</v>
      </c>
      <c r="C175" t="s">
        <v>92</v>
      </c>
      <c r="D175" s="31">
        <v>43292</v>
      </c>
      <c r="E175" s="30">
        <v>15261367</v>
      </c>
      <c r="F175" s="30" t="s">
        <v>326</v>
      </c>
      <c r="G175" s="31" t="str">
        <f>IFERROR(VLOOKUP(Evts[[#This Row],[Couleur]],Motifs[],2,0),"?")</f>
        <v>vacance</v>
      </c>
      <c r="H175" s="30">
        <f>WEEKDAY(Evts[[#This Row],[Date]],2)</f>
        <v>3</v>
      </c>
      <c r="I175" s="30" t="b">
        <f>COUNTIF(JF,Evts[[#This Row],[Date]])=1</f>
        <v>0</v>
      </c>
    </row>
    <row r="176" spans="1:9" x14ac:dyDescent="0.35">
      <c r="A176">
        <v>2</v>
      </c>
      <c r="B176" t="s">
        <v>73</v>
      </c>
      <c r="C176" t="s">
        <v>92</v>
      </c>
      <c r="D176" s="31">
        <v>43293</v>
      </c>
      <c r="E176" s="30">
        <v>15261367</v>
      </c>
      <c r="F176" s="30" t="s">
        <v>327</v>
      </c>
      <c r="G176" s="31" t="str">
        <f>IFERROR(VLOOKUP(Evts[[#This Row],[Couleur]],Motifs[],2,0),"?")</f>
        <v>vacance</v>
      </c>
      <c r="H176" s="30">
        <f>WEEKDAY(Evts[[#This Row],[Date]],2)</f>
        <v>4</v>
      </c>
      <c r="I176" s="30" t="b">
        <f>COUNTIF(JF,Evts[[#This Row],[Date]])=1</f>
        <v>0</v>
      </c>
    </row>
    <row r="177" spans="1:9" x14ac:dyDescent="0.35">
      <c r="A177">
        <v>2</v>
      </c>
      <c r="B177" t="s">
        <v>73</v>
      </c>
      <c r="C177" t="s">
        <v>92</v>
      </c>
      <c r="D177" s="31">
        <v>43294</v>
      </c>
      <c r="E177" s="30">
        <v>15261367</v>
      </c>
      <c r="F177" s="30" t="s">
        <v>328</v>
      </c>
      <c r="G177" s="31" t="str">
        <f>IFERROR(VLOOKUP(Evts[[#This Row],[Couleur]],Motifs[],2,0),"?")</f>
        <v>vacance</v>
      </c>
      <c r="H177" s="30">
        <f>WEEKDAY(Evts[[#This Row],[Date]],2)</f>
        <v>5</v>
      </c>
      <c r="I177" s="30" t="b">
        <f>COUNTIF(JF,Evts[[#This Row],[Date]])=1</f>
        <v>0</v>
      </c>
    </row>
    <row r="178" spans="1:9" x14ac:dyDescent="0.35">
      <c r="A178">
        <v>1</v>
      </c>
      <c r="B178" t="s">
        <v>59</v>
      </c>
      <c r="C178" t="s">
        <v>89</v>
      </c>
      <c r="D178" s="31">
        <v>43299</v>
      </c>
      <c r="E178" s="30">
        <v>15261367</v>
      </c>
      <c r="F178" s="30" t="s">
        <v>329</v>
      </c>
      <c r="G178" s="31" t="str">
        <f>IFERROR(VLOOKUP(Evts[[#This Row],[Couleur]],Motifs[],2,0),"?")</f>
        <v>vacance</v>
      </c>
      <c r="H178" s="30">
        <f>WEEKDAY(Evts[[#This Row],[Date]],2)</f>
        <v>3</v>
      </c>
      <c r="I178" s="30" t="b">
        <f>COUNTIF(JF,Evts[[#This Row],[Date]])=1</f>
        <v>0</v>
      </c>
    </row>
    <row r="179" spans="1:9" x14ac:dyDescent="0.35">
      <c r="A179">
        <v>1</v>
      </c>
      <c r="B179" t="s">
        <v>59</v>
      </c>
      <c r="C179" t="s">
        <v>89</v>
      </c>
      <c r="D179" s="31">
        <v>43300</v>
      </c>
      <c r="E179" s="30">
        <v>15261367</v>
      </c>
      <c r="F179" s="30" t="s">
        <v>330</v>
      </c>
      <c r="G179" s="31" t="str">
        <f>IFERROR(VLOOKUP(Evts[[#This Row],[Couleur]],Motifs[],2,0),"?")</f>
        <v>vacance</v>
      </c>
      <c r="H179" s="30">
        <f>WEEKDAY(Evts[[#This Row],[Date]],2)</f>
        <v>4</v>
      </c>
      <c r="I179" s="30" t="b">
        <f>COUNTIF(JF,Evts[[#This Row],[Date]])=1</f>
        <v>0</v>
      </c>
    </row>
    <row r="180" spans="1:9" x14ac:dyDescent="0.35">
      <c r="A180">
        <v>1</v>
      </c>
      <c r="B180" t="s">
        <v>59</v>
      </c>
      <c r="C180" t="s">
        <v>89</v>
      </c>
      <c r="D180" s="31">
        <v>43301</v>
      </c>
      <c r="E180" s="30">
        <v>15261367</v>
      </c>
      <c r="F180" s="30" t="s">
        <v>331</v>
      </c>
      <c r="G180" s="31" t="str">
        <f>IFERROR(VLOOKUP(Evts[[#This Row],[Couleur]],Motifs[],2,0),"?")</f>
        <v>vacance</v>
      </c>
      <c r="H180" s="30">
        <f>WEEKDAY(Evts[[#This Row],[Date]],2)</f>
        <v>5</v>
      </c>
      <c r="I180" s="30" t="b">
        <f>COUNTIF(JF,Evts[[#This Row],[Date]])=1</f>
        <v>0</v>
      </c>
    </row>
    <row r="181" spans="1:9" x14ac:dyDescent="0.35">
      <c r="A181">
        <v>1</v>
      </c>
      <c r="B181" t="s">
        <v>59</v>
      </c>
      <c r="C181" t="s">
        <v>89</v>
      </c>
      <c r="D181" s="31">
        <v>43302</v>
      </c>
      <c r="E181" s="30">
        <v>15261367</v>
      </c>
      <c r="F181" s="30" t="s">
        <v>332</v>
      </c>
      <c r="G181" s="31" t="str">
        <f>IFERROR(VLOOKUP(Evts[[#This Row],[Couleur]],Motifs[],2,0),"?")</f>
        <v>vacance</v>
      </c>
      <c r="H181" s="30">
        <f>WEEKDAY(Evts[[#This Row],[Date]],2)</f>
        <v>6</v>
      </c>
      <c r="I181" s="30" t="b">
        <f>COUNTIF(JF,Evts[[#This Row],[Date]])=1</f>
        <v>0</v>
      </c>
    </row>
    <row r="182" spans="1:9" x14ac:dyDescent="0.35">
      <c r="A182">
        <v>1</v>
      </c>
      <c r="B182" t="s">
        <v>59</v>
      </c>
      <c r="C182" t="s">
        <v>89</v>
      </c>
      <c r="D182" s="31">
        <v>43303</v>
      </c>
      <c r="E182" s="30">
        <v>15261367</v>
      </c>
      <c r="F182" s="30" t="s">
        <v>333</v>
      </c>
      <c r="G182" s="31" t="str">
        <f>IFERROR(VLOOKUP(Evts[[#This Row],[Couleur]],Motifs[],2,0),"?")</f>
        <v>vacance</v>
      </c>
      <c r="H182" s="30">
        <f>WEEKDAY(Evts[[#This Row],[Date]],2)</f>
        <v>7</v>
      </c>
      <c r="I182" s="30" t="b">
        <f>COUNTIF(JF,Evts[[#This Row],[Date]])=1</f>
        <v>0</v>
      </c>
    </row>
    <row r="183" spans="1:9" x14ac:dyDescent="0.35">
      <c r="A183">
        <v>1</v>
      </c>
      <c r="B183" t="s">
        <v>59</v>
      </c>
      <c r="C183" t="s">
        <v>89</v>
      </c>
      <c r="D183" s="31">
        <v>43304</v>
      </c>
      <c r="E183" s="30">
        <v>15261367</v>
      </c>
      <c r="F183" s="30" t="s">
        <v>334</v>
      </c>
      <c r="G183" s="31" t="str">
        <f>IFERROR(VLOOKUP(Evts[[#This Row],[Couleur]],Motifs[],2,0),"?")</f>
        <v>vacance</v>
      </c>
      <c r="H183" s="30">
        <f>WEEKDAY(Evts[[#This Row],[Date]],2)</f>
        <v>1</v>
      </c>
      <c r="I183" s="30" t="b">
        <f>COUNTIF(JF,Evts[[#This Row],[Date]])=1</f>
        <v>0</v>
      </c>
    </row>
    <row r="184" spans="1:9" x14ac:dyDescent="0.35">
      <c r="A184">
        <v>1</v>
      </c>
      <c r="B184" t="s">
        <v>59</v>
      </c>
      <c r="C184" t="s">
        <v>89</v>
      </c>
      <c r="D184" s="31">
        <v>43305</v>
      </c>
      <c r="E184" s="30">
        <v>15261367</v>
      </c>
      <c r="F184" s="30" t="s">
        <v>335</v>
      </c>
      <c r="G184" s="31" t="str">
        <f>IFERROR(VLOOKUP(Evts[[#This Row],[Couleur]],Motifs[],2,0),"?")</f>
        <v>vacance</v>
      </c>
      <c r="H184" s="30">
        <f>WEEKDAY(Evts[[#This Row],[Date]],2)</f>
        <v>2</v>
      </c>
      <c r="I184" s="30" t="b">
        <f>COUNTIF(JF,Evts[[#This Row],[Date]])=1</f>
        <v>0</v>
      </c>
    </row>
    <row r="185" spans="1:9" x14ac:dyDescent="0.35">
      <c r="A185">
        <v>1</v>
      </c>
      <c r="B185" t="s">
        <v>81</v>
      </c>
      <c r="C185" t="s">
        <v>89</v>
      </c>
      <c r="D185" s="31">
        <v>43290</v>
      </c>
      <c r="E185" s="30">
        <v>15261367</v>
      </c>
      <c r="F185" s="30" t="s">
        <v>336</v>
      </c>
      <c r="G185" s="31" t="str">
        <f>IFERROR(VLOOKUP(Evts[[#This Row],[Couleur]],Motifs[],2,0),"?")</f>
        <v>vacance</v>
      </c>
      <c r="H185" s="30">
        <f>WEEKDAY(Evts[[#This Row],[Date]],2)</f>
        <v>1</v>
      </c>
      <c r="I185" s="30" t="b">
        <f>COUNTIF(JF,Evts[[#This Row],[Date]])=1</f>
        <v>0</v>
      </c>
    </row>
    <row r="186" spans="1:9" x14ac:dyDescent="0.35">
      <c r="A186">
        <v>1</v>
      </c>
      <c r="B186" t="s">
        <v>81</v>
      </c>
      <c r="C186" t="s">
        <v>89</v>
      </c>
      <c r="D186" s="31">
        <v>43291</v>
      </c>
      <c r="E186" s="30">
        <v>15261367</v>
      </c>
      <c r="F186" s="30" t="s">
        <v>337</v>
      </c>
      <c r="G186" s="31" t="str">
        <f>IFERROR(VLOOKUP(Evts[[#This Row],[Couleur]],Motifs[],2,0),"?")</f>
        <v>vacance</v>
      </c>
      <c r="H186" s="30">
        <f>WEEKDAY(Evts[[#This Row],[Date]],2)</f>
        <v>2</v>
      </c>
      <c r="I186" s="30" t="b">
        <f>COUNTIF(JF,Evts[[#This Row],[Date]])=1</f>
        <v>0</v>
      </c>
    </row>
    <row r="187" spans="1:9" x14ac:dyDescent="0.35">
      <c r="A187">
        <v>1</v>
      </c>
      <c r="B187" t="s">
        <v>81</v>
      </c>
      <c r="C187" t="s">
        <v>89</v>
      </c>
      <c r="D187" s="31">
        <v>43292</v>
      </c>
      <c r="E187" s="30">
        <v>15261367</v>
      </c>
      <c r="F187" s="30" t="s">
        <v>338</v>
      </c>
      <c r="G187" s="31" t="str">
        <f>IFERROR(VLOOKUP(Evts[[#This Row],[Couleur]],Motifs[],2,0),"?")</f>
        <v>vacance</v>
      </c>
      <c r="H187" s="30">
        <f>WEEKDAY(Evts[[#This Row],[Date]],2)</f>
        <v>3</v>
      </c>
      <c r="I187" s="30" t="b">
        <f>COUNTIF(JF,Evts[[#This Row],[Date]])=1</f>
        <v>0</v>
      </c>
    </row>
    <row r="188" spans="1:9" x14ac:dyDescent="0.35">
      <c r="A188">
        <v>1</v>
      </c>
      <c r="B188" t="s">
        <v>81</v>
      </c>
      <c r="C188" t="s">
        <v>89</v>
      </c>
      <c r="D188" s="31">
        <v>43293</v>
      </c>
      <c r="E188" s="30">
        <v>15261367</v>
      </c>
      <c r="F188" s="30" t="s">
        <v>339</v>
      </c>
      <c r="G188" s="31" t="str">
        <f>IFERROR(VLOOKUP(Evts[[#This Row],[Couleur]],Motifs[],2,0),"?")</f>
        <v>vacance</v>
      </c>
      <c r="H188" s="30">
        <f>WEEKDAY(Evts[[#This Row],[Date]],2)</f>
        <v>4</v>
      </c>
      <c r="I188" s="30" t="b">
        <f>COUNTIF(JF,Evts[[#This Row],[Date]])=1</f>
        <v>0</v>
      </c>
    </row>
    <row r="189" spans="1:9" x14ac:dyDescent="0.35">
      <c r="A189">
        <v>1</v>
      </c>
      <c r="B189" t="s">
        <v>81</v>
      </c>
      <c r="C189" t="s">
        <v>89</v>
      </c>
      <c r="D189" s="31">
        <v>43294</v>
      </c>
      <c r="E189" s="30">
        <v>15261367</v>
      </c>
      <c r="F189" s="30" t="s">
        <v>340</v>
      </c>
      <c r="G189" s="31" t="str">
        <f>IFERROR(VLOOKUP(Evts[[#This Row],[Couleur]],Motifs[],2,0),"?")</f>
        <v>vacance</v>
      </c>
      <c r="H189" s="30">
        <f>WEEKDAY(Evts[[#This Row],[Date]],2)</f>
        <v>5</v>
      </c>
      <c r="I189" s="30" t="b">
        <f>COUNTIF(JF,Evts[[#This Row],[Date]])=1</f>
        <v>0</v>
      </c>
    </row>
    <row r="190" spans="1:9" x14ac:dyDescent="0.35">
      <c r="A190">
        <v>1</v>
      </c>
      <c r="B190" t="s">
        <v>81</v>
      </c>
      <c r="C190" t="s">
        <v>89</v>
      </c>
      <c r="D190" s="31">
        <v>43295</v>
      </c>
      <c r="E190" s="30">
        <v>15261367</v>
      </c>
      <c r="F190" s="30" t="s">
        <v>341</v>
      </c>
      <c r="G190" s="31" t="str">
        <f>IFERROR(VLOOKUP(Evts[[#This Row],[Couleur]],Motifs[],2,0),"?")</f>
        <v>vacance</v>
      </c>
      <c r="H190" s="30">
        <f>WEEKDAY(Evts[[#This Row],[Date]],2)</f>
        <v>6</v>
      </c>
      <c r="I190" s="30" t="b">
        <f>COUNTIF(JF,Evts[[#This Row],[Date]])=1</f>
        <v>1</v>
      </c>
    </row>
    <row r="191" spans="1:9" x14ac:dyDescent="0.35">
      <c r="A191">
        <v>1</v>
      </c>
      <c r="B191" t="s">
        <v>81</v>
      </c>
      <c r="C191" t="s">
        <v>89</v>
      </c>
      <c r="D191" s="31">
        <v>43296</v>
      </c>
      <c r="E191" s="30">
        <v>15261367</v>
      </c>
      <c r="F191" s="30" t="s">
        <v>342</v>
      </c>
      <c r="G191" s="31" t="str">
        <f>IFERROR(VLOOKUP(Evts[[#This Row],[Couleur]],Motifs[],2,0),"?")</f>
        <v>vacance</v>
      </c>
      <c r="H191" s="30">
        <f>WEEKDAY(Evts[[#This Row],[Date]],2)</f>
        <v>7</v>
      </c>
      <c r="I191" s="30" t="b">
        <f>COUNTIF(JF,Evts[[#This Row],[Date]])=1</f>
        <v>0</v>
      </c>
    </row>
    <row r="192" spans="1:9" x14ac:dyDescent="0.35">
      <c r="A192">
        <v>2</v>
      </c>
      <c r="B192" t="s">
        <v>74</v>
      </c>
      <c r="C192" t="s">
        <v>92</v>
      </c>
      <c r="D192" s="31">
        <v>43306</v>
      </c>
      <c r="E192" s="30">
        <v>15261367</v>
      </c>
      <c r="F192" s="30" t="s">
        <v>343</v>
      </c>
      <c r="G192" s="31" t="str">
        <f>IFERROR(VLOOKUP(Evts[[#This Row],[Couleur]],Motifs[],2,0),"?")</f>
        <v>vacance</v>
      </c>
      <c r="H192" s="30">
        <f>WEEKDAY(Evts[[#This Row],[Date]],2)</f>
        <v>3</v>
      </c>
      <c r="I192" s="30" t="b">
        <f>COUNTIF(JF,Evts[[#This Row],[Date]])=1</f>
        <v>0</v>
      </c>
    </row>
    <row r="193" spans="1:9" x14ac:dyDescent="0.35">
      <c r="A193">
        <v>2</v>
      </c>
      <c r="B193" t="s">
        <v>74</v>
      </c>
      <c r="C193" t="s">
        <v>92</v>
      </c>
      <c r="D193" s="31">
        <v>43307</v>
      </c>
      <c r="E193" s="30">
        <v>15261367</v>
      </c>
      <c r="F193" s="30" t="s">
        <v>344</v>
      </c>
      <c r="G193" s="31" t="str">
        <f>IFERROR(VLOOKUP(Evts[[#This Row],[Couleur]],Motifs[],2,0),"?")</f>
        <v>vacance</v>
      </c>
      <c r="H193" s="30">
        <f>WEEKDAY(Evts[[#This Row],[Date]],2)</f>
        <v>4</v>
      </c>
      <c r="I193" s="30" t="b">
        <f>COUNTIF(JF,Evts[[#This Row],[Date]])=1</f>
        <v>0</v>
      </c>
    </row>
    <row r="194" spans="1:9" x14ac:dyDescent="0.35">
      <c r="A194">
        <v>2</v>
      </c>
      <c r="B194" t="s">
        <v>74</v>
      </c>
      <c r="C194" t="s">
        <v>92</v>
      </c>
      <c r="D194" s="31">
        <v>43308</v>
      </c>
      <c r="E194" s="30">
        <v>15261367</v>
      </c>
      <c r="F194" s="30" t="s">
        <v>345</v>
      </c>
      <c r="G194" s="31" t="str">
        <f>IFERROR(VLOOKUP(Evts[[#This Row],[Couleur]],Motifs[],2,0),"?")</f>
        <v>vacance</v>
      </c>
      <c r="H194" s="30">
        <f>WEEKDAY(Evts[[#This Row],[Date]],2)</f>
        <v>5</v>
      </c>
      <c r="I194" s="30" t="b">
        <f>COUNTIF(JF,Evts[[#This Row],[Date]])=1</f>
        <v>0</v>
      </c>
    </row>
    <row r="195" spans="1:9" x14ac:dyDescent="0.35">
      <c r="A195">
        <v>2</v>
      </c>
      <c r="B195" t="s">
        <v>74</v>
      </c>
      <c r="C195" t="s">
        <v>92</v>
      </c>
      <c r="D195" s="31">
        <v>43309</v>
      </c>
      <c r="E195" s="30">
        <v>15261367</v>
      </c>
      <c r="F195" s="30" t="s">
        <v>346</v>
      </c>
      <c r="G195" s="31" t="str">
        <f>IFERROR(VLOOKUP(Evts[[#This Row],[Couleur]],Motifs[],2,0),"?")</f>
        <v>vacance</v>
      </c>
      <c r="H195" s="30">
        <f>WEEKDAY(Evts[[#This Row],[Date]],2)</f>
        <v>6</v>
      </c>
      <c r="I195" s="30" t="b">
        <f>COUNTIF(JF,Evts[[#This Row],[Date]])=1</f>
        <v>0</v>
      </c>
    </row>
    <row r="196" spans="1:9" x14ac:dyDescent="0.35">
      <c r="A196">
        <v>2</v>
      </c>
      <c r="B196" t="s">
        <v>74</v>
      </c>
      <c r="C196" t="s">
        <v>92</v>
      </c>
      <c r="D196" s="31">
        <v>43310</v>
      </c>
      <c r="E196" s="30">
        <v>15261367</v>
      </c>
      <c r="F196" s="30" t="s">
        <v>347</v>
      </c>
      <c r="G196" s="31" t="str">
        <f>IFERROR(VLOOKUP(Evts[[#This Row],[Couleur]],Motifs[],2,0),"?")</f>
        <v>vacance</v>
      </c>
      <c r="H196" s="30">
        <f>WEEKDAY(Evts[[#This Row],[Date]],2)</f>
        <v>7</v>
      </c>
      <c r="I196" s="30" t="b">
        <f>COUNTIF(JF,Evts[[#This Row],[Date]])=1</f>
        <v>0</v>
      </c>
    </row>
    <row r="197" spans="1:9" x14ac:dyDescent="0.35">
      <c r="A197">
        <v>2</v>
      </c>
      <c r="B197" t="s">
        <v>74</v>
      </c>
      <c r="C197" t="s">
        <v>92</v>
      </c>
      <c r="D197" s="31">
        <v>43311</v>
      </c>
      <c r="E197" s="30">
        <v>15261367</v>
      </c>
      <c r="F197" s="30" t="s">
        <v>348</v>
      </c>
      <c r="G197" s="31" t="str">
        <f>IFERROR(VLOOKUP(Evts[[#This Row],[Couleur]],Motifs[],2,0),"?")</f>
        <v>vacance</v>
      </c>
      <c r="H197" s="30">
        <f>WEEKDAY(Evts[[#This Row],[Date]],2)</f>
        <v>1</v>
      </c>
      <c r="I197" s="30" t="b">
        <f>COUNTIF(JF,Evts[[#This Row],[Date]])=1</f>
        <v>0</v>
      </c>
    </row>
    <row r="198" spans="1:9" x14ac:dyDescent="0.35">
      <c r="A198">
        <v>2</v>
      </c>
      <c r="B198" t="s">
        <v>74</v>
      </c>
      <c r="C198" t="s">
        <v>92</v>
      </c>
      <c r="D198" s="31">
        <v>43312</v>
      </c>
      <c r="E198" s="30">
        <v>15261367</v>
      </c>
      <c r="F198" s="30" t="s">
        <v>349</v>
      </c>
      <c r="G198" s="31" t="str">
        <f>IFERROR(VLOOKUP(Evts[[#This Row],[Couleur]],Motifs[],2,0),"?")</f>
        <v>vacance</v>
      </c>
      <c r="H198" s="30">
        <f>WEEKDAY(Evts[[#This Row],[Date]],2)</f>
        <v>2</v>
      </c>
      <c r="I198" s="30" t="b">
        <f>COUNTIF(JF,Evts[[#This Row],[Date]])=1</f>
        <v>0</v>
      </c>
    </row>
    <row r="199" spans="1:9" x14ac:dyDescent="0.35">
      <c r="A199">
        <v>1</v>
      </c>
      <c r="B199" t="s">
        <v>63</v>
      </c>
      <c r="C199" t="s">
        <v>94</v>
      </c>
      <c r="D199" s="31">
        <v>43302</v>
      </c>
      <c r="E199" s="30">
        <v>15261367</v>
      </c>
      <c r="F199" s="30" t="s">
        <v>350</v>
      </c>
      <c r="G199" s="31" t="str">
        <f>IFERROR(VLOOKUP(Evts[[#This Row],[Couleur]],Motifs[],2,0),"?")</f>
        <v>vacance</v>
      </c>
      <c r="H199" s="30">
        <f>WEEKDAY(Evts[[#This Row],[Date]],2)</f>
        <v>6</v>
      </c>
      <c r="I199" s="30" t="b">
        <f>COUNTIF(JF,Evts[[#This Row],[Date]])=1</f>
        <v>0</v>
      </c>
    </row>
    <row r="200" spans="1:9" x14ac:dyDescent="0.35">
      <c r="A200">
        <v>1</v>
      </c>
      <c r="B200" t="s">
        <v>63</v>
      </c>
      <c r="C200" t="s">
        <v>94</v>
      </c>
      <c r="D200" s="31">
        <v>43303</v>
      </c>
      <c r="E200" s="30">
        <v>15261367</v>
      </c>
      <c r="F200" s="30" t="s">
        <v>351</v>
      </c>
      <c r="G200" s="31" t="str">
        <f>IFERROR(VLOOKUP(Evts[[#This Row],[Couleur]],Motifs[],2,0),"?")</f>
        <v>vacance</v>
      </c>
      <c r="H200" s="30">
        <f>WEEKDAY(Evts[[#This Row],[Date]],2)</f>
        <v>7</v>
      </c>
      <c r="I200" s="30" t="b">
        <f>COUNTIF(JF,Evts[[#This Row],[Date]])=1</f>
        <v>0</v>
      </c>
    </row>
    <row r="201" spans="1:9" x14ac:dyDescent="0.35">
      <c r="A201">
        <v>1</v>
      </c>
      <c r="B201" t="s">
        <v>63</v>
      </c>
      <c r="C201" t="s">
        <v>94</v>
      </c>
      <c r="D201" s="31">
        <v>43304</v>
      </c>
      <c r="E201" s="30">
        <v>15261367</v>
      </c>
      <c r="F201" s="30" t="s">
        <v>352</v>
      </c>
      <c r="G201" s="31" t="str">
        <f>IFERROR(VLOOKUP(Evts[[#This Row],[Couleur]],Motifs[],2,0),"?")</f>
        <v>vacance</v>
      </c>
      <c r="H201" s="30">
        <f>WEEKDAY(Evts[[#This Row],[Date]],2)</f>
        <v>1</v>
      </c>
      <c r="I201" s="30" t="b">
        <f>COUNTIF(JF,Evts[[#This Row],[Date]])=1</f>
        <v>0</v>
      </c>
    </row>
    <row r="202" spans="1:9" x14ac:dyDescent="0.35">
      <c r="A202">
        <v>1</v>
      </c>
      <c r="B202" t="s">
        <v>63</v>
      </c>
      <c r="C202" t="s">
        <v>94</v>
      </c>
      <c r="D202" s="31">
        <v>43305</v>
      </c>
      <c r="E202" s="30">
        <v>15261367</v>
      </c>
      <c r="F202" s="30" t="s">
        <v>353</v>
      </c>
      <c r="G202" s="31" t="str">
        <f>IFERROR(VLOOKUP(Evts[[#This Row],[Couleur]],Motifs[],2,0),"?")</f>
        <v>vacance</v>
      </c>
      <c r="H202" s="30">
        <f>WEEKDAY(Evts[[#This Row],[Date]],2)</f>
        <v>2</v>
      </c>
      <c r="I202" s="30" t="b">
        <f>COUNTIF(JF,Evts[[#This Row],[Date]])=1</f>
        <v>0</v>
      </c>
    </row>
    <row r="203" spans="1:9" x14ac:dyDescent="0.35">
      <c r="A203">
        <v>1</v>
      </c>
      <c r="B203" t="s">
        <v>63</v>
      </c>
      <c r="C203" t="s">
        <v>94</v>
      </c>
      <c r="D203" s="31">
        <v>43306</v>
      </c>
      <c r="E203" s="30">
        <v>15261367</v>
      </c>
      <c r="F203" s="30" t="s">
        <v>354</v>
      </c>
      <c r="G203" s="31" t="str">
        <f>IFERROR(VLOOKUP(Evts[[#This Row],[Couleur]],Motifs[],2,0),"?")</f>
        <v>vacance</v>
      </c>
      <c r="H203" s="30">
        <f>WEEKDAY(Evts[[#This Row],[Date]],2)</f>
        <v>3</v>
      </c>
      <c r="I203" s="30" t="b">
        <f>COUNTIF(JF,Evts[[#This Row],[Date]])=1</f>
        <v>0</v>
      </c>
    </row>
    <row r="204" spans="1:9" x14ac:dyDescent="0.35">
      <c r="A204">
        <v>1</v>
      </c>
      <c r="B204" t="s">
        <v>63</v>
      </c>
      <c r="C204" t="s">
        <v>94</v>
      </c>
      <c r="D204" s="31">
        <v>43307</v>
      </c>
      <c r="E204" s="30">
        <v>15261367</v>
      </c>
      <c r="F204" s="30" t="s">
        <v>355</v>
      </c>
      <c r="G204" s="31" t="str">
        <f>IFERROR(VLOOKUP(Evts[[#This Row],[Couleur]],Motifs[],2,0),"?")</f>
        <v>vacance</v>
      </c>
      <c r="H204" s="30">
        <f>WEEKDAY(Evts[[#This Row],[Date]],2)</f>
        <v>4</v>
      </c>
      <c r="I204" s="30" t="b">
        <f>COUNTIF(JF,Evts[[#This Row],[Date]])=1</f>
        <v>0</v>
      </c>
    </row>
    <row r="205" spans="1:9" x14ac:dyDescent="0.35">
      <c r="A205">
        <v>1</v>
      </c>
      <c r="B205" t="s">
        <v>63</v>
      </c>
      <c r="C205" t="s">
        <v>94</v>
      </c>
      <c r="D205" s="31">
        <v>43308</v>
      </c>
      <c r="E205" s="30">
        <v>15261367</v>
      </c>
      <c r="F205" s="30" t="s">
        <v>356</v>
      </c>
      <c r="G205" s="31" t="str">
        <f>IFERROR(VLOOKUP(Evts[[#This Row],[Couleur]],Motifs[],2,0),"?")</f>
        <v>vacance</v>
      </c>
      <c r="H205" s="30">
        <f>WEEKDAY(Evts[[#This Row],[Date]],2)</f>
        <v>5</v>
      </c>
      <c r="I205" s="30" t="b">
        <f>COUNTIF(JF,Evts[[#This Row],[Date]])=1</f>
        <v>0</v>
      </c>
    </row>
    <row r="206" spans="1:9" x14ac:dyDescent="0.35">
      <c r="A206">
        <v>1</v>
      </c>
      <c r="B206" t="s">
        <v>47</v>
      </c>
      <c r="C206" t="s">
        <v>89</v>
      </c>
      <c r="D206" s="31">
        <v>43286</v>
      </c>
      <c r="E206" s="30">
        <v>15261367</v>
      </c>
      <c r="F206" s="30" t="s">
        <v>357</v>
      </c>
      <c r="G206" s="31" t="str">
        <f>IFERROR(VLOOKUP(Evts[[#This Row],[Couleur]],Motifs[],2,0),"?")</f>
        <v>vacance</v>
      </c>
      <c r="H206" s="30">
        <f>WEEKDAY(Evts[[#This Row],[Date]],2)</f>
        <v>4</v>
      </c>
      <c r="I206" s="30" t="b">
        <f>COUNTIF(JF,Evts[[#This Row],[Date]])=1</f>
        <v>0</v>
      </c>
    </row>
    <row r="207" spans="1:9" x14ac:dyDescent="0.35">
      <c r="A207">
        <v>1</v>
      </c>
      <c r="B207" t="s">
        <v>47</v>
      </c>
      <c r="C207" t="s">
        <v>89</v>
      </c>
      <c r="D207" s="31">
        <v>43287</v>
      </c>
      <c r="E207" s="30">
        <v>15261367</v>
      </c>
      <c r="F207" s="30" t="s">
        <v>358</v>
      </c>
      <c r="G207" s="31" t="str">
        <f>IFERROR(VLOOKUP(Evts[[#This Row],[Couleur]],Motifs[],2,0),"?")</f>
        <v>vacance</v>
      </c>
      <c r="H207" s="30">
        <f>WEEKDAY(Evts[[#This Row],[Date]],2)</f>
        <v>5</v>
      </c>
      <c r="I207" s="30" t="b">
        <f>COUNTIF(JF,Evts[[#This Row],[Date]])=1</f>
        <v>0</v>
      </c>
    </row>
    <row r="208" spans="1:9" x14ac:dyDescent="0.35">
      <c r="A208">
        <v>1</v>
      </c>
      <c r="B208" t="s">
        <v>47</v>
      </c>
      <c r="C208" t="s">
        <v>89</v>
      </c>
      <c r="D208" s="31">
        <v>43288</v>
      </c>
      <c r="E208" s="30">
        <v>15261367</v>
      </c>
      <c r="F208" s="30" t="s">
        <v>359</v>
      </c>
      <c r="G208" s="31" t="str">
        <f>IFERROR(VLOOKUP(Evts[[#This Row],[Couleur]],Motifs[],2,0),"?")</f>
        <v>vacance</v>
      </c>
      <c r="H208" s="30">
        <f>WEEKDAY(Evts[[#This Row],[Date]],2)</f>
        <v>6</v>
      </c>
      <c r="I208" s="30" t="b">
        <f>COUNTIF(JF,Evts[[#This Row],[Date]])=1</f>
        <v>0</v>
      </c>
    </row>
    <row r="209" spans="1:9" x14ac:dyDescent="0.35">
      <c r="A209">
        <v>1</v>
      </c>
      <c r="B209" t="s">
        <v>47</v>
      </c>
      <c r="C209" t="s">
        <v>89</v>
      </c>
      <c r="D209" s="31">
        <v>43289</v>
      </c>
      <c r="E209" s="30">
        <v>15261367</v>
      </c>
      <c r="F209" s="30" t="s">
        <v>360</v>
      </c>
      <c r="G209" s="31" t="str">
        <f>IFERROR(VLOOKUP(Evts[[#This Row],[Couleur]],Motifs[],2,0),"?")</f>
        <v>vacance</v>
      </c>
      <c r="H209" s="30">
        <f>WEEKDAY(Evts[[#This Row],[Date]],2)</f>
        <v>7</v>
      </c>
      <c r="I209" s="30" t="b">
        <f>COUNTIF(JF,Evts[[#This Row],[Date]])=1</f>
        <v>0</v>
      </c>
    </row>
    <row r="210" spans="1:9" x14ac:dyDescent="0.35">
      <c r="A210">
        <v>1</v>
      </c>
      <c r="B210" t="s">
        <v>47</v>
      </c>
      <c r="C210" t="s">
        <v>89</v>
      </c>
      <c r="D210" s="31">
        <v>43290</v>
      </c>
      <c r="E210" s="30">
        <v>15261367</v>
      </c>
      <c r="F210" s="30" t="s">
        <v>361</v>
      </c>
      <c r="G210" s="31" t="str">
        <f>IFERROR(VLOOKUP(Evts[[#This Row],[Couleur]],Motifs[],2,0),"?")</f>
        <v>vacance</v>
      </c>
      <c r="H210" s="30">
        <f>WEEKDAY(Evts[[#This Row],[Date]],2)</f>
        <v>1</v>
      </c>
      <c r="I210" s="30" t="b">
        <f>COUNTIF(JF,Evts[[#This Row],[Date]])=1</f>
        <v>0</v>
      </c>
    </row>
    <row r="211" spans="1:9" x14ac:dyDescent="0.35">
      <c r="A211">
        <v>1</v>
      </c>
      <c r="B211" t="s">
        <v>47</v>
      </c>
      <c r="C211" t="s">
        <v>89</v>
      </c>
      <c r="D211" s="31">
        <v>43291</v>
      </c>
      <c r="E211" s="30">
        <v>15261367</v>
      </c>
      <c r="F211" s="30" t="s">
        <v>362</v>
      </c>
      <c r="G211" s="31" t="str">
        <f>IFERROR(VLOOKUP(Evts[[#This Row],[Couleur]],Motifs[],2,0),"?")</f>
        <v>vacance</v>
      </c>
      <c r="H211" s="30">
        <f>WEEKDAY(Evts[[#This Row],[Date]],2)</f>
        <v>2</v>
      </c>
      <c r="I211" s="30" t="b">
        <f>COUNTIF(JF,Evts[[#This Row],[Date]])=1</f>
        <v>0</v>
      </c>
    </row>
    <row r="212" spans="1:9" x14ac:dyDescent="0.35">
      <c r="A212">
        <v>1</v>
      </c>
      <c r="B212" t="s">
        <v>47</v>
      </c>
      <c r="C212" t="s">
        <v>89</v>
      </c>
      <c r="D212" s="31">
        <v>43292</v>
      </c>
      <c r="E212" s="30">
        <v>15261367</v>
      </c>
      <c r="F212" s="30" t="s">
        <v>363</v>
      </c>
      <c r="G212" s="31" t="str">
        <f>IFERROR(VLOOKUP(Evts[[#This Row],[Couleur]],Motifs[],2,0),"?")</f>
        <v>vacance</v>
      </c>
      <c r="H212" s="30">
        <f>WEEKDAY(Evts[[#This Row],[Date]],2)</f>
        <v>3</v>
      </c>
      <c r="I212" s="30" t="b">
        <f>COUNTIF(JF,Evts[[#This Row],[Date]])=1</f>
        <v>0</v>
      </c>
    </row>
    <row r="213" spans="1:9" x14ac:dyDescent="0.35">
      <c r="A213">
        <v>1</v>
      </c>
      <c r="B213" t="s">
        <v>85</v>
      </c>
      <c r="C213" t="s">
        <v>91</v>
      </c>
      <c r="D213" s="31">
        <v>43286</v>
      </c>
      <c r="E213" s="30">
        <v>15261367</v>
      </c>
      <c r="F213" s="30" t="s">
        <v>364</v>
      </c>
      <c r="G213" s="31" t="str">
        <f>IFERROR(VLOOKUP(Evts[[#This Row],[Couleur]],Motifs[],2,0),"?")</f>
        <v>vacance</v>
      </c>
      <c r="H213" s="30">
        <f>WEEKDAY(Evts[[#This Row],[Date]],2)</f>
        <v>4</v>
      </c>
      <c r="I213" s="30" t="b">
        <f>COUNTIF(JF,Evts[[#This Row],[Date]])=1</f>
        <v>0</v>
      </c>
    </row>
    <row r="214" spans="1:9" x14ac:dyDescent="0.35">
      <c r="A214">
        <v>1</v>
      </c>
      <c r="B214" t="s">
        <v>85</v>
      </c>
      <c r="C214" t="s">
        <v>91</v>
      </c>
      <c r="D214" s="31">
        <v>43287</v>
      </c>
      <c r="E214" s="30">
        <v>15261367</v>
      </c>
      <c r="F214" s="30" t="s">
        <v>365</v>
      </c>
      <c r="G214" s="31" t="str">
        <f>IFERROR(VLOOKUP(Evts[[#This Row],[Couleur]],Motifs[],2,0),"?")</f>
        <v>vacance</v>
      </c>
      <c r="H214" s="30">
        <f>WEEKDAY(Evts[[#This Row],[Date]],2)</f>
        <v>5</v>
      </c>
      <c r="I214" s="30" t="b">
        <f>COUNTIF(JF,Evts[[#This Row],[Date]])=1</f>
        <v>0</v>
      </c>
    </row>
    <row r="215" spans="1:9" x14ac:dyDescent="0.35">
      <c r="A215">
        <v>1</v>
      </c>
      <c r="B215" t="s">
        <v>85</v>
      </c>
      <c r="C215" t="s">
        <v>91</v>
      </c>
      <c r="D215" s="31">
        <v>43288</v>
      </c>
      <c r="E215" s="30">
        <v>15261367</v>
      </c>
      <c r="F215" s="30" t="s">
        <v>366</v>
      </c>
      <c r="G215" s="31" t="str">
        <f>IFERROR(VLOOKUP(Evts[[#This Row],[Couleur]],Motifs[],2,0),"?")</f>
        <v>vacance</v>
      </c>
      <c r="H215" s="30">
        <f>WEEKDAY(Evts[[#This Row],[Date]],2)</f>
        <v>6</v>
      </c>
      <c r="I215" s="30" t="b">
        <f>COUNTIF(JF,Evts[[#This Row],[Date]])=1</f>
        <v>0</v>
      </c>
    </row>
    <row r="216" spans="1:9" x14ac:dyDescent="0.35">
      <c r="A216">
        <v>1</v>
      </c>
      <c r="B216" t="s">
        <v>85</v>
      </c>
      <c r="C216" t="s">
        <v>91</v>
      </c>
      <c r="D216" s="31">
        <v>43289</v>
      </c>
      <c r="E216" s="30">
        <v>15261367</v>
      </c>
      <c r="F216" s="30" t="s">
        <v>367</v>
      </c>
      <c r="G216" s="31" t="str">
        <f>IFERROR(VLOOKUP(Evts[[#This Row],[Couleur]],Motifs[],2,0),"?")</f>
        <v>vacance</v>
      </c>
      <c r="H216" s="30">
        <f>WEEKDAY(Evts[[#This Row],[Date]],2)</f>
        <v>7</v>
      </c>
      <c r="I216" s="30" t="b">
        <f>COUNTIF(JF,Evts[[#This Row],[Date]])=1</f>
        <v>0</v>
      </c>
    </row>
    <row r="217" spans="1:9" x14ac:dyDescent="0.35">
      <c r="A217">
        <v>1</v>
      </c>
      <c r="B217" t="s">
        <v>85</v>
      </c>
      <c r="C217" t="s">
        <v>91</v>
      </c>
      <c r="D217" s="31">
        <v>43290</v>
      </c>
      <c r="E217" s="30">
        <v>15261367</v>
      </c>
      <c r="F217" s="30" t="s">
        <v>368</v>
      </c>
      <c r="G217" s="31" t="str">
        <f>IFERROR(VLOOKUP(Evts[[#This Row],[Couleur]],Motifs[],2,0),"?")</f>
        <v>vacance</v>
      </c>
      <c r="H217" s="30">
        <f>WEEKDAY(Evts[[#This Row],[Date]],2)</f>
        <v>1</v>
      </c>
      <c r="I217" s="30" t="b">
        <f>COUNTIF(JF,Evts[[#This Row],[Date]])=1</f>
        <v>0</v>
      </c>
    </row>
    <row r="218" spans="1:9" x14ac:dyDescent="0.35">
      <c r="A218">
        <v>1</v>
      </c>
      <c r="B218" t="s">
        <v>85</v>
      </c>
      <c r="C218" t="s">
        <v>91</v>
      </c>
      <c r="D218" s="31">
        <v>43291</v>
      </c>
      <c r="E218" s="30">
        <v>15261367</v>
      </c>
      <c r="F218" s="30" t="s">
        <v>369</v>
      </c>
      <c r="G218" s="31" t="str">
        <f>IFERROR(VLOOKUP(Evts[[#This Row],[Couleur]],Motifs[],2,0),"?")</f>
        <v>vacance</v>
      </c>
      <c r="H218" s="30">
        <f>WEEKDAY(Evts[[#This Row],[Date]],2)</f>
        <v>2</v>
      </c>
      <c r="I218" s="30" t="b">
        <f>COUNTIF(JF,Evts[[#This Row],[Date]])=1</f>
        <v>0</v>
      </c>
    </row>
    <row r="219" spans="1:9" x14ac:dyDescent="0.35">
      <c r="A219">
        <v>1</v>
      </c>
      <c r="B219" t="s">
        <v>85</v>
      </c>
      <c r="C219" t="s">
        <v>91</v>
      </c>
      <c r="D219" s="31">
        <v>43292</v>
      </c>
      <c r="E219" s="30">
        <v>15261367</v>
      </c>
      <c r="F219" s="30" t="s">
        <v>370</v>
      </c>
      <c r="G219" s="31" t="str">
        <f>IFERROR(VLOOKUP(Evts[[#This Row],[Couleur]],Motifs[],2,0),"?")</f>
        <v>vacance</v>
      </c>
      <c r="H219" s="30">
        <f>WEEKDAY(Evts[[#This Row],[Date]],2)</f>
        <v>3</v>
      </c>
      <c r="I219" s="30" t="b">
        <f>COUNTIF(JF,Evts[[#This Row],[Date]])=1</f>
        <v>0</v>
      </c>
    </row>
    <row r="220" spans="1:9" x14ac:dyDescent="0.35">
      <c r="A220">
        <v>1</v>
      </c>
      <c r="B220" t="s">
        <v>16</v>
      </c>
      <c r="C220" t="s">
        <v>94</v>
      </c>
      <c r="D220" s="31">
        <v>43299</v>
      </c>
      <c r="E220" s="30">
        <v>12040422</v>
      </c>
      <c r="F220" s="30" t="s">
        <v>371</v>
      </c>
      <c r="G220" s="31" t="str">
        <f>IFERROR(VLOOKUP(Evts[[#This Row],[Couleur]],Motifs[],2,0),"?")</f>
        <v>deplacement</v>
      </c>
      <c r="H220" s="30">
        <f>WEEKDAY(Evts[[#This Row],[Date]],2)</f>
        <v>3</v>
      </c>
      <c r="I220" s="30" t="b">
        <f>COUNTIF(JF,Evts[[#This Row],[Date]])=1</f>
        <v>0</v>
      </c>
    </row>
    <row r="221" spans="1:9" x14ac:dyDescent="0.35">
      <c r="A221">
        <v>1</v>
      </c>
      <c r="B221" t="s">
        <v>16</v>
      </c>
      <c r="C221" t="s">
        <v>94</v>
      </c>
      <c r="D221" s="31">
        <v>43300</v>
      </c>
      <c r="E221" s="30">
        <v>12040422</v>
      </c>
      <c r="F221" s="30" t="s">
        <v>372</v>
      </c>
      <c r="G221" s="31" t="str">
        <f>IFERROR(VLOOKUP(Evts[[#This Row],[Couleur]],Motifs[],2,0),"?")</f>
        <v>deplacement</v>
      </c>
      <c r="H221" s="30">
        <f>WEEKDAY(Evts[[#This Row],[Date]],2)</f>
        <v>4</v>
      </c>
      <c r="I221" s="30" t="b">
        <f>COUNTIF(JF,Evts[[#This Row],[Date]])=1</f>
        <v>0</v>
      </c>
    </row>
    <row r="222" spans="1:9" x14ac:dyDescent="0.35">
      <c r="A222">
        <v>1</v>
      </c>
      <c r="B222" t="s">
        <v>16</v>
      </c>
      <c r="C222" t="s">
        <v>94</v>
      </c>
      <c r="D222" s="31">
        <v>43301</v>
      </c>
      <c r="E222" s="30">
        <v>12040422</v>
      </c>
      <c r="F222" s="30" t="s">
        <v>373</v>
      </c>
      <c r="G222" s="31" t="str">
        <f>IFERROR(VLOOKUP(Evts[[#This Row],[Couleur]],Motifs[],2,0),"?")</f>
        <v>deplacement</v>
      </c>
      <c r="H222" s="30">
        <f>WEEKDAY(Evts[[#This Row],[Date]],2)</f>
        <v>5</v>
      </c>
      <c r="I222" s="30" t="b">
        <f>COUNTIF(JF,Evts[[#This Row],[Date]])=1</f>
        <v>0</v>
      </c>
    </row>
    <row r="223" spans="1:9" x14ac:dyDescent="0.35">
      <c r="A223">
        <v>1</v>
      </c>
      <c r="B223" t="s">
        <v>16</v>
      </c>
      <c r="C223" t="s">
        <v>94</v>
      </c>
      <c r="D223" s="31">
        <v>43302</v>
      </c>
      <c r="E223" s="30">
        <v>12040422</v>
      </c>
      <c r="F223" s="30" t="s">
        <v>374</v>
      </c>
      <c r="G223" s="31" t="str">
        <f>IFERROR(VLOOKUP(Evts[[#This Row],[Couleur]],Motifs[],2,0),"?")</f>
        <v>deplacement</v>
      </c>
      <c r="H223" s="30">
        <f>WEEKDAY(Evts[[#This Row],[Date]],2)</f>
        <v>6</v>
      </c>
      <c r="I223" s="30" t="b">
        <f>COUNTIF(JF,Evts[[#This Row],[Date]])=1</f>
        <v>0</v>
      </c>
    </row>
    <row r="224" spans="1:9" x14ac:dyDescent="0.35">
      <c r="A224">
        <v>1</v>
      </c>
      <c r="B224" t="s">
        <v>16</v>
      </c>
      <c r="C224" t="s">
        <v>94</v>
      </c>
      <c r="D224" s="31">
        <v>43303</v>
      </c>
      <c r="E224" s="30">
        <v>12040422</v>
      </c>
      <c r="F224" s="30" t="s">
        <v>375</v>
      </c>
      <c r="G224" s="31" t="str">
        <f>IFERROR(VLOOKUP(Evts[[#This Row],[Couleur]],Motifs[],2,0),"?")</f>
        <v>deplacement</v>
      </c>
      <c r="H224" s="30">
        <f>WEEKDAY(Evts[[#This Row],[Date]],2)</f>
        <v>7</v>
      </c>
      <c r="I224" s="30" t="b">
        <f>COUNTIF(JF,Evts[[#This Row],[Date]])=1</f>
        <v>0</v>
      </c>
    </row>
    <row r="225" spans="1:9" x14ac:dyDescent="0.35">
      <c r="A225">
        <v>1</v>
      </c>
      <c r="B225" t="s">
        <v>16</v>
      </c>
      <c r="C225" t="s">
        <v>94</v>
      </c>
      <c r="D225" s="31">
        <v>43304</v>
      </c>
      <c r="E225" s="30">
        <v>12040422</v>
      </c>
      <c r="F225" s="30" t="s">
        <v>376</v>
      </c>
      <c r="G225" s="31" t="str">
        <f>IFERROR(VLOOKUP(Evts[[#This Row],[Couleur]],Motifs[],2,0),"?")</f>
        <v>deplacement</v>
      </c>
      <c r="H225" s="30">
        <f>WEEKDAY(Evts[[#This Row],[Date]],2)</f>
        <v>1</v>
      </c>
      <c r="I225" s="30" t="b">
        <f>COUNTIF(JF,Evts[[#This Row],[Date]])=1</f>
        <v>0</v>
      </c>
    </row>
    <row r="226" spans="1:9" x14ac:dyDescent="0.35">
      <c r="A226">
        <v>1</v>
      </c>
      <c r="B226" t="s">
        <v>16</v>
      </c>
      <c r="C226" t="s">
        <v>94</v>
      </c>
      <c r="D226" s="31">
        <v>43305</v>
      </c>
      <c r="E226" s="30">
        <v>12040422</v>
      </c>
      <c r="F226" s="30" t="s">
        <v>377</v>
      </c>
      <c r="G226" s="31" t="str">
        <f>IFERROR(VLOOKUP(Evts[[#This Row],[Couleur]],Motifs[],2,0),"?")</f>
        <v>deplacement</v>
      </c>
      <c r="H226" s="30">
        <f>WEEKDAY(Evts[[#This Row],[Date]],2)</f>
        <v>2</v>
      </c>
      <c r="I226" s="30" t="b">
        <f>COUNTIF(JF,Evts[[#This Row],[Date]])=1</f>
        <v>0</v>
      </c>
    </row>
    <row r="227" spans="1:9" x14ac:dyDescent="0.35">
      <c r="A227">
        <v>1</v>
      </c>
      <c r="B227" t="s">
        <v>16</v>
      </c>
      <c r="C227" t="s">
        <v>94</v>
      </c>
      <c r="D227" s="31">
        <v>43306</v>
      </c>
      <c r="E227" s="30">
        <v>12040422</v>
      </c>
      <c r="F227" s="30" t="s">
        <v>378</v>
      </c>
      <c r="G227" s="31" t="str">
        <f>IFERROR(VLOOKUP(Evts[[#This Row],[Couleur]],Motifs[],2,0),"?")</f>
        <v>deplacement</v>
      </c>
      <c r="H227" s="30">
        <f>WEEKDAY(Evts[[#This Row],[Date]],2)</f>
        <v>3</v>
      </c>
      <c r="I227" s="30" t="b">
        <f>COUNTIF(JF,Evts[[#This Row],[Date]])=1</f>
        <v>0</v>
      </c>
    </row>
    <row r="228" spans="1:9" x14ac:dyDescent="0.35">
      <c r="A228">
        <v>1</v>
      </c>
      <c r="B228" t="s">
        <v>16</v>
      </c>
      <c r="C228" t="s">
        <v>94</v>
      </c>
      <c r="D228" s="31">
        <v>43307</v>
      </c>
      <c r="E228" s="30">
        <v>12040422</v>
      </c>
      <c r="F228" s="30" t="s">
        <v>379</v>
      </c>
      <c r="G228" s="31" t="str">
        <f>IFERROR(VLOOKUP(Evts[[#This Row],[Couleur]],Motifs[],2,0),"?")</f>
        <v>deplacement</v>
      </c>
      <c r="H228" s="30">
        <f>WEEKDAY(Evts[[#This Row],[Date]],2)</f>
        <v>4</v>
      </c>
      <c r="I228" s="30" t="b">
        <f>COUNTIF(JF,Evts[[#This Row],[Date]])=1</f>
        <v>0</v>
      </c>
    </row>
    <row r="229" spans="1:9" x14ac:dyDescent="0.35">
      <c r="A229">
        <v>2</v>
      </c>
      <c r="B229" t="s">
        <v>15</v>
      </c>
      <c r="C229" t="s">
        <v>89</v>
      </c>
      <c r="D229" s="31">
        <v>43285</v>
      </c>
      <c r="E229" s="30">
        <v>12040422</v>
      </c>
      <c r="F229" s="30" t="s">
        <v>380</v>
      </c>
      <c r="G229" s="31" t="str">
        <f>IFERROR(VLOOKUP(Evts[[#This Row],[Couleur]],Motifs[],2,0),"?")</f>
        <v>deplacement</v>
      </c>
      <c r="H229" s="30">
        <f>WEEKDAY(Evts[[#This Row],[Date]],2)</f>
        <v>3</v>
      </c>
      <c r="I229" s="30" t="b">
        <f>COUNTIF(JF,Evts[[#This Row],[Date]])=1</f>
        <v>0</v>
      </c>
    </row>
    <row r="230" spans="1:9" x14ac:dyDescent="0.35">
      <c r="A230">
        <v>2</v>
      </c>
      <c r="B230" t="s">
        <v>15</v>
      </c>
      <c r="C230" t="s">
        <v>89</v>
      </c>
      <c r="D230" s="31">
        <v>43286</v>
      </c>
      <c r="E230" s="30">
        <v>12040422</v>
      </c>
      <c r="F230" s="30" t="s">
        <v>381</v>
      </c>
      <c r="G230" s="31" t="str">
        <f>IFERROR(VLOOKUP(Evts[[#This Row],[Couleur]],Motifs[],2,0),"?")</f>
        <v>deplacement</v>
      </c>
      <c r="H230" s="30">
        <f>WEEKDAY(Evts[[#This Row],[Date]],2)</f>
        <v>4</v>
      </c>
      <c r="I230" s="30" t="b">
        <f>COUNTIF(JF,Evts[[#This Row],[Date]])=1</f>
        <v>0</v>
      </c>
    </row>
    <row r="231" spans="1:9" x14ac:dyDescent="0.35">
      <c r="A231">
        <v>2</v>
      </c>
      <c r="B231" t="s">
        <v>15</v>
      </c>
      <c r="C231" t="s">
        <v>89</v>
      </c>
      <c r="D231" s="31">
        <v>43287</v>
      </c>
      <c r="E231" s="30">
        <v>12040422</v>
      </c>
      <c r="F231" s="30" t="s">
        <v>382</v>
      </c>
      <c r="G231" s="31" t="str">
        <f>IFERROR(VLOOKUP(Evts[[#This Row],[Couleur]],Motifs[],2,0),"?")</f>
        <v>deplacement</v>
      </c>
      <c r="H231" s="30">
        <f>WEEKDAY(Evts[[#This Row],[Date]],2)</f>
        <v>5</v>
      </c>
      <c r="I231" s="30" t="b">
        <f>COUNTIF(JF,Evts[[#This Row],[Date]])=1</f>
        <v>0</v>
      </c>
    </row>
    <row r="232" spans="1:9" x14ac:dyDescent="0.35">
      <c r="A232">
        <v>2</v>
      </c>
      <c r="B232" t="s">
        <v>15</v>
      </c>
      <c r="C232" t="s">
        <v>89</v>
      </c>
      <c r="D232" s="31">
        <v>43288</v>
      </c>
      <c r="E232" s="30">
        <v>12040422</v>
      </c>
      <c r="F232" s="30" t="s">
        <v>383</v>
      </c>
      <c r="G232" s="31" t="str">
        <f>IFERROR(VLOOKUP(Evts[[#This Row],[Couleur]],Motifs[],2,0),"?")</f>
        <v>deplacement</v>
      </c>
      <c r="H232" s="30">
        <f>WEEKDAY(Evts[[#This Row],[Date]],2)</f>
        <v>6</v>
      </c>
      <c r="I232" s="30" t="b">
        <f>COUNTIF(JF,Evts[[#This Row],[Date]])=1</f>
        <v>0</v>
      </c>
    </row>
    <row r="233" spans="1:9" x14ac:dyDescent="0.35">
      <c r="A233">
        <v>2</v>
      </c>
      <c r="B233" t="s">
        <v>15</v>
      </c>
      <c r="C233" t="s">
        <v>89</v>
      </c>
      <c r="D233" s="31">
        <v>43289</v>
      </c>
      <c r="E233" s="30">
        <v>12040422</v>
      </c>
      <c r="F233" s="30" t="s">
        <v>384</v>
      </c>
      <c r="G233" s="31" t="str">
        <f>IFERROR(VLOOKUP(Evts[[#This Row],[Couleur]],Motifs[],2,0),"?")</f>
        <v>deplacement</v>
      </c>
      <c r="H233" s="30">
        <f>WEEKDAY(Evts[[#This Row],[Date]],2)</f>
        <v>7</v>
      </c>
      <c r="I233" s="30" t="b">
        <f>COUNTIF(JF,Evts[[#This Row],[Date]])=1</f>
        <v>0</v>
      </c>
    </row>
    <row r="234" spans="1:9" x14ac:dyDescent="0.35">
      <c r="A234">
        <v>2</v>
      </c>
      <c r="B234" t="s">
        <v>15</v>
      </c>
      <c r="C234" t="s">
        <v>89</v>
      </c>
      <c r="D234" s="31">
        <v>43290</v>
      </c>
      <c r="E234" s="30">
        <v>12040422</v>
      </c>
      <c r="F234" s="30" t="s">
        <v>385</v>
      </c>
      <c r="G234" s="31" t="str">
        <f>IFERROR(VLOOKUP(Evts[[#This Row],[Couleur]],Motifs[],2,0),"?")</f>
        <v>deplacement</v>
      </c>
      <c r="H234" s="30">
        <f>WEEKDAY(Evts[[#This Row],[Date]],2)</f>
        <v>1</v>
      </c>
      <c r="I234" s="30" t="b">
        <f>COUNTIF(JF,Evts[[#This Row],[Date]])=1</f>
        <v>0</v>
      </c>
    </row>
    <row r="235" spans="1:9" x14ac:dyDescent="0.35">
      <c r="A235">
        <v>2</v>
      </c>
      <c r="B235" t="s">
        <v>15</v>
      </c>
      <c r="C235" t="s">
        <v>89</v>
      </c>
      <c r="D235" s="31">
        <v>43291</v>
      </c>
      <c r="E235" s="30">
        <v>12040422</v>
      </c>
      <c r="F235" s="30" t="s">
        <v>386</v>
      </c>
      <c r="G235" s="31" t="str">
        <f>IFERROR(VLOOKUP(Evts[[#This Row],[Couleur]],Motifs[],2,0),"?")</f>
        <v>deplacement</v>
      </c>
      <c r="H235" s="30">
        <f>WEEKDAY(Evts[[#This Row],[Date]],2)</f>
        <v>2</v>
      </c>
      <c r="I235" s="30" t="b">
        <f>COUNTIF(JF,Evts[[#This Row],[Date]])=1</f>
        <v>0</v>
      </c>
    </row>
    <row r="236" spans="1:9" x14ac:dyDescent="0.35">
      <c r="A236">
        <v>2</v>
      </c>
      <c r="B236" t="s">
        <v>15</v>
      </c>
      <c r="C236" t="s">
        <v>89</v>
      </c>
      <c r="D236" s="31">
        <v>43292</v>
      </c>
      <c r="E236" s="30">
        <v>12040422</v>
      </c>
      <c r="F236" s="30" t="s">
        <v>387</v>
      </c>
      <c r="G236" s="31" t="str">
        <f>IFERROR(VLOOKUP(Evts[[#This Row],[Couleur]],Motifs[],2,0),"?")</f>
        <v>deplacement</v>
      </c>
      <c r="H236" s="30">
        <f>WEEKDAY(Evts[[#This Row],[Date]],2)</f>
        <v>3</v>
      </c>
      <c r="I236" s="30" t="b">
        <f>COUNTIF(JF,Evts[[#This Row],[Date]])=1</f>
        <v>0</v>
      </c>
    </row>
    <row r="237" spans="1:9" x14ac:dyDescent="0.35">
      <c r="A237">
        <v>2</v>
      </c>
      <c r="B237" t="s">
        <v>15</v>
      </c>
      <c r="C237" t="s">
        <v>89</v>
      </c>
      <c r="D237" s="31">
        <v>43293</v>
      </c>
      <c r="E237" s="30">
        <v>12040422</v>
      </c>
      <c r="F237" s="30" t="s">
        <v>388</v>
      </c>
      <c r="G237" s="31" t="str">
        <f>IFERROR(VLOOKUP(Evts[[#This Row],[Couleur]],Motifs[],2,0),"?")</f>
        <v>deplacement</v>
      </c>
      <c r="H237" s="30">
        <f>WEEKDAY(Evts[[#This Row],[Date]],2)</f>
        <v>4</v>
      </c>
      <c r="I237" s="30" t="b">
        <f>COUNTIF(JF,Evts[[#This Row],[Date]])=1</f>
        <v>0</v>
      </c>
    </row>
    <row r="238" spans="1:9" x14ac:dyDescent="0.35">
      <c r="A238">
        <v>2</v>
      </c>
      <c r="B238" t="s">
        <v>20</v>
      </c>
      <c r="C238" t="s">
        <v>94</v>
      </c>
      <c r="D238" s="31">
        <v>43292</v>
      </c>
      <c r="E238" s="30">
        <v>12040422</v>
      </c>
      <c r="F238" s="30" t="s">
        <v>389</v>
      </c>
      <c r="G238" s="31" t="str">
        <f>IFERROR(VLOOKUP(Evts[[#This Row],[Couleur]],Motifs[],2,0),"?")</f>
        <v>deplacement</v>
      </c>
      <c r="H238" s="30">
        <f>WEEKDAY(Evts[[#This Row],[Date]],2)</f>
        <v>3</v>
      </c>
      <c r="I238" s="30" t="b">
        <f>COUNTIF(JF,Evts[[#This Row],[Date]])=1</f>
        <v>0</v>
      </c>
    </row>
    <row r="239" spans="1:9" x14ac:dyDescent="0.35">
      <c r="A239">
        <v>2</v>
      </c>
      <c r="B239" t="s">
        <v>20</v>
      </c>
      <c r="C239" t="s">
        <v>94</v>
      </c>
      <c r="D239" s="31">
        <v>43293</v>
      </c>
      <c r="E239" s="30">
        <v>12040422</v>
      </c>
      <c r="F239" s="30" t="s">
        <v>390</v>
      </c>
      <c r="G239" s="31" t="str">
        <f>IFERROR(VLOOKUP(Evts[[#This Row],[Couleur]],Motifs[],2,0),"?")</f>
        <v>deplacement</v>
      </c>
      <c r="H239" s="30">
        <f>WEEKDAY(Evts[[#This Row],[Date]],2)</f>
        <v>4</v>
      </c>
      <c r="I239" s="30" t="b">
        <f>COUNTIF(JF,Evts[[#This Row],[Date]])=1</f>
        <v>0</v>
      </c>
    </row>
    <row r="240" spans="1:9" x14ac:dyDescent="0.35">
      <c r="A240">
        <v>2</v>
      </c>
      <c r="B240" t="s">
        <v>20</v>
      </c>
      <c r="C240" t="s">
        <v>94</v>
      </c>
      <c r="D240" s="31">
        <v>43294</v>
      </c>
      <c r="E240" s="30">
        <v>12040422</v>
      </c>
      <c r="F240" s="30" t="s">
        <v>391</v>
      </c>
      <c r="G240" s="31" t="str">
        <f>IFERROR(VLOOKUP(Evts[[#This Row],[Couleur]],Motifs[],2,0),"?")</f>
        <v>deplacement</v>
      </c>
      <c r="H240" s="30">
        <f>WEEKDAY(Evts[[#This Row],[Date]],2)</f>
        <v>5</v>
      </c>
      <c r="I240" s="30" t="b">
        <f>COUNTIF(JF,Evts[[#This Row],[Date]])=1</f>
        <v>0</v>
      </c>
    </row>
    <row r="241" spans="1:9" x14ac:dyDescent="0.35">
      <c r="A241">
        <v>2</v>
      </c>
      <c r="B241" t="s">
        <v>20</v>
      </c>
      <c r="C241" t="s">
        <v>94</v>
      </c>
      <c r="D241" s="31">
        <v>43295</v>
      </c>
      <c r="E241" s="30">
        <v>12040422</v>
      </c>
      <c r="F241" s="30" t="s">
        <v>392</v>
      </c>
      <c r="G241" s="31" t="str">
        <f>IFERROR(VLOOKUP(Evts[[#This Row],[Couleur]],Motifs[],2,0),"?")</f>
        <v>deplacement</v>
      </c>
      <c r="H241" s="30">
        <f>WEEKDAY(Evts[[#This Row],[Date]],2)</f>
        <v>6</v>
      </c>
      <c r="I241" s="30" t="b">
        <f>COUNTIF(JF,Evts[[#This Row],[Date]])=1</f>
        <v>1</v>
      </c>
    </row>
    <row r="242" spans="1:9" x14ac:dyDescent="0.35">
      <c r="A242">
        <v>2</v>
      </c>
      <c r="B242" t="s">
        <v>20</v>
      </c>
      <c r="C242" t="s">
        <v>94</v>
      </c>
      <c r="D242" s="31">
        <v>43296</v>
      </c>
      <c r="E242" s="30">
        <v>12040422</v>
      </c>
      <c r="F242" s="30" t="s">
        <v>393</v>
      </c>
      <c r="G242" s="31" t="str">
        <f>IFERROR(VLOOKUP(Evts[[#This Row],[Couleur]],Motifs[],2,0),"?")</f>
        <v>deplacement</v>
      </c>
      <c r="H242" s="30">
        <f>WEEKDAY(Evts[[#This Row],[Date]],2)</f>
        <v>7</v>
      </c>
      <c r="I242" s="30" t="b">
        <f>COUNTIF(JF,Evts[[#This Row],[Date]])=1</f>
        <v>0</v>
      </c>
    </row>
    <row r="243" spans="1:9" x14ac:dyDescent="0.35">
      <c r="A243">
        <v>2</v>
      </c>
      <c r="B243" t="s">
        <v>20</v>
      </c>
      <c r="C243" t="s">
        <v>94</v>
      </c>
      <c r="D243" s="31">
        <v>43297</v>
      </c>
      <c r="E243" s="30">
        <v>12040422</v>
      </c>
      <c r="F243" s="30" t="s">
        <v>394</v>
      </c>
      <c r="G243" s="31" t="str">
        <f>IFERROR(VLOOKUP(Evts[[#This Row],[Couleur]],Motifs[],2,0),"?")</f>
        <v>deplacement</v>
      </c>
      <c r="H243" s="30">
        <f>WEEKDAY(Evts[[#This Row],[Date]],2)</f>
        <v>1</v>
      </c>
      <c r="I243" s="30" t="b">
        <f>COUNTIF(JF,Evts[[#This Row],[Date]])=1</f>
        <v>0</v>
      </c>
    </row>
    <row r="244" spans="1:9" x14ac:dyDescent="0.35">
      <c r="A244">
        <v>2</v>
      </c>
      <c r="B244" t="s">
        <v>20</v>
      </c>
      <c r="C244" t="s">
        <v>94</v>
      </c>
      <c r="D244" s="31">
        <v>43298</v>
      </c>
      <c r="E244" s="30">
        <v>12040422</v>
      </c>
      <c r="F244" s="30" t="s">
        <v>395</v>
      </c>
      <c r="G244" s="31" t="str">
        <f>IFERROR(VLOOKUP(Evts[[#This Row],[Couleur]],Motifs[],2,0),"?")</f>
        <v>deplacement</v>
      </c>
      <c r="H244" s="30">
        <f>WEEKDAY(Evts[[#This Row],[Date]],2)</f>
        <v>2</v>
      </c>
      <c r="I244" s="30" t="b">
        <f>COUNTIF(JF,Evts[[#This Row],[Date]])=1</f>
        <v>0</v>
      </c>
    </row>
    <row r="245" spans="1:9" x14ac:dyDescent="0.35">
      <c r="A245">
        <v>2</v>
      </c>
      <c r="B245" t="s">
        <v>20</v>
      </c>
      <c r="C245" t="s">
        <v>94</v>
      </c>
      <c r="D245" s="31">
        <v>43299</v>
      </c>
      <c r="E245" s="30">
        <v>12040422</v>
      </c>
      <c r="F245" s="30" t="s">
        <v>396</v>
      </c>
      <c r="G245" s="31" t="str">
        <f>IFERROR(VLOOKUP(Evts[[#This Row],[Couleur]],Motifs[],2,0),"?")</f>
        <v>deplacement</v>
      </c>
      <c r="H245" s="30">
        <f>WEEKDAY(Evts[[#This Row],[Date]],2)</f>
        <v>3</v>
      </c>
      <c r="I245" s="30" t="b">
        <f>COUNTIF(JF,Evts[[#This Row],[Date]])=1</f>
        <v>0</v>
      </c>
    </row>
    <row r="246" spans="1:9" x14ac:dyDescent="0.35">
      <c r="A246">
        <v>2</v>
      </c>
      <c r="B246" t="s">
        <v>20</v>
      </c>
      <c r="C246" t="s">
        <v>94</v>
      </c>
      <c r="D246" s="31">
        <v>43300</v>
      </c>
      <c r="E246" s="30">
        <v>12040422</v>
      </c>
      <c r="F246" s="30" t="s">
        <v>397</v>
      </c>
      <c r="G246" s="31" t="str">
        <f>IFERROR(VLOOKUP(Evts[[#This Row],[Couleur]],Motifs[],2,0),"?")</f>
        <v>deplacement</v>
      </c>
      <c r="H246" s="30">
        <f>WEEKDAY(Evts[[#This Row],[Date]],2)</f>
        <v>4</v>
      </c>
      <c r="I246" s="30" t="b">
        <f>COUNTIF(JF,Evts[[#This Row],[Date]])=1</f>
        <v>0</v>
      </c>
    </row>
    <row r="247" spans="1:9" x14ac:dyDescent="0.35">
      <c r="A247">
        <v>3</v>
      </c>
      <c r="B247" t="s">
        <v>36</v>
      </c>
      <c r="C247" t="s">
        <v>89</v>
      </c>
      <c r="D247" s="31">
        <v>43285</v>
      </c>
      <c r="E247" s="30">
        <v>12040422</v>
      </c>
      <c r="F247" s="30" t="s">
        <v>398</v>
      </c>
      <c r="G247" s="31" t="str">
        <f>IFERROR(VLOOKUP(Evts[[#This Row],[Couleur]],Motifs[],2,0),"?")</f>
        <v>deplacement</v>
      </c>
      <c r="H247" s="30">
        <f>WEEKDAY(Evts[[#This Row],[Date]],2)</f>
        <v>3</v>
      </c>
      <c r="I247" s="30" t="b">
        <f>COUNTIF(JF,Evts[[#This Row],[Date]])=1</f>
        <v>0</v>
      </c>
    </row>
    <row r="248" spans="1:9" x14ac:dyDescent="0.35">
      <c r="A248">
        <v>3</v>
      </c>
      <c r="B248" t="s">
        <v>36</v>
      </c>
      <c r="C248" t="s">
        <v>89</v>
      </c>
      <c r="D248" s="31">
        <v>43286</v>
      </c>
      <c r="E248" s="30">
        <v>12040422</v>
      </c>
      <c r="F248" s="30" t="s">
        <v>399</v>
      </c>
      <c r="G248" s="31" t="str">
        <f>IFERROR(VLOOKUP(Evts[[#This Row],[Couleur]],Motifs[],2,0),"?")</f>
        <v>deplacement</v>
      </c>
      <c r="H248" s="30">
        <f>WEEKDAY(Evts[[#This Row],[Date]],2)</f>
        <v>4</v>
      </c>
      <c r="I248" s="30" t="b">
        <f>COUNTIF(JF,Evts[[#This Row],[Date]])=1</f>
        <v>0</v>
      </c>
    </row>
    <row r="249" spans="1:9" x14ac:dyDescent="0.35">
      <c r="A249">
        <v>3</v>
      </c>
      <c r="B249" t="s">
        <v>36</v>
      </c>
      <c r="C249" t="s">
        <v>89</v>
      </c>
      <c r="D249" s="31">
        <v>43287</v>
      </c>
      <c r="E249" s="30">
        <v>12040422</v>
      </c>
      <c r="F249" s="30" t="s">
        <v>400</v>
      </c>
      <c r="G249" s="31" t="str">
        <f>IFERROR(VLOOKUP(Evts[[#This Row],[Couleur]],Motifs[],2,0),"?")</f>
        <v>deplacement</v>
      </c>
      <c r="H249" s="30">
        <f>WEEKDAY(Evts[[#This Row],[Date]],2)</f>
        <v>5</v>
      </c>
      <c r="I249" s="30" t="b">
        <f>COUNTIF(JF,Evts[[#This Row],[Date]])=1</f>
        <v>0</v>
      </c>
    </row>
    <row r="250" spans="1:9" x14ac:dyDescent="0.35">
      <c r="A250">
        <v>3</v>
      </c>
      <c r="B250" t="s">
        <v>36</v>
      </c>
      <c r="C250" t="s">
        <v>89</v>
      </c>
      <c r="D250" s="31">
        <v>43288</v>
      </c>
      <c r="E250" s="30">
        <v>12040422</v>
      </c>
      <c r="F250" s="30" t="s">
        <v>401</v>
      </c>
      <c r="G250" s="31" t="str">
        <f>IFERROR(VLOOKUP(Evts[[#This Row],[Couleur]],Motifs[],2,0),"?")</f>
        <v>deplacement</v>
      </c>
      <c r="H250" s="30">
        <f>WEEKDAY(Evts[[#This Row],[Date]],2)</f>
        <v>6</v>
      </c>
      <c r="I250" s="30" t="b">
        <f>COUNTIF(JF,Evts[[#This Row],[Date]])=1</f>
        <v>0</v>
      </c>
    </row>
    <row r="251" spans="1:9" x14ac:dyDescent="0.35">
      <c r="A251">
        <v>3</v>
      </c>
      <c r="B251" t="s">
        <v>36</v>
      </c>
      <c r="C251" t="s">
        <v>89</v>
      </c>
      <c r="D251" s="31">
        <v>43289</v>
      </c>
      <c r="E251" s="30">
        <v>12040422</v>
      </c>
      <c r="F251" s="30" t="s">
        <v>402</v>
      </c>
      <c r="G251" s="31" t="str">
        <f>IFERROR(VLOOKUP(Evts[[#This Row],[Couleur]],Motifs[],2,0),"?")</f>
        <v>deplacement</v>
      </c>
      <c r="H251" s="30">
        <f>WEEKDAY(Evts[[#This Row],[Date]],2)</f>
        <v>7</v>
      </c>
      <c r="I251" s="30" t="b">
        <f>COUNTIF(JF,Evts[[#This Row],[Date]])=1</f>
        <v>0</v>
      </c>
    </row>
    <row r="252" spans="1:9" x14ac:dyDescent="0.35">
      <c r="A252">
        <v>3</v>
      </c>
      <c r="B252" t="s">
        <v>36</v>
      </c>
      <c r="C252" t="s">
        <v>89</v>
      </c>
      <c r="D252" s="31">
        <v>43290</v>
      </c>
      <c r="E252" s="30">
        <v>12040422</v>
      </c>
      <c r="F252" s="30" t="s">
        <v>403</v>
      </c>
      <c r="G252" s="31" t="str">
        <f>IFERROR(VLOOKUP(Evts[[#This Row],[Couleur]],Motifs[],2,0),"?")</f>
        <v>deplacement</v>
      </c>
      <c r="H252" s="30">
        <f>WEEKDAY(Evts[[#This Row],[Date]],2)</f>
        <v>1</v>
      </c>
      <c r="I252" s="30" t="b">
        <f>COUNTIF(JF,Evts[[#This Row],[Date]])=1</f>
        <v>0</v>
      </c>
    </row>
    <row r="253" spans="1:9" x14ac:dyDescent="0.35">
      <c r="A253">
        <v>3</v>
      </c>
      <c r="B253" t="s">
        <v>36</v>
      </c>
      <c r="C253" t="s">
        <v>89</v>
      </c>
      <c r="D253" s="31">
        <v>43291</v>
      </c>
      <c r="E253" s="30">
        <v>12040422</v>
      </c>
      <c r="F253" s="30" t="s">
        <v>404</v>
      </c>
      <c r="G253" s="31" t="str">
        <f>IFERROR(VLOOKUP(Evts[[#This Row],[Couleur]],Motifs[],2,0),"?")</f>
        <v>deplacement</v>
      </c>
      <c r="H253" s="30">
        <f>WEEKDAY(Evts[[#This Row],[Date]],2)</f>
        <v>2</v>
      </c>
      <c r="I253" s="30" t="b">
        <f>COUNTIF(JF,Evts[[#This Row],[Date]])=1</f>
        <v>0</v>
      </c>
    </row>
    <row r="254" spans="1:9" x14ac:dyDescent="0.35">
      <c r="A254">
        <v>3</v>
      </c>
      <c r="B254" t="s">
        <v>36</v>
      </c>
      <c r="C254" t="s">
        <v>89</v>
      </c>
      <c r="D254" s="31">
        <v>43292</v>
      </c>
      <c r="E254" s="30">
        <v>12040422</v>
      </c>
      <c r="F254" s="30" t="s">
        <v>405</v>
      </c>
      <c r="G254" s="31" t="str">
        <f>IFERROR(VLOOKUP(Evts[[#This Row],[Couleur]],Motifs[],2,0),"?")</f>
        <v>deplacement</v>
      </c>
      <c r="H254" s="30">
        <f>WEEKDAY(Evts[[#This Row],[Date]],2)</f>
        <v>3</v>
      </c>
      <c r="I254" s="30" t="b">
        <f>COUNTIF(JF,Evts[[#This Row],[Date]])=1</f>
        <v>0</v>
      </c>
    </row>
    <row r="255" spans="1:9" x14ac:dyDescent="0.35">
      <c r="A255">
        <v>3</v>
      </c>
      <c r="B255" t="s">
        <v>36</v>
      </c>
      <c r="C255" t="s">
        <v>89</v>
      </c>
      <c r="D255" s="31">
        <v>43293</v>
      </c>
      <c r="E255" s="30">
        <v>12040422</v>
      </c>
      <c r="F255" s="30" t="s">
        <v>406</v>
      </c>
      <c r="G255" s="31" t="str">
        <f>IFERROR(VLOOKUP(Evts[[#This Row],[Couleur]],Motifs[],2,0),"?")</f>
        <v>deplacement</v>
      </c>
      <c r="H255" s="30">
        <f>WEEKDAY(Evts[[#This Row],[Date]],2)</f>
        <v>4</v>
      </c>
      <c r="I255" s="30" t="b">
        <f>COUNTIF(JF,Evts[[#This Row],[Date]])=1</f>
        <v>0</v>
      </c>
    </row>
    <row r="256" spans="1:9" x14ac:dyDescent="0.35">
      <c r="A256">
        <v>4</v>
      </c>
      <c r="B256" t="s">
        <v>58</v>
      </c>
      <c r="C256" t="s">
        <v>94</v>
      </c>
      <c r="D256" s="31">
        <v>43303</v>
      </c>
      <c r="E256" s="30">
        <v>12040422</v>
      </c>
      <c r="F256" s="30" t="s">
        <v>407</v>
      </c>
      <c r="G256" s="31" t="str">
        <f>IFERROR(VLOOKUP(Evts[[#This Row],[Couleur]],Motifs[],2,0),"?")</f>
        <v>deplacement</v>
      </c>
      <c r="H256" s="30">
        <f>WEEKDAY(Evts[[#This Row],[Date]],2)</f>
        <v>7</v>
      </c>
      <c r="I256" s="30" t="b">
        <f>COUNTIF(JF,Evts[[#This Row],[Date]])=1</f>
        <v>0</v>
      </c>
    </row>
    <row r="257" spans="1:9" x14ac:dyDescent="0.35">
      <c r="A257">
        <v>4</v>
      </c>
      <c r="B257" t="s">
        <v>58</v>
      </c>
      <c r="C257" t="s">
        <v>94</v>
      </c>
      <c r="D257" s="31">
        <v>43304</v>
      </c>
      <c r="E257" s="30">
        <v>12040422</v>
      </c>
      <c r="F257" s="30" t="s">
        <v>408</v>
      </c>
      <c r="G257" s="31" t="str">
        <f>IFERROR(VLOOKUP(Evts[[#This Row],[Couleur]],Motifs[],2,0),"?")</f>
        <v>deplacement</v>
      </c>
      <c r="H257" s="30">
        <f>WEEKDAY(Evts[[#This Row],[Date]],2)</f>
        <v>1</v>
      </c>
      <c r="I257" s="30" t="b">
        <f>COUNTIF(JF,Evts[[#This Row],[Date]])=1</f>
        <v>0</v>
      </c>
    </row>
    <row r="258" spans="1:9" x14ac:dyDescent="0.35">
      <c r="A258">
        <v>4</v>
      </c>
      <c r="B258" t="s">
        <v>58</v>
      </c>
      <c r="C258" t="s">
        <v>94</v>
      </c>
      <c r="D258" s="31">
        <v>43305</v>
      </c>
      <c r="E258" s="30">
        <v>12040422</v>
      </c>
      <c r="F258" s="30" t="s">
        <v>409</v>
      </c>
      <c r="G258" s="31" t="str">
        <f>IFERROR(VLOOKUP(Evts[[#This Row],[Couleur]],Motifs[],2,0),"?")</f>
        <v>deplacement</v>
      </c>
      <c r="H258" s="30">
        <f>WEEKDAY(Evts[[#This Row],[Date]],2)</f>
        <v>2</v>
      </c>
      <c r="I258" s="30" t="b">
        <f>COUNTIF(JF,Evts[[#This Row],[Date]])=1</f>
        <v>0</v>
      </c>
    </row>
    <row r="259" spans="1:9" x14ac:dyDescent="0.35">
      <c r="A259">
        <v>4</v>
      </c>
      <c r="B259" t="s">
        <v>58</v>
      </c>
      <c r="C259" t="s">
        <v>94</v>
      </c>
      <c r="D259" s="31">
        <v>43306</v>
      </c>
      <c r="E259" s="30">
        <v>12040422</v>
      </c>
      <c r="F259" s="30" t="s">
        <v>410</v>
      </c>
      <c r="G259" s="31" t="str">
        <f>IFERROR(VLOOKUP(Evts[[#This Row],[Couleur]],Motifs[],2,0),"?")</f>
        <v>deplacement</v>
      </c>
      <c r="H259" s="30">
        <f>WEEKDAY(Evts[[#This Row],[Date]],2)</f>
        <v>3</v>
      </c>
      <c r="I259" s="30" t="b">
        <f>COUNTIF(JF,Evts[[#This Row],[Date]])=1</f>
        <v>0</v>
      </c>
    </row>
    <row r="260" spans="1:9" x14ac:dyDescent="0.35">
      <c r="A260">
        <v>4</v>
      </c>
      <c r="B260" t="s">
        <v>58</v>
      </c>
      <c r="C260" t="s">
        <v>94</v>
      </c>
      <c r="D260" s="31">
        <v>43307</v>
      </c>
      <c r="E260" s="30">
        <v>12040422</v>
      </c>
      <c r="F260" s="30" t="s">
        <v>411</v>
      </c>
      <c r="G260" s="31" t="str">
        <f>IFERROR(VLOOKUP(Evts[[#This Row],[Couleur]],Motifs[],2,0),"?")</f>
        <v>deplacement</v>
      </c>
      <c r="H260" s="30">
        <f>WEEKDAY(Evts[[#This Row],[Date]],2)</f>
        <v>4</v>
      </c>
      <c r="I260" s="30" t="b">
        <f>COUNTIF(JF,Evts[[#This Row],[Date]])=1</f>
        <v>0</v>
      </c>
    </row>
    <row r="261" spans="1:9" x14ac:dyDescent="0.35">
      <c r="A261">
        <v>4</v>
      </c>
      <c r="B261" t="s">
        <v>58</v>
      </c>
      <c r="C261" t="s">
        <v>94</v>
      </c>
      <c r="D261" s="31">
        <v>43308</v>
      </c>
      <c r="E261" s="30">
        <v>12040422</v>
      </c>
      <c r="F261" s="30" t="s">
        <v>412</v>
      </c>
      <c r="G261" s="31" t="str">
        <f>IFERROR(VLOOKUP(Evts[[#This Row],[Couleur]],Motifs[],2,0),"?")</f>
        <v>deplacement</v>
      </c>
      <c r="H261" s="30">
        <f>WEEKDAY(Evts[[#This Row],[Date]],2)</f>
        <v>5</v>
      </c>
      <c r="I261" s="30" t="b">
        <f>COUNTIF(JF,Evts[[#This Row],[Date]])=1</f>
        <v>0</v>
      </c>
    </row>
    <row r="262" spans="1:9" x14ac:dyDescent="0.35">
      <c r="A262">
        <v>4</v>
      </c>
      <c r="B262" t="s">
        <v>58</v>
      </c>
      <c r="C262" t="s">
        <v>94</v>
      </c>
      <c r="D262" s="31">
        <v>43309</v>
      </c>
      <c r="E262" s="30">
        <v>12040422</v>
      </c>
      <c r="F262" s="30" t="s">
        <v>413</v>
      </c>
      <c r="G262" s="31" t="str">
        <f>IFERROR(VLOOKUP(Evts[[#This Row],[Couleur]],Motifs[],2,0),"?")</f>
        <v>deplacement</v>
      </c>
      <c r="H262" s="30">
        <f>WEEKDAY(Evts[[#This Row],[Date]],2)</f>
        <v>6</v>
      </c>
      <c r="I262" s="30" t="b">
        <f>COUNTIF(JF,Evts[[#This Row],[Date]])=1</f>
        <v>0</v>
      </c>
    </row>
    <row r="263" spans="1:9" x14ac:dyDescent="0.35">
      <c r="A263">
        <v>4</v>
      </c>
      <c r="B263" t="s">
        <v>58</v>
      </c>
      <c r="C263" t="s">
        <v>94</v>
      </c>
      <c r="D263" s="31">
        <v>43310</v>
      </c>
      <c r="E263" s="30">
        <v>12040422</v>
      </c>
      <c r="F263" s="30" t="s">
        <v>414</v>
      </c>
      <c r="G263" s="31" t="str">
        <f>IFERROR(VLOOKUP(Evts[[#This Row],[Couleur]],Motifs[],2,0),"?")</f>
        <v>deplacement</v>
      </c>
      <c r="H263" s="30">
        <f>WEEKDAY(Evts[[#This Row],[Date]],2)</f>
        <v>7</v>
      </c>
      <c r="I263" s="30" t="b">
        <f>COUNTIF(JF,Evts[[#This Row],[Date]])=1</f>
        <v>0</v>
      </c>
    </row>
    <row r="264" spans="1:9" x14ac:dyDescent="0.35">
      <c r="A264">
        <v>4</v>
      </c>
      <c r="B264" t="s">
        <v>58</v>
      </c>
      <c r="C264" t="s">
        <v>94</v>
      </c>
      <c r="D264" s="31">
        <v>43311</v>
      </c>
      <c r="E264" s="30">
        <v>12040422</v>
      </c>
      <c r="F264" s="30" t="s">
        <v>415</v>
      </c>
      <c r="G264" s="31" t="str">
        <f>IFERROR(VLOOKUP(Evts[[#This Row],[Couleur]],Motifs[],2,0),"?")</f>
        <v>deplacement</v>
      </c>
      <c r="H264" s="30">
        <f>WEEKDAY(Evts[[#This Row],[Date]],2)</f>
        <v>1</v>
      </c>
      <c r="I264" s="30" t="b">
        <f>COUNTIF(JF,Evts[[#This Row],[Date]])=1</f>
        <v>0</v>
      </c>
    </row>
    <row r="265" spans="1:9" x14ac:dyDescent="0.35">
      <c r="A265">
        <v>4</v>
      </c>
      <c r="B265" t="s">
        <v>55</v>
      </c>
      <c r="C265" t="s">
        <v>88</v>
      </c>
      <c r="D265" s="31">
        <v>43290</v>
      </c>
      <c r="E265" s="30">
        <v>12040422</v>
      </c>
      <c r="F265" s="30" t="s">
        <v>416</v>
      </c>
      <c r="G265" s="31" t="str">
        <f>IFERROR(VLOOKUP(Evts[[#This Row],[Couleur]],Motifs[],2,0),"?")</f>
        <v>deplacement</v>
      </c>
      <c r="H265" s="30">
        <f>WEEKDAY(Evts[[#This Row],[Date]],2)</f>
        <v>1</v>
      </c>
      <c r="I265" s="30" t="b">
        <f>COUNTIF(JF,Evts[[#This Row],[Date]])=1</f>
        <v>0</v>
      </c>
    </row>
    <row r="266" spans="1:9" x14ac:dyDescent="0.35">
      <c r="A266">
        <v>4</v>
      </c>
      <c r="B266" t="s">
        <v>55</v>
      </c>
      <c r="C266" t="s">
        <v>88</v>
      </c>
      <c r="D266" s="31">
        <v>43291</v>
      </c>
      <c r="E266" s="30">
        <v>12040422</v>
      </c>
      <c r="F266" s="30" t="s">
        <v>417</v>
      </c>
      <c r="G266" s="31" t="str">
        <f>IFERROR(VLOOKUP(Evts[[#This Row],[Couleur]],Motifs[],2,0),"?")</f>
        <v>deplacement</v>
      </c>
      <c r="H266" s="30">
        <f>WEEKDAY(Evts[[#This Row],[Date]],2)</f>
        <v>2</v>
      </c>
      <c r="I266" s="30" t="b">
        <f>COUNTIF(JF,Evts[[#This Row],[Date]])=1</f>
        <v>0</v>
      </c>
    </row>
    <row r="267" spans="1:9" x14ac:dyDescent="0.35">
      <c r="A267">
        <v>4</v>
      </c>
      <c r="B267" t="s">
        <v>55</v>
      </c>
      <c r="C267" t="s">
        <v>88</v>
      </c>
      <c r="D267" s="31">
        <v>43292</v>
      </c>
      <c r="E267" s="30">
        <v>12040422</v>
      </c>
      <c r="F267" s="30" t="s">
        <v>418</v>
      </c>
      <c r="G267" s="31" t="str">
        <f>IFERROR(VLOOKUP(Evts[[#This Row],[Couleur]],Motifs[],2,0),"?")</f>
        <v>deplacement</v>
      </c>
      <c r="H267" s="30">
        <f>WEEKDAY(Evts[[#This Row],[Date]],2)</f>
        <v>3</v>
      </c>
      <c r="I267" s="30" t="b">
        <f>COUNTIF(JF,Evts[[#This Row],[Date]])=1</f>
        <v>0</v>
      </c>
    </row>
    <row r="268" spans="1:9" x14ac:dyDescent="0.35">
      <c r="A268">
        <v>4</v>
      </c>
      <c r="B268" t="s">
        <v>55</v>
      </c>
      <c r="C268" t="s">
        <v>88</v>
      </c>
      <c r="D268" s="31">
        <v>43293</v>
      </c>
      <c r="E268" s="30">
        <v>12040422</v>
      </c>
      <c r="F268" s="30" t="s">
        <v>419</v>
      </c>
      <c r="G268" s="31" t="str">
        <f>IFERROR(VLOOKUP(Evts[[#This Row],[Couleur]],Motifs[],2,0),"?")</f>
        <v>deplacement</v>
      </c>
      <c r="H268" s="30">
        <f>WEEKDAY(Evts[[#This Row],[Date]],2)</f>
        <v>4</v>
      </c>
      <c r="I268" s="30" t="b">
        <f>COUNTIF(JF,Evts[[#This Row],[Date]])=1</f>
        <v>0</v>
      </c>
    </row>
    <row r="269" spans="1:9" x14ac:dyDescent="0.35">
      <c r="A269">
        <v>4</v>
      </c>
      <c r="B269" t="s">
        <v>55</v>
      </c>
      <c r="C269" t="s">
        <v>88</v>
      </c>
      <c r="D269" s="31">
        <v>43294</v>
      </c>
      <c r="E269" s="30">
        <v>12040422</v>
      </c>
      <c r="F269" s="30" t="s">
        <v>420</v>
      </c>
      <c r="G269" s="31" t="str">
        <f>IFERROR(VLOOKUP(Evts[[#This Row],[Couleur]],Motifs[],2,0),"?")</f>
        <v>deplacement</v>
      </c>
      <c r="H269" s="30">
        <f>WEEKDAY(Evts[[#This Row],[Date]],2)</f>
        <v>5</v>
      </c>
      <c r="I269" s="30" t="b">
        <f>COUNTIF(JF,Evts[[#This Row],[Date]])=1</f>
        <v>0</v>
      </c>
    </row>
    <row r="270" spans="1:9" x14ac:dyDescent="0.35">
      <c r="A270">
        <v>4</v>
      </c>
      <c r="B270" t="s">
        <v>55</v>
      </c>
      <c r="C270" t="s">
        <v>88</v>
      </c>
      <c r="D270" s="31">
        <v>43295</v>
      </c>
      <c r="E270" s="30">
        <v>12040422</v>
      </c>
      <c r="F270" s="30" t="s">
        <v>421</v>
      </c>
      <c r="G270" s="31" t="str">
        <f>IFERROR(VLOOKUP(Evts[[#This Row],[Couleur]],Motifs[],2,0),"?")</f>
        <v>deplacement</v>
      </c>
      <c r="H270" s="30">
        <f>WEEKDAY(Evts[[#This Row],[Date]],2)</f>
        <v>6</v>
      </c>
      <c r="I270" s="30" t="b">
        <f>COUNTIF(JF,Evts[[#This Row],[Date]])=1</f>
        <v>1</v>
      </c>
    </row>
    <row r="271" spans="1:9" x14ac:dyDescent="0.35">
      <c r="A271">
        <v>4</v>
      </c>
      <c r="B271" t="s">
        <v>55</v>
      </c>
      <c r="C271" t="s">
        <v>88</v>
      </c>
      <c r="D271" s="31">
        <v>43296</v>
      </c>
      <c r="E271" s="30">
        <v>12040422</v>
      </c>
      <c r="F271" s="30" t="s">
        <v>422</v>
      </c>
      <c r="G271" s="31" t="str">
        <f>IFERROR(VLOOKUP(Evts[[#This Row],[Couleur]],Motifs[],2,0),"?")</f>
        <v>deplacement</v>
      </c>
      <c r="H271" s="30">
        <f>WEEKDAY(Evts[[#This Row],[Date]],2)</f>
        <v>7</v>
      </c>
      <c r="I271" s="30" t="b">
        <f>COUNTIF(JF,Evts[[#This Row],[Date]])=1</f>
        <v>0</v>
      </c>
    </row>
    <row r="272" spans="1:9" x14ac:dyDescent="0.35">
      <c r="A272">
        <v>4</v>
      </c>
      <c r="B272" t="s">
        <v>55</v>
      </c>
      <c r="C272" t="s">
        <v>88</v>
      </c>
      <c r="D272" s="31">
        <v>43297</v>
      </c>
      <c r="E272" s="30">
        <v>12040422</v>
      </c>
      <c r="F272" s="30" t="s">
        <v>423</v>
      </c>
      <c r="G272" s="31" t="str">
        <f>IFERROR(VLOOKUP(Evts[[#This Row],[Couleur]],Motifs[],2,0),"?")</f>
        <v>deplacement</v>
      </c>
      <c r="H272" s="30">
        <f>WEEKDAY(Evts[[#This Row],[Date]],2)</f>
        <v>1</v>
      </c>
      <c r="I272" s="30" t="b">
        <f>COUNTIF(JF,Evts[[#This Row],[Date]])=1</f>
        <v>0</v>
      </c>
    </row>
    <row r="273" spans="1:9" x14ac:dyDescent="0.35">
      <c r="A273">
        <v>4</v>
      </c>
      <c r="B273" t="s">
        <v>55</v>
      </c>
      <c r="C273" t="s">
        <v>88</v>
      </c>
      <c r="D273" s="31">
        <v>43298</v>
      </c>
      <c r="E273" s="30">
        <v>12040422</v>
      </c>
      <c r="F273" s="30" t="s">
        <v>424</v>
      </c>
      <c r="G273" s="31" t="str">
        <f>IFERROR(VLOOKUP(Evts[[#This Row],[Couleur]],Motifs[],2,0),"?")</f>
        <v>deplacement</v>
      </c>
      <c r="H273" s="30">
        <f>WEEKDAY(Evts[[#This Row],[Date]],2)</f>
        <v>2</v>
      </c>
      <c r="I273" s="30" t="b">
        <f>COUNTIF(JF,Evts[[#This Row],[Date]])=1</f>
        <v>0</v>
      </c>
    </row>
    <row r="274" spans="1:9" x14ac:dyDescent="0.35">
      <c r="A274">
        <v>6</v>
      </c>
      <c r="B274" t="s">
        <v>43</v>
      </c>
      <c r="C274" t="s">
        <v>88</v>
      </c>
      <c r="D274" s="31">
        <v>43282</v>
      </c>
      <c r="E274" s="30">
        <v>12040422</v>
      </c>
      <c r="F274" s="30" t="s">
        <v>425</v>
      </c>
      <c r="G274" s="31" t="str">
        <f>IFERROR(VLOOKUP(Evts[[#This Row],[Couleur]],Motifs[],2,0),"?")</f>
        <v>deplacement</v>
      </c>
      <c r="H274" s="30">
        <f>WEEKDAY(Evts[[#This Row],[Date]],2)</f>
        <v>7</v>
      </c>
      <c r="I274" s="30" t="b">
        <f>COUNTIF(JF,Evts[[#This Row],[Date]])=1</f>
        <v>0</v>
      </c>
    </row>
    <row r="275" spans="1:9" x14ac:dyDescent="0.35">
      <c r="A275">
        <v>6</v>
      </c>
      <c r="B275" t="s">
        <v>43</v>
      </c>
      <c r="C275" t="s">
        <v>88</v>
      </c>
      <c r="D275" s="31">
        <v>43283</v>
      </c>
      <c r="E275" s="30">
        <v>12040422</v>
      </c>
      <c r="F275" s="30" t="s">
        <v>426</v>
      </c>
      <c r="G275" s="31" t="str">
        <f>IFERROR(VLOOKUP(Evts[[#This Row],[Couleur]],Motifs[],2,0),"?")</f>
        <v>deplacement</v>
      </c>
      <c r="H275" s="30">
        <f>WEEKDAY(Evts[[#This Row],[Date]],2)</f>
        <v>1</v>
      </c>
      <c r="I275" s="30" t="b">
        <f>COUNTIF(JF,Evts[[#This Row],[Date]])=1</f>
        <v>0</v>
      </c>
    </row>
    <row r="276" spans="1:9" x14ac:dyDescent="0.35">
      <c r="A276">
        <v>6</v>
      </c>
      <c r="B276" t="s">
        <v>43</v>
      </c>
      <c r="C276" t="s">
        <v>88</v>
      </c>
      <c r="D276" s="31">
        <v>43284</v>
      </c>
      <c r="E276" s="30">
        <v>12040422</v>
      </c>
      <c r="F276" s="30" t="s">
        <v>427</v>
      </c>
      <c r="G276" s="31" t="str">
        <f>IFERROR(VLOOKUP(Evts[[#This Row],[Couleur]],Motifs[],2,0),"?")</f>
        <v>deplacement</v>
      </c>
      <c r="H276" s="30">
        <f>WEEKDAY(Evts[[#This Row],[Date]],2)</f>
        <v>2</v>
      </c>
      <c r="I276" s="30" t="b">
        <f>COUNTIF(JF,Evts[[#This Row],[Date]])=1</f>
        <v>0</v>
      </c>
    </row>
    <row r="277" spans="1:9" x14ac:dyDescent="0.35">
      <c r="A277">
        <v>6</v>
      </c>
      <c r="B277" t="s">
        <v>43</v>
      </c>
      <c r="C277" t="s">
        <v>88</v>
      </c>
      <c r="D277" s="31">
        <v>43285</v>
      </c>
      <c r="E277" s="30">
        <v>12040422</v>
      </c>
      <c r="F277" s="30" t="s">
        <v>428</v>
      </c>
      <c r="G277" s="31" t="str">
        <f>IFERROR(VLOOKUP(Evts[[#This Row],[Couleur]],Motifs[],2,0),"?")</f>
        <v>deplacement</v>
      </c>
      <c r="H277" s="30">
        <f>WEEKDAY(Evts[[#This Row],[Date]],2)</f>
        <v>3</v>
      </c>
      <c r="I277" s="30" t="b">
        <f>COUNTIF(JF,Evts[[#This Row],[Date]])=1</f>
        <v>0</v>
      </c>
    </row>
    <row r="278" spans="1:9" x14ac:dyDescent="0.35">
      <c r="A278">
        <v>6</v>
      </c>
      <c r="B278" t="s">
        <v>43</v>
      </c>
      <c r="C278" t="s">
        <v>88</v>
      </c>
      <c r="D278" s="31">
        <v>43286</v>
      </c>
      <c r="E278" s="30">
        <v>12040422</v>
      </c>
      <c r="F278" s="30" t="s">
        <v>429</v>
      </c>
      <c r="G278" s="31" t="str">
        <f>IFERROR(VLOOKUP(Evts[[#This Row],[Couleur]],Motifs[],2,0),"?")</f>
        <v>deplacement</v>
      </c>
      <c r="H278" s="30">
        <f>WEEKDAY(Evts[[#This Row],[Date]],2)</f>
        <v>4</v>
      </c>
      <c r="I278" s="30" t="b">
        <f>COUNTIF(JF,Evts[[#This Row],[Date]])=1</f>
        <v>0</v>
      </c>
    </row>
    <row r="279" spans="1:9" x14ac:dyDescent="0.35">
      <c r="A279">
        <v>6</v>
      </c>
      <c r="B279" t="s">
        <v>43</v>
      </c>
      <c r="C279" t="s">
        <v>88</v>
      </c>
      <c r="D279" s="31">
        <v>43287</v>
      </c>
      <c r="E279" s="30">
        <v>12040422</v>
      </c>
      <c r="F279" s="30" t="s">
        <v>430</v>
      </c>
      <c r="G279" s="31" t="str">
        <f>IFERROR(VLOOKUP(Evts[[#This Row],[Couleur]],Motifs[],2,0),"?")</f>
        <v>deplacement</v>
      </c>
      <c r="H279" s="30">
        <f>WEEKDAY(Evts[[#This Row],[Date]],2)</f>
        <v>5</v>
      </c>
      <c r="I279" s="30" t="b">
        <f>COUNTIF(JF,Evts[[#This Row],[Date]])=1</f>
        <v>0</v>
      </c>
    </row>
    <row r="280" spans="1:9" x14ac:dyDescent="0.35">
      <c r="A280">
        <v>6</v>
      </c>
      <c r="B280" t="s">
        <v>43</v>
      </c>
      <c r="C280" t="s">
        <v>88</v>
      </c>
      <c r="D280" s="31">
        <v>43288</v>
      </c>
      <c r="E280" s="30">
        <v>12040422</v>
      </c>
      <c r="F280" s="30" t="s">
        <v>431</v>
      </c>
      <c r="G280" s="31" t="str">
        <f>IFERROR(VLOOKUP(Evts[[#This Row],[Couleur]],Motifs[],2,0),"?")</f>
        <v>deplacement</v>
      </c>
      <c r="H280" s="30">
        <f>WEEKDAY(Evts[[#This Row],[Date]],2)</f>
        <v>6</v>
      </c>
      <c r="I280" s="30" t="b">
        <f>COUNTIF(JF,Evts[[#This Row],[Date]])=1</f>
        <v>0</v>
      </c>
    </row>
    <row r="281" spans="1:9" x14ac:dyDescent="0.35">
      <c r="A281">
        <v>6</v>
      </c>
      <c r="B281" t="s">
        <v>43</v>
      </c>
      <c r="C281" t="s">
        <v>88</v>
      </c>
      <c r="D281" s="31">
        <v>43289</v>
      </c>
      <c r="E281" s="30">
        <v>12040422</v>
      </c>
      <c r="F281" s="30" t="s">
        <v>432</v>
      </c>
      <c r="G281" s="31" t="str">
        <f>IFERROR(VLOOKUP(Evts[[#This Row],[Couleur]],Motifs[],2,0),"?")</f>
        <v>deplacement</v>
      </c>
      <c r="H281" s="30">
        <f>WEEKDAY(Evts[[#This Row],[Date]],2)</f>
        <v>7</v>
      </c>
      <c r="I281" s="30" t="b">
        <f>COUNTIF(JF,Evts[[#This Row],[Date]])=1</f>
        <v>0</v>
      </c>
    </row>
    <row r="282" spans="1:9" x14ac:dyDescent="0.35">
      <c r="A282">
        <v>6</v>
      </c>
      <c r="B282" t="s">
        <v>43</v>
      </c>
      <c r="C282" t="s">
        <v>88</v>
      </c>
      <c r="D282" s="31">
        <v>43290</v>
      </c>
      <c r="E282" s="30">
        <v>12040422</v>
      </c>
      <c r="F282" s="30" t="s">
        <v>433</v>
      </c>
      <c r="G282" s="31" t="str">
        <f>IFERROR(VLOOKUP(Evts[[#This Row],[Couleur]],Motifs[],2,0),"?")</f>
        <v>deplacement</v>
      </c>
      <c r="H282" s="30">
        <f>WEEKDAY(Evts[[#This Row],[Date]],2)</f>
        <v>1</v>
      </c>
      <c r="I282" s="30" t="b">
        <f>COUNTIF(JF,Evts[[#This Row],[Date]])=1</f>
        <v>0</v>
      </c>
    </row>
    <row r="283" spans="1:9" x14ac:dyDescent="0.35">
      <c r="A283">
        <v>6</v>
      </c>
      <c r="B283" t="s">
        <v>35</v>
      </c>
      <c r="C283" t="s">
        <v>91</v>
      </c>
      <c r="D283" s="31">
        <v>43299</v>
      </c>
      <c r="E283" s="30">
        <v>12040422</v>
      </c>
      <c r="F283" s="30" t="s">
        <v>434</v>
      </c>
      <c r="G283" s="31" t="str">
        <f>IFERROR(VLOOKUP(Evts[[#This Row],[Couleur]],Motifs[],2,0),"?")</f>
        <v>deplacement</v>
      </c>
      <c r="H283" s="30">
        <f>WEEKDAY(Evts[[#This Row],[Date]],2)</f>
        <v>3</v>
      </c>
      <c r="I283" s="30" t="b">
        <f>COUNTIF(JF,Evts[[#This Row],[Date]])=1</f>
        <v>0</v>
      </c>
    </row>
    <row r="284" spans="1:9" x14ac:dyDescent="0.35">
      <c r="A284">
        <v>6</v>
      </c>
      <c r="B284" t="s">
        <v>35</v>
      </c>
      <c r="C284" t="s">
        <v>91</v>
      </c>
      <c r="D284" s="31">
        <v>43300</v>
      </c>
      <c r="E284" s="30">
        <v>12040422</v>
      </c>
      <c r="F284" s="30" t="s">
        <v>435</v>
      </c>
      <c r="G284" s="31" t="str">
        <f>IFERROR(VLOOKUP(Evts[[#This Row],[Couleur]],Motifs[],2,0),"?")</f>
        <v>deplacement</v>
      </c>
      <c r="H284" s="30">
        <f>WEEKDAY(Evts[[#This Row],[Date]],2)</f>
        <v>4</v>
      </c>
      <c r="I284" s="30" t="b">
        <f>COUNTIF(JF,Evts[[#This Row],[Date]])=1</f>
        <v>0</v>
      </c>
    </row>
    <row r="285" spans="1:9" x14ac:dyDescent="0.35">
      <c r="A285">
        <v>6</v>
      </c>
      <c r="B285" t="s">
        <v>35</v>
      </c>
      <c r="C285" t="s">
        <v>91</v>
      </c>
      <c r="D285" s="31">
        <v>43301</v>
      </c>
      <c r="E285" s="30">
        <v>12040422</v>
      </c>
      <c r="F285" s="30" t="s">
        <v>436</v>
      </c>
      <c r="G285" s="31" t="str">
        <f>IFERROR(VLOOKUP(Evts[[#This Row],[Couleur]],Motifs[],2,0),"?")</f>
        <v>deplacement</v>
      </c>
      <c r="H285" s="30">
        <f>WEEKDAY(Evts[[#This Row],[Date]],2)</f>
        <v>5</v>
      </c>
      <c r="I285" s="30" t="b">
        <f>COUNTIF(JF,Evts[[#This Row],[Date]])=1</f>
        <v>0</v>
      </c>
    </row>
    <row r="286" spans="1:9" x14ac:dyDescent="0.35">
      <c r="A286">
        <v>6</v>
      </c>
      <c r="B286" t="s">
        <v>35</v>
      </c>
      <c r="C286" t="s">
        <v>91</v>
      </c>
      <c r="D286" s="31">
        <v>43302</v>
      </c>
      <c r="E286" s="30">
        <v>12040422</v>
      </c>
      <c r="F286" s="30" t="s">
        <v>437</v>
      </c>
      <c r="G286" s="31" t="str">
        <f>IFERROR(VLOOKUP(Evts[[#This Row],[Couleur]],Motifs[],2,0),"?")</f>
        <v>deplacement</v>
      </c>
      <c r="H286" s="30">
        <f>WEEKDAY(Evts[[#This Row],[Date]],2)</f>
        <v>6</v>
      </c>
      <c r="I286" s="30" t="b">
        <f>COUNTIF(JF,Evts[[#This Row],[Date]])=1</f>
        <v>0</v>
      </c>
    </row>
    <row r="287" spans="1:9" x14ac:dyDescent="0.35">
      <c r="A287">
        <v>6</v>
      </c>
      <c r="B287" t="s">
        <v>35</v>
      </c>
      <c r="C287" t="s">
        <v>91</v>
      </c>
      <c r="D287" s="31">
        <v>43303</v>
      </c>
      <c r="E287" s="30">
        <v>12040422</v>
      </c>
      <c r="F287" s="30" t="s">
        <v>438</v>
      </c>
      <c r="G287" s="31" t="str">
        <f>IFERROR(VLOOKUP(Evts[[#This Row],[Couleur]],Motifs[],2,0),"?")</f>
        <v>deplacement</v>
      </c>
      <c r="H287" s="30">
        <f>WEEKDAY(Evts[[#This Row],[Date]],2)</f>
        <v>7</v>
      </c>
      <c r="I287" s="30" t="b">
        <f>COUNTIF(JF,Evts[[#This Row],[Date]])=1</f>
        <v>0</v>
      </c>
    </row>
    <row r="288" spans="1:9" x14ac:dyDescent="0.35">
      <c r="A288">
        <v>6</v>
      </c>
      <c r="B288" t="s">
        <v>35</v>
      </c>
      <c r="C288" t="s">
        <v>91</v>
      </c>
      <c r="D288" s="31">
        <v>43304</v>
      </c>
      <c r="E288" s="30">
        <v>12040422</v>
      </c>
      <c r="F288" s="30" t="s">
        <v>439</v>
      </c>
      <c r="G288" s="31" t="str">
        <f>IFERROR(VLOOKUP(Evts[[#This Row],[Couleur]],Motifs[],2,0),"?")</f>
        <v>deplacement</v>
      </c>
      <c r="H288" s="30">
        <f>WEEKDAY(Evts[[#This Row],[Date]],2)</f>
        <v>1</v>
      </c>
      <c r="I288" s="30" t="b">
        <f>COUNTIF(JF,Evts[[#This Row],[Date]])=1</f>
        <v>0</v>
      </c>
    </row>
    <row r="289" spans="1:9" x14ac:dyDescent="0.35">
      <c r="A289">
        <v>6</v>
      </c>
      <c r="B289" t="s">
        <v>35</v>
      </c>
      <c r="C289" t="s">
        <v>91</v>
      </c>
      <c r="D289" s="31">
        <v>43305</v>
      </c>
      <c r="E289" s="30">
        <v>12040422</v>
      </c>
      <c r="F289" s="30" t="s">
        <v>440</v>
      </c>
      <c r="G289" s="31" t="str">
        <f>IFERROR(VLOOKUP(Evts[[#This Row],[Couleur]],Motifs[],2,0),"?")</f>
        <v>deplacement</v>
      </c>
      <c r="H289" s="30">
        <f>WEEKDAY(Evts[[#This Row],[Date]],2)</f>
        <v>2</v>
      </c>
      <c r="I289" s="30" t="b">
        <f>COUNTIF(JF,Evts[[#This Row],[Date]])=1</f>
        <v>0</v>
      </c>
    </row>
    <row r="290" spans="1:9" x14ac:dyDescent="0.35">
      <c r="A290">
        <v>6</v>
      </c>
      <c r="B290" t="s">
        <v>35</v>
      </c>
      <c r="C290" t="s">
        <v>91</v>
      </c>
      <c r="D290" s="31">
        <v>43306</v>
      </c>
      <c r="E290" s="30">
        <v>12040422</v>
      </c>
      <c r="F290" s="30" t="s">
        <v>441</v>
      </c>
      <c r="G290" s="31" t="str">
        <f>IFERROR(VLOOKUP(Evts[[#This Row],[Couleur]],Motifs[],2,0),"?")</f>
        <v>deplacement</v>
      </c>
      <c r="H290" s="30">
        <f>WEEKDAY(Evts[[#This Row],[Date]],2)</f>
        <v>3</v>
      </c>
      <c r="I290" s="30" t="b">
        <f>COUNTIF(JF,Evts[[#This Row],[Date]])=1</f>
        <v>0</v>
      </c>
    </row>
    <row r="291" spans="1:9" x14ac:dyDescent="0.35">
      <c r="A291">
        <v>6</v>
      </c>
      <c r="B291" t="s">
        <v>35</v>
      </c>
      <c r="C291" t="s">
        <v>91</v>
      </c>
      <c r="D291" s="31">
        <v>43307</v>
      </c>
      <c r="E291" s="30">
        <v>12040422</v>
      </c>
      <c r="F291" s="30" t="s">
        <v>442</v>
      </c>
      <c r="G291" s="31" t="str">
        <f>IFERROR(VLOOKUP(Evts[[#This Row],[Couleur]],Motifs[],2,0),"?")</f>
        <v>deplacement</v>
      </c>
      <c r="H291" s="30">
        <f>WEEKDAY(Evts[[#This Row],[Date]],2)</f>
        <v>4</v>
      </c>
      <c r="I291" s="30" t="b">
        <f>COUNTIF(JF,Evts[[#This Row],[Date]])=1</f>
        <v>0</v>
      </c>
    </row>
    <row r="292" spans="1:9" x14ac:dyDescent="0.35">
      <c r="A292">
        <v>8</v>
      </c>
      <c r="B292" t="s">
        <v>25</v>
      </c>
      <c r="C292" t="s">
        <v>92</v>
      </c>
      <c r="D292" s="31">
        <v>43287</v>
      </c>
      <c r="E292" s="30">
        <v>12040422</v>
      </c>
      <c r="F292" s="30" t="s">
        <v>443</v>
      </c>
      <c r="G292" s="31" t="str">
        <f>IFERROR(VLOOKUP(Evts[[#This Row],[Couleur]],Motifs[],2,0),"?")</f>
        <v>deplacement</v>
      </c>
      <c r="H292" s="30">
        <f>WEEKDAY(Evts[[#This Row],[Date]],2)</f>
        <v>5</v>
      </c>
      <c r="I292" s="30" t="b">
        <f>COUNTIF(JF,Evts[[#This Row],[Date]])=1</f>
        <v>0</v>
      </c>
    </row>
    <row r="293" spans="1:9" x14ac:dyDescent="0.35">
      <c r="A293">
        <v>8</v>
      </c>
      <c r="B293" t="s">
        <v>25</v>
      </c>
      <c r="C293" t="s">
        <v>92</v>
      </c>
      <c r="D293" s="31">
        <v>43288</v>
      </c>
      <c r="E293" s="30">
        <v>12040422</v>
      </c>
      <c r="F293" s="30" t="s">
        <v>444</v>
      </c>
      <c r="G293" s="31" t="str">
        <f>IFERROR(VLOOKUP(Evts[[#This Row],[Couleur]],Motifs[],2,0),"?")</f>
        <v>deplacement</v>
      </c>
      <c r="H293" s="30">
        <f>WEEKDAY(Evts[[#This Row],[Date]],2)</f>
        <v>6</v>
      </c>
      <c r="I293" s="30" t="b">
        <f>COUNTIF(JF,Evts[[#This Row],[Date]])=1</f>
        <v>0</v>
      </c>
    </row>
    <row r="294" spans="1:9" x14ac:dyDescent="0.35">
      <c r="A294">
        <v>8</v>
      </c>
      <c r="B294" t="s">
        <v>25</v>
      </c>
      <c r="C294" t="s">
        <v>92</v>
      </c>
      <c r="D294" s="31">
        <v>43289</v>
      </c>
      <c r="E294" s="30">
        <v>12040422</v>
      </c>
      <c r="F294" s="30" t="s">
        <v>445</v>
      </c>
      <c r="G294" s="31" t="str">
        <f>IFERROR(VLOOKUP(Evts[[#This Row],[Couleur]],Motifs[],2,0),"?")</f>
        <v>deplacement</v>
      </c>
      <c r="H294" s="30">
        <f>WEEKDAY(Evts[[#This Row],[Date]],2)</f>
        <v>7</v>
      </c>
      <c r="I294" s="30" t="b">
        <f>COUNTIF(JF,Evts[[#This Row],[Date]])=1</f>
        <v>0</v>
      </c>
    </row>
    <row r="295" spans="1:9" x14ac:dyDescent="0.35">
      <c r="A295">
        <v>8</v>
      </c>
      <c r="B295" t="s">
        <v>25</v>
      </c>
      <c r="C295" t="s">
        <v>92</v>
      </c>
      <c r="D295" s="31">
        <v>43290</v>
      </c>
      <c r="E295" s="30">
        <v>12040422</v>
      </c>
      <c r="F295" s="30" t="s">
        <v>446</v>
      </c>
      <c r="G295" s="31" t="str">
        <f>IFERROR(VLOOKUP(Evts[[#This Row],[Couleur]],Motifs[],2,0),"?")</f>
        <v>deplacement</v>
      </c>
      <c r="H295" s="30">
        <f>WEEKDAY(Evts[[#This Row],[Date]],2)</f>
        <v>1</v>
      </c>
      <c r="I295" s="30" t="b">
        <f>COUNTIF(JF,Evts[[#This Row],[Date]])=1</f>
        <v>0</v>
      </c>
    </row>
    <row r="296" spans="1:9" x14ac:dyDescent="0.35">
      <c r="A296">
        <v>8</v>
      </c>
      <c r="B296" t="s">
        <v>25</v>
      </c>
      <c r="C296" t="s">
        <v>92</v>
      </c>
      <c r="D296" s="31">
        <v>43291</v>
      </c>
      <c r="E296" s="30">
        <v>12040422</v>
      </c>
      <c r="F296" s="30" t="s">
        <v>447</v>
      </c>
      <c r="G296" s="31" t="str">
        <f>IFERROR(VLOOKUP(Evts[[#This Row],[Couleur]],Motifs[],2,0),"?")</f>
        <v>deplacement</v>
      </c>
      <c r="H296" s="30">
        <f>WEEKDAY(Evts[[#This Row],[Date]],2)</f>
        <v>2</v>
      </c>
      <c r="I296" s="30" t="b">
        <f>COUNTIF(JF,Evts[[#This Row],[Date]])=1</f>
        <v>0</v>
      </c>
    </row>
    <row r="297" spans="1:9" x14ac:dyDescent="0.35">
      <c r="A297">
        <v>8</v>
      </c>
      <c r="B297" t="s">
        <v>25</v>
      </c>
      <c r="C297" t="s">
        <v>92</v>
      </c>
      <c r="D297" s="31">
        <v>43292</v>
      </c>
      <c r="E297" s="30">
        <v>12040422</v>
      </c>
      <c r="F297" s="30" t="s">
        <v>448</v>
      </c>
      <c r="G297" s="31" t="str">
        <f>IFERROR(VLOOKUP(Evts[[#This Row],[Couleur]],Motifs[],2,0),"?")</f>
        <v>deplacement</v>
      </c>
      <c r="H297" s="30">
        <f>WEEKDAY(Evts[[#This Row],[Date]],2)</f>
        <v>3</v>
      </c>
      <c r="I297" s="30" t="b">
        <f>COUNTIF(JF,Evts[[#This Row],[Date]])=1</f>
        <v>0</v>
      </c>
    </row>
    <row r="298" spans="1:9" x14ac:dyDescent="0.35">
      <c r="A298">
        <v>8</v>
      </c>
      <c r="B298" t="s">
        <v>25</v>
      </c>
      <c r="C298" t="s">
        <v>92</v>
      </c>
      <c r="D298" s="31">
        <v>43293</v>
      </c>
      <c r="E298" s="30">
        <v>12040422</v>
      </c>
      <c r="F298" s="30" t="s">
        <v>449</v>
      </c>
      <c r="G298" s="31" t="str">
        <f>IFERROR(VLOOKUP(Evts[[#This Row],[Couleur]],Motifs[],2,0),"?")</f>
        <v>deplacement</v>
      </c>
      <c r="H298" s="30">
        <f>WEEKDAY(Evts[[#This Row],[Date]],2)</f>
        <v>4</v>
      </c>
      <c r="I298" s="30" t="b">
        <f>COUNTIF(JF,Evts[[#This Row],[Date]])=1</f>
        <v>0</v>
      </c>
    </row>
    <row r="299" spans="1:9" x14ac:dyDescent="0.35">
      <c r="A299">
        <v>8</v>
      </c>
      <c r="B299" t="s">
        <v>25</v>
      </c>
      <c r="C299" t="s">
        <v>92</v>
      </c>
      <c r="D299" s="31">
        <v>43294</v>
      </c>
      <c r="E299" s="30">
        <v>12040422</v>
      </c>
      <c r="F299" s="30" t="s">
        <v>450</v>
      </c>
      <c r="G299" s="31" t="str">
        <f>IFERROR(VLOOKUP(Evts[[#This Row],[Couleur]],Motifs[],2,0),"?")</f>
        <v>deplacement</v>
      </c>
      <c r="H299" s="30">
        <f>WEEKDAY(Evts[[#This Row],[Date]],2)</f>
        <v>5</v>
      </c>
      <c r="I299" s="30" t="b">
        <f>COUNTIF(JF,Evts[[#This Row],[Date]])=1</f>
        <v>0</v>
      </c>
    </row>
    <row r="300" spans="1:9" x14ac:dyDescent="0.35">
      <c r="A300">
        <v>10</v>
      </c>
      <c r="B300" t="s">
        <v>15</v>
      </c>
      <c r="C300" t="s">
        <v>89</v>
      </c>
      <c r="D300" s="31">
        <v>43284</v>
      </c>
      <c r="E300" s="30">
        <v>12040422</v>
      </c>
      <c r="F300" s="30" t="s">
        <v>451</v>
      </c>
      <c r="G300" s="31" t="str">
        <f>IFERROR(VLOOKUP(Evts[[#This Row],[Couleur]],Motifs[],2,0),"?")</f>
        <v>deplacement</v>
      </c>
      <c r="H300" s="30">
        <f>WEEKDAY(Evts[[#This Row],[Date]],2)</f>
        <v>2</v>
      </c>
      <c r="I300" s="30" t="b">
        <f>COUNTIF(JF,Evts[[#This Row],[Date]])=1</f>
        <v>0</v>
      </c>
    </row>
    <row r="301" spans="1:9" x14ac:dyDescent="0.35">
      <c r="A301">
        <v>10</v>
      </c>
      <c r="B301" t="s">
        <v>15</v>
      </c>
      <c r="C301" t="s">
        <v>89</v>
      </c>
      <c r="D301" s="31">
        <v>43285</v>
      </c>
      <c r="E301" s="30">
        <v>12040422</v>
      </c>
      <c r="F301" s="30" t="s">
        <v>452</v>
      </c>
      <c r="G301" s="31" t="str">
        <f>IFERROR(VLOOKUP(Evts[[#This Row],[Couleur]],Motifs[],2,0),"?")</f>
        <v>deplacement</v>
      </c>
      <c r="H301" s="30">
        <f>WEEKDAY(Evts[[#This Row],[Date]],2)</f>
        <v>3</v>
      </c>
      <c r="I301" s="30" t="b">
        <f>COUNTIF(JF,Evts[[#This Row],[Date]])=1</f>
        <v>0</v>
      </c>
    </row>
    <row r="302" spans="1:9" x14ac:dyDescent="0.35">
      <c r="A302">
        <v>10</v>
      </c>
      <c r="B302" t="s">
        <v>15</v>
      </c>
      <c r="C302" t="s">
        <v>89</v>
      </c>
      <c r="D302" s="31">
        <v>43286</v>
      </c>
      <c r="E302" s="30">
        <v>12040422</v>
      </c>
      <c r="F302" s="30" t="s">
        <v>453</v>
      </c>
      <c r="G302" s="31" t="str">
        <f>IFERROR(VLOOKUP(Evts[[#This Row],[Couleur]],Motifs[],2,0),"?")</f>
        <v>deplacement</v>
      </c>
      <c r="H302" s="30">
        <f>WEEKDAY(Evts[[#This Row],[Date]],2)</f>
        <v>4</v>
      </c>
      <c r="I302" s="30" t="b">
        <f>COUNTIF(JF,Evts[[#This Row],[Date]])=1</f>
        <v>0</v>
      </c>
    </row>
    <row r="303" spans="1:9" x14ac:dyDescent="0.35">
      <c r="A303">
        <v>10</v>
      </c>
      <c r="B303" t="s">
        <v>15</v>
      </c>
      <c r="C303" t="s">
        <v>89</v>
      </c>
      <c r="D303" s="31">
        <v>43287</v>
      </c>
      <c r="E303" s="30">
        <v>12040422</v>
      </c>
      <c r="F303" s="30" t="s">
        <v>454</v>
      </c>
      <c r="G303" s="31" t="str">
        <f>IFERROR(VLOOKUP(Evts[[#This Row],[Couleur]],Motifs[],2,0),"?")</f>
        <v>deplacement</v>
      </c>
      <c r="H303" s="30">
        <f>WEEKDAY(Evts[[#This Row],[Date]],2)</f>
        <v>5</v>
      </c>
      <c r="I303" s="30" t="b">
        <f>COUNTIF(JF,Evts[[#This Row],[Date]])=1</f>
        <v>0</v>
      </c>
    </row>
    <row r="304" spans="1:9" x14ac:dyDescent="0.35">
      <c r="A304">
        <v>10</v>
      </c>
      <c r="B304" t="s">
        <v>15</v>
      </c>
      <c r="C304" t="s">
        <v>89</v>
      </c>
      <c r="D304" s="31">
        <v>43288</v>
      </c>
      <c r="E304" s="30">
        <v>12040422</v>
      </c>
      <c r="F304" s="30" t="s">
        <v>455</v>
      </c>
      <c r="G304" s="31" t="str">
        <f>IFERROR(VLOOKUP(Evts[[#This Row],[Couleur]],Motifs[],2,0),"?")</f>
        <v>deplacement</v>
      </c>
      <c r="H304" s="30">
        <f>WEEKDAY(Evts[[#This Row],[Date]],2)</f>
        <v>6</v>
      </c>
      <c r="I304" s="30" t="b">
        <f>COUNTIF(JF,Evts[[#This Row],[Date]])=1</f>
        <v>0</v>
      </c>
    </row>
    <row r="305" spans="1:9" x14ac:dyDescent="0.35">
      <c r="A305">
        <v>10</v>
      </c>
      <c r="B305" t="s">
        <v>15</v>
      </c>
      <c r="C305" t="s">
        <v>89</v>
      </c>
      <c r="D305" s="31">
        <v>43289</v>
      </c>
      <c r="E305" s="30">
        <v>12040422</v>
      </c>
      <c r="F305" s="30" t="s">
        <v>456</v>
      </c>
      <c r="G305" s="31" t="str">
        <f>IFERROR(VLOOKUP(Evts[[#This Row],[Couleur]],Motifs[],2,0),"?")</f>
        <v>deplacement</v>
      </c>
      <c r="H305" s="30">
        <f>WEEKDAY(Evts[[#This Row],[Date]],2)</f>
        <v>7</v>
      </c>
      <c r="I305" s="30" t="b">
        <f>COUNTIF(JF,Evts[[#This Row],[Date]])=1</f>
        <v>0</v>
      </c>
    </row>
    <row r="306" spans="1:9" x14ac:dyDescent="0.35">
      <c r="A306">
        <v>10</v>
      </c>
      <c r="B306" t="s">
        <v>15</v>
      </c>
      <c r="C306" t="s">
        <v>89</v>
      </c>
      <c r="D306" s="31">
        <v>43290</v>
      </c>
      <c r="E306" s="30">
        <v>12040422</v>
      </c>
      <c r="F306" s="30" t="s">
        <v>457</v>
      </c>
      <c r="G306" s="31" t="str">
        <f>IFERROR(VLOOKUP(Evts[[#This Row],[Couleur]],Motifs[],2,0),"?")</f>
        <v>deplacement</v>
      </c>
      <c r="H306" s="30">
        <f>WEEKDAY(Evts[[#This Row],[Date]],2)</f>
        <v>1</v>
      </c>
      <c r="I306" s="30" t="b">
        <f>COUNTIF(JF,Evts[[#This Row],[Date]])=1</f>
        <v>0</v>
      </c>
    </row>
    <row r="307" spans="1:9" x14ac:dyDescent="0.35">
      <c r="A307">
        <v>10</v>
      </c>
      <c r="B307" t="s">
        <v>15</v>
      </c>
      <c r="C307" t="s">
        <v>89</v>
      </c>
      <c r="D307" s="31">
        <v>43291</v>
      </c>
      <c r="E307" s="30">
        <v>12040422</v>
      </c>
      <c r="F307" s="30" t="s">
        <v>458</v>
      </c>
      <c r="G307" s="31" t="str">
        <f>IFERROR(VLOOKUP(Evts[[#This Row],[Couleur]],Motifs[],2,0),"?")</f>
        <v>deplacement</v>
      </c>
      <c r="H307" s="30">
        <f>WEEKDAY(Evts[[#This Row],[Date]],2)</f>
        <v>2</v>
      </c>
      <c r="I307" s="30" t="b">
        <f>COUNTIF(JF,Evts[[#This Row],[Date]])=1</f>
        <v>0</v>
      </c>
    </row>
    <row r="308" spans="1:9" x14ac:dyDescent="0.35">
      <c r="A308">
        <v>10</v>
      </c>
      <c r="B308" t="s">
        <v>15</v>
      </c>
      <c r="C308" t="s">
        <v>89</v>
      </c>
      <c r="D308" s="31">
        <v>43292</v>
      </c>
      <c r="E308" s="30">
        <v>12040422</v>
      </c>
      <c r="F308" s="30" t="s">
        <v>459</v>
      </c>
      <c r="G308" s="31" t="str">
        <f>IFERROR(VLOOKUP(Evts[[#This Row],[Couleur]],Motifs[],2,0),"?")</f>
        <v>deplacement</v>
      </c>
      <c r="H308" s="30">
        <f>WEEKDAY(Evts[[#This Row],[Date]],2)</f>
        <v>3</v>
      </c>
      <c r="I308" s="30" t="b">
        <f>COUNTIF(JF,Evts[[#This Row],[Date]])=1</f>
        <v>0</v>
      </c>
    </row>
    <row r="309" spans="1:9" x14ac:dyDescent="0.35">
      <c r="A309">
        <v>10</v>
      </c>
      <c r="B309" t="s">
        <v>16</v>
      </c>
      <c r="C309" t="s">
        <v>91</v>
      </c>
      <c r="D309" s="31">
        <v>43299</v>
      </c>
      <c r="E309" s="30">
        <v>12040422</v>
      </c>
      <c r="F309" s="30" t="s">
        <v>460</v>
      </c>
      <c r="G309" s="31" t="str">
        <f>IFERROR(VLOOKUP(Evts[[#This Row],[Couleur]],Motifs[],2,0),"?")</f>
        <v>deplacement</v>
      </c>
      <c r="H309" s="30">
        <f>WEEKDAY(Evts[[#This Row],[Date]],2)</f>
        <v>3</v>
      </c>
      <c r="I309" s="30" t="b">
        <f>COUNTIF(JF,Evts[[#This Row],[Date]])=1</f>
        <v>0</v>
      </c>
    </row>
    <row r="310" spans="1:9" x14ac:dyDescent="0.35">
      <c r="A310">
        <v>10</v>
      </c>
      <c r="B310" t="s">
        <v>16</v>
      </c>
      <c r="C310" t="s">
        <v>91</v>
      </c>
      <c r="D310" s="31">
        <v>43300</v>
      </c>
      <c r="E310" s="30">
        <v>12040422</v>
      </c>
      <c r="F310" s="30" t="s">
        <v>461</v>
      </c>
      <c r="G310" s="31" t="str">
        <f>IFERROR(VLOOKUP(Evts[[#This Row],[Couleur]],Motifs[],2,0),"?")</f>
        <v>deplacement</v>
      </c>
      <c r="H310" s="30">
        <f>WEEKDAY(Evts[[#This Row],[Date]],2)</f>
        <v>4</v>
      </c>
      <c r="I310" s="30" t="b">
        <f>COUNTIF(JF,Evts[[#This Row],[Date]])=1</f>
        <v>0</v>
      </c>
    </row>
    <row r="311" spans="1:9" x14ac:dyDescent="0.35">
      <c r="A311">
        <v>10</v>
      </c>
      <c r="B311" t="s">
        <v>16</v>
      </c>
      <c r="C311" t="s">
        <v>91</v>
      </c>
      <c r="D311" s="31">
        <v>43301</v>
      </c>
      <c r="E311" s="30">
        <v>12040422</v>
      </c>
      <c r="F311" s="30" t="s">
        <v>462</v>
      </c>
      <c r="G311" s="31" t="str">
        <f>IFERROR(VLOOKUP(Evts[[#This Row],[Couleur]],Motifs[],2,0),"?")</f>
        <v>deplacement</v>
      </c>
      <c r="H311" s="30">
        <f>WEEKDAY(Evts[[#This Row],[Date]],2)</f>
        <v>5</v>
      </c>
      <c r="I311" s="30" t="b">
        <f>COUNTIF(JF,Evts[[#This Row],[Date]])=1</f>
        <v>0</v>
      </c>
    </row>
    <row r="312" spans="1:9" x14ac:dyDescent="0.35">
      <c r="A312">
        <v>10</v>
      </c>
      <c r="B312" t="s">
        <v>16</v>
      </c>
      <c r="C312" t="s">
        <v>91</v>
      </c>
      <c r="D312" s="31">
        <v>43302</v>
      </c>
      <c r="E312" s="30">
        <v>12040422</v>
      </c>
      <c r="F312" s="30" t="s">
        <v>463</v>
      </c>
      <c r="G312" s="31" t="str">
        <f>IFERROR(VLOOKUP(Evts[[#This Row],[Couleur]],Motifs[],2,0),"?")</f>
        <v>deplacement</v>
      </c>
      <c r="H312" s="30">
        <f>WEEKDAY(Evts[[#This Row],[Date]],2)</f>
        <v>6</v>
      </c>
      <c r="I312" s="30" t="b">
        <f>COUNTIF(JF,Evts[[#This Row],[Date]])=1</f>
        <v>0</v>
      </c>
    </row>
    <row r="313" spans="1:9" x14ac:dyDescent="0.35">
      <c r="A313">
        <v>10</v>
      </c>
      <c r="B313" t="s">
        <v>16</v>
      </c>
      <c r="C313" t="s">
        <v>91</v>
      </c>
      <c r="D313" s="31">
        <v>43303</v>
      </c>
      <c r="E313" s="30">
        <v>12040422</v>
      </c>
      <c r="F313" s="30" t="s">
        <v>464</v>
      </c>
      <c r="G313" s="31" t="str">
        <f>IFERROR(VLOOKUP(Evts[[#This Row],[Couleur]],Motifs[],2,0),"?")</f>
        <v>deplacement</v>
      </c>
      <c r="H313" s="30">
        <f>WEEKDAY(Evts[[#This Row],[Date]],2)</f>
        <v>7</v>
      </c>
      <c r="I313" s="30" t="b">
        <f>COUNTIF(JF,Evts[[#This Row],[Date]])=1</f>
        <v>0</v>
      </c>
    </row>
    <row r="314" spans="1:9" x14ac:dyDescent="0.35">
      <c r="A314">
        <v>10</v>
      </c>
      <c r="B314" t="s">
        <v>16</v>
      </c>
      <c r="C314" t="s">
        <v>91</v>
      </c>
      <c r="D314" s="31">
        <v>43304</v>
      </c>
      <c r="E314" s="30">
        <v>12040422</v>
      </c>
      <c r="F314" s="30" t="s">
        <v>465</v>
      </c>
      <c r="G314" s="31" t="str">
        <f>IFERROR(VLOOKUP(Evts[[#This Row],[Couleur]],Motifs[],2,0),"?")</f>
        <v>deplacement</v>
      </c>
      <c r="H314" s="30">
        <f>WEEKDAY(Evts[[#This Row],[Date]],2)</f>
        <v>1</v>
      </c>
      <c r="I314" s="30" t="b">
        <f>COUNTIF(JF,Evts[[#This Row],[Date]])=1</f>
        <v>0</v>
      </c>
    </row>
    <row r="315" spans="1:9" x14ac:dyDescent="0.35">
      <c r="A315">
        <v>10</v>
      </c>
      <c r="B315" t="s">
        <v>16</v>
      </c>
      <c r="C315" t="s">
        <v>91</v>
      </c>
      <c r="D315" s="31">
        <v>43305</v>
      </c>
      <c r="E315" s="30">
        <v>12040422</v>
      </c>
      <c r="F315" s="30" t="s">
        <v>466</v>
      </c>
      <c r="G315" s="31" t="str">
        <f>IFERROR(VLOOKUP(Evts[[#This Row],[Couleur]],Motifs[],2,0),"?")</f>
        <v>deplacement</v>
      </c>
      <c r="H315" s="30">
        <f>WEEKDAY(Evts[[#This Row],[Date]],2)</f>
        <v>2</v>
      </c>
      <c r="I315" s="30" t="b">
        <f>COUNTIF(JF,Evts[[#This Row],[Date]])=1</f>
        <v>0</v>
      </c>
    </row>
    <row r="316" spans="1:9" x14ac:dyDescent="0.35">
      <c r="A316">
        <v>10</v>
      </c>
      <c r="B316" t="s">
        <v>16</v>
      </c>
      <c r="C316" t="s">
        <v>91</v>
      </c>
      <c r="D316" s="31">
        <v>43306</v>
      </c>
      <c r="E316" s="30">
        <v>12040422</v>
      </c>
      <c r="F316" s="30" t="s">
        <v>467</v>
      </c>
      <c r="G316" s="31" t="str">
        <f>IFERROR(VLOOKUP(Evts[[#This Row],[Couleur]],Motifs[],2,0),"?")</f>
        <v>deplacement</v>
      </c>
      <c r="H316" s="30">
        <f>WEEKDAY(Evts[[#This Row],[Date]],2)</f>
        <v>3</v>
      </c>
      <c r="I316" s="30" t="b">
        <f>COUNTIF(JF,Evts[[#This Row],[Date]])=1</f>
        <v>0</v>
      </c>
    </row>
    <row r="317" spans="1:9" x14ac:dyDescent="0.35">
      <c r="A317">
        <v>10</v>
      </c>
      <c r="B317" t="s">
        <v>16</v>
      </c>
      <c r="C317" t="s">
        <v>91</v>
      </c>
      <c r="D317" s="31">
        <v>43307</v>
      </c>
      <c r="E317" s="30">
        <v>12040422</v>
      </c>
      <c r="F317" s="30" t="s">
        <v>468</v>
      </c>
      <c r="G317" s="31" t="str">
        <f>IFERROR(VLOOKUP(Evts[[#This Row],[Couleur]],Motifs[],2,0),"?")</f>
        <v>deplacement</v>
      </c>
      <c r="H317" s="30">
        <f>WEEKDAY(Evts[[#This Row],[Date]],2)</f>
        <v>4</v>
      </c>
      <c r="I317" s="30" t="b">
        <f>COUNTIF(JF,Evts[[#This Row],[Date]])=1</f>
        <v>0</v>
      </c>
    </row>
    <row r="318" spans="1:9" x14ac:dyDescent="0.35">
      <c r="A318">
        <v>16</v>
      </c>
      <c r="B318" t="s">
        <v>4</v>
      </c>
      <c r="C318" t="s">
        <v>90</v>
      </c>
      <c r="D318" s="31">
        <v>43296</v>
      </c>
      <c r="E318" s="30">
        <v>12040422</v>
      </c>
      <c r="F318" s="30" t="s">
        <v>469</v>
      </c>
      <c r="G318" s="31" t="str">
        <f>IFERROR(VLOOKUP(Evts[[#This Row],[Couleur]],Motifs[],2,0),"?")</f>
        <v>deplacement</v>
      </c>
      <c r="H318" s="30">
        <f>WEEKDAY(Evts[[#This Row],[Date]],2)</f>
        <v>7</v>
      </c>
      <c r="I318" s="30" t="b">
        <f>COUNTIF(JF,Evts[[#This Row],[Date]])=1</f>
        <v>0</v>
      </c>
    </row>
    <row r="319" spans="1:9" x14ac:dyDescent="0.35">
      <c r="A319">
        <v>16</v>
      </c>
      <c r="B319" t="s">
        <v>4</v>
      </c>
      <c r="C319" t="s">
        <v>90</v>
      </c>
      <c r="D319" s="31">
        <v>43297</v>
      </c>
      <c r="E319" s="30">
        <v>12040422</v>
      </c>
      <c r="F319" s="30" t="s">
        <v>470</v>
      </c>
      <c r="G319" s="31" t="str">
        <f>IFERROR(VLOOKUP(Evts[[#This Row],[Couleur]],Motifs[],2,0),"?")</f>
        <v>deplacement</v>
      </c>
      <c r="H319" s="30">
        <f>WEEKDAY(Evts[[#This Row],[Date]],2)</f>
        <v>1</v>
      </c>
      <c r="I319" s="30" t="b">
        <f>COUNTIF(JF,Evts[[#This Row],[Date]])=1</f>
        <v>0</v>
      </c>
    </row>
    <row r="320" spans="1:9" x14ac:dyDescent="0.35">
      <c r="A320">
        <v>16</v>
      </c>
      <c r="B320" t="s">
        <v>4</v>
      </c>
      <c r="C320" t="s">
        <v>90</v>
      </c>
      <c r="D320" s="31">
        <v>43298</v>
      </c>
      <c r="E320" s="30">
        <v>12040422</v>
      </c>
      <c r="F320" s="30" t="s">
        <v>471</v>
      </c>
      <c r="G320" s="31" t="str">
        <f>IFERROR(VLOOKUP(Evts[[#This Row],[Couleur]],Motifs[],2,0),"?")</f>
        <v>deplacement</v>
      </c>
      <c r="H320" s="30">
        <f>WEEKDAY(Evts[[#This Row],[Date]],2)</f>
        <v>2</v>
      </c>
      <c r="I320" s="30" t="b">
        <f>COUNTIF(JF,Evts[[#This Row],[Date]])=1</f>
        <v>0</v>
      </c>
    </row>
    <row r="321" spans="1:9" x14ac:dyDescent="0.35">
      <c r="A321">
        <v>16</v>
      </c>
      <c r="B321" t="s">
        <v>4</v>
      </c>
      <c r="C321" t="s">
        <v>90</v>
      </c>
      <c r="D321" s="31">
        <v>43299</v>
      </c>
      <c r="E321" s="30">
        <v>12040422</v>
      </c>
      <c r="F321" s="30" t="s">
        <v>472</v>
      </c>
      <c r="G321" s="31" t="str">
        <f>IFERROR(VLOOKUP(Evts[[#This Row],[Couleur]],Motifs[],2,0),"?")</f>
        <v>deplacement</v>
      </c>
      <c r="H321" s="30">
        <f>WEEKDAY(Evts[[#This Row],[Date]],2)</f>
        <v>3</v>
      </c>
      <c r="I321" s="30" t="b">
        <f>COUNTIF(JF,Evts[[#This Row],[Date]])=1</f>
        <v>0</v>
      </c>
    </row>
    <row r="322" spans="1:9" x14ac:dyDescent="0.35">
      <c r="A322">
        <v>16</v>
      </c>
      <c r="B322" t="s">
        <v>4</v>
      </c>
      <c r="C322" t="s">
        <v>90</v>
      </c>
      <c r="D322" s="31">
        <v>43300</v>
      </c>
      <c r="E322" s="30">
        <v>12040422</v>
      </c>
      <c r="F322" s="30" t="s">
        <v>473</v>
      </c>
      <c r="G322" s="31" t="str">
        <f>IFERROR(VLOOKUP(Evts[[#This Row],[Couleur]],Motifs[],2,0),"?")</f>
        <v>deplacement</v>
      </c>
      <c r="H322" s="30">
        <f>WEEKDAY(Evts[[#This Row],[Date]],2)</f>
        <v>4</v>
      </c>
      <c r="I322" s="30" t="b">
        <f>COUNTIF(JF,Evts[[#This Row],[Date]])=1</f>
        <v>0</v>
      </c>
    </row>
    <row r="323" spans="1:9" x14ac:dyDescent="0.35">
      <c r="A323">
        <v>16</v>
      </c>
      <c r="B323" t="s">
        <v>4</v>
      </c>
      <c r="C323" t="s">
        <v>90</v>
      </c>
      <c r="D323" s="31">
        <v>43301</v>
      </c>
      <c r="E323" s="30">
        <v>12040422</v>
      </c>
      <c r="F323" s="30" t="s">
        <v>474</v>
      </c>
      <c r="G323" s="31" t="str">
        <f>IFERROR(VLOOKUP(Evts[[#This Row],[Couleur]],Motifs[],2,0),"?")</f>
        <v>deplacement</v>
      </c>
      <c r="H323" s="30">
        <f>WEEKDAY(Evts[[#This Row],[Date]],2)</f>
        <v>5</v>
      </c>
      <c r="I323" s="30" t="b">
        <f>COUNTIF(JF,Evts[[#This Row],[Date]])=1</f>
        <v>0</v>
      </c>
    </row>
    <row r="324" spans="1:9" x14ac:dyDescent="0.35">
      <c r="A324">
        <v>16</v>
      </c>
      <c r="B324" t="s">
        <v>4</v>
      </c>
      <c r="C324" t="s">
        <v>90</v>
      </c>
      <c r="D324" s="31">
        <v>43302</v>
      </c>
      <c r="E324" s="30">
        <v>12040422</v>
      </c>
      <c r="F324" s="30" t="s">
        <v>475</v>
      </c>
      <c r="G324" s="31" t="str">
        <f>IFERROR(VLOOKUP(Evts[[#This Row],[Couleur]],Motifs[],2,0),"?")</f>
        <v>deplacement</v>
      </c>
      <c r="H324" s="30">
        <f>WEEKDAY(Evts[[#This Row],[Date]],2)</f>
        <v>6</v>
      </c>
      <c r="I324" s="30" t="b">
        <f>COUNTIF(JF,Evts[[#This Row],[Date]])=1</f>
        <v>0</v>
      </c>
    </row>
    <row r="325" spans="1:9" x14ac:dyDescent="0.35">
      <c r="A325">
        <v>16</v>
      </c>
      <c r="B325" t="s">
        <v>4</v>
      </c>
      <c r="C325" t="s">
        <v>90</v>
      </c>
      <c r="D325" s="31">
        <v>43303</v>
      </c>
      <c r="E325" s="30">
        <v>12040422</v>
      </c>
      <c r="F325" s="30" t="s">
        <v>476</v>
      </c>
      <c r="G325" s="31" t="str">
        <f>IFERROR(VLOOKUP(Evts[[#This Row],[Couleur]],Motifs[],2,0),"?")</f>
        <v>deplacement</v>
      </c>
      <c r="H325" s="30">
        <f>WEEKDAY(Evts[[#This Row],[Date]],2)</f>
        <v>7</v>
      </c>
      <c r="I325" s="30" t="b">
        <f>COUNTIF(JF,Evts[[#This Row],[Date]])=1</f>
        <v>0</v>
      </c>
    </row>
    <row r="326" spans="1:9" x14ac:dyDescent="0.35">
      <c r="A326">
        <v>16</v>
      </c>
      <c r="B326" t="s">
        <v>4</v>
      </c>
      <c r="C326" t="s">
        <v>90</v>
      </c>
      <c r="D326" s="31">
        <v>43304</v>
      </c>
      <c r="E326" s="30">
        <v>12040422</v>
      </c>
      <c r="F326" s="30" t="s">
        <v>477</v>
      </c>
      <c r="G326" s="31" t="str">
        <f>IFERROR(VLOOKUP(Evts[[#This Row],[Couleur]],Motifs[],2,0),"?")</f>
        <v>deplacement</v>
      </c>
      <c r="H326" s="30">
        <f>WEEKDAY(Evts[[#This Row],[Date]],2)</f>
        <v>1</v>
      </c>
      <c r="I326" s="30" t="b">
        <f>COUNTIF(JF,Evts[[#This Row],[Date]])=1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3"/>
  <sheetViews>
    <sheetView workbookViewId="0">
      <selection activeCell="C2" sqref="C2"/>
    </sheetView>
  </sheetViews>
  <sheetFormatPr baseColWidth="10" defaultRowHeight="14.5" x14ac:dyDescent="0.35"/>
  <cols>
    <col min="1" max="1" width="4.453125" bestFit="1" customWidth="1"/>
    <col min="2" max="2" width="13.26953125" bestFit="1" customWidth="1"/>
    <col min="3" max="3" width="13.08984375" bestFit="1" customWidth="1"/>
  </cols>
  <sheetData>
    <row r="1" spans="1:3" x14ac:dyDescent="0.35">
      <c r="A1" s="35">
        <v>2018</v>
      </c>
      <c r="B1" s="36" t="s">
        <v>132</v>
      </c>
      <c r="C1" s="36" t="s">
        <v>131</v>
      </c>
    </row>
    <row r="2" spans="1:3" x14ac:dyDescent="0.35">
      <c r="A2" s="37"/>
      <c r="B2" s="37" t="s">
        <v>133</v>
      </c>
      <c r="C2" s="38">
        <f>DATE(A1,1,1)</f>
        <v>43101</v>
      </c>
    </row>
    <row r="3" spans="1:3" x14ac:dyDescent="0.35">
      <c r="A3" s="37"/>
      <c r="B3" s="37" t="s">
        <v>134</v>
      </c>
      <c r="C3" s="38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</row>
    <row r="4" spans="1:3" x14ac:dyDescent="0.35">
      <c r="A4" s="37"/>
      <c r="B4" s="37" t="s">
        <v>135</v>
      </c>
      <c r="C4" s="38">
        <f>C3+1</f>
        <v>43192</v>
      </c>
    </row>
    <row r="5" spans="1:3" x14ac:dyDescent="0.35">
      <c r="A5" s="37"/>
      <c r="B5" s="37" t="s">
        <v>136</v>
      </c>
      <c r="C5" s="38">
        <f>DATE(A1,5,1)</f>
        <v>43221</v>
      </c>
    </row>
    <row r="6" spans="1:3" x14ac:dyDescent="0.35">
      <c r="A6" s="37"/>
      <c r="B6" s="37" t="s">
        <v>137</v>
      </c>
      <c r="C6" s="38">
        <f>DATE(A1,5,8)</f>
        <v>43228</v>
      </c>
    </row>
    <row r="7" spans="1:3" x14ac:dyDescent="0.35">
      <c r="A7" s="37"/>
      <c r="B7" s="37" t="s">
        <v>138</v>
      </c>
      <c r="C7" s="38">
        <f>C3+39</f>
        <v>43230</v>
      </c>
    </row>
    <row r="8" spans="1:3" x14ac:dyDescent="0.35">
      <c r="A8" s="37"/>
      <c r="B8" s="37" t="s">
        <v>139</v>
      </c>
      <c r="C8" s="38">
        <f>C3+50</f>
        <v>43241</v>
      </c>
    </row>
    <row r="9" spans="1:3" x14ac:dyDescent="0.35">
      <c r="A9" s="37"/>
      <c r="B9" s="37" t="s">
        <v>140</v>
      </c>
      <c r="C9" s="38">
        <f>DATE(A1,7,14)</f>
        <v>43295</v>
      </c>
    </row>
    <row r="10" spans="1:3" x14ac:dyDescent="0.35">
      <c r="A10" s="37"/>
      <c r="B10" s="37" t="s">
        <v>141</v>
      </c>
      <c r="C10" s="38">
        <f>DATE(A1,8,15)</f>
        <v>43327</v>
      </c>
    </row>
    <row r="11" spans="1:3" x14ac:dyDescent="0.35">
      <c r="A11" s="37"/>
      <c r="B11" s="37" t="s">
        <v>142</v>
      </c>
      <c r="C11" s="38">
        <f>DATE(A1,11,1)</f>
        <v>43405</v>
      </c>
    </row>
    <row r="12" spans="1:3" x14ac:dyDescent="0.35">
      <c r="A12" s="37"/>
      <c r="B12" s="37" t="s">
        <v>143</v>
      </c>
      <c r="C12" s="38">
        <f>DATE(A1,11,11)</f>
        <v>43415</v>
      </c>
    </row>
    <row r="13" spans="1:3" x14ac:dyDescent="0.35">
      <c r="A13" s="37"/>
      <c r="B13" s="37" t="s">
        <v>144</v>
      </c>
      <c r="C13" s="38">
        <f>DATE(A1,12,25)</f>
        <v>43459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Planning</vt:lpstr>
      <vt:lpstr>Motifs</vt:lpstr>
      <vt:lpstr>Synthèse</vt:lpstr>
      <vt:lpstr>BdD</vt:lpstr>
      <vt:lpstr>JF</vt:lpstr>
      <vt:lpstr>JF</vt:lpstr>
    </vt:vector>
  </TitlesOfParts>
  <Company>MINISTERE DE LA DEFENSE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FONT-FIGUERAS Jean-Marc ADJ</dc:creator>
  <cp:lastModifiedBy>Michel</cp:lastModifiedBy>
  <dcterms:created xsi:type="dcterms:W3CDTF">2018-07-24T14:14:32Z</dcterms:created>
  <dcterms:modified xsi:type="dcterms:W3CDTF">2018-08-01T10:42:33Z</dcterms:modified>
</cp:coreProperties>
</file>