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2" r:id="rId1"/>
    <sheet name="Feuil2" sheetId="4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C2" i="4" s="1"/>
  <c r="C3" i="4"/>
  <c r="C4" i="4"/>
  <c r="C5" i="4"/>
  <c r="C6" i="4"/>
  <c r="H2" i="4" l="1"/>
  <c r="G2" i="4"/>
  <c r="A3" i="4"/>
  <c r="B2" i="4"/>
  <c r="E17" i="2"/>
  <c r="E9" i="2"/>
  <c r="D17" i="2"/>
  <c r="D9" i="2"/>
  <c r="D2" i="4"/>
  <c r="E2" i="4"/>
  <c r="F2" i="4"/>
  <c r="G3" i="4" l="1"/>
  <c r="H3" i="4"/>
  <c r="A4" i="4"/>
  <c r="B3" i="4"/>
  <c r="D3" i="4"/>
  <c r="E3" i="4"/>
  <c r="F3" i="4"/>
  <c r="G4" i="4" l="1"/>
  <c r="H4" i="4"/>
  <c r="A5" i="4"/>
  <c r="B4" i="4"/>
  <c r="E4" i="4"/>
  <c r="F4" i="4"/>
  <c r="D4" i="4"/>
  <c r="G5" i="4" l="1"/>
  <c r="H5" i="4"/>
  <c r="A6" i="4"/>
  <c r="B5" i="4"/>
  <c r="F5" i="4"/>
  <c r="D5" i="4"/>
  <c r="E5" i="4"/>
  <c r="G6" i="4" l="1"/>
  <c r="H6" i="4"/>
  <c r="B6" i="4"/>
  <c r="F6" i="4"/>
  <c r="D6" i="4"/>
  <c r="E6" i="4"/>
</calcChain>
</file>

<file path=xl/sharedStrings.xml><?xml version="1.0" encoding="utf-8"?>
<sst xmlns="http://schemas.openxmlformats.org/spreadsheetml/2006/main" count="40" uniqueCount="30">
  <si>
    <r>
      <t>Stats</t>
    </r>
    <r>
      <rPr>
        <sz val="11"/>
        <color rgb="FF222222"/>
        <rFont val="Arial"/>
        <family val="2"/>
      </rPr>
      <t xml:space="preserve"> </t>
    </r>
  </si>
  <si>
    <t>12:00pm</t>
  </si>
  <si>
    <t>13:30pm</t>
  </si>
  <si>
    <t>14:00pm</t>
  </si>
  <si>
    <t>2019 Key</t>
  </si>
  <si>
    <t>Global Flot</t>
  </si>
  <si>
    <t>Admin Post value</t>
  </si>
  <si>
    <t>Cp X15D57D45F65E54662 Empty</t>
  </si>
  <si>
    <t>Monica Belledonne</t>
  </si>
  <si>
    <t>Paul Edwell</t>
  </si>
  <si>
    <t>Christophe Coreia</t>
  </si>
  <si>
    <t>Emile Brun</t>
  </si>
  <si>
    <t>Geoffrey Oriol</t>
  </si>
  <si>
    <t>Hugo Lefat</t>
  </si>
  <si>
    <t>Frederic Moulisse</t>
  </si>
  <si>
    <t>Chloe Svitorina</t>
  </si>
  <si>
    <t xml:space="preserve">11.57 Monica Belledonne Sit 4.10 Law 51.55 Paul Edwell Sit </t>
  </si>
  <si>
    <t xml:space="preserve">7.25 Christophe Coreia Sit 5.10 Law 11.38 Emile Brun Sit </t>
  </si>
  <si>
    <t xml:space="preserve">2.05 Geoffrey Oriol Sit 34.45 Law 3.40 Hugo Lefat Sit </t>
  </si>
  <si>
    <t xml:space="preserve">1.62 Frederic Moulisse Sit 31.85 Law 52.40 Chloe Svitorina Sit </t>
  </si>
  <si>
    <t>José De Carvalho</t>
  </si>
  <si>
    <t>PMounier</t>
  </si>
  <si>
    <t xml:space="preserve">1.65 José De Carvalho Sit 21.9 Law 47.3 PMounier Sit </t>
  </si>
  <si>
    <t>Nom 1</t>
  </si>
  <si>
    <t>Nom 2</t>
  </si>
  <si>
    <t>V1</t>
  </si>
  <si>
    <t>VL</t>
  </si>
  <si>
    <t>V2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</si>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</sst>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222222"/>
      <name val="Arial"/>
      <family val="2"/>
    </font>
    <font>
      <sz val="11"/>
      <color rgb="FF0066C0"/>
      <name val="Arial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11</xdr:row>
      <xdr:rowOff>38100</xdr:rowOff>
    </xdr:from>
    <xdr:to>
      <xdr:col>8</xdr:col>
      <xdr:colOff>38100</xdr:colOff>
      <xdr:row>15</xdr:row>
      <xdr:rowOff>69850</xdr:rowOff>
    </xdr:to>
    <xdr:sp macro="" textlink="">
      <xdr:nvSpPr>
        <xdr:cNvPr id="2" name="Rectangle à coins arrondis 1"/>
        <xdr:cNvSpPr/>
      </xdr:nvSpPr>
      <xdr:spPr>
        <a:xfrm>
          <a:off x="3727450" y="2063750"/>
          <a:ext cx="2070100" cy="768350"/>
        </a:xfrm>
        <a:prstGeom prst="wedgeRoundRectCallout">
          <a:avLst>
            <a:gd name="adj1" fmla="val -60097"/>
            <a:gd name="adj2" fmla="val -15816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formules à tirer vers le bas autant que nécessaire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9"/>
  <sheetViews>
    <sheetView topLeftCell="A34" workbookViewId="0">
      <selection activeCell="A49" sqref="A49"/>
    </sheetView>
  </sheetViews>
  <sheetFormatPr baseColWidth="10" defaultRowHeight="14.5" x14ac:dyDescent="0.35"/>
  <sheetData>
    <row r="1" spans="1:5" x14ac:dyDescent="0.35">
      <c r="A1" t="s">
        <v>7</v>
      </c>
    </row>
    <row r="2" spans="1:5" x14ac:dyDescent="0.35">
      <c r="A2" t="s">
        <v>4</v>
      </c>
    </row>
    <row r="3" spans="1:5" x14ac:dyDescent="0.35">
      <c r="A3" t="s">
        <v>5</v>
      </c>
    </row>
    <row r="5" spans="1:5" x14ac:dyDescent="0.35">
      <c r="A5" t="s">
        <v>6</v>
      </c>
    </row>
    <row r="6" spans="1:5" x14ac:dyDescent="0.35">
      <c r="A6">
        <v>145335</v>
      </c>
    </row>
    <row r="9" spans="1:5" x14ac:dyDescent="0.35">
      <c r="A9" s="2" t="s">
        <v>1</v>
      </c>
      <c r="C9">
        <v>2</v>
      </c>
      <c r="D9">
        <f>+ROW()</f>
        <v>9</v>
      </c>
      <c r="E9">
        <f>8*C9-7</f>
        <v>9</v>
      </c>
    </row>
    <row r="10" spans="1:5" x14ac:dyDescent="0.35">
      <c r="A10" s="1" t="s">
        <v>8</v>
      </c>
    </row>
    <row r="11" spans="1:5" x14ac:dyDescent="0.35">
      <c r="A11" s="1">
        <v>0.34</v>
      </c>
    </row>
    <row r="12" spans="1:5" x14ac:dyDescent="0.35">
      <c r="A12" s="1" t="s">
        <v>0</v>
      </c>
    </row>
    <row r="13" spans="1:5" x14ac:dyDescent="0.35">
      <c r="A13" s="1">
        <v>1.5</v>
      </c>
    </row>
    <row r="14" spans="1:5" x14ac:dyDescent="0.35">
      <c r="A14" s="1" t="s">
        <v>9</v>
      </c>
    </row>
    <row r="15" spans="1:5" x14ac:dyDescent="0.35">
      <c r="A15" s="2" t="s">
        <v>16</v>
      </c>
    </row>
    <row r="17" spans="1:5" x14ac:dyDescent="0.35">
      <c r="A17" s="2" t="s">
        <v>1</v>
      </c>
      <c r="C17">
        <v>3</v>
      </c>
      <c r="D17">
        <f>+ROW()</f>
        <v>17</v>
      </c>
      <c r="E17">
        <f>8*C17-7</f>
        <v>17</v>
      </c>
    </row>
    <row r="18" spans="1:5" x14ac:dyDescent="0.35">
      <c r="A18" s="1" t="s">
        <v>10</v>
      </c>
    </row>
    <row r="19" spans="1:5" x14ac:dyDescent="0.35">
      <c r="A19" s="1">
        <v>1.88</v>
      </c>
    </row>
    <row r="20" spans="1:5" x14ac:dyDescent="0.35">
      <c r="A20" s="1" t="s">
        <v>0</v>
      </c>
    </row>
    <row r="21" spans="1:5" x14ac:dyDescent="0.35">
      <c r="A21" s="1">
        <v>2.34</v>
      </c>
    </row>
    <row r="22" spans="1:5" x14ac:dyDescent="0.35">
      <c r="A22" s="1" t="s">
        <v>11</v>
      </c>
    </row>
    <row r="23" spans="1:5" x14ac:dyDescent="0.35">
      <c r="A23" s="2" t="s">
        <v>17</v>
      </c>
    </row>
    <row r="25" spans="1:5" x14ac:dyDescent="0.35">
      <c r="A25" s="2" t="s">
        <v>2</v>
      </c>
    </row>
    <row r="26" spans="1:5" x14ac:dyDescent="0.35">
      <c r="A26" s="1" t="s">
        <v>12</v>
      </c>
    </row>
    <row r="27" spans="1:5" x14ac:dyDescent="0.35">
      <c r="A27" s="1">
        <v>0.34</v>
      </c>
    </row>
    <row r="28" spans="1:5" x14ac:dyDescent="0.35">
      <c r="A28" s="1" t="s">
        <v>0</v>
      </c>
    </row>
    <row r="29" spans="1:5" x14ac:dyDescent="0.35">
      <c r="A29" s="1">
        <v>1.5</v>
      </c>
    </row>
    <row r="30" spans="1:5" x14ac:dyDescent="0.35">
      <c r="A30" s="1" t="s">
        <v>13</v>
      </c>
    </row>
    <row r="31" spans="1:5" x14ac:dyDescent="0.35">
      <c r="A31" s="2" t="s">
        <v>18</v>
      </c>
    </row>
    <row r="33" spans="1:1" x14ac:dyDescent="0.35">
      <c r="A33" s="2" t="s">
        <v>3</v>
      </c>
    </row>
    <row r="34" spans="1:1" x14ac:dyDescent="0.35">
      <c r="A34" s="1" t="s">
        <v>14</v>
      </c>
    </row>
    <row r="35" spans="1:1" x14ac:dyDescent="0.35">
      <c r="A35" s="1">
        <v>2</v>
      </c>
    </row>
    <row r="36" spans="1:1" x14ac:dyDescent="0.35">
      <c r="A36" s="1" t="s">
        <v>0</v>
      </c>
    </row>
    <row r="37" spans="1:1" x14ac:dyDescent="0.35">
      <c r="A37" s="1">
        <v>2.2999999999999998</v>
      </c>
    </row>
    <row r="38" spans="1:1" x14ac:dyDescent="0.35">
      <c r="A38" s="1" t="s">
        <v>15</v>
      </c>
    </row>
    <row r="39" spans="1:1" x14ac:dyDescent="0.35">
      <c r="A39" s="2" t="s">
        <v>19</v>
      </c>
    </row>
    <row r="40" spans="1:1" x14ac:dyDescent="0.35">
      <c r="A40" t="s">
        <v>7</v>
      </c>
    </row>
    <row r="41" spans="1:1" x14ac:dyDescent="0.35">
      <c r="A41" t="s">
        <v>4</v>
      </c>
    </row>
    <row r="42" spans="1:1" x14ac:dyDescent="0.35">
      <c r="A42" t="s">
        <v>5</v>
      </c>
    </row>
    <row r="44" spans="1:1" x14ac:dyDescent="0.35">
      <c r="A44" t="s">
        <v>6</v>
      </c>
    </row>
    <row r="45" spans="1:1" x14ac:dyDescent="0.35">
      <c r="A45">
        <v>145335</v>
      </c>
    </row>
    <row r="46" spans="1:1" x14ac:dyDescent="0.35">
      <c r="A46" s="2" t="s">
        <v>3</v>
      </c>
    </row>
    <row r="47" spans="1:1" x14ac:dyDescent="0.35">
      <c r="A47" s="1" t="s">
        <v>20</v>
      </c>
    </row>
    <row r="48" spans="1:1" x14ac:dyDescent="0.35">
      <c r="A48" s="1">
        <v>2</v>
      </c>
    </row>
    <row r="49" spans="1:1" x14ac:dyDescent="0.35">
      <c r="A49" s="1" t="s">
        <v>0</v>
      </c>
    </row>
    <row r="50" spans="1:1" x14ac:dyDescent="0.35">
      <c r="A50" s="1"/>
    </row>
    <row r="51" spans="1:1" x14ac:dyDescent="0.35">
      <c r="A51" s="1" t="s">
        <v>21</v>
      </c>
    </row>
    <row r="52" spans="1:1" x14ac:dyDescent="0.35">
      <c r="A52" s="2" t="s">
        <v>22</v>
      </c>
    </row>
    <row r="53" spans="1:1" x14ac:dyDescent="0.35">
      <c r="A53" s="2"/>
    </row>
    <row r="54" spans="1:1" x14ac:dyDescent="0.35">
      <c r="A54" s="1"/>
    </row>
    <row r="55" spans="1:1" x14ac:dyDescent="0.35">
      <c r="A55" s="1"/>
    </row>
    <row r="56" spans="1:1" x14ac:dyDescent="0.35">
      <c r="A56" s="1"/>
    </row>
    <row r="57" spans="1:1" x14ac:dyDescent="0.35">
      <c r="A57" s="1"/>
    </row>
    <row r="58" spans="1:1" x14ac:dyDescent="0.35">
      <c r="A58" s="1"/>
    </row>
    <row r="59" spans="1:1" x14ac:dyDescent="0.35">
      <c r="A5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tabSelected="1" topLeftCell="B1" zoomScale="120" zoomScaleNormal="120" workbookViewId="0">
      <selection activeCell="B14" sqref="B14"/>
    </sheetView>
  </sheetViews>
  <sheetFormatPr baseColWidth="10" defaultRowHeight="14.5" x14ac:dyDescent="0.35"/>
  <cols>
    <col min="1" max="1" width="4.54296875" customWidth="1"/>
    <col min="2" max="2" width="16.90625" style="10" bestFit="1" customWidth="1"/>
    <col min="3" max="3" width="13.26953125" style="10" bestFit="1" customWidth="1"/>
    <col min="4" max="6" width="9.54296875" style="3" customWidth="1"/>
    <col min="7" max="8" width="9.54296875" style="12" customWidth="1"/>
  </cols>
  <sheetData>
    <row r="1" spans="1:8" s="7" customFormat="1" x14ac:dyDescent="0.35">
      <c r="A1" s="6">
        <v>0</v>
      </c>
      <c r="B1" s="6" t="s">
        <v>23</v>
      </c>
      <c r="C1" s="6" t="s">
        <v>24</v>
      </c>
      <c r="D1" s="8" t="s">
        <v>25</v>
      </c>
      <c r="E1" s="8" t="s">
        <v>26</v>
      </c>
      <c r="F1" s="8" t="s">
        <v>27</v>
      </c>
      <c r="G1" s="8" t="s">
        <v>28</v>
      </c>
      <c r="H1" s="8" t="s">
        <v>29</v>
      </c>
    </row>
    <row r="2" spans="1:8" x14ac:dyDescent="0.35">
      <c r="A2" s="4">
        <f ca="1">IFERROR(MATCH("Stats*",OFFSET(Feuil1!$A$1,A1,,20),0)+A1,0)</f>
        <v>12</v>
      </c>
      <c r="B2" s="9" t="str">
        <f ca="1">OFFSET(Feuil1!$A$1,A2-3,)</f>
        <v>Monica Belledonne</v>
      </c>
      <c r="C2" s="9" t="str">
        <f ca="1">OFFSET(Feuil1!$A$1,A2+1,)</f>
        <v>Paul Edwell</v>
      </c>
      <c r="D2" s="5" t="str">
        <f ca="1">ChercheChaine(OFFSET(Feuil1!$A$1,A2+2,),1)</f>
        <v>11.57</v>
      </c>
      <c r="E2" s="5" t="str">
        <f ca="1">ChercheChaine(OFFSET(Feuil1!$A$1,A2+2,),2)</f>
        <v>4.10</v>
      </c>
      <c r="F2" s="5" t="str">
        <f ca="1">ChercheChaine(OFFSET(Feuil1!$A$1,A2+2,),3)</f>
        <v>51.55</v>
      </c>
      <c r="G2" s="11">
        <f ca="1">OFFSET(Feuil1!$A$1,A2-2,)</f>
        <v>0.34</v>
      </c>
      <c r="H2" s="11">
        <f ca="1">OFFSET(Feuil1!$A$1,A2,)</f>
        <v>1.5</v>
      </c>
    </row>
    <row r="3" spans="1:8" x14ac:dyDescent="0.35">
      <c r="A3" s="4">
        <f ca="1">MATCH("Stats*",OFFSET(Feuil1!$A$1,A2,,20),0)+A2</f>
        <v>20</v>
      </c>
      <c r="B3" s="9" t="str">
        <f ca="1">OFFSET(Feuil1!$A$1,A3-3,)</f>
        <v>Christophe Coreia</v>
      </c>
      <c r="C3" s="9" t="str">
        <f ca="1">OFFSET(Feuil1!$A$1,8*ROW()+5-8,)</f>
        <v>Emile Brun</v>
      </c>
      <c r="D3" s="5" t="str">
        <f ca="1">ChercheChaine(OFFSET(Feuil1!$A$1,A3+2,),1)</f>
        <v>7.25</v>
      </c>
      <c r="E3" s="5" t="str">
        <f ca="1">ChercheChaine(OFFSET(Feuil1!$A$1,A3+2,),2)</f>
        <v>5.10</v>
      </c>
      <c r="F3" s="5" t="str">
        <f ca="1">ChercheChaine(OFFSET(Feuil1!$A$1,A3+2,),3)</f>
        <v>11.38</v>
      </c>
      <c r="G3" s="11">
        <f ca="1">OFFSET(Feuil1!$A$1,A3-2,)</f>
        <v>1.88</v>
      </c>
      <c r="H3" s="11">
        <f ca="1">OFFSET(Feuil1!$A$1,A3,)</f>
        <v>2.34</v>
      </c>
    </row>
    <row r="4" spans="1:8" x14ac:dyDescent="0.35">
      <c r="A4" s="4">
        <f ca="1">MATCH("Stats*",OFFSET(Feuil1!$A$1,A3,,20),0)+A3</f>
        <v>28</v>
      </c>
      <c r="B4" s="9" t="str">
        <f ca="1">OFFSET(Feuil1!$A$1,A4-3,)</f>
        <v>Geoffrey Oriol</v>
      </c>
      <c r="C4" s="9" t="str">
        <f ca="1">OFFSET(Feuil1!$A$1,8*ROW()+5-8,)</f>
        <v>Hugo Lefat</v>
      </c>
      <c r="D4" s="5" t="str">
        <f ca="1">ChercheChaine(OFFSET(Feuil1!$A$1,A4+2,),1)</f>
        <v>2.05</v>
      </c>
      <c r="E4" s="5" t="str">
        <f ca="1">ChercheChaine(OFFSET(Feuil1!$A$1,A4+2,),2)</f>
        <v>34.45</v>
      </c>
      <c r="F4" s="5" t="str">
        <f ca="1">ChercheChaine(OFFSET(Feuil1!$A$1,A4+2,),3)</f>
        <v>3.40</v>
      </c>
      <c r="G4" s="11">
        <f ca="1">OFFSET(Feuil1!$A$1,A4-2,)</f>
        <v>0.34</v>
      </c>
      <c r="H4" s="11">
        <f ca="1">OFFSET(Feuil1!$A$1,A4,)</f>
        <v>1.5</v>
      </c>
    </row>
    <row r="5" spans="1:8" x14ac:dyDescent="0.35">
      <c r="A5" s="4">
        <f ca="1">MATCH("Stats*",OFFSET(Feuil1!$A$1,A4,,20),0)+A4</f>
        <v>36</v>
      </c>
      <c r="B5" s="9" t="str">
        <f ca="1">OFFSET(Feuil1!$A$1,A5-3,)</f>
        <v>Frederic Moulisse</v>
      </c>
      <c r="C5" s="9" t="str">
        <f ca="1">OFFSET(Feuil1!$A$1,8*ROW()+5-8,)</f>
        <v>Chloe Svitorina</v>
      </c>
      <c r="D5" s="5" t="str">
        <f ca="1">ChercheChaine(OFFSET(Feuil1!$A$1,A5+2,),1)</f>
        <v>1.62</v>
      </c>
      <c r="E5" s="5" t="str">
        <f ca="1">ChercheChaine(OFFSET(Feuil1!$A$1,A5+2,),2)</f>
        <v>31.85</v>
      </c>
      <c r="F5" s="5" t="str">
        <f ca="1">ChercheChaine(OFFSET(Feuil1!$A$1,A5+2,),3)</f>
        <v>52.40</v>
      </c>
      <c r="G5" s="11">
        <f ca="1">OFFSET(Feuil1!$A$1,A5-2,)</f>
        <v>2</v>
      </c>
      <c r="H5" s="11">
        <f ca="1">OFFSET(Feuil1!$A$1,A5,)</f>
        <v>2.2999999999999998</v>
      </c>
    </row>
    <row r="6" spans="1:8" x14ac:dyDescent="0.35">
      <c r="A6" s="4">
        <f ca="1">MATCH("Stats*",OFFSET(Feuil1!$A$1,A5,,20),0)+A5</f>
        <v>49</v>
      </c>
      <c r="B6" s="9" t="str">
        <f ca="1">OFFSET(Feuil1!$A$1,A6-3,)</f>
        <v>José De Carvalho</v>
      </c>
      <c r="C6" s="9" t="str">
        <f ca="1">OFFSET(Feuil1!$A$1,8*ROW()+5-8,)</f>
        <v>14:00pm</v>
      </c>
      <c r="D6" s="5" t="str">
        <f ca="1">ChercheChaine(OFFSET(Feuil1!$A$1,A6+2,),1)</f>
        <v>1.65</v>
      </c>
      <c r="E6" s="5" t="str">
        <f ca="1">ChercheChaine(OFFSET(Feuil1!$A$1,A6+2,),2)</f>
        <v>21.9</v>
      </c>
      <c r="F6" s="5" t="str">
        <f ca="1">ChercheChaine(OFFSET(Feuil1!$A$1,A6+2,),3)</f>
        <v>47.3</v>
      </c>
      <c r="G6" s="11">
        <f ca="1">OFFSET(Feuil1!$A$1,A6-2,)</f>
        <v>2</v>
      </c>
      <c r="H6" s="11">
        <f ca="1">OFFSET(Feuil1!$A$1,A6,)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2019-09-25T19:21:15Z</dcterms:created>
  <dcterms:modified xsi:type="dcterms:W3CDTF">2019-09-27T00:39:59Z</dcterms:modified>
</cp:coreProperties>
</file>