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745"/>
  </bookViews>
  <sheets>
    <sheet name="Feuil1" sheetId="17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3" i="17" l="1"/>
  <c r="G4" i="17"/>
  <c r="G5" i="17"/>
  <c r="G6" i="17"/>
  <c r="G7" i="17"/>
  <c r="G8" i="17"/>
  <c r="G9" i="17"/>
  <c r="G10" i="17"/>
  <c r="G11" i="17"/>
  <c r="G12" i="17"/>
  <c r="G13" i="17"/>
  <c r="G2" i="17"/>
  <c r="G21" i="17" l="1"/>
  <c r="G22" i="17"/>
  <c r="G23" i="17"/>
  <c r="G24" i="17"/>
  <c r="G25" i="17"/>
  <c r="G26" i="17"/>
  <c r="G20" i="17"/>
  <c r="D32" i="17"/>
  <c r="D33" i="17"/>
  <c r="D34" i="17"/>
  <c r="D35" i="17"/>
  <c r="D36" i="17"/>
  <c r="D37" i="17"/>
  <c r="D38" i="17"/>
  <c r="D39" i="17"/>
  <c r="D40" i="17"/>
  <c r="D41" i="17"/>
  <c r="D42" i="17"/>
  <c r="D43" i="17"/>
  <c r="D44" i="17"/>
  <c r="D45" i="17"/>
  <c r="D46" i="17"/>
  <c r="D47" i="17"/>
  <c r="D48" i="17"/>
  <c r="D49" i="17"/>
  <c r="D50" i="17"/>
  <c r="D51" i="17"/>
  <c r="D52" i="17"/>
  <c r="D53" i="17"/>
  <c r="C32" i="17"/>
  <c r="C33" i="17"/>
  <c r="C34" i="17"/>
  <c r="C35" i="17"/>
  <c r="C36" i="17"/>
  <c r="C37" i="17"/>
  <c r="C38" i="17"/>
  <c r="C39" i="17"/>
  <c r="C40" i="17"/>
  <c r="C41" i="17"/>
  <c r="C42" i="17"/>
  <c r="C43" i="17"/>
  <c r="C44" i="17"/>
  <c r="C45" i="17"/>
  <c r="C46" i="17"/>
  <c r="C47" i="17"/>
  <c r="C48" i="17"/>
  <c r="C49" i="17"/>
  <c r="C50" i="17"/>
  <c r="C51" i="17"/>
  <c r="C52" i="17"/>
  <c r="C53" i="17"/>
  <c r="C29" i="17"/>
  <c r="D29" i="17"/>
  <c r="C31" i="17"/>
  <c r="D31" i="17"/>
  <c r="C30" i="17"/>
  <c r="D30" i="17" s="1"/>
  <c r="E6" i="17"/>
  <c r="E7" i="17"/>
  <c r="E8" i="17"/>
  <c r="E9" i="17"/>
  <c r="E10" i="17"/>
  <c r="E11" i="17"/>
  <c r="E12" i="17"/>
  <c r="E13" i="17"/>
  <c r="E14" i="17"/>
  <c r="E15" i="17"/>
  <c r="E16" i="17"/>
  <c r="D5" i="17"/>
  <c r="E5" i="17" s="1"/>
  <c r="D4" i="17"/>
  <c r="E4" i="17" s="1"/>
  <c r="D3" i="17"/>
  <c r="E3" i="17" s="1"/>
  <c r="D2" i="17"/>
  <c r="E2" i="17" s="1"/>
  <c r="D21" i="17" l="1"/>
  <c r="E21" i="17" s="1"/>
  <c r="D22" i="17"/>
  <c r="E22" i="17" s="1"/>
  <c r="D23" i="17"/>
  <c r="E23" i="17" s="1"/>
  <c r="D24" i="17"/>
  <c r="E24" i="17" s="1"/>
  <c r="D25" i="17"/>
  <c r="E25" i="17" s="1"/>
  <c r="D26" i="17"/>
  <c r="E26" i="17" s="1"/>
  <c r="C3" i="17"/>
  <c r="C4" i="17"/>
  <c r="C5" i="17"/>
  <c r="C6" i="17"/>
  <c r="C7" i="17"/>
  <c r="C8" i="17"/>
  <c r="C9" i="17"/>
  <c r="C10" i="17"/>
  <c r="C11" i="17"/>
  <c r="C12" i="17"/>
  <c r="C13" i="17"/>
  <c r="C14" i="17"/>
  <c r="C15" i="17"/>
  <c r="C16" i="17"/>
  <c r="C2" i="17"/>
  <c r="C27" i="17" l="1"/>
  <c r="D20" i="17"/>
  <c r="E20" i="17" s="1"/>
  <c r="D27" i="17" l="1"/>
  <c r="E27" i="17" s="1"/>
</calcChain>
</file>

<file path=xl/sharedStrings.xml><?xml version="1.0" encoding="utf-8"?>
<sst xmlns="http://schemas.openxmlformats.org/spreadsheetml/2006/main" count="85" uniqueCount="59">
  <si>
    <t>Comptable</t>
  </si>
  <si>
    <t>Salaire</t>
  </si>
  <si>
    <t>Cotisations cpte pro</t>
  </si>
  <si>
    <t>domaine internet</t>
  </si>
  <si>
    <t>Téléphone et Internet</t>
  </si>
  <si>
    <t>SMA BTP</t>
  </si>
  <si>
    <t>Acrobat</t>
  </si>
  <si>
    <t>Infogreffe extrait KBIS</t>
  </si>
  <si>
    <t>Repas</t>
  </si>
  <si>
    <t>PRO BTP</t>
  </si>
  <si>
    <t>Frais Kilométriques</t>
  </si>
  <si>
    <t>Loyer</t>
  </si>
  <si>
    <t>changement statut</t>
  </si>
  <si>
    <t>Virement interne</t>
  </si>
  <si>
    <t>Carrefour</t>
  </si>
  <si>
    <t>Câble USB Amazon</t>
  </si>
  <si>
    <t>MAAF Assurances</t>
  </si>
  <si>
    <t>Montant HT</t>
  </si>
  <si>
    <t>Montant TTC</t>
  </si>
  <si>
    <t>Envoyée le</t>
  </si>
  <si>
    <t>Payable le</t>
  </si>
  <si>
    <t>Avancement affaire</t>
  </si>
  <si>
    <t>Prévisionnel mensuel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</si>
  <si>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</si>
  <si>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</si>
  <si>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</si>
  <si>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</si>
  <si>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</si>
  <si>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</si>
  <si>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</si>
  <si>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</si>
  <si>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</si>
  <si>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</si>
  <si>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</si>
  <si>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</si>
  <si>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Liste des affaires</t>
  </si>
  <si>
    <t>Affaire</t>
  </si>
  <si>
    <t>N° facture</t>
  </si>
  <si>
    <t>TVA 20%</t>
  </si>
  <si>
    <t>AAA-234</t>
  </si>
  <si>
    <t>Janvier - Recettes</t>
  </si>
  <si>
    <t>Janvier - Dépenses</t>
  </si>
  <si>
    <t>Total mensuel :</t>
  </si>
  <si>
    <t>Client 1</t>
  </si>
  <si>
    <t>Client 2</t>
  </si>
  <si>
    <t>Client 3</t>
  </si>
  <si>
    <t>Client 4</t>
  </si>
  <si>
    <t>Client 5</t>
  </si>
  <si>
    <t>Client 6</t>
  </si>
  <si>
    <t>Facturé HT par affaire</t>
  </si>
  <si>
    <t>BBB-443</t>
  </si>
  <si>
    <t>EEE-334</t>
  </si>
  <si>
    <t>dsqf</t>
  </si>
  <si>
    <t>csq</t>
  </si>
  <si>
    <t>fd</t>
  </si>
  <si>
    <t>df</t>
  </si>
  <si>
    <t>aa</t>
  </si>
  <si>
    <t>szs</t>
  </si>
  <si>
    <t>ssssss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</si>
</sst>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[$-40C]d\-mmm\-yy;@"/>
  </numFmts>
  <fonts count="4" x14ac:knownFonts="1">
    <font>
      <sz val="11"/>
      <color theme="1"/>
      <name val="Cambria"/>
      <family val="2"/>
      <scheme val="minor"/>
    </font>
    <font>
      <b/>
      <sz val="11"/>
      <color theme="1"/>
      <name val="Cambria"/>
      <family val="1"/>
      <scheme val="minor"/>
    </font>
    <font>
      <b/>
      <sz val="11"/>
      <color rgb="FFFF0000"/>
      <name val="Cambria"/>
      <family val="1"/>
      <scheme val="minor"/>
    </font>
    <font>
      <b/>
      <sz val="11"/>
      <color rgb="FF0070C0"/>
      <name val="Cambria"/>
      <family val="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 style="medium">
        <color rgb="FFFF0000"/>
      </right>
      <top/>
      <bottom/>
      <diagonal/>
    </border>
    <border>
      <left style="medium">
        <color rgb="FFFF0000"/>
      </left>
      <right style="medium">
        <color rgb="FFFF0000"/>
      </right>
      <top/>
      <bottom style="medium">
        <color rgb="FFFF0000"/>
      </bottom>
      <diagonal/>
    </border>
    <border>
      <left style="medium">
        <color rgb="FFFFFF00"/>
      </left>
      <right style="medium">
        <color rgb="FFFFFF00"/>
      </right>
      <top style="medium">
        <color rgb="FFFFFF00"/>
      </top>
      <bottom/>
      <diagonal/>
    </border>
    <border>
      <left style="medium">
        <color rgb="FFFFFF00"/>
      </left>
      <right style="medium">
        <color rgb="FFFFFF00"/>
      </right>
      <top/>
      <bottom/>
      <diagonal/>
    </border>
    <border>
      <left style="medium">
        <color rgb="FFFFFF00"/>
      </left>
      <right style="medium">
        <color rgb="FFFFFF00"/>
      </right>
      <top/>
      <bottom style="medium">
        <color rgb="FFFFFF00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Border="1"/>
    <xf numFmtId="164" fontId="0" fillId="0" borderId="0" xfId="0" applyNumberFormat="1"/>
    <xf numFmtId="10" fontId="0" fillId="0" borderId="0" xfId="0" applyNumberFormat="1"/>
    <xf numFmtId="165" fontId="0" fillId="0" borderId="0" xfId="0" applyNumberFormat="1"/>
    <xf numFmtId="0" fontId="0" fillId="2" borderId="0" xfId="0" applyFill="1"/>
    <xf numFmtId="0" fontId="0" fillId="3" borderId="0" xfId="0" applyFill="1"/>
    <xf numFmtId="0" fontId="1" fillId="0" borderId="0" xfId="0" applyFont="1"/>
    <xf numFmtId="0" fontId="2" fillId="2" borderId="0" xfId="0" applyFont="1" applyFill="1"/>
    <xf numFmtId="0" fontId="3" fillId="3" borderId="0" xfId="0" applyFont="1" applyFill="1"/>
    <xf numFmtId="164" fontId="1" fillId="0" borderId="1" xfId="0" applyNumberFormat="1" applyFont="1" applyBorder="1"/>
    <xf numFmtId="164" fontId="1" fillId="0" borderId="2" xfId="0" applyNumberFormat="1" applyFont="1" applyBorder="1"/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 wrapText="1"/>
    </xf>
    <xf numFmtId="15" fontId="0" fillId="0" borderId="0" xfId="0" applyNumberFormat="1"/>
    <xf numFmtId="164" fontId="0" fillId="0" borderId="0" xfId="0" applyNumberFormat="1" applyFill="1"/>
    <xf numFmtId="164" fontId="1" fillId="0" borderId="3" xfId="0" applyNumberFormat="1" applyFont="1" applyBorder="1"/>
    <xf numFmtId="164" fontId="0" fillId="0" borderId="4" xfId="0" applyNumberFormat="1" applyBorder="1"/>
    <xf numFmtId="164" fontId="0" fillId="0" borderId="5" xfId="0" applyNumberFormat="1" applyBorder="1"/>
    <xf numFmtId="164" fontId="0" fillId="0" borderId="6" xfId="0" applyNumberFormat="1" applyBorder="1"/>
    <xf numFmtId="165" fontId="0" fillId="0" borderId="7" xfId="0" applyNumberFormat="1" applyBorder="1"/>
    <xf numFmtId="165" fontId="0" fillId="0" borderId="8" xfId="0" applyNumberFormat="1" applyBorder="1"/>
    <xf numFmtId="165" fontId="0" fillId="0" borderId="9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DDDDDD"/>
      <color rgb="FFB2B2B2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ST-D-IR">
  <a:themeElements>
    <a:clrScheme name="RedLineBusiness_16x9">
      <a:dk1>
        <a:srgbClr val="514A40"/>
      </a:dk1>
      <a:lt1>
        <a:sysClr val="window" lastClr="FFFFFF"/>
      </a:lt1>
      <a:dk2>
        <a:srgbClr val="000000"/>
      </a:dk2>
      <a:lt2>
        <a:srgbClr val="F9F7F3"/>
      </a:lt2>
      <a:accent1>
        <a:srgbClr val="A85229"/>
      </a:accent1>
      <a:accent2>
        <a:srgbClr val="98916E"/>
      </a:accent2>
      <a:accent3>
        <a:srgbClr val="C9A645"/>
      </a:accent3>
      <a:accent4>
        <a:srgbClr val="76A7B2"/>
      </a:accent4>
      <a:accent5>
        <a:srgbClr val="82A670"/>
      </a:accent5>
      <a:accent6>
        <a:srgbClr val="896170"/>
      </a:accent6>
      <a:hlink>
        <a:srgbClr val="A85229"/>
      </a:hlink>
      <a:folHlink>
        <a:srgbClr val="98916E"/>
      </a:folHlink>
    </a:clrScheme>
    <a:fontScheme name="Cambria">
      <a:majorFont>
        <a:latin typeface="Cambria"/>
        <a:ea typeface=""/>
        <a:cs typeface=""/>
        <a:font script="Jpan" typeface="ＭＳ ゴシック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ambria"/>
        <a:ea typeface=""/>
        <a:cs typeface=""/>
        <a:font script="Jpan" typeface="ＭＳ ゴシック"/>
        <a:font script="Hang" typeface="HY중고딕"/>
        <a:font script="Hans" typeface="幼圆"/>
        <a:font script="Hant" typeface="微軟正黑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Thème ST-D-IR" id="{7A6E09E5-74FA-455B-B65B-0C86BDAD0A60}" vid="{ED76743D-F787-477A-A5D3-E4C827867255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3"/>
  <sheetViews>
    <sheetView tabSelected="1" topLeftCell="B1" zoomScale="90" zoomScaleNormal="90" workbookViewId="0">
      <selection activeCell="G2" sqref="G2"/>
    </sheetView>
  </sheetViews>
  <sheetFormatPr baseColWidth="10" defaultRowHeight="14" x14ac:dyDescent="0.3"/>
  <cols>
    <col min="1" max="1" width="14.5" customWidth="1"/>
    <col min="2" max="2" width="13.25" customWidth="1"/>
    <col min="3" max="3" width="12.33203125" customWidth="1"/>
    <col min="4" max="4" width="15.25" customWidth="1"/>
    <col min="5" max="5" width="15.08203125" customWidth="1"/>
    <col min="6" max="6" width="12.58203125" customWidth="1"/>
    <col min="7" max="7" width="11.33203125" customWidth="1"/>
  </cols>
  <sheetData>
    <row r="1" spans="1:11" ht="33.75" customHeight="1" x14ac:dyDescent="0.3">
      <c r="A1" s="12" t="s">
        <v>35</v>
      </c>
      <c r="B1" s="12" t="s">
        <v>17</v>
      </c>
      <c r="C1" s="12" t="s">
        <v>18</v>
      </c>
      <c r="D1" s="12" t="s">
        <v>49</v>
      </c>
      <c r="E1" s="12" t="s">
        <v>21</v>
      </c>
      <c r="F1" s="13" t="s">
        <v>22</v>
      </c>
      <c r="G1" s="13"/>
    </row>
    <row r="2" spans="1:11" x14ac:dyDescent="0.3">
      <c r="A2" t="s">
        <v>43</v>
      </c>
      <c r="B2" s="2">
        <v>200000</v>
      </c>
      <c r="C2" s="2">
        <f>B2+(B2*20%)</f>
        <v>240000</v>
      </c>
      <c r="D2" s="2">
        <f>SUMIF(A20:A26,"Client 1",C20:C26)</f>
        <v>2000</v>
      </c>
      <c r="E2" s="3">
        <f>IF((ISERROR(D2/B2))," ",(D2/B2))</f>
        <v>0.01</v>
      </c>
      <c r="F2" t="s">
        <v>23</v>
      </c>
      <c r="G2" s="1">
        <f>SUMPRODUCT(($C$20:$C$26)*(MONTH($G$20:$G$26)=VLOOKUP(F2,$J$2:$K$13,2,0)))</f>
        <v>2000</v>
      </c>
      <c r="J2" t="s">
        <v>23</v>
      </c>
      <c r="K2">
        <v>1</v>
      </c>
    </row>
    <row r="3" spans="1:11" x14ac:dyDescent="0.3">
      <c r="A3" t="s">
        <v>44</v>
      </c>
      <c r="B3" s="2">
        <v>10000</v>
      </c>
      <c r="C3" s="2">
        <f t="shared" ref="C3:C16" si="0">B3+(B3*20%)</f>
        <v>12000</v>
      </c>
      <c r="D3" s="2">
        <f>SUMIF(A20:A26,"Client 2",C20:C26)</f>
        <v>3000</v>
      </c>
      <c r="E3" s="3">
        <f t="shared" ref="E3:E16" si="1">IF((ISERROR(D3/B3))," ",(D3/B3))</f>
        <v>0.3</v>
      </c>
      <c r="F3" t="s">
        <v>24</v>
      </c>
      <c r="G3" s="1">
        <f t="shared" ref="G3:G13" si="2">SUMPRODUCT(($C$20:$C$26)*(MONTH($G$20:$G$26)=VLOOKUP(F3,$J$2:$K$13,2,0)))</f>
        <v>3000</v>
      </c>
      <c r="J3" t="s">
        <v>24</v>
      </c>
      <c r="K3">
        <v>2</v>
      </c>
    </row>
    <row r="4" spans="1:11" x14ac:dyDescent="0.3">
      <c r="A4" t="s">
        <v>45</v>
      </c>
      <c r="B4" s="2">
        <v>3000</v>
      </c>
      <c r="C4" s="2">
        <f t="shared" si="0"/>
        <v>3600</v>
      </c>
      <c r="D4" s="2">
        <f>SUMIF(A20:A26,"Client 3",C20:C26)</f>
        <v>2000</v>
      </c>
      <c r="E4" s="3">
        <f t="shared" si="1"/>
        <v>0.66666666666666663</v>
      </c>
      <c r="F4" t="s">
        <v>25</v>
      </c>
      <c r="G4" s="1">
        <f t="shared" si="2"/>
        <v>0</v>
      </c>
      <c r="J4" t="s">
        <v>25</v>
      </c>
      <c r="K4">
        <v>3</v>
      </c>
    </row>
    <row r="5" spans="1:11" x14ac:dyDescent="0.3">
      <c r="A5" t="s">
        <v>46</v>
      </c>
      <c r="B5" s="2">
        <v>3000</v>
      </c>
      <c r="C5" s="2">
        <f t="shared" si="0"/>
        <v>3600</v>
      </c>
      <c r="D5" s="2">
        <f>SUMIF(A20:A26,"Client 4",C20:C26)</f>
        <v>0</v>
      </c>
      <c r="E5" s="3">
        <f t="shared" si="1"/>
        <v>0</v>
      </c>
      <c r="F5" t="s">
        <v>26</v>
      </c>
      <c r="G5" s="1">
        <f t="shared" si="2"/>
        <v>2000</v>
      </c>
      <c r="J5" t="s">
        <v>26</v>
      </c>
      <c r="K5">
        <v>4</v>
      </c>
    </row>
    <row r="6" spans="1:11" x14ac:dyDescent="0.3">
      <c r="A6" t="s">
        <v>47</v>
      </c>
      <c r="B6" s="2">
        <v>0</v>
      </c>
      <c r="C6" s="2">
        <f t="shared" si="0"/>
        <v>0</v>
      </c>
      <c r="E6" s="3" t="str">
        <f t="shared" si="1"/>
        <v xml:space="preserve"> </v>
      </c>
      <c r="F6" t="s">
        <v>27</v>
      </c>
      <c r="G6" s="1">
        <f t="shared" si="2"/>
        <v>0</v>
      </c>
      <c r="J6" t="s">
        <v>27</v>
      </c>
      <c r="K6">
        <v>5</v>
      </c>
    </row>
    <row r="7" spans="1:11" x14ac:dyDescent="0.3">
      <c r="A7" t="s">
        <v>48</v>
      </c>
      <c r="B7" s="2"/>
      <c r="C7" s="2">
        <f t="shared" si="0"/>
        <v>0</v>
      </c>
      <c r="E7" s="3" t="str">
        <f t="shared" si="1"/>
        <v xml:space="preserve"> </v>
      </c>
      <c r="F7" t="s">
        <v>28</v>
      </c>
      <c r="G7" s="1">
        <f t="shared" si="2"/>
        <v>0</v>
      </c>
      <c r="J7" t="s">
        <v>28</v>
      </c>
      <c r="K7">
        <v>6</v>
      </c>
    </row>
    <row r="8" spans="1:11" x14ac:dyDescent="0.3">
      <c r="B8" s="2"/>
      <c r="C8" s="2">
        <f t="shared" si="0"/>
        <v>0</v>
      </c>
      <c r="E8" s="3" t="str">
        <f t="shared" si="1"/>
        <v xml:space="preserve"> </v>
      </c>
      <c r="F8" t="s">
        <v>29</v>
      </c>
      <c r="G8" s="1">
        <f t="shared" si="2"/>
        <v>0</v>
      </c>
      <c r="J8" t="s">
        <v>29</v>
      </c>
      <c r="K8">
        <v>7</v>
      </c>
    </row>
    <row r="9" spans="1:11" x14ac:dyDescent="0.3">
      <c r="B9" s="2"/>
      <c r="C9" s="2">
        <f t="shared" si="0"/>
        <v>0</v>
      </c>
      <c r="E9" s="3" t="str">
        <f t="shared" si="1"/>
        <v xml:space="preserve"> </v>
      </c>
      <c r="F9" t="s">
        <v>30</v>
      </c>
      <c r="G9" s="1">
        <f t="shared" si="2"/>
        <v>0</v>
      </c>
      <c r="J9" t="s">
        <v>30</v>
      </c>
      <c r="K9">
        <v>8</v>
      </c>
    </row>
    <row r="10" spans="1:11" x14ac:dyDescent="0.3">
      <c r="A10" t="s">
        <v>55</v>
      </c>
      <c r="B10" s="2"/>
      <c r="C10" s="2">
        <f t="shared" si="0"/>
        <v>0</v>
      </c>
      <c r="E10" s="3" t="str">
        <f t="shared" si="1"/>
        <v xml:space="preserve"> </v>
      </c>
      <c r="F10" t="s">
        <v>31</v>
      </c>
      <c r="G10" s="1">
        <f t="shared" si="2"/>
        <v>0</v>
      </c>
      <c r="J10" t="s">
        <v>31</v>
      </c>
      <c r="K10">
        <v>9</v>
      </c>
    </row>
    <row r="11" spans="1:11" x14ac:dyDescent="0.3">
      <c r="A11" t="s">
        <v>56</v>
      </c>
      <c r="B11" s="2"/>
      <c r="C11" s="2">
        <f t="shared" si="0"/>
        <v>0</v>
      </c>
      <c r="E11" s="3" t="str">
        <f t="shared" si="1"/>
        <v xml:space="preserve"> </v>
      </c>
      <c r="F11" t="s">
        <v>32</v>
      </c>
      <c r="G11" s="1">
        <f t="shared" si="2"/>
        <v>0</v>
      </c>
      <c r="J11" t="s">
        <v>32</v>
      </c>
      <c r="K11">
        <v>10</v>
      </c>
    </row>
    <row r="12" spans="1:11" x14ac:dyDescent="0.3">
      <c r="A12" t="s">
        <v>57</v>
      </c>
      <c r="B12" s="2"/>
      <c r="C12" s="2">
        <f t="shared" si="0"/>
        <v>0</v>
      </c>
      <c r="E12" s="3" t="str">
        <f t="shared" si="1"/>
        <v xml:space="preserve"> </v>
      </c>
      <c r="F12" t="s">
        <v>33</v>
      </c>
      <c r="G12" s="1">
        <f t="shared" si="2"/>
        <v>0</v>
      </c>
      <c r="J12" t="s">
        <v>33</v>
      </c>
      <c r="K12">
        <v>11</v>
      </c>
    </row>
    <row r="13" spans="1:11" x14ac:dyDescent="0.3">
      <c r="A13" t="s">
        <v>58</v>
      </c>
      <c r="B13" s="2"/>
      <c r="C13" s="2">
        <f t="shared" si="0"/>
        <v>0</v>
      </c>
      <c r="E13" s="3" t="str">
        <f t="shared" si="1"/>
        <v xml:space="preserve"> </v>
      </c>
      <c r="F13" t="s">
        <v>34</v>
      </c>
      <c r="G13" s="1">
        <f t="shared" si="2"/>
        <v>0</v>
      </c>
      <c r="J13" t="s">
        <v>34</v>
      </c>
      <c r="K13">
        <v>12</v>
      </c>
    </row>
    <row r="14" spans="1:11" x14ac:dyDescent="0.3">
      <c r="A14" t="s">
        <v>54</v>
      </c>
      <c r="B14" s="2"/>
      <c r="C14" s="2">
        <f t="shared" si="0"/>
        <v>0</v>
      </c>
      <c r="E14" s="3" t="str">
        <f t="shared" si="1"/>
        <v xml:space="preserve"> </v>
      </c>
    </row>
    <row r="15" spans="1:11" x14ac:dyDescent="0.3">
      <c r="A15" t="s">
        <v>53</v>
      </c>
      <c r="B15" s="2"/>
      <c r="C15" s="2">
        <f t="shared" si="0"/>
        <v>0</v>
      </c>
      <c r="E15" s="3" t="str">
        <f t="shared" si="1"/>
        <v xml:space="preserve"> </v>
      </c>
    </row>
    <row r="16" spans="1:11" x14ac:dyDescent="0.3">
      <c r="A16" t="s">
        <v>52</v>
      </c>
      <c r="B16" s="2"/>
      <c r="C16" s="2">
        <f t="shared" si="0"/>
        <v>0</v>
      </c>
      <c r="E16" s="3" t="str">
        <f t="shared" si="1"/>
        <v xml:space="preserve"> </v>
      </c>
    </row>
    <row r="17" spans="1:7" x14ac:dyDescent="0.3">
      <c r="B17" s="2"/>
      <c r="C17" s="2"/>
      <c r="E17" s="3"/>
    </row>
    <row r="18" spans="1:7" x14ac:dyDescent="0.3">
      <c r="A18" s="7" t="s">
        <v>36</v>
      </c>
      <c r="B18" s="7" t="s">
        <v>37</v>
      </c>
      <c r="C18" s="7" t="s">
        <v>17</v>
      </c>
      <c r="D18" s="7" t="s">
        <v>38</v>
      </c>
      <c r="E18" s="7" t="s">
        <v>18</v>
      </c>
      <c r="F18" s="7" t="s">
        <v>19</v>
      </c>
      <c r="G18" s="7" t="s">
        <v>20</v>
      </c>
    </row>
    <row r="19" spans="1:7" ht="14.5" thickBot="1" x14ac:dyDescent="0.35">
      <c r="A19" s="9" t="s">
        <v>40</v>
      </c>
      <c r="B19" s="6"/>
      <c r="C19" s="6"/>
      <c r="D19" s="6"/>
      <c r="E19" s="6"/>
      <c r="F19" s="6"/>
      <c r="G19" s="6"/>
    </row>
    <row r="20" spans="1:7" x14ac:dyDescent="0.3">
      <c r="A20" t="s">
        <v>43</v>
      </c>
      <c r="B20" t="s">
        <v>39</v>
      </c>
      <c r="C20" s="17">
        <v>2000</v>
      </c>
      <c r="D20" s="2">
        <f>C20*20%</f>
        <v>400</v>
      </c>
      <c r="E20" s="2">
        <f>C20+D20</f>
        <v>2400</v>
      </c>
      <c r="F20" s="4">
        <v>43405</v>
      </c>
      <c r="G20" s="20">
        <f>EOMONTH(F20,0)+45</f>
        <v>43479</v>
      </c>
    </row>
    <row r="21" spans="1:7" x14ac:dyDescent="0.3">
      <c r="A21" t="s">
        <v>44</v>
      </c>
      <c r="B21" t="s">
        <v>50</v>
      </c>
      <c r="C21" s="18">
        <v>3000</v>
      </c>
      <c r="D21" s="2">
        <f t="shared" ref="D21:D26" si="3">C21*20%</f>
        <v>600</v>
      </c>
      <c r="E21" s="2">
        <f t="shared" ref="E21:E26" si="4">C21+D21</f>
        <v>3600</v>
      </c>
      <c r="F21" s="14">
        <v>43811</v>
      </c>
      <c r="G21" s="21">
        <f t="shared" ref="G21:G26" si="5">EOMONTH(F21,0)+45</f>
        <v>43875</v>
      </c>
    </row>
    <row r="22" spans="1:7" x14ac:dyDescent="0.3">
      <c r="A22" t="s">
        <v>45</v>
      </c>
      <c r="B22" t="s">
        <v>51</v>
      </c>
      <c r="C22" s="18">
        <v>2000</v>
      </c>
      <c r="D22" s="2">
        <f t="shared" si="3"/>
        <v>400</v>
      </c>
      <c r="E22" s="2">
        <f t="shared" si="4"/>
        <v>2400</v>
      </c>
      <c r="F22" s="14">
        <v>43524</v>
      </c>
      <c r="G22" s="21">
        <f t="shared" si="5"/>
        <v>43569</v>
      </c>
    </row>
    <row r="23" spans="1:7" x14ac:dyDescent="0.3">
      <c r="A23" t="s">
        <v>47</v>
      </c>
      <c r="C23" s="18"/>
      <c r="D23" s="2">
        <f t="shared" si="3"/>
        <v>0</v>
      </c>
      <c r="E23" s="2">
        <f t="shared" si="4"/>
        <v>0</v>
      </c>
      <c r="F23" s="14">
        <v>43525</v>
      </c>
      <c r="G23" s="21">
        <f t="shared" si="5"/>
        <v>43600</v>
      </c>
    </row>
    <row r="24" spans="1:7" x14ac:dyDescent="0.3">
      <c r="C24" s="18"/>
      <c r="D24" s="2">
        <f t="shared" si="3"/>
        <v>0</v>
      </c>
      <c r="E24" s="2">
        <f t="shared" si="4"/>
        <v>0</v>
      </c>
      <c r="G24" s="21">
        <f t="shared" si="5"/>
        <v>76</v>
      </c>
    </row>
    <row r="25" spans="1:7" x14ac:dyDescent="0.3">
      <c r="C25" s="18"/>
      <c r="D25" s="2">
        <f t="shared" si="3"/>
        <v>0</v>
      </c>
      <c r="E25" s="2">
        <f t="shared" si="4"/>
        <v>0</v>
      </c>
      <c r="G25" s="21">
        <f t="shared" si="5"/>
        <v>76</v>
      </c>
    </row>
    <row r="26" spans="1:7" ht="14.5" thickBot="1" x14ac:dyDescent="0.35">
      <c r="C26" s="19"/>
      <c r="D26" s="2">
        <f t="shared" si="3"/>
        <v>0</v>
      </c>
      <c r="E26" s="2">
        <f t="shared" si="4"/>
        <v>0</v>
      </c>
      <c r="G26" s="22">
        <f t="shared" si="5"/>
        <v>76</v>
      </c>
    </row>
    <row r="27" spans="1:7" ht="14.5" thickBot="1" x14ac:dyDescent="0.35">
      <c r="B27" s="7" t="s">
        <v>42</v>
      </c>
      <c r="C27" s="16">
        <f>SUM(C20:C26)</f>
        <v>7000</v>
      </c>
      <c r="D27" s="10">
        <f>SUM(D20:D26)</f>
        <v>1400</v>
      </c>
      <c r="E27" s="11">
        <f>SUM(C27:D27)</f>
        <v>8400</v>
      </c>
    </row>
    <row r="28" spans="1:7" x14ac:dyDescent="0.3">
      <c r="A28" s="8" t="s">
        <v>41</v>
      </c>
      <c r="B28" s="5"/>
      <c r="C28" s="5"/>
      <c r="D28" s="5"/>
      <c r="E28" s="5"/>
      <c r="F28" s="5"/>
      <c r="G28" s="5"/>
    </row>
    <row r="29" spans="1:7" x14ac:dyDescent="0.3">
      <c r="A29" t="s">
        <v>1</v>
      </c>
      <c r="C29" s="15">
        <f>IF((E29/((20%)+1))=0," ",((E29/((20%)+1))))</f>
        <v>2500</v>
      </c>
      <c r="D29" s="15">
        <f>IF((C29)=" "," ",(E29-C29))</f>
        <v>500</v>
      </c>
      <c r="E29" s="2">
        <v>3000</v>
      </c>
    </row>
    <row r="30" spans="1:7" x14ac:dyDescent="0.3">
      <c r="A30" t="s">
        <v>10</v>
      </c>
      <c r="C30" s="15">
        <f>IF((E30/((20%)+1))=0," ",((E30/((20%)+1))))</f>
        <v>9165</v>
      </c>
      <c r="D30" s="15">
        <f>IF((C30)=" "," ",(E30-C30))</f>
        <v>1833</v>
      </c>
      <c r="E30" s="2">
        <v>10998</v>
      </c>
    </row>
    <row r="31" spans="1:7" x14ac:dyDescent="0.3">
      <c r="A31" t="s">
        <v>5</v>
      </c>
      <c r="C31" s="15" t="str">
        <f>IF((E31/((20%)+1))=0," ",((E31/((20%)+1))))</f>
        <v xml:space="preserve"> </v>
      </c>
      <c r="D31" s="15" t="str">
        <f>IF((C31)=" "," ",(E31-C31))</f>
        <v xml:space="preserve"> </v>
      </c>
      <c r="E31" s="2"/>
    </row>
    <row r="32" spans="1:7" x14ac:dyDescent="0.3">
      <c r="A32" t="s">
        <v>9</v>
      </c>
      <c r="C32" s="15" t="str">
        <f t="shared" ref="C32:C53" si="6">IF((E32/((20%)+1))=0," ",((E32/((20%)+1))))</f>
        <v xml:space="preserve"> </v>
      </c>
      <c r="D32" s="15" t="str">
        <f t="shared" ref="D32:D53" si="7">IF((C32)=" "," ",(E32-C32))</f>
        <v xml:space="preserve"> </v>
      </c>
      <c r="E32" s="2"/>
    </row>
    <row r="33" spans="1:5" x14ac:dyDescent="0.3">
      <c r="A33" t="s">
        <v>16</v>
      </c>
      <c r="C33" s="15" t="str">
        <f t="shared" si="6"/>
        <v xml:space="preserve"> </v>
      </c>
      <c r="D33" s="15" t="str">
        <f t="shared" si="7"/>
        <v xml:space="preserve"> </v>
      </c>
      <c r="E33" s="2"/>
    </row>
    <row r="34" spans="1:5" x14ac:dyDescent="0.3">
      <c r="A34" t="s">
        <v>13</v>
      </c>
      <c r="C34" s="15" t="str">
        <f t="shared" si="6"/>
        <v xml:space="preserve"> </v>
      </c>
      <c r="D34" s="15" t="str">
        <f t="shared" si="7"/>
        <v xml:space="preserve"> </v>
      </c>
      <c r="E34" s="2"/>
    </row>
    <row r="35" spans="1:5" x14ac:dyDescent="0.3">
      <c r="A35" t="s">
        <v>2</v>
      </c>
      <c r="C35" s="15" t="str">
        <f t="shared" si="6"/>
        <v xml:space="preserve"> </v>
      </c>
      <c r="D35" s="15" t="str">
        <f t="shared" si="7"/>
        <v xml:space="preserve"> </v>
      </c>
      <c r="E35" s="2"/>
    </row>
    <row r="36" spans="1:5" x14ac:dyDescent="0.3">
      <c r="A36" t="s">
        <v>0</v>
      </c>
      <c r="C36" s="15" t="str">
        <f t="shared" si="6"/>
        <v xml:space="preserve"> </v>
      </c>
      <c r="D36" s="15" t="str">
        <f t="shared" si="7"/>
        <v xml:space="preserve"> </v>
      </c>
      <c r="E36" s="2"/>
    </row>
    <row r="37" spans="1:5" x14ac:dyDescent="0.3">
      <c r="A37" t="s">
        <v>11</v>
      </c>
      <c r="C37" s="15" t="str">
        <f t="shared" si="6"/>
        <v xml:space="preserve"> </v>
      </c>
      <c r="D37" s="15" t="str">
        <f t="shared" si="7"/>
        <v xml:space="preserve"> </v>
      </c>
      <c r="E37" s="2"/>
    </row>
    <row r="38" spans="1:5" x14ac:dyDescent="0.3">
      <c r="A38" t="s">
        <v>4</v>
      </c>
      <c r="C38" s="15" t="str">
        <f t="shared" si="6"/>
        <v xml:space="preserve"> </v>
      </c>
      <c r="D38" s="15" t="str">
        <f t="shared" si="7"/>
        <v xml:space="preserve"> </v>
      </c>
      <c r="E38" s="2"/>
    </row>
    <row r="39" spans="1:5" x14ac:dyDescent="0.3">
      <c r="A39" t="s">
        <v>3</v>
      </c>
      <c r="C39" s="15" t="str">
        <f t="shared" si="6"/>
        <v xml:space="preserve"> </v>
      </c>
      <c r="D39" s="15" t="str">
        <f t="shared" si="7"/>
        <v xml:space="preserve"> </v>
      </c>
      <c r="E39" s="2"/>
    </row>
    <row r="40" spans="1:5" x14ac:dyDescent="0.3">
      <c r="A40" t="s">
        <v>6</v>
      </c>
      <c r="C40" s="15" t="str">
        <f t="shared" si="6"/>
        <v xml:space="preserve"> </v>
      </c>
      <c r="D40" s="15" t="str">
        <f t="shared" si="7"/>
        <v xml:space="preserve"> </v>
      </c>
      <c r="E40" s="2"/>
    </row>
    <row r="41" spans="1:5" x14ac:dyDescent="0.3">
      <c r="A41" t="s">
        <v>7</v>
      </c>
      <c r="C41" s="15" t="str">
        <f t="shared" si="6"/>
        <v xml:space="preserve"> </v>
      </c>
      <c r="D41" s="15" t="str">
        <f t="shared" si="7"/>
        <v xml:space="preserve"> </v>
      </c>
      <c r="E41" s="2"/>
    </row>
    <row r="42" spans="1:5" x14ac:dyDescent="0.3">
      <c r="A42" t="s">
        <v>14</v>
      </c>
      <c r="C42" s="15" t="str">
        <f t="shared" si="6"/>
        <v xml:space="preserve"> </v>
      </c>
      <c r="D42" s="15" t="str">
        <f t="shared" si="7"/>
        <v xml:space="preserve"> </v>
      </c>
      <c r="E42" s="2"/>
    </row>
    <row r="43" spans="1:5" x14ac:dyDescent="0.3">
      <c r="A43" t="s">
        <v>15</v>
      </c>
      <c r="C43" s="15" t="str">
        <f t="shared" si="6"/>
        <v xml:space="preserve"> </v>
      </c>
      <c r="D43" s="15" t="str">
        <f t="shared" si="7"/>
        <v xml:space="preserve"> </v>
      </c>
      <c r="E43" s="2"/>
    </row>
    <row r="44" spans="1:5" x14ac:dyDescent="0.3">
      <c r="A44" t="s">
        <v>12</v>
      </c>
      <c r="C44" s="15" t="str">
        <f t="shared" si="6"/>
        <v xml:space="preserve"> </v>
      </c>
      <c r="D44" s="15" t="str">
        <f t="shared" si="7"/>
        <v xml:space="preserve"> </v>
      </c>
      <c r="E44" s="2"/>
    </row>
    <row r="45" spans="1:5" x14ac:dyDescent="0.3">
      <c r="A45" t="s">
        <v>8</v>
      </c>
      <c r="C45" s="15" t="str">
        <f t="shared" si="6"/>
        <v xml:space="preserve"> </v>
      </c>
      <c r="D45" s="15" t="str">
        <f t="shared" si="7"/>
        <v xml:space="preserve"> </v>
      </c>
      <c r="E45" s="2"/>
    </row>
    <row r="46" spans="1:5" x14ac:dyDescent="0.3">
      <c r="A46" t="s">
        <v>8</v>
      </c>
      <c r="C46" s="15" t="str">
        <f t="shared" si="6"/>
        <v xml:space="preserve"> </v>
      </c>
      <c r="D46" s="15" t="str">
        <f t="shared" si="7"/>
        <v xml:space="preserve"> </v>
      </c>
    </row>
    <row r="47" spans="1:5" x14ac:dyDescent="0.3">
      <c r="A47" t="s">
        <v>8</v>
      </c>
      <c r="C47" s="15" t="str">
        <f t="shared" si="6"/>
        <v xml:space="preserve"> </v>
      </c>
      <c r="D47" s="15" t="str">
        <f t="shared" si="7"/>
        <v xml:space="preserve"> </v>
      </c>
    </row>
    <row r="48" spans="1:5" x14ac:dyDescent="0.3">
      <c r="A48" t="s">
        <v>8</v>
      </c>
      <c r="C48" s="15" t="str">
        <f t="shared" si="6"/>
        <v xml:space="preserve"> </v>
      </c>
      <c r="D48" s="15" t="str">
        <f t="shared" si="7"/>
        <v xml:space="preserve"> </v>
      </c>
    </row>
    <row r="49" spans="1:4" x14ac:dyDescent="0.3">
      <c r="A49" t="s">
        <v>8</v>
      </c>
      <c r="C49" s="15" t="str">
        <f t="shared" si="6"/>
        <v xml:space="preserve"> </v>
      </c>
      <c r="D49" s="15" t="str">
        <f t="shared" si="7"/>
        <v xml:space="preserve"> </v>
      </c>
    </row>
    <row r="50" spans="1:4" x14ac:dyDescent="0.3">
      <c r="A50" t="s">
        <v>8</v>
      </c>
      <c r="C50" s="15" t="str">
        <f t="shared" si="6"/>
        <v xml:space="preserve"> </v>
      </c>
      <c r="D50" s="15" t="str">
        <f t="shared" si="7"/>
        <v xml:space="preserve"> </v>
      </c>
    </row>
    <row r="51" spans="1:4" x14ac:dyDescent="0.3">
      <c r="A51" t="s">
        <v>8</v>
      </c>
      <c r="C51" s="15" t="str">
        <f t="shared" si="6"/>
        <v xml:space="preserve"> </v>
      </c>
      <c r="D51" s="15" t="str">
        <f t="shared" si="7"/>
        <v xml:space="preserve"> </v>
      </c>
    </row>
    <row r="52" spans="1:4" x14ac:dyDescent="0.3">
      <c r="A52" t="s">
        <v>8</v>
      </c>
      <c r="C52" s="15" t="str">
        <f t="shared" si="6"/>
        <v xml:space="preserve"> </v>
      </c>
      <c r="D52" s="15" t="str">
        <f t="shared" si="7"/>
        <v xml:space="preserve"> </v>
      </c>
    </row>
    <row r="53" spans="1:4" x14ac:dyDescent="0.3">
      <c r="A53" t="s">
        <v>8</v>
      </c>
      <c r="C53" s="15" t="str">
        <f t="shared" si="6"/>
        <v xml:space="preserve"> </v>
      </c>
      <c r="D53" s="15" t="str">
        <f t="shared" si="7"/>
        <v xml:space="preserve"> </v>
      </c>
    </row>
  </sheetData>
  <dataValidations disablePrompts="1" count="1">
    <dataValidation type="list" allowBlank="1" showInputMessage="1" showErrorMessage="1" sqref="A20:A27">
      <formula1>$A$2:$A$16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 CECILE</dc:creator>
  <cp:lastModifiedBy>Michel</cp:lastModifiedBy>
  <cp:lastPrinted>2018-12-05T18:10:09Z</cp:lastPrinted>
  <dcterms:created xsi:type="dcterms:W3CDTF">2014-12-04T14:28:57Z</dcterms:created>
  <dcterms:modified xsi:type="dcterms:W3CDTF">2019-02-27T10:40:48Z</dcterms:modified>
</cp:coreProperties>
</file>