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0800" windowHeight="8320"/>
  </bookViews>
  <sheets>
    <sheet name="données" sheetId="1" r:id="rId1"/>
    <sheet name="log" sheetId="3" state="hidden" r:id="rId2"/>
  </sheets>
  <functionGroups builtInGroupCount="18"/>
  <definedNames>
    <definedName name="NAgents">données!$B$42</definedName>
    <definedName name="NAgentsParEquipes">données!$B$44</definedName>
    <definedName name="NEquipes">données!$B$43</definedName>
    <definedName name="resultat">données!$B$48</definedName>
  </definedNames>
  <calcPr calcId="152511"/>
</workbook>
</file>

<file path=xl/calcChain.xml><?xml version="1.0" encoding="utf-8"?>
<calcChain xmlns="http://schemas.openxmlformats.org/spreadsheetml/2006/main">
  <c r="C39" i="1" l="1"/>
  <c r="D39" i="1"/>
  <c r="E39" i="1"/>
  <c r="F39" i="1"/>
  <c r="G39" i="1"/>
  <c r="B39" i="1"/>
  <c r="C40" i="1" l="1"/>
  <c r="D40" i="1"/>
  <c r="E40" i="1"/>
  <c r="F40" i="1"/>
  <c r="G40" i="1"/>
  <c r="B40" i="1"/>
  <c r="B42" i="1" l="1"/>
  <c r="B44" i="1" s="1"/>
  <c r="D37" i="1" l="1"/>
  <c r="D38" i="1" s="1"/>
  <c r="E37" i="1"/>
  <c r="E38" i="1" s="1"/>
  <c r="F37" i="1"/>
  <c r="F38" i="1" s="1"/>
  <c r="G37" i="1"/>
  <c r="G38" i="1" s="1"/>
  <c r="B37" i="1"/>
  <c r="B38" i="1" s="1"/>
  <c r="C37" i="1"/>
  <c r="C38" i="1" s="1"/>
</calcChain>
</file>

<file path=xl/sharedStrings.xml><?xml version="1.0" encoding="utf-8"?>
<sst xmlns="http://schemas.openxmlformats.org/spreadsheetml/2006/main" count="172" uniqueCount="53">
  <si>
    <t>Préventeur</t>
  </si>
  <si>
    <t>PNR</t>
  </si>
  <si>
    <t>RIA</t>
  </si>
  <si>
    <t>PCF</t>
  </si>
  <si>
    <t>Poteau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</si>
  <si>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</si>
  <si>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</si>
  <si>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</si>
  <si>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</si>
  <si>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</si>
  <si>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</si>
  <si>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</si>
  <si>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</si>
  <si>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</si>
  <si>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</si>
  <si>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</si>
  <si>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</si>
  <si>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</si>
  <si>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</si>
  <si>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</si>
  <si>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</si>
  <si>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</si>
  <si>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</si>
  <si>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</si>
  <si>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</si>
  <si>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</si>
  <si>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</si>
  <si>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</si>
  <si>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</si>
  <si>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</si>
  <si>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</si>
  <si>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</si>
  <si>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</si>
  <si>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</si>
  <si>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</si>
  <si>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</si>
  <si>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NOUVEAU2</t>
  </si>
  <si>
    <t>BOUILLARD</t>
  </si>
  <si>
    <t>GAILLARD</t>
  </si>
  <si>
    <t>Nombre</t>
  </si>
  <si>
    <t>CRITICITE</t>
  </si>
  <si>
    <t>BESOIN</t>
  </si>
  <si>
    <t>Nb Equipes</t>
  </si>
  <si>
    <t>Colonne</t>
  </si>
  <si>
    <t>Ratio</t>
  </si>
  <si>
    <t>Extincteur</t>
  </si>
  <si>
    <t>Exutoire</t>
  </si>
  <si>
    <t>Chef d'équipe</t>
  </si>
  <si>
    <t>Nb Agents</t>
  </si>
  <si>
    <t>Besoin</t>
  </si>
  <si>
    <t>Equipes …</t>
  </si>
  <si>
    <t>Agents …</t>
  </si>
  <si>
    <t>Nb Agents Par 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</si>
</sst>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protection locked="0"/>
    </xf>
    <xf numFmtId="0" fontId="0" fillId="0" borderId="0" xfId="0" applyFont="1" applyFill="1" applyBorder="1" applyAlignment="1"/>
    <xf numFmtId="0" fontId="1" fillId="0" borderId="0" xfId="0" applyFont="1" applyFill="1" applyAlignment="1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/>
    <xf numFmtId="0" fontId="1" fillId="0" borderId="0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0" xfId="0" applyFont="1" applyAlignment="1"/>
    <xf numFmtId="0" fontId="1" fillId="0" borderId="0" xfId="0" applyNumberFormat="1" applyFont="1" applyFill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indent="1"/>
    </xf>
    <xf numFmtId="0" fontId="2" fillId="0" borderId="0" xfId="0" applyFont="1" applyFill="1" applyBorder="1" applyAlignment="1">
      <alignment horizontal="right" indent="1"/>
    </xf>
  </cellXfs>
  <cellStyles count="1">
    <cellStyle name="Normal" xfId="0" builtinId="0"/>
  </cellStyles>
  <dxfs count="31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197556</xdr:colOff>
      <xdr:row>33</xdr:row>
      <xdr:rowOff>35278</xdr:rowOff>
    </xdr:from>
    <xdr:to>
      <xdr:col>9</xdr:col>
      <xdr:colOff>797278</xdr:colOff>
      <xdr:row>37</xdr:row>
      <xdr:rowOff>1</xdr:rowOff>
    </xdr:to>
    <xdr:sp macro="" textlink="">
      <xdr:nvSpPr>
        <xdr:cNvPr id="2" name="Rectangle à coins arrondis 1"/>
        <xdr:cNvSpPr/>
      </xdr:nvSpPr>
      <xdr:spPr>
        <a:xfrm>
          <a:off x="9510889" y="6088945"/>
          <a:ext cx="1792111" cy="698500"/>
        </a:xfrm>
        <a:prstGeom prst="wedgeRoundRectCallout">
          <a:avLst>
            <a:gd name="adj1" fmla="val -133909"/>
            <a:gd name="adj2" fmla="val 58671"/>
            <a:gd name="adj3" fmla="val 16667"/>
          </a:avLst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 cas de doublon, on prendra l'effectif le plus réduit !</a:t>
          </a:r>
        </a:p>
      </xdr:txBody>
    </xdr:sp>
    <xdr:clientData/>
  </xdr:twoCellAnchor>
  <xdr:twoCellAnchor>
    <xdr:from>
      <xdr:col>7</xdr:col>
      <xdr:colOff>776112</xdr:colOff>
      <xdr:row>47</xdr:row>
      <xdr:rowOff>162278</xdr:rowOff>
    </xdr:from>
    <xdr:to>
      <xdr:col>9</xdr:col>
      <xdr:colOff>571500</xdr:colOff>
      <xdr:row>49</xdr:row>
      <xdr:rowOff>204612</xdr:rowOff>
    </xdr:to>
    <xdr:sp macro="[0]!repartir" textlink="">
      <xdr:nvSpPr>
        <xdr:cNvPr id="3" name="Rectangle à coins arrondis 2"/>
        <xdr:cNvSpPr/>
      </xdr:nvSpPr>
      <xdr:spPr>
        <a:xfrm>
          <a:off x="8897056" y="8833556"/>
          <a:ext cx="2180166" cy="50800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CONSTITUER LES EQUIPES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agents" displayName="agents" ref="A1:K31" totalsRowShown="0" headerRowDxfId="30" dataDxfId="29">
  <autoFilter ref="A1:K31"/>
  <tableColumns count="11">
    <tableColumn id="1" name="AGENTS" dataDxfId="28"/>
    <tableColumn id="2" name="Chef d'équipe" dataDxfId="27"/>
    <tableColumn id="3" name="Préventeur" dataDxfId="26"/>
    <tableColumn id="4" name="Equipier" dataDxfId="25"/>
    <tableColumn id="5" name="PNR" dataDxfId="24"/>
    <tableColumn id="6" name="Poids Lourds" dataDxfId="23"/>
    <tableColumn id="7" name="Extincteur" dataDxfId="22"/>
    <tableColumn id="8" name="RIA" dataDxfId="21"/>
    <tableColumn id="9" name="PCF" dataDxfId="20"/>
    <tableColumn id="10" name="Poteau" dataDxfId="19"/>
    <tableColumn id="11" name="Exutoire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besoin" displayName="besoin" ref="A33:G34" totalsRowShown="0" headerRowDxfId="17" dataDxfId="16">
  <autoFilter ref="A33:G34"/>
  <tableColumns count="7">
    <tableColumn id="1" name="BESOIN" dataDxfId="15"/>
    <tableColumn id="2" name="Chef d'équipe" dataDxfId="14"/>
    <tableColumn id="3" name="Préventeur" dataDxfId="13"/>
    <tableColumn id="4" name="Equipier" dataDxfId="12"/>
    <tableColumn id="5" name="PNR" dataDxfId="11"/>
    <tableColumn id="6" name="Poids Lourds" dataDxfId="10"/>
    <tableColumn id="7" name="Extincteur" dataDxfId="9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criticite" displayName="criticite" ref="A36:G40" totalsRowShown="0" headerRowDxfId="8" dataDxfId="7">
  <autoFilter ref="A36:G40"/>
  <tableColumns count="7">
    <tableColumn id="1" name="CRITICITE" dataDxfId="6"/>
    <tableColumn id="2" name="Chef d'équipe" dataDxfId="5"/>
    <tableColumn id="3" name="Préventeur" dataDxfId="4"/>
    <tableColumn id="4" name="Equipier" dataDxfId="3"/>
    <tableColumn id="5" name="PNR" dataDxfId="2"/>
    <tableColumn id="6" name="Poids Lourds" dataDxfId="1"/>
    <tableColumn id="7" name="Extincteur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5"/>
  <sheetViews>
    <sheetView showZeros="0" tabSelected="1" topLeftCell="A31" zoomScale="90" zoomScaleNormal="90" workbookViewId="0">
      <selection activeCell="B24" sqref="B24"/>
    </sheetView>
  </sheetViews>
  <sheetFormatPr baseColWidth="10" defaultRowHeight="14.5" x14ac:dyDescent="0.35"/>
  <cols>
    <col min="1" max="1" width="23" style="12" customWidth="1"/>
    <col min="2" max="11" width="17.08984375" style="2" customWidth="1"/>
    <col min="12" max="12" width="10.90625" style="11"/>
    <col min="13" max="13" width="12" style="11" bestFit="1" customWidth="1"/>
    <col min="14" max="14" width="16.6328125" style="2" bestFit="1" customWidth="1"/>
    <col min="15" max="15" width="14.7265625" style="2" bestFit="1" customWidth="1"/>
    <col min="16" max="16" width="12.26953125" style="2" bestFit="1" customWidth="1"/>
    <col min="17" max="17" width="8.81640625" style="2" bestFit="1" customWidth="1"/>
    <col min="18" max="18" width="16" style="2" bestFit="1" customWidth="1"/>
    <col min="19" max="19" width="13.90625" style="2" bestFit="1" customWidth="1"/>
    <col min="20" max="16384" width="10.90625" style="11"/>
  </cols>
  <sheetData>
    <row r="1" spans="1:11" x14ac:dyDescent="0.35">
      <c r="A1" s="3" t="s">
        <v>34</v>
      </c>
      <c r="B1" s="3" t="s">
        <v>47</v>
      </c>
      <c r="C1" s="3" t="s">
        <v>0</v>
      </c>
      <c r="D1" s="3" t="s">
        <v>12</v>
      </c>
      <c r="E1" s="3" t="s">
        <v>1</v>
      </c>
      <c r="F1" s="3" t="s">
        <v>9</v>
      </c>
      <c r="G1" s="3" t="s">
        <v>45</v>
      </c>
      <c r="H1" s="3" t="s">
        <v>2</v>
      </c>
      <c r="I1" s="3" t="s">
        <v>3</v>
      </c>
      <c r="J1" s="3" t="s">
        <v>4</v>
      </c>
      <c r="K1" s="3" t="s">
        <v>46</v>
      </c>
    </row>
    <row r="2" spans="1:11" x14ac:dyDescent="0.35">
      <c r="A2" s="5" t="s">
        <v>26</v>
      </c>
      <c r="B2" s="4" t="s">
        <v>35</v>
      </c>
      <c r="C2" s="4"/>
      <c r="D2" s="4"/>
      <c r="E2" s="4" t="s">
        <v>35</v>
      </c>
      <c r="F2" s="4" t="s">
        <v>35</v>
      </c>
      <c r="G2" s="4"/>
      <c r="H2" s="4"/>
      <c r="I2" s="4"/>
      <c r="J2" s="4"/>
      <c r="K2" s="4"/>
    </row>
    <row r="3" spans="1:11" x14ac:dyDescent="0.35">
      <c r="A3" s="5" t="s">
        <v>5</v>
      </c>
      <c r="B3" s="4" t="s">
        <v>35</v>
      </c>
      <c r="C3" s="4"/>
      <c r="D3" s="4"/>
      <c r="E3" s="4" t="s">
        <v>35</v>
      </c>
      <c r="F3" s="4"/>
      <c r="G3" s="4"/>
      <c r="H3" s="4"/>
      <c r="I3" s="4"/>
      <c r="J3" s="4"/>
      <c r="K3" s="4"/>
    </row>
    <row r="4" spans="1:11" x14ac:dyDescent="0.35">
      <c r="A4" s="5" t="s">
        <v>7</v>
      </c>
      <c r="B4" s="4" t="s">
        <v>35</v>
      </c>
      <c r="C4" s="4"/>
      <c r="D4" s="4"/>
      <c r="E4" s="4" t="s">
        <v>35</v>
      </c>
      <c r="F4" s="4"/>
      <c r="G4" s="4"/>
      <c r="H4" s="4"/>
      <c r="I4" s="4"/>
      <c r="J4" s="4"/>
      <c r="K4" s="4"/>
    </row>
    <row r="5" spans="1:11" x14ac:dyDescent="0.35">
      <c r="A5" s="5" t="s">
        <v>10</v>
      </c>
      <c r="B5" s="4" t="s">
        <v>35</v>
      </c>
      <c r="C5" s="4"/>
      <c r="D5" s="4"/>
      <c r="E5" s="4" t="s">
        <v>35</v>
      </c>
      <c r="F5" s="4"/>
      <c r="G5" s="4"/>
      <c r="H5" s="4"/>
      <c r="I5" s="4"/>
      <c r="J5" s="4"/>
      <c r="K5" s="4"/>
    </row>
    <row r="6" spans="1:11" x14ac:dyDescent="0.35">
      <c r="A6" s="5" t="s">
        <v>37</v>
      </c>
      <c r="B6" s="4" t="s">
        <v>35</v>
      </c>
      <c r="C6" s="4"/>
      <c r="D6" s="4"/>
      <c r="E6" s="4" t="s">
        <v>35</v>
      </c>
      <c r="F6" s="4"/>
      <c r="G6" s="4"/>
      <c r="H6" s="4"/>
      <c r="I6" s="4"/>
      <c r="J6" s="4"/>
      <c r="K6" s="4"/>
    </row>
    <row r="7" spans="1:11" x14ac:dyDescent="0.35">
      <c r="A7" s="5" t="s">
        <v>6</v>
      </c>
      <c r="B7" s="4" t="s">
        <v>35</v>
      </c>
      <c r="C7" s="4"/>
      <c r="D7" s="4"/>
      <c r="E7" s="4"/>
      <c r="F7" s="4"/>
      <c r="G7" s="4"/>
      <c r="H7" s="4"/>
      <c r="I7" s="4"/>
      <c r="J7" s="4"/>
      <c r="K7" s="4"/>
    </row>
    <row r="8" spans="1:11" x14ac:dyDescent="0.35">
      <c r="A8" s="5" t="s">
        <v>8</v>
      </c>
      <c r="B8" s="4" t="s">
        <v>35</v>
      </c>
      <c r="C8" s="4"/>
      <c r="D8" s="4"/>
      <c r="E8" s="4"/>
      <c r="F8" s="4"/>
      <c r="G8" s="4" t="s">
        <v>35</v>
      </c>
      <c r="H8" s="4" t="s">
        <v>35</v>
      </c>
      <c r="I8" s="4" t="s">
        <v>35</v>
      </c>
      <c r="J8" s="4" t="s">
        <v>35</v>
      </c>
      <c r="K8" s="4" t="s">
        <v>35</v>
      </c>
    </row>
    <row r="9" spans="1:11" x14ac:dyDescent="0.35">
      <c r="A9" s="5" t="s">
        <v>15</v>
      </c>
      <c r="B9" s="4"/>
      <c r="C9" s="4" t="s">
        <v>35</v>
      </c>
      <c r="D9" s="4"/>
      <c r="E9" s="4" t="s">
        <v>35</v>
      </c>
      <c r="F9" s="4" t="s">
        <v>35</v>
      </c>
      <c r="G9" s="4"/>
      <c r="H9" s="4"/>
      <c r="I9" s="4"/>
      <c r="J9" s="4"/>
      <c r="K9" s="4"/>
    </row>
    <row r="10" spans="1:11" x14ac:dyDescent="0.35">
      <c r="A10" s="5" t="s">
        <v>23</v>
      </c>
      <c r="B10" s="4"/>
      <c r="C10" s="4" t="s">
        <v>35</v>
      </c>
      <c r="D10" s="4"/>
      <c r="E10" s="4" t="s">
        <v>35</v>
      </c>
      <c r="F10" s="4"/>
      <c r="G10" s="4"/>
      <c r="H10" s="4"/>
      <c r="I10" s="4"/>
      <c r="J10" s="4"/>
      <c r="K10" s="4"/>
    </row>
    <row r="11" spans="1:11" x14ac:dyDescent="0.35">
      <c r="A11" s="5" t="s">
        <v>30</v>
      </c>
      <c r="B11" s="4"/>
      <c r="C11" s="4" t="s">
        <v>35</v>
      </c>
      <c r="D11" s="4"/>
      <c r="E11" s="4" t="s">
        <v>35</v>
      </c>
      <c r="F11" s="4"/>
      <c r="G11" s="4"/>
      <c r="H11" s="4"/>
      <c r="I11" s="4"/>
      <c r="J11" s="4"/>
      <c r="K11" s="4"/>
    </row>
    <row r="12" spans="1:11" x14ac:dyDescent="0.35">
      <c r="A12" s="5" t="s">
        <v>11</v>
      </c>
      <c r="B12" s="4"/>
      <c r="C12" s="4" t="s">
        <v>35</v>
      </c>
      <c r="D12" s="4"/>
      <c r="E12" s="4" t="s">
        <v>35</v>
      </c>
      <c r="F12" s="4"/>
      <c r="G12" s="4"/>
      <c r="H12" s="4"/>
      <c r="I12" s="4"/>
      <c r="J12" s="4"/>
      <c r="K12" s="4"/>
    </row>
    <row r="13" spans="1:11" x14ac:dyDescent="0.35">
      <c r="A13" s="5" t="s">
        <v>31</v>
      </c>
      <c r="B13" s="4"/>
      <c r="C13" s="4" t="s">
        <v>35</v>
      </c>
      <c r="D13" s="4"/>
      <c r="E13" s="4"/>
      <c r="F13" s="4" t="s">
        <v>35</v>
      </c>
      <c r="G13" s="4"/>
      <c r="H13" s="4"/>
      <c r="I13" s="4" t="s">
        <v>35</v>
      </c>
      <c r="J13" s="4"/>
      <c r="K13" s="4"/>
    </row>
    <row r="14" spans="1:11" x14ac:dyDescent="0.35">
      <c r="A14" s="5" t="s">
        <v>20</v>
      </c>
      <c r="B14" s="4"/>
      <c r="C14" s="4"/>
      <c r="D14" s="4" t="s">
        <v>35</v>
      </c>
      <c r="E14" s="4" t="s">
        <v>35</v>
      </c>
      <c r="F14" s="4" t="s">
        <v>35</v>
      </c>
      <c r="G14" s="4"/>
      <c r="H14" s="4" t="s">
        <v>35</v>
      </c>
      <c r="I14" s="4"/>
      <c r="J14" s="4"/>
      <c r="K14" s="4"/>
    </row>
    <row r="15" spans="1:11" x14ac:dyDescent="0.35">
      <c r="A15" s="5" t="s">
        <v>32</v>
      </c>
      <c r="B15" s="4"/>
      <c r="C15" s="4"/>
      <c r="D15" s="4" t="s">
        <v>35</v>
      </c>
      <c r="E15" s="4"/>
      <c r="F15" s="4" t="s">
        <v>35</v>
      </c>
      <c r="G15" s="4" t="s">
        <v>35</v>
      </c>
      <c r="H15" s="4"/>
      <c r="I15" s="4"/>
      <c r="J15" s="4"/>
      <c r="K15" s="4"/>
    </row>
    <row r="16" spans="1:11" x14ac:dyDescent="0.35">
      <c r="A16" s="5" t="s">
        <v>24</v>
      </c>
      <c r="B16" s="4"/>
      <c r="C16" s="4"/>
      <c r="D16" s="4" t="s">
        <v>35</v>
      </c>
      <c r="E16" s="4"/>
      <c r="F16" s="4" t="s">
        <v>35</v>
      </c>
      <c r="G16" s="4"/>
      <c r="H16" s="4"/>
      <c r="I16" s="4"/>
      <c r="J16" s="4"/>
      <c r="K16" s="4"/>
    </row>
    <row r="17" spans="1:11" x14ac:dyDescent="0.35">
      <c r="A17" s="5" t="s">
        <v>27</v>
      </c>
      <c r="B17" s="4"/>
      <c r="C17" s="4"/>
      <c r="D17" s="4" t="s">
        <v>35</v>
      </c>
      <c r="E17" s="4"/>
      <c r="F17" s="4" t="s">
        <v>35</v>
      </c>
      <c r="G17" s="4" t="s">
        <v>35</v>
      </c>
      <c r="H17" s="4"/>
      <c r="I17" s="4"/>
      <c r="J17" s="4"/>
      <c r="K17" s="4"/>
    </row>
    <row r="18" spans="1:11" x14ac:dyDescent="0.35">
      <c r="A18" s="5" t="s">
        <v>16</v>
      </c>
      <c r="B18" s="4"/>
      <c r="C18" s="4"/>
      <c r="D18" s="4" t="s">
        <v>35</v>
      </c>
      <c r="E18" s="4"/>
      <c r="F18" s="4" t="s">
        <v>35</v>
      </c>
      <c r="G18" s="4"/>
      <c r="H18" s="4"/>
      <c r="I18" s="4" t="s">
        <v>35</v>
      </c>
      <c r="J18" s="4"/>
      <c r="K18" s="4"/>
    </row>
    <row r="19" spans="1:11" x14ac:dyDescent="0.35">
      <c r="A19" s="5" t="s">
        <v>19</v>
      </c>
      <c r="B19" s="4"/>
      <c r="C19" s="4"/>
      <c r="D19" s="4" t="s">
        <v>35</v>
      </c>
      <c r="E19" s="4"/>
      <c r="F19" s="4" t="s">
        <v>35</v>
      </c>
      <c r="G19" s="4" t="s">
        <v>35</v>
      </c>
      <c r="H19" s="4" t="s">
        <v>35</v>
      </c>
      <c r="I19" s="4" t="s">
        <v>35</v>
      </c>
      <c r="J19" s="4" t="s">
        <v>35</v>
      </c>
      <c r="K19" s="4" t="s">
        <v>35</v>
      </c>
    </row>
    <row r="20" spans="1:11" x14ac:dyDescent="0.35">
      <c r="A20" s="5" t="s">
        <v>14</v>
      </c>
      <c r="B20" s="4"/>
      <c r="C20" s="4"/>
      <c r="D20" s="4" t="s">
        <v>35</v>
      </c>
      <c r="E20" s="4"/>
      <c r="F20" s="4" t="s">
        <v>35</v>
      </c>
      <c r="G20" s="4" t="s">
        <v>35</v>
      </c>
      <c r="H20" s="4" t="s">
        <v>35</v>
      </c>
      <c r="I20" s="4" t="s">
        <v>35</v>
      </c>
      <c r="J20" s="4" t="s">
        <v>35</v>
      </c>
      <c r="K20" s="4" t="s">
        <v>35</v>
      </c>
    </row>
    <row r="21" spans="1:11" x14ac:dyDescent="0.35">
      <c r="A21" s="5" t="s">
        <v>28</v>
      </c>
      <c r="B21" s="4"/>
      <c r="C21" s="4"/>
      <c r="D21" s="4" t="s">
        <v>35</v>
      </c>
      <c r="E21" s="4"/>
      <c r="F21" s="4"/>
      <c r="G21" s="4"/>
      <c r="H21" s="4"/>
      <c r="I21" s="4"/>
      <c r="J21" s="4"/>
      <c r="K21" s="4"/>
    </row>
    <row r="22" spans="1:11" x14ac:dyDescent="0.35">
      <c r="A22" s="5" t="s">
        <v>21</v>
      </c>
      <c r="B22" s="4"/>
      <c r="C22" s="4"/>
      <c r="D22" s="4" t="s">
        <v>35</v>
      </c>
      <c r="E22" s="4"/>
      <c r="F22" s="4"/>
      <c r="G22" s="4"/>
      <c r="H22" s="4"/>
      <c r="I22" s="4"/>
      <c r="J22" s="4"/>
      <c r="K22" s="4"/>
    </row>
    <row r="23" spans="1:11" x14ac:dyDescent="0.35">
      <c r="A23" s="5" t="s">
        <v>38</v>
      </c>
      <c r="B23" s="4"/>
      <c r="C23" s="4"/>
      <c r="D23" s="4" t="s">
        <v>35</v>
      </c>
      <c r="E23" s="4"/>
      <c r="F23" s="4"/>
      <c r="G23" s="4" t="s">
        <v>35</v>
      </c>
      <c r="H23" s="4"/>
      <c r="I23" s="4"/>
      <c r="J23" s="4"/>
      <c r="K23" s="4"/>
    </row>
    <row r="24" spans="1:11" x14ac:dyDescent="0.35">
      <c r="A24" s="5" t="s">
        <v>13</v>
      </c>
      <c r="B24" s="4"/>
      <c r="C24" s="4"/>
      <c r="D24" s="4" t="s">
        <v>35</v>
      </c>
      <c r="E24" s="4"/>
      <c r="F24" s="4"/>
      <c r="G24" s="4" t="s">
        <v>35</v>
      </c>
      <c r="H24" s="4"/>
      <c r="I24" s="4"/>
      <c r="J24" s="4"/>
      <c r="K24" s="4"/>
    </row>
    <row r="25" spans="1:11" x14ac:dyDescent="0.35">
      <c r="A25" s="5" t="s">
        <v>29</v>
      </c>
      <c r="B25" s="4"/>
      <c r="C25" s="4"/>
      <c r="D25" s="4" t="s">
        <v>35</v>
      </c>
      <c r="E25" s="4"/>
      <c r="F25" s="4"/>
      <c r="G25" s="4"/>
      <c r="H25" s="4"/>
      <c r="I25" s="4" t="s">
        <v>35</v>
      </c>
      <c r="J25" s="4"/>
      <c r="K25" s="4"/>
    </row>
    <row r="26" spans="1:11" x14ac:dyDescent="0.35">
      <c r="A26" s="5" t="s">
        <v>33</v>
      </c>
      <c r="B26" s="4"/>
      <c r="C26" s="4"/>
      <c r="D26" s="4" t="s">
        <v>35</v>
      </c>
      <c r="E26" s="4"/>
      <c r="F26" s="4"/>
      <c r="G26" s="4" t="s">
        <v>35</v>
      </c>
      <c r="H26" s="4"/>
      <c r="I26" s="4"/>
      <c r="J26" s="4"/>
      <c r="K26" s="4"/>
    </row>
    <row r="27" spans="1:11" x14ac:dyDescent="0.35">
      <c r="A27" s="5" t="s">
        <v>22</v>
      </c>
      <c r="B27" s="4"/>
      <c r="C27" s="4"/>
      <c r="D27" s="4" t="s">
        <v>35</v>
      </c>
      <c r="E27" s="4"/>
      <c r="F27" s="4"/>
      <c r="G27" s="4" t="s">
        <v>35</v>
      </c>
      <c r="H27" s="4"/>
      <c r="I27" s="4"/>
      <c r="J27" s="4"/>
      <c r="K27" s="4"/>
    </row>
    <row r="28" spans="1:11" x14ac:dyDescent="0.35">
      <c r="A28" s="5" t="s">
        <v>36</v>
      </c>
      <c r="B28" s="4"/>
      <c r="C28" s="4"/>
      <c r="D28" s="4" t="s">
        <v>35</v>
      </c>
      <c r="E28" s="4"/>
      <c r="F28" s="4"/>
      <c r="G28" s="4"/>
      <c r="H28" s="4"/>
      <c r="I28" s="4"/>
      <c r="J28" s="4"/>
      <c r="K28" s="4"/>
    </row>
    <row r="29" spans="1:11" x14ac:dyDescent="0.35">
      <c r="A29" s="5" t="s">
        <v>18</v>
      </c>
      <c r="B29" s="4"/>
      <c r="C29" s="4"/>
      <c r="D29" s="4" t="s">
        <v>35</v>
      </c>
      <c r="E29" s="4"/>
      <c r="F29" s="4"/>
      <c r="G29" s="4"/>
      <c r="H29" s="4"/>
      <c r="I29" s="4"/>
      <c r="J29" s="4"/>
      <c r="K29" s="4"/>
    </row>
    <row r="30" spans="1:11" x14ac:dyDescent="0.35">
      <c r="A30" s="5" t="s">
        <v>25</v>
      </c>
      <c r="B30" s="4"/>
      <c r="C30" s="4"/>
      <c r="D30" s="4" t="s">
        <v>35</v>
      </c>
      <c r="E30" s="4"/>
      <c r="F30" s="4"/>
      <c r="G30" s="4" t="s">
        <v>35</v>
      </c>
      <c r="H30" s="4"/>
      <c r="I30" s="4" t="s">
        <v>35</v>
      </c>
      <c r="J30" s="4"/>
      <c r="K30" s="4"/>
    </row>
    <row r="31" spans="1:11" x14ac:dyDescent="0.35">
      <c r="A31" s="5" t="s">
        <v>17</v>
      </c>
      <c r="B31" s="4"/>
      <c r="C31" s="4"/>
      <c r="D31" s="4" t="s">
        <v>35</v>
      </c>
      <c r="E31" s="4"/>
      <c r="F31" s="4"/>
      <c r="G31" s="4"/>
      <c r="H31" s="4"/>
      <c r="I31" s="4"/>
      <c r="J31" s="4"/>
      <c r="K31" s="4"/>
    </row>
    <row r="33" spans="1:7" x14ac:dyDescent="0.35">
      <c r="A33" s="3" t="s">
        <v>41</v>
      </c>
      <c r="B33" s="3" t="s">
        <v>47</v>
      </c>
      <c r="C33" s="3" t="s">
        <v>0</v>
      </c>
      <c r="D33" s="3" t="s">
        <v>12</v>
      </c>
      <c r="E33" s="3" t="s">
        <v>1</v>
      </c>
      <c r="F33" s="3" t="s">
        <v>9</v>
      </c>
      <c r="G33" s="3" t="s">
        <v>45</v>
      </c>
    </row>
    <row r="34" spans="1:7" x14ac:dyDescent="0.35">
      <c r="A34" s="6" t="s">
        <v>39</v>
      </c>
      <c r="B34" s="1">
        <v>1</v>
      </c>
      <c r="C34" s="1">
        <v>1</v>
      </c>
      <c r="D34" s="1">
        <v>2</v>
      </c>
      <c r="E34" s="1">
        <v>2</v>
      </c>
      <c r="F34" s="1">
        <v>2</v>
      </c>
      <c r="G34" s="1">
        <v>1</v>
      </c>
    </row>
    <row r="36" spans="1:7" x14ac:dyDescent="0.35">
      <c r="A36" s="3" t="s">
        <v>40</v>
      </c>
      <c r="B36" s="3" t="s">
        <v>47</v>
      </c>
      <c r="C36" s="3" t="s">
        <v>0</v>
      </c>
      <c r="D36" s="3" t="s">
        <v>12</v>
      </c>
      <c r="E36" s="3" t="s">
        <v>1</v>
      </c>
      <c r="F36" s="3" t="s">
        <v>9</v>
      </c>
      <c r="G36" s="3" t="s">
        <v>45</v>
      </c>
    </row>
    <row r="37" spans="1:7" x14ac:dyDescent="0.35">
      <c r="A37" s="6" t="s">
        <v>39</v>
      </c>
      <c r="B37" s="1">
        <f>COUNTA(agents[Chef d''équipe])</f>
        <v>7</v>
      </c>
      <c r="C37" s="1">
        <f>COUNTA(agents[Préventeur])</f>
        <v>5</v>
      </c>
      <c r="D37" s="1">
        <f>COUNTA(agents[Equipier])</f>
        <v>18</v>
      </c>
      <c r="E37" s="1">
        <f>COUNTA(agents[PNR])</f>
        <v>10</v>
      </c>
      <c r="F37" s="1">
        <f>COUNTA(agents[Poids Lourds])</f>
        <v>10</v>
      </c>
      <c r="G37" s="1">
        <f>COUNTA(agents[Extincteur])</f>
        <v>10</v>
      </c>
    </row>
    <row r="38" spans="1:7" x14ac:dyDescent="0.35">
      <c r="A38" s="9" t="s">
        <v>44</v>
      </c>
      <c r="B38" s="10">
        <f>COUNTA(agents[Chef d''équipe])/besoin[Chef d''équipe]/NEquipes+B37/1000</f>
        <v>1.4069999999999998</v>
      </c>
      <c r="C38" s="10">
        <f>COUNTA(agents[Préventeur])/besoin[Préventeur]/NEquipes+C37/1000</f>
        <v>1.0049999999999999</v>
      </c>
      <c r="D38" s="10">
        <f>COUNTA(agents[Equipier])/besoin[Equipier]/NEquipes+D37/1000</f>
        <v>1.8180000000000001</v>
      </c>
      <c r="E38" s="10">
        <f>COUNTA(agents[PNR])/besoin[PNR]/NEquipes+E37/1000</f>
        <v>1.01</v>
      </c>
      <c r="F38" s="10">
        <f>COUNTA(agents[Poids Lourds])/besoin[Poids Lourds]/NEquipes+F37/1000</f>
        <v>1.01</v>
      </c>
      <c r="G38" s="10">
        <f>COUNTA(agents[Extincteur])/besoin[Extincteur]/NEquipes+G37/1000</f>
        <v>2.0099999999999998</v>
      </c>
    </row>
    <row r="39" spans="1:7" x14ac:dyDescent="0.35">
      <c r="A39" s="7" t="s">
        <v>43</v>
      </c>
      <c r="B39" s="8">
        <f>COLUMN()</f>
        <v>2</v>
      </c>
      <c r="C39" s="8">
        <f>COLUMN()</f>
        <v>3</v>
      </c>
      <c r="D39" s="8">
        <f>COLUMN()</f>
        <v>4</v>
      </c>
      <c r="E39" s="8">
        <f>COLUMN()</f>
        <v>5</v>
      </c>
      <c r="F39" s="8">
        <f>COLUMN()</f>
        <v>6</v>
      </c>
      <c r="G39" s="8">
        <f>COLUMN()</f>
        <v>7</v>
      </c>
    </row>
    <row r="40" spans="1:7" x14ac:dyDescent="0.35">
      <c r="A40" s="7" t="s">
        <v>49</v>
      </c>
      <c r="B40" s="13">
        <f>besoin[Chef d''équipe]</f>
        <v>1</v>
      </c>
      <c r="C40" s="13">
        <f>besoin[Préventeur]</f>
        <v>1</v>
      </c>
      <c r="D40" s="13">
        <f>besoin[Equipier]</f>
        <v>2</v>
      </c>
      <c r="E40" s="13">
        <f>besoin[PNR]</f>
        <v>2</v>
      </c>
      <c r="F40" s="13">
        <f>besoin[Poids Lourds]</f>
        <v>2</v>
      </c>
      <c r="G40" s="13">
        <f>besoin[Extincteur]</f>
        <v>1</v>
      </c>
    </row>
    <row r="42" spans="1:7" x14ac:dyDescent="0.35">
      <c r="A42" s="12" t="s">
        <v>48</v>
      </c>
      <c r="B42" s="14">
        <f>COUNTA(agents[AGENTS])</f>
        <v>30</v>
      </c>
    </row>
    <row r="43" spans="1:7" x14ac:dyDescent="0.35">
      <c r="A43" s="12" t="s">
        <v>42</v>
      </c>
      <c r="B43" s="14">
        <v>5</v>
      </c>
    </row>
    <row r="44" spans="1:7" x14ac:dyDescent="0.35">
      <c r="A44" s="12" t="s">
        <v>52</v>
      </c>
      <c r="B44" s="14">
        <f>NAgents/NEquipes</f>
        <v>6</v>
      </c>
    </row>
    <row r="47" spans="1:7" ht="18.5" x14ac:dyDescent="0.45">
      <c r="A47" s="15"/>
      <c r="B47" s="17" t="s">
        <v>51</v>
      </c>
      <c r="C47" s="16"/>
      <c r="D47" s="16"/>
      <c r="E47" s="16"/>
      <c r="F47" s="16"/>
      <c r="G47" s="16"/>
    </row>
    <row r="48" spans="1:7" ht="18.5" x14ac:dyDescent="0.45">
      <c r="A48" s="18" t="s">
        <v>50</v>
      </c>
      <c r="B48" s="16" t="s">
        <v>31</v>
      </c>
      <c r="C48" s="16" t="s">
        <v>20</v>
      </c>
      <c r="D48" s="16" t="s">
        <v>5</v>
      </c>
      <c r="E48" s="16" t="s">
        <v>28</v>
      </c>
      <c r="F48" s="16" t="s">
        <v>8</v>
      </c>
      <c r="G48" s="16" t="s">
        <v>25</v>
      </c>
    </row>
    <row r="49" spans="1:7" ht="18.5" x14ac:dyDescent="0.45">
      <c r="A49" s="15"/>
      <c r="B49" s="16" t="s">
        <v>23</v>
      </c>
      <c r="C49" s="16" t="s">
        <v>7</v>
      </c>
      <c r="D49" s="16" t="s">
        <v>27</v>
      </c>
      <c r="E49" s="16" t="s">
        <v>32</v>
      </c>
      <c r="F49" s="16" t="s">
        <v>21</v>
      </c>
      <c r="G49" s="16" t="s">
        <v>29</v>
      </c>
    </row>
    <row r="50" spans="1:7" ht="18.5" x14ac:dyDescent="0.45">
      <c r="A50" s="15"/>
      <c r="B50" s="16" t="s">
        <v>15</v>
      </c>
      <c r="C50" s="16" t="s">
        <v>26</v>
      </c>
      <c r="D50" s="16" t="s">
        <v>18</v>
      </c>
      <c r="E50" s="16" t="s">
        <v>33</v>
      </c>
      <c r="F50" s="16" t="s">
        <v>22</v>
      </c>
      <c r="G50" s="16" t="s">
        <v>13</v>
      </c>
    </row>
    <row r="51" spans="1:7" ht="18.5" x14ac:dyDescent="0.45">
      <c r="A51" s="15"/>
      <c r="B51" s="16" t="s">
        <v>11</v>
      </c>
      <c r="C51" s="16" t="s">
        <v>37</v>
      </c>
      <c r="D51" s="16" t="s">
        <v>24</v>
      </c>
      <c r="E51" s="16" t="s">
        <v>19</v>
      </c>
      <c r="F51" s="16" t="s">
        <v>36</v>
      </c>
      <c r="G51" s="16" t="s">
        <v>6</v>
      </c>
    </row>
    <row r="52" spans="1:7" ht="18.5" x14ac:dyDescent="0.45">
      <c r="A52" s="15"/>
      <c r="B52" s="16" t="s">
        <v>30</v>
      </c>
      <c r="C52" s="16" t="s">
        <v>10</v>
      </c>
      <c r="D52" s="16" t="s">
        <v>14</v>
      </c>
      <c r="E52" s="16" t="s">
        <v>16</v>
      </c>
      <c r="F52" s="16" t="s">
        <v>38</v>
      </c>
      <c r="G52" s="16" t="s">
        <v>17</v>
      </c>
    </row>
    <row r="53" spans="1:7" x14ac:dyDescent="0.35">
      <c r="A53" s="2"/>
    </row>
    <row r="54" spans="1:7" x14ac:dyDescent="0.35">
      <c r="A54" s="2"/>
    </row>
    <row r="55" spans="1:7" x14ac:dyDescent="0.35">
      <c r="A55" s="2"/>
    </row>
    <row r="56" spans="1:7" x14ac:dyDescent="0.35">
      <c r="A56" s="2"/>
    </row>
    <row r="57" spans="1:7" x14ac:dyDescent="0.35">
      <c r="A57" s="2"/>
    </row>
    <row r="58" spans="1:7" x14ac:dyDescent="0.35">
      <c r="A58" s="2"/>
    </row>
    <row r="59" spans="1:7" x14ac:dyDescent="0.35">
      <c r="A59" s="2"/>
    </row>
    <row r="60" spans="1:7" x14ac:dyDescent="0.35">
      <c r="A60" s="2"/>
    </row>
    <row r="61" spans="1:7" x14ac:dyDescent="0.35">
      <c r="A61" s="2"/>
    </row>
    <row r="62" spans="1:7" x14ac:dyDescent="0.35">
      <c r="A62" s="2"/>
    </row>
    <row r="63" spans="1:7" x14ac:dyDescent="0.35">
      <c r="A63" s="2"/>
    </row>
    <row r="64" spans="1:7" x14ac:dyDescent="0.35">
      <c r="A64" s="2"/>
    </row>
    <row r="65" spans="1:1" x14ac:dyDescent="0.35">
      <c r="A65" s="2"/>
    </row>
  </sheetData>
  <sortState ref="A5:M34">
    <sortCondition ref="B5:B34"/>
    <sortCondition ref="D5:D34"/>
    <sortCondition ref="C5:C34"/>
    <sortCondition ref="E5:E34"/>
  </sortState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cols>
    <col min="1" max="1" width="74.7265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données</vt:lpstr>
      <vt:lpstr>log</vt:lpstr>
      <vt:lpstr>NAgents</vt:lpstr>
      <vt:lpstr>NAgentsParEquipes</vt:lpstr>
      <vt:lpstr>NEquipes</vt:lpstr>
      <vt:lpstr>resultat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Michel</cp:lastModifiedBy>
  <dcterms:created xsi:type="dcterms:W3CDTF">2018-10-31T09:03:35Z</dcterms:created>
  <dcterms:modified xsi:type="dcterms:W3CDTF">2018-11-28T10:33:33Z</dcterms:modified>
</cp:coreProperties>
</file>