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3" r:id="rId1"/>
    <sheet name="Listes" sheetId="14" r:id="rId2"/>
  </sheets>
  <definedNames>
    <definedName name="_xlnm._FilterDatabase" localSheetId="0" hidden="1">Feuil1!$A$10:$I$87</definedName>
    <definedName name="annee">Listes!$B$2:$B$12</definedName>
    <definedName name="_xlnm.Criteria" localSheetId="0">Feuil1!$A$6:$B$7</definedName>
    <definedName name="mois">Listes!$A$2:$A$13</definedName>
    <definedName name="Parfum">Listes!$E$3:$E$120</definedName>
    <definedName name="quantite">Listes!$A$16:$A$18</definedName>
    <definedName name="statut">Listes!$A$20:$A$21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" i="14" l="1"/>
  <c r="A7" i="13" s="1"/>
  <c r="G36" i="13" l="1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3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G11" i="13"/>
  <c r="H11" i="13"/>
  <c r="I1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E23" i="13"/>
  <c r="J5" i="14"/>
  <c r="J3" i="14"/>
  <c r="B7" i="13" s="1"/>
  <c r="I15" i="13"/>
  <c r="C3" i="13" l="1"/>
  <c r="B3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4" i="13"/>
  <c r="I13" i="13"/>
  <c r="I12" i="13"/>
  <c r="I11" i="13"/>
  <c r="D3" i="13" l="1"/>
</calcChain>
</file>

<file path=xl/sharedStrings.xml><?xml version="1.0" encoding="utf-8"?>
<sst xmlns="http://schemas.openxmlformats.org/spreadsheetml/2006/main" count="47" uniqueCount="34">
  <si>
    <t>Janvier</t>
  </si>
  <si>
    <t>Février</t>
  </si>
  <si>
    <t>Mars</t>
  </si>
  <si>
    <t>Avril</t>
  </si>
  <si>
    <t>Mai</t>
  </si>
  <si>
    <t>Juin</t>
  </si>
  <si>
    <t>Septembre</t>
  </si>
  <si>
    <t>Juillet</t>
  </si>
  <si>
    <t>Octobre</t>
  </si>
  <si>
    <t>Novembre</t>
  </si>
  <si>
    <t>Nom</t>
  </si>
  <si>
    <t>Ref</t>
  </si>
  <si>
    <t>Quantité</t>
  </si>
  <si>
    <t>Marge</t>
  </si>
  <si>
    <t>Total marge</t>
  </si>
  <si>
    <t>Total vente</t>
  </si>
  <si>
    <t>Année</t>
  </si>
  <si>
    <t>Mois</t>
  </si>
  <si>
    <t>Août</t>
  </si>
  <si>
    <t>Date</t>
  </si>
  <si>
    <t>Décembre</t>
  </si>
  <si>
    <t>Diane</t>
  </si>
  <si>
    <t>Nom du parfum</t>
  </si>
  <si>
    <t>Statut</t>
  </si>
  <si>
    <t>Payé</t>
  </si>
  <si>
    <t>Non Payé</t>
  </si>
  <si>
    <t>Prix de Vente</t>
  </si>
  <si>
    <t>Prix d'achat</t>
  </si>
  <si>
    <t>Total achat</t>
  </si>
  <si>
    <t>debut</t>
  </si>
  <si>
    <t>fin</t>
  </si>
  <si>
    <t>Agnes</t>
  </si>
  <si>
    <t>Mylene</t>
  </si>
  <si>
    <t>Christine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</si>
</sst>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"/>
    <numFmt numFmtId="165" formatCode="0&quot; ml&quot;"/>
    <numFmt numFmtId="166" formatCode="[$-40C]mmm\-yy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164" fontId="0" fillId="0" borderId="0" xfId="0" quotePrefix="1" applyNumberFormat="1" applyFill="1" applyBorder="1" applyAlignment="1">
      <alignment horizontal="center"/>
    </xf>
    <xf numFmtId="14" fontId="0" fillId="2" borderId="1" xfId="0" applyNumberForma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5" fontId="0" fillId="0" borderId="1" xfId="0" applyNumberFormat="1" applyFill="1" applyBorder="1" applyAlignment="1" applyProtection="1">
      <alignment horizontal="center"/>
    </xf>
    <xf numFmtId="164" fontId="0" fillId="0" borderId="1" xfId="0" applyNumberFormat="1" applyFill="1" applyBorder="1" applyAlignment="1" applyProtection="1">
      <alignment horizontal="center"/>
    </xf>
    <xf numFmtId="164" fontId="0" fillId="0" borderId="1" xfId="0" quotePrefix="1" applyNumberForma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14" fontId="0" fillId="5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2" borderId="2" xfId="0" applyNumberFormat="1" applyFill="1" applyBorder="1" applyAlignment="1" applyProtection="1">
      <alignment horizontal="center"/>
    </xf>
    <xf numFmtId="14" fontId="0" fillId="3" borderId="2" xfId="0" applyNumberFormat="1" applyFill="1" applyBorder="1" applyAlignment="1" applyProtection="1">
      <alignment horizontal="center"/>
    </xf>
    <xf numFmtId="14" fontId="0" fillId="4" borderId="2" xfId="0" applyNumberFormat="1" applyFill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164" fontId="0" fillId="0" borderId="3" xfId="0" quotePrefix="1" applyNumberFormat="1" applyFill="1" applyBorder="1" applyAlignment="1" applyProtection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4" fontId="0" fillId="5" borderId="8" xfId="0" applyNumberFormat="1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165" fontId="0" fillId="0" borderId="8" xfId="0" applyNumberFormat="1" applyFill="1" applyBorder="1" applyAlignment="1" applyProtection="1">
      <alignment horizontal="center"/>
    </xf>
    <xf numFmtId="164" fontId="0" fillId="0" borderId="8" xfId="0" applyNumberFormat="1" applyFill="1" applyBorder="1" applyAlignment="1" applyProtection="1">
      <alignment horizontal="center"/>
    </xf>
    <xf numFmtId="164" fontId="0" fillId="0" borderId="8" xfId="0" quotePrefix="1" applyNumberFormat="1" applyFill="1" applyBorder="1" applyAlignment="1" applyProtection="1">
      <alignment horizontal="center"/>
    </xf>
    <xf numFmtId="164" fontId="0" fillId="0" borderId="9" xfId="0" quotePrefix="1" applyNumberFormat="1" applyFill="1" applyBorder="1" applyAlignment="1" applyProtection="1">
      <alignment horizontal="center"/>
    </xf>
    <xf numFmtId="0" fontId="0" fillId="0" borderId="0" xfId="0" applyFill="1" applyBorder="1" applyAlignment="1">
      <alignment horizontal="center"/>
    </xf>
    <xf numFmtId="8" fontId="0" fillId="0" borderId="0" xfId="0" applyNumberFormat="1"/>
    <xf numFmtId="165" fontId="0" fillId="0" borderId="0" xfId="0" applyNumberFormat="1" applyFill="1" applyBorder="1" applyAlignment="1" applyProtection="1">
      <alignment horizontal="center"/>
    </xf>
    <xf numFmtId="164" fontId="0" fillId="0" borderId="0" xfId="0" applyNumberFormat="1" applyFill="1" applyBorder="1" applyAlignment="1" applyProtection="1">
      <alignment horizontal="center"/>
    </xf>
    <xf numFmtId="164" fontId="0" fillId="0" borderId="0" xfId="0" quotePrefix="1" applyNumberFormat="1" applyFill="1" applyBorder="1" applyAlignment="1" applyProtection="1">
      <alignment horizontal="center"/>
    </xf>
    <xf numFmtId="0" fontId="0" fillId="0" borderId="0" xfId="0" applyBorder="1"/>
    <xf numFmtId="166" fontId="0" fillId="0" borderId="2" xfId="0" applyNumberFormat="1" applyBorder="1" applyAlignment="1" applyProtection="1">
      <alignment horizontal="center"/>
    </xf>
    <xf numFmtId="166" fontId="0" fillId="0" borderId="7" xfId="0" applyNumberFormat="1" applyBorder="1" applyAlignment="1" applyProtection="1">
      <alignment horizontal="center"/>
    </xf>
    <xf numFmtId="14" fontId="0" fillId="0" borderId="7" xfId="0" applyNumberFormat="1" applyBorder="1" applyAlignment="1" applyProtection="1">
      <alignment horizontal="center"/>
    </xf>
    <xf numFmtId="164" fontId="0" fillId="0" borderId="3" xfId="0" applyNumberFormat="1" applyFill="1" applyBorder="1" applyAlignment="1" applyProtection="1">
      <alignment horizontal="center"/>
    </xf>
    <xf numFmtId="164" fontId="0" fillId="0" borderId="9" xfId="0" applyNumberFormat="1" applyFill="1" applyBorder="1" applyAlignment="1" applyProtection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quotePrefix="1" applyNumberFormat="1" applyFill="1" applyBorder="1" applyAlignment="1" applyProtection="1">
      <alignment horizontal="center"/>
    </xf>
    <xf numFmtId="166" fontId="0" fillId="0" borderId="0" xfId="0" applyNumberFormat="1" applyAlignment="1">
      <alignment horizontal="center"/>
    </xf>
    <xf numFmtId="166" fontId="0" fillId="0" borderId="4" xfId="0" applyNumberFormat="1" applyBorder="1" applyAlignment="1">
      <alignment horizontal="center"/>
    </xf>
    <xf numFmtId="166" fontId="2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25"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5" formatCode="0&quot; ml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166" formatCode="[$-40C]mmm\-yy;@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bgColor auto="1"/>
        </patternFill>
      </fill>
    </dxf>
  </dxfs>
  <tableStyles count="1" defaultTableStyle="TableStyleMedium2" defaultPivotStyle="PivotStyleLight16">
    <tableStyle name="Style de tableau 1" pivot="0" count="1">
      <tableStyleElement type="wholeTable" dxfId="24"/>
    </tableStyle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387350</xdr:colOff>
      <xdr:row>5</xdr:row>
      <xdr:rowOff>63500</xdr:rowOff>
    </xdr:from>
    <xdr:to>
      <xdr:col>4</xdr:col>
      <xdr:colOff>819150</xdr:colOff>
      <xdr:row>6</xdr:row>
      <xdr:rowOff>127000</xdr:rowOff>
    </xdr:to>
    <xdr:sp macro="" textlink="">
      <xdr:nvSpPr>
        <xdr:cNvPr id="2" name="ZoneTexte 1"/>
        <xdr:cNvSpPr txBox="1"/>
      </xdr:nvSpPr>
      <xdr:spPr>
        <a:xfrm>
          <a:off x="2393950" y="984250"/>
          <a:ext cx="319405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critères, ces 2 lignes peuvent être masquées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0:I87" totalsRowShown="0" headerRowDxfId="23" dataDxfId="21" headerRowBorderDxfId="22" tableBorderDxfId="20" totalsRowBorderDxfId="19">
  <sortState ref="A8:I13">
    <sortCondition ref="A8:A84"/>
  </sortState>
  <tableColumns count="9">
    <tableColumn id="1" name="Date" dataDxfId="18"/>
    <tableColumn id="2" name="Statut" dataDxfId="17"/>
    <tableColumn id="3" name="Nom" dataDxfId="16"/>
    <tableColumn id="4" name="Ref" dataDxfId="15"/>
    <tableColumn id="5" name="Nom du parfum" dataDxfId="14"/>
    <tableColumn id="6" name="Quantité" dataDxfId="13"/>
    <tableColumn id="7" name="Prix d'achat" dataDxfId="12">
      <calculatedColumnFormula>IF(F11=50,10,0)+IF(F11=100,14.5,0)</calculatedColumnFormula>
    </tableColumn>
    <tableColumn id="8" name="Marge" dataDxfId="11">
      <calculatedColumnFormula>IF(F11=50,10,0)+IF(F11=100,15.5,0)</calculatedColumnFormula>
    </tableColumn>
    <tableColumn id="9" name="Prix de Vente" dataDxfId="10">
      <calculatedColumnFormula>IF(F11=50,20,0)+IF(F11=100,30,0)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3" totalsRowShown="0" headerRowDxfId="9" headerRowBorderDxfId="8" tableBorderDxfId="7">
  <autoFilter ref="B2:D3"/>
  <tableColumns count="3">
    <tableColumn id="1" name="Total achat" dataDxfId="6">
      <calculatedColumnFormula>SUMIFS(Tableau1[Prix d''achat],Tableau1[Quantité],"50",Tableau1[Date],"&gt;="&amp;Listes!I3,Tableau1[Date],"&lt;="&amp;Listes!J3)+SUMIFS(Tableau1[Prix d''achat],Tableau1[Quantité],"100",Tableau1[Date],"&gt;="&amp;Listes!I3,Tableau1[Date],"&lt;="&amp;Listes!J3)</calculatedColumnFormula>
    </tableColumn>
    <tableColumn id="2" name="Total marge" dataDxfId="5">
      <calculatedColumnFormula>SUMIFS(Tableau1[Marge],Tableau1[Quantité],"50",Tableau1[Date],"&gt;="&amp;Listes!I3,Tableau1[Date],"&lt;="&amp;Listes!J3)+SUMIFS(Tableau1[Marge],Tableau1[Quantité],"100",Tableau1[Date],"&gt;="&amp;Listes!I3,Tableau1[Date],"&lt;="&amp;Listes!J3)</calculatedColumnFormula>
    </tableColumn>
    <tableColumn id="3" name="Total vente" dataDxfId="4">
      <calculatedColumnFormula>SUMIFS(Tableau1[Prix de Vente],Tableau1[Quantité],"50",Tableau1[Date],"&gt;="&amp;Listes!I3,Tableau1[Date],"&lt;="&amp;Listes!J3)+SUMIFS(Tableau1[Prix de Vente],Tableau1[Quantité],"100",Tableau1[Date],"&gt;="&amp;Listes!I3,Tableau1[Date],"&lt;="&amp;Listes!J3)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2:V87"/>
  <sheetViews>
    <sheetView tabSelected="1" workbookViewId="0"/>
  </sheetViews>
  <sheetFormatPr baseColWidth="10" defaultRowHeight="14.5" x14ac:dyDescent="0.35"/>
  <cols>
    <col min="1" max="1" width="11.453125" style="42"/>
    <col min="2" max="2" width="17.26953125" style="2" customWidth="1"/>
    <col min="3" max="3" width="23" customWidth="1"/>
    <col min="4" max="4" width="16.54296875" customWidth="1"/>
    <col min="5" max="5" width="17" customWidth="1"/>
    <col min="7" max="7" width="13.453125" customWidth="1"/>
    <col min="9" max="10" width="15.1796875" customWidth="1"/>
    <col min="11" max="11" width="12.7265625" customWidth="1"/>
    <col min="12" max="12" width="13.54296875" customWidth="1"/>
    <col min="13" max="13" width="13.1796875" customWidth="1"/>
  </cols>
  <sheetData>
    <row r="2" spans="1:22" x14ac:dyDescent="0.35">
      <c r="B2" s="21" t="s">
        <v>28</v>
      </c>
      <c r="C2" s="21" t="s">
        <v>14</v>
      </c>
      <c r="D2" s="21" t="s">
        <v>15</v>
      </c>
      <c r="E2" s="2"/>
      <c r="F2" t="s">
        <v>16</v>
      </c>
      <c r="G2" s="2">
        <v>2019</v>
      </c>
    </row>
    <row r="3" spans="1:22" x14ac:dyDescent="0.35">
      <c r="B3" s="4">
        <f>SUMIFS(Tableau1[Prix d''achat],Tableau1[Quantité],"50",Tableau1[Date],"&gt;="&amp;Listes!I3,Tableau1[Date],"&lt;="&amp;Listes!J3)+SUMIFS(Tableau1[Prix d''achat],Tableau1[Quantité],"100",Tableau1[Date],"&gt;="&amp;Listes!I3,Tableau1[Date],"&lt;="&amp;Listes!J3)</f>
        <v>78</v>
      </c>
      <c r="C3" s="4">
        <f>SUMIFS(Tableau1[Marge],Tableau1[Quantité],"50",Tableau1[Date],"&gt;="&amp;Listes!I3,Tableau1[Date],"&lt;="&amp;Listes!J3)+SUMIFS(Tableau1[Marge],Tableau1[Quantité],"100",Tableau1[Date],"&gt;="&amp;Listes!I3,Tableau1[Date],"&lt;="&amp;Listes!J3)</f>
        <v>82</v>
      </c>
      <c r="D3" s="4">
        <f>SUMIFS(Tableau1[Prix de Vente],Tableau1[Quantité],"50",Tableau1[Date],"&gt;="&amp;Listes!I3,Tableau1[Date],"&lt;="&amp;Listes!J3)+SUMIFS(Tableau1[Prix de Vente],Tableau1[Quantité],"100",Tableau1[Date],"&gt;="&amp;Listes!I3,Tableau1[Date],"&lt;="&amp;Listes!J3)</f>
        <v>160</v>
      </c>
      <c r="E3" s="2"/>
      <c r="F3" t="s">
        <v>17</v>
      </c>
      <c r="G3" s="14" t="s">
        <v>8</v>
      </c>
    </row>
    <row r="6" spans="1:22" x14ac:dyDescent="0.35">
      <c r="A6" s="44" t="s">
        <v>19</v>
      </c>
      <c r="B6" s="44" t="s">
        <v>19</v>
      </c>
    </row>
    <row r="7" spans="1:22" x14ac:dyDescent="0.35">
      <c r="A7" s="42" t="str">
        <f>"&gt;="&amp;Listes!I3</f>
        <v>&gt;=43739</v>
      </c>
      <c r="B7" s="42" t="str">
        <f>"&lt;="&amp;Listes!J3</f>
        <v>&lt;=43769</v>
      </c>
    </row>
    <row r="10" spans="1:22" x14ac:dyDescent="0.35">
      <c r="A10" s="43" t="s">
        <v>19</v>
      </c>
      <c r="B10" s="20" t="s">
        <v>23</v>
      </c>
      <c r="C10" s="21" t="s">
        <v>10</v>
      </c>
      <c r="D10" s="21" t="s">
        <v>11</v>
      </c>
      <c r="E10" s="21" t="s">
        <v>22</v>
      </c>
      <c r="F10" s="21" t="s">
        <v>12</v>
      </c>
      <c r="G10" s="21" t="s">
        <v>27</v>
      </c>
      <c r="H10" s="21" t="s">
        <v>13</v>
      </c>
      <c r="I10" s="22" t="s">
        <v>26</v>
      </c>
      <c r="J10" s="40"/>
      <c r="V10" s="1"/>
    </row>
    <row r="11" spans="1:22" x14ac:dyDescent="0.35">
      <c r="A11" s="15">
        <v>43754</v>
      </c>
      <c r="B11" s="5" t="s">
        <v>25</v>
      </c>
      <c r="C11" s="5" t="s">
        <v>31</v>
      </c>
      <c r="D11" s="6">
        <v>175</v>
      </c>
      <c r="E11" s="6"/>
      <c r="F11" s="7">
        <v>50</v>
      </c>
      <c r="G11" s="8">
        <f t="shared" ref="G11:G16" si="0">IF(F11=50,10,0)+IF(F11=100,14.5,0)</f>
        <v>10</v>
      </c>
      <c r="H11" s="9">
        <f t="shared" ref="H11:H16" si="1">IF(F11=50,10,0)+IF(F11=100,15.5,0)</f>
        <v>10</v>
      </c>
      <c r="I11" s="19">
        <f t="shared" ref="I11:I16" si="2">IF(F11=50,20,0)+IF(F11=100,30,0)</f>
        <v>20</v>
      </c>
      <c r="J11" s="41"/>
      <c r="V11" s="1"/>
    </row>
    <row r="12" spans="1:22" x14ac:dyDescent="0.35">
      <c r="A12" s="15">
        <v>43754</v>
      </c>
      <c r="B12" s="5" t="s">
        <v>25</v>
      </c>
      <c r="C12" s="5" t="s">
        <v>31</v>
      </c>
      <c r="D12" s="6">
        <v>126</v>
      </c>
      <c r="E12" s="6"/>
      <c r="F12" s="7">
        <v>100</v>
      </c>
      <c r="G12" s="8">
        <f t="shared" si="0"/>
        <v>14.5</v>
      </c>
      <c r="H12" s="9">
        <f t="shared" si="1"/>
        <v>15.5</v>
      </c>
      <c r="I12" s="19">
        <f t="shared" si="2"/>
        <v>30</v>
      </c>
      <c r="J12" s="41"/>
      <c r="K12" s="4"/>
    </row>
    <row r="13" spans="1:22" x14ac:dyDescent="0.35">
      <c r="A13" s="16">
        <v>43755</v>
      </c>
      <c r="B13" s="5" t="s">
        <v>24</v>
      </c>
      <c r="C13" s="10" t="s">
        <v>32</v>
      </c>
      <c r="D13" s="6">
        <v>174</v>
      </c>
      <c r="E13" s="6"/>
      <c r="F13" s="7">
        <v>100</v>
      </c>
      <c r="G13" s="8">
        <f t="shared" si="0"/>
        <v>14.5</v>
      </c>
      <c r="H13" s="9">
        <f t="shared" si="1"/>
        <v>15.5</v>
      </c>
      <c r="I13" s="19">
        <f t="shared" si="2"/>
        <v>30</v>
      </c>
      <c r="J13" s="41"/>
      <c r="K13" s="4"/>
    </row>
    <row r="14" spans="1:22" x14ac:dyDescent="0.35">
      <c r="A14" s="16">
        <v>43755</v>
      </c>
      <c r="B14" s="5" t="s">
        <v>24</v>
      </c>
      <c r="C14" s="10" t="s">
        <v>32</v>
      </c>
      <c r="D14" s="6">
        <v>131</v>
      </c>
      <c r="E14" s="6"/>
      <c r="F14" s="7">
        <v>100</v>
      </c>
      <c r="G14" s="8">
        <f t="shared" si="0"/>
        <v>14.5</v>
      </c>
      <c r="H14" s="9">
        <f t="shared" si="1"/>
        <v>15.5</v>
      </c>
      <c r="I14" s="19">
        <f t="shared" si="2"/>
        <v>30</v>
      </c>
      <c r="J14" s="41"/>
      <c r="K14" s="4"/>
    </row>
    <row r="15" spans="1:22" x14ac:dyDescent="0.35">
      <c r="A15" s="17">
        <v>43755</v>
      </c>
      <c r="B15" s="5" t="s">
        <v>25</v>
      </c>
      <c r="C15" s="11" t="s">
        <v>33</v>
      </c>
      <c r="D15" s="6">
        <v>201</v>
      </c>
      <c r="E15" s="6"/>
      <c r="F15" s="7">
        <v>50</v>
      </c>
      <c r="G15" s="8">
        <f t="shared" si="0"/>
        <v>10</v>
      </c>
      <c r="H15" s="9">
        <f t="shared" si="1"/>
        <v>10</v>
      </c>
      <c r="I15" s="19">
        <f t="shared" si="2"/>
        <v>20</v>
      </c>
      <c r="J15" s="41"/>
      <c r="K15" s="4"/>
      <c r="L15" s="29"/>
      <c r="M15" s="29"/>
      <c r="N15" s="29"/>
      <c r="O15" s="29"/>
      <c r="P15" s="29"/>
      <c r="Q15" s="29"/>
      <c r="R15" s="29"/>
    </row>
    <row r="16" spans="1:22" x14ac:dyDescent="0.35">
      <c r="A16" s="18">
        <v>43755</v>
      </c>
      <c r="B16" s="5" t="s">
        <v>25</v>
      </c>
      <c r="C16" s="6" t="s">
        <v>21</v>
      </c>
      <c r="D16" s="6">
        <v>101</v>
      </c>
      <c r="E16" s="6"/>
      <c r="F16" s="7">
        <v>100</v>
      </c>
      <c r="G16" s="8">
        <f t="shared" si="0"/>
        <v>14.5</v>
      </c>
      <c r="H16" s="9">
        <f t="shared" si="1"/>
        <v>15.5</v>
      </c>
      <c r="I16" s="19">
        <f t="shared" si="2"/>
        <v>30</v>
      </c>
      <c r="J16" s="41"/>
      <c r="K16" s="4"/>
      <c r="L16" s="31"/>
      <c r="M16" s="32"/>
      <c r="N16" s="33"/>
      <c r="O16" s="33"/>
      <c r="P16" s="34"/>
      <c r="Q16" s="34"/>
      <c r="R16" s="34"/>
    </row>
    <row r="17" spans="1:18" hidden="1" x14ac:dyDescent="0.35">
      <c r="A17" s="18"/>
      <c r="B17" s="12"/>
      <c r="C17" s="6"/>
      <c r="D17" s="6"/>
      <c r="E17" s="6"/>
      <c r="F17" s="7"/>
      <c r="G17" s="8">
        <f t="shared" ref="G17:G35" si="3">IF(F17=50,10,0)+IF(F17=100,14.5,0)</f>
        <v>0</v>
      </c>
      <c r="H17" s="9">
        <f t="shared" ref="H17:H35" si="4">IF(F17=50,10,0)+IF(F17=100,15.5,0)</f>
        <v>0</v>
      </c>
      <c r="I17" s="19">
        <f t="shared" ref="I17:I35" si="5">IF(F17=50,20,0)+IF(F17=100,30,0)</f>
        <v>0</v>
      </c>
      <c r="J17" s="41"/>
      <c r="K17" s="4"/>
      <c r="L17" s="31"/>
      <c r="M17" s="32"/>
      <c r="N17" s="33"/>
      <c r="O17" s="33"/>
      <c r="P17" s="4"/>
      <c r="Q17" s="34"/>
      <c r="R17" s="34"/>
    </row>
    <row r="18" spans="1:18" hidden="1" x14ac:dyDescent="0.35">
      <c r="A18" s="18"/>
      <c r="B18" s="12"/>
      <c r="C18" s="6"/>
      <c r="D18" s="6"/>
      <c r="E18" s="6"/>
      <c r="F18" s="7"/>
      <c r="G18" s="8">
        <f t="shared" si="3"/>
        <v>0</v>
      </c>
      <c r="H18" s="9">
        <f t="shared" si="4"/>
        <v>0</v>
      </c>
      <c r="I18" s="19">
        <f t="shared" si="5"/>
        <v>0</v>
      </c>
      <c r="J18" s="41"/>
      <c r="K18" s="4"/>
    </row>
    <row r="19" spans="1:18" hidden="1" x14ac:dyDescent="0.35">
      <c r="A19" s="18"/>
      <c r="B19" s="12"/>
      <c r="C19" s="6"/>
      <c r="D19" s="6"/>
      <c r="E19" s="6"/>
      <c r="F19" s="7"/>
      <c r="G19" s="8">
        <f t="shared" si="3"/>
        <v>0</v>
      </c>
      <c r="H19" s="9">
        <f t="shared" si="4"/>
        <v>0</v>
      </c>
      <c r="I19" s="19">
        <f t="shared" si="5"/>
        <v>0</v>
      </c>
      <c r="J19" s="41"/>
      <c r="K19" s="4"/>
    </row>
    <row r="20" spans="1:18" hidden="1" x14ac:dyDescent="0.35">
      <c r="A20" s="18">
        <v>43770</v>
      </c>
      <c r="B20" s="12"/>
      <c r="C20" s="6"/>
      <c r="D20" s="6"/>
      <c r="E20" s="6"/>
      <c r="F20" s="7"/>
      <c r="G20" s="8">
        <f t="shared" si="3"/>
        <v>0</v>
      </c>
      <c r="H20" s="9">
        <f t="shared" si="4"/>
        <v>0</v>
      </c>
      <c r="I20" s="19">
        <f t="shared" si="5"/>
        <v>0</v>
      </c>
      <c r="J20" s="41"/>
      <c r="K20" s="4"/>
    </row>
    <row r="21" spans="1:18" hidden="1" x14ac:dyDescent="0.35">
      <c r="A21" s="18"/>
      <c r="B21" s="12"/>
      <c r="C21" s="6"/>
      <c r="D21" s="6"/>
      <c r="E21" s="6"/>
      <c r="F21" s="7"/>
      <c r="G21" s="8">
        <f t="shared" si="3"/>
        <v>0</v>
      </c>
      <c r="H21" s="9">
        <f t="shared" si="4"/>
        <v>0</v>
      </c>
      <c r="I21" s="19">
        <f t="shared" si="5"/>
        <v>0</v>
      </c>
      <c r="J21" s="41"/>
      <c r="K21" s="4"/>
    </row>
    <row r="22" spans="1:18" hidden="1" x14ac:dyDescent="0.35">
      <c r="A22" s="18"/>
      <c r="B22" s="12"/>
      <c r="C22" s="6"/>
      <c r="D22" s="6"/>
      <c r="E22" s="6"/>
      <c r="F22" s="7"/>
      <c r="G22" s="8">
        <f t="shared" si="3"/>
        <v>0</v>
      </c>
      <c r="H22" s="9">
        <f t="shared" si="4"/>
        <v>0</v>
      </c>
      <c r="I22" s="19">
        <f t="shared" si="5"/>
        <v>0</v>
      </c>
      <c r="J22" s="41"/>
      <c r="K22" s="4"/>
    </row>
    <row r="23" spans="1:18" hidden="1" x14ac:dyDescent="0.35">
      <c r="A23" s="18"/>
      <c r="B23" s="12"/>
      <c r="C23" s="6"/>
      <c r="D23" s="6"/>
      <c r="E23" s="13" t="str">
        <f>IF(D23=100,"la vie est belle"," ")</f>
        <v xml:space="preserve"> </v>
      </c>
      <c r="F23" s="7"/>
      <c r="G23" s="8">
        <f t="shared" si="3"/>
        <v>0</v>
      </c>
      <c r="H23" s="9">
        <f t="shared" si="4"/>
        <v>0</v>
      </c>
      <c r="I23" s="19">
        <f t="shared" si="5"/>
        <v>0</v>
      </c>
      <c r="J23" s="41"/>
      <c r="K23" s="4"/>
      <c r="M23" s="30"/>
    </row>
    <row r="24" spans="1:18" hidden="1" x14ac:dyDescent="0.35">
      <c r="A24" s="18"/>
      <c r="B24" s="12"/>
      <c r="C24" s="6"/>
      <c r="D24" s="6"/>
      <c r="E24" s="6"/>
      <c r="F24" s="7"/>
      <c r="G24" s="8">
        <f t="shared" si="3"/>
        <v>0</v>
      </c>
      <c r="H24" s="9">
        <f t="shared" si="4"/>
        <v>0</v>
      </c>
      <c r="I24" s="19">
        <f t="shared" si="5"/>
        <v>0</v>
      </c>
      <c r="J24" s="41"/>
      <c r="K24" s="4"/>
    </row>
    <row r="25" spans="1:18" hidden="1" x14ac:dyDescent="0.35">
      <c r="A25" s="18"/>
      <c r="B25" s="12"/>
      <c r="C25" s="6"/>
      <c r="D25" s="6"/>
      <c r="E25" s="6"/>
      <c r="F25" s="7"/>
      <c r="G25" s="8">
        <f t="shared" si="3"/>
        <v>0</v>
      </c>
      <c r="H25" s="9">
        <f t="shared" si="4"/>
        <v>0</v>
      </c>
      <c r="I25" s="19">
        <f t="shared" si="5"/>
        <v>0</v>
      </c>
      <c r="J25" s="41"/>
      <c r="K25" s="4"/>
    </row>
    <row r="26" spans="1:18" hidden="1" x14ac:dyDescent="0.35">
      <c r="A26" s="18"/>
      <c r="B26" s="12"/>
      <c r="C26" s="6"/>
      <c r="D26" s="6"/>
      <c r="E26" s="6"/>
      <c r="F26" s="7"/>
      <c r="G26" s="8">
        <f t="shared" si="3"/>
        <v>0</v>
      </c>
      <c r="H26" s="9">
        <f t="shared" si="4"/>
        <v>0</v>
      </c>
      <c r="I26" s="19">
        <f t="shared" si="5"/>
        <v>0</v>
      </c>
      <c r="J26" s="41"/>
      <c r="K26" s="4"/>
    </row>
    <row r="27" spans="1:18" hidden="1" x14ac:dyDescent="0.35">
      <c r="A27" s="18"/>
      <c r="B27" s="12"/>
      <c r="C27" s="6"/>
      <c r="D27" s="6"/>
      <c r="E27" s="6"/>
      <c r="F27" s="7"/>
      <c r="G27" s="8">
        <f t="shared" si="3"/>
        <v>0</v>
      </c>
      <c r="H27" s="9">
        <f t="shared" si="4"/>
        <v>0</v>
      </c>
      <c r="I27" s="19">
        <f t="shared" si="5"/>
        <v>0</v>
      </c>
      <c r="J27" s="41"/>
      <c r="K27" s="4"/>
    </row>
    <row r="28" spans="1:18" hidden="1" x14ac:dyDescent="0.35">
      <c r="A28" s="18"/>
      <c r="B28" s="12"/>
      <c r="C28" s="6"/>
      <c r="D28" s="6"/>
      <c r="E28" s="6"/>
      <c r="F28" s="7"/>
      <c r="G28" s="8">
        <f t="shared" si="3"/>
        <v>0</v>
      </c>
      <c r="H28" s="9">
        <f t="shared" si="4"/>
        <v>0</v>
      </c>
      <c r="I28" s="19">
        <f t="shared" si="5"/>
        <v>0</v>
      </c>
      <c r="J28" s="41"/>
      <c r="K28" s="4"/>
    </row>
    <row r="29" spans="1:18" hidden="1" x14ac:dyDescent="0.35">
      <c r="A29" s="18"/>
      <c r="B29" s="12"/>
      <c r="C29" s="6"/>
      <c r="D29" s="6"/>
      <c r="E29" s="6"/>
      <c r="F29" s="7"/>
      <c r="G29" s="8">
        <f t="shared" si="3"/>
        <v>0</v>
      </c>
      <c r="H29" s="9">
        <f t="shared" si="4"/>
        <v>0</v>
      </c>
      <c r="I29" s="19">
        <f t="shared" si="5"/>
        <v>0</v>
      </c>
      <c r="J29" s="41"/>
      <c r="K29" s="4"/>
    </row>
    <row r="30" spans="1:18" hidden="1" x14ac:dyDescent="0.35">
      <c r="A30" s="18"/>
      <c r="B30" s="12"/>
      <c r="C30" s="6"/>
      <c r="D30" s="6"/>
      <c r="E30" s="6"/>
      <c r="F30" s="7"/>
      <c r="G30" s="8">
        <f t="shared" si="3"/>
        <v>0</v>
      </c>
      <c r="H30" s="9">
        <f t="shared" si="4"/>
        <v>0</v>
      </c>
      <c r="I30" s="19">
        <f t="shared" si="5"/>
        <v>0</v>
      </c>
      <c r="J30" s="41"/>
      <c r="K30" s="4"/>
    </row>
    <row r="31" spans="1:18" hidden="1" x14ac:dyDescent="0.35">
      <c r="A31" s="18"/>
      <c r="B31" s="12"/>
      <c r="C31" s="6"/>
      <c r="D31" s="6"/>
      <c r="E31" s="6"/>
      <c r="F31" s="7"/>
      <c r="G31" s="8">
        <f t="shared" si="3"/>
        <v>0</v>
      </c>
      <c r="H31" s="9">
        <f t="shared" si="4"/>
        <v>0</v>
      </c>
      <c r="I31" s="19">
        <f t="shared" si="5"/>
        <v>0</v>
      </c>
      <c r="J31" s="41"/>
      <c r="K31" s="4"/>
    </row>
    <row r="32" spans="1:18" hidden="1" x14ac:dyDescent="0.35">
      <c r="A32" s="18"/>
      <c r="B32" s="12"/>
      <c r="C32" s="6"/>
      <c r="D32" s="6"/>
      <c r="E32" s="6"/>
      <c r="F32" s="7"/>
      <c r="G32" s="8">
        <f t="shared" si="3"/>
        <v>0</v>
      </c>
      <c r="H32" s="9">
        <f t="shared" si="4"/>
        <v>0</v>
      </c>
      <c r="I32" s="19">
        <f t="shared" si="5"/>
        <v>0</v>
      </c>
      <c r="J32" s="41"/>
      <c r="K32" s="4"/>
    </row>
    <row r="33" spans="1:13" hidden="1" x14ac:dyDescent="0.35">
      <c r="A33" s="18"/>
      <c r="B33" s="12"/>
      <c r="C33" s="6"/>
      <c r="D33" s="6"/>
      <c r="E33" s="6"/>
      <c r="F33" s="7"/>
      <c r="G33" s="8">
        <f t="shared" si="3"/>
        <v>0</v>
      </c>
      <c r="H33" s="9">
        <f t="shared" si="4"/>
        <v>0</v>
      </c>
      <c r="I33" s="19">
        <f t="shared" si="5"/>
        <v>0</v>
      </c>
      <c r="J33" s="41"/>
      <c r="K33" s="4"/>
    </row>
    <row r="34" spans="1:13" hidden="1" x14ac:dyDescent="0.35">
      <c r="A34" s="18"/>
      <c r="B34" s="12"/>
      <c r="C34" s="6"/>
      <c r="D34" s="6"/>
      <c r="E34" s="6"/>
      <c r="F34" s="7"/>
      <c r="G34" s="8">
        <f t="shared" si="3"/>
        <v>0</v>
      </c>
      <c r="H34" s="9">
        <f t="shared" si="4"/>
        <v>0</v>
      </c>
      <c r="I34" s="19">
        <f t="shared" si="5"/>
        <v>0</v>
      </c>
      <c r="J34" s="41"/>
      <c r="K34" s="4"/>
    </row>
    <row r="35" spans="1:13" hidden="1" x14ac:dyDescent="0.35">
      <c r="A35" s="37"/>
      <c r="B35" s="23"/>
      <c r="C35" s="24"/>
      <c r="D35" s="24"/>
      <c r="E35" s="24"/>
      <c r="F35" s="25"/>
      <c r="G35" s="26">
        <f t="shared" si="3"/>
        <v>0</v>
      </c>
      <c r="H35" s="27">
        <f t="shared" si="4"/>
        <v>0</v>
      </c>
      <c r="I35" s="28">
        <f t="shared" si="5"/>
        <v>0</v>
      </c>
      <c r="J35" s="41"/>
      <c r="K35" s="4"/>
      <c r="M35" s="3"/>
    </row>
    <row r="36" spans="1:13" hidden="1" x14ac:dyDescent="0.35">
      <c r="A36" s="35"/>
      <c r="B36" s="12"/>
      <c r="C36" s="6"/>
      <c r="D36" s="6"/>
      <c r="E36" s="6"/>
      <c r="F36" s="7"/>
      <c r="G36" s="8">
        <f t="shared" ref="G36:G67" si="6">IF(F36=50,10,0)+IF(F36=100,14.5,0)</f>
        <v>0</v>
      </c>
      <c r="H36" s="8">
        <f t="shared" ref="H36:H67" si="7">IF(F36=50,10,0)+IF(F36=100,15.5,0)</f>
        <v>0</v>
      </c>
      <c r="I36" s="38">
        <f t="shared" ref="I36:I67" si="8">IF(F36=50,20,0)+IF(F36=100,30,0)</f>
        <v>0</v>
      </c>
      <c r="J36" s="41"/>
    </row>
    <row r="37" spans="1:13" hidden="1" x14ac:dyDescent="0.35">
      <c r="A37" s="35"/>
      <c r="B37" s="12"/>
      <c r="C37" s="6"/>
      <c r="D37" s="6"/>
      <c r="E37" s="6"/>
      <c r="F37" s="7"/>
      <c r="G37" s="8">
        <f t="shared" si="6"/>
        <v>0</v>
      </c>
      <c r="H37" s="8">
        <f t="shared" si="7"/>
        <v>0</v>
      </c>
      <c r="I37" s="38">
        <f t="shared" si="8"/>
        <v>0</v>
      </c>
      <c r="J37" s="41"/>
    </row>
    <row r="38" spans="1:13" hidden="1" x14ac:dyDescent="0.35">
      <c r="A38" s="35"/>
      <c r="B38" s="12"/>
      <c r="C38" s="6"/>
      <c r="D38" s="6"/>
      <c r="E38" s="6"/>
      <c r="F38" s="7"/>
      <c r="G38" s="8">
        <f t="shared" si="6"/>
        <v>0</v>
      </c>
      <c r="H38" s="8">
        <f t="shared" si="7"/>
        <v>0</v>
      </c>
      <c r="I38" s="38">
        <f t="shared" si="8"/>
        <v>0</v>
      </c>
      <c r="J38" s="41"/>
    </row>
    <row r="39" spans="1:13" hidden="1" x14ac:dyDescent="0.35">
      <c r="A39" s="35"/>
      <c r="B39" s="12"/>
      <c r="C39" s="6"/>
      <c r="D39" s="6"/>
      <c r="E39" s="6"/>
      <c r="F39" s="7"/>
      <c r="G39" s="8">
        <f t="shared" si="6"/>
        <v>0</v>
      </c>
      <c r="H39" s="8">
        <f t="shared" si="7"/>
        <v>0</v>
      </c>
      <c r="I39" s="38">
        <f t="shared" si="8"/>
        <v>0</v>
      </c>
      <c r="J39" s="41"/>
    </row>
    <row r="40" spans="1:13" hidden="1" x14ac:dyDescent="0.35">
      <c r="A40" s="35"/>
      <c r="B40" s="12"/>
      <c r="C40" s="6"/>
      <c r="D40" s="6"/>
      <c r="E40" s="6"/>
      <c r="F40" s="7"/>
      <c r="G40" s="8">
        <f t="shared" si="6"/>
        <v>0</v>
      </c>
      <c r="H40" s="8">
        <f t="shared" si="7"/>
        <v>0</v>
      </c>
      <c r="I40" s="38">
        <f t="shared" si="8"/>
        <v>0</v>
      </c>
      <c r="J40" s="41"/>
    </row>
    <row r="41" spans="1:13" hidden="1" x14ac:dyDescent="0.35">
      <c r="A41" s="35"/>
      <c r="B41" s="12"/>
      <c r="C41" s="6"/>
      <c r="D41" s="6"/>
      <c r="E41" s="6"/>
      <c r="F41" s="7"/>
      <c r="G41" s="8">
        <f t="shared" si="6"/>
        <v>0</v>
      </c>
      <c r="H41" s="8">
        <f t="shared" si="7"/>
        <v>0</v>
      </c>
      <c r="I41" s="38">
        <f t="shared" si="8"/>
        <v>0</v>
      </c>
      <c r="J41" s="41"/>
    </row>
    <row r="42" spans="1:13" hidden="1" x14ac:dyDescent="0.35">
      <c r="A42" s="35"/>
      <c r="B42" s="12"/>
      <c r="C42" s="6"/>
      <c r="D42" s="6"/>
      <c r="E42" s="6"/>
      <c r="F42" s="7"/>
      <c r="G42" s="8">
        <f t="shared" si="6"/>
        <v>0</v>
      </c>
      <c r="H42" s="8">
        <f t="shared" si="7"/>
        <v>0</v>
      </c>
      <c r="I42" s="38">
        <f t="shared" si="8"/>
        <v>0</v>
      </c>
      <c r="J42" s="41"/>
    </row>
    <row r="43" spans="1:13" hidden="1" x14ac:dyDescent="0.35">
      <c r="A43" s="35"/>
      <c r="B43" s="12"/>
      <c r="C43" s="6"/>
      <c r="D43" s="6"/>
      <c r="E43" s="6"/>
      <c r="F43" s="7"/>
      <c r="G43" s="8">
        <f t="shared" si="6"/>
        <v>0</v>
      </c>
      <c r="H43" s="8">
        <f t="shared" si="7"/>
        <v>0</v>
      </c>
      <c r="I43" s="38">
        <f t="shared" si="8"/>
        <v>0</v>
      </c>
      <c r="J43" s="41"/>
    </row>
    <row r="44" spans="1:13" hidden="1" x14ac:dyDescent="0.35">
      <c r="A44" s="35"/>
      <c r="B44" s="12"/>
      <c r="C44" s="6"/>
      <c r="D44" s="6"/>
      <c r="E44" s="6"/>
      <c r="F44" s="7"/>
      <c r="G44" s="8">
        <f t="shared" si="6"/>
        <v>0</v>
      </c>
      <c r="H44" s="8">
        <f t="shared" si="7"/>
        <v>0</v>
      </c>
      <c r="I44" s="38">
        <f t="shared" si="8"/>
        <v>0</v>
      </c>
      <c r="J44" s="41"/>
    </row>
    <row r="45" spans="1:13" hidden="1" x14ac:dyDescent="0.35">
      <c r="A45" s="35"/>
      <c r="B45" s="12"/>
      <c r="C45" s="6"/>
      <c r="D45" s="6"/>
      <c r="E45" s="6"/>
      <c r="F45" s="7"/>
      <c r="G45" s="8">
        <f t="shared" si="6"/>
        <v>0</v>
      </c>
      <c r="H45" s="8">
        <f t="shared" si="7"/>
        <v>0</v>
      </c>
      <c r="I45" s="38">
        <f t="shared" si="8"/>
        <v>0</v>
      </c>
      <c r="J45" s="41"/>
    </row>
    <row r="46" spans="1:13" hidden="1" x14ac:dyDescent="0.35">
      <c r="A46" s="35"/>
      <c r="B46" s="12"/>
      <c r="C46" s="6"/>
      <c r="D46" s="6"/>
      <c r="E46" s="6"/>
      <c r="F46" s="7"/>
      <c r="G46" s="8">
        <f t="shared" si="6"/>
        <v>0</v>
      </c>
      <c r="H46" s="8">
        <f t="shared" si="7"/>
        <v>0</v>
      </c>
      <c r="I46" s="38">
        <f t="shared" si="8"/>
        <v>0</v>
      </c>
      <c r="J46" s="41"/>
    </row>
    <row r="47" spans="1:13" hidden="1" x14ac:dyDescent="0.35">
      <c r="A47" s="35"/>
      <c r="B47" s="12"/>
      <c r="C47" s="6"/>
      <c r="D47" s="6"/>
      <c r="E47" s="6"/>
      <c r="F47" s="7"/>
      <c r="G47" s="8">
        <f t="shared" si="6"/>
        <v>0</v>
      </c>
      <c r="H47" s="8">
        <f t="shared" si="7"/>
        <v>0</v>
      </c>
      <c r="I47" s="38">
        <f t="shared" si="8"/>
        <v>0</v>
      </c>
      <c r="J47" s="41"/>
    </row>
    <row r="48" spans="1:13" hidden="1" x14ac:dyDescent="0.35">
      <c r="A48" s="35"/>
      <c r="B48" s="12"/>
      <c r="C48" s="6"/>
      <c r="D48" s="6"/>
      <c r="E48" s="6"/>
      <c r="F48" s="7"/>
      <c r="G48" s="8">
        <f t="shared" si="6"/>
        <v>0</v>
      </c>
      <c r="H48" s="8">
        <f t="shared" si="7"/>
        <v>0</v>
      </c>
      <c r="I48" s="38">
        <f t="shared" si="8"/>
        <v>0</v>
      </c>
      <c r="J48" s="41"/>
    </row>
    <row r="49" spans="1:10" hidden="1" x14ac:dyDescent="0.35">
      <c r="A49" s="35"/>
      <c r="B49" s="12"/>
      <c r="C49" s="6"/>
      <c r="D49" s="6"/>
      <c r="E49" s="6"/>
      <c r="F49" s="7"/>
      <c r="G49" s="8">
        <f t="shared" si="6"/>
        <v>0</v>
      </c>
      <c r="H49" s="8">
        <f t="shared" si="7"/>
        <v>0</v>
      </c>
      <c r="I49" s="38">
        <f t="shared" si="8"/>
        <v>0</v>
      </c>
      <c r="J49" s="41"/>
    </row>
    <row r="50" spans="1:10" hidden="1" x14ac:dyDescent="0.35">
      <c r="A50" s="35"/>
      <c r="B50" s="12"/>
      <c r="C50" s="6"/>
      <c r="D50" s="6"/>
      <c r="E50" s="6"/>
      <c r="F50" s="7"/>
      <c r="G50" s="8">
        <f t="shared" si="6"/>
        <v>0</v>
      </c>
      <c r="H50" s="8">
        <f t="shared" si="7"/>
        <v>0</v>
      </c>
      <c r="I50" s="38">
        <f t="shared" si="8"/>
        <v>0</v>
      </c>
      <c r="J50" s="41"/>
    </row>
    <row r="51" spans="1:10" hidden="1" x14ac:dyDescent="0.35">
      <c r="A51" s="35"/>
      <c r="B51" s="12"/>
      <c r="C51" s="6"/>
      <c r="D51" s="6"/>
      <c r="E51" s="6"/>
      <c r="F51" s="7"/>
      <c r="G51" s="8">
        <f t="shared" si="6"/>
        <v>0</v>
      </c>
      <c r="H51" s="8">
        <f t="shared" si="7"/>
        <v>0</v>
      </c>
      <c r="I51" s="38">
        <f t="shared" si="8"/>
        <v>0</v>
      </c>
      <c r="J51" s="41"/>
    </row>
    <row r="52" spans="1:10" hidden="1" x14ac:dyDescent="0.35">
      <c r="A52" s="35"/>
      <c r="B52" s="12"/>
      <c r="C52" s="6"/>
      <c r="D52" s="6"/>
      <c r="E52" s="6"/>
      <c r="F52" s="7"/>
      <c r="G52" s="8">
        <f t="shared" si="6"/>
        <v>0</v>
      </c>
      <c r="H52" s="8">
        <f t="shared" si="7"/>
        <v>0</v>
      </c>
      <c r="I52" s="38">
        <f t="shared" si="8"/>
        <v>0</v>
      </c>
      <c r="J52" s="41"/>
    </row>
    <row r="53" spans="1:10" hidden="1" x14ac:dyDescent="0.35">
      <c r="A53" s="35"/>
      <c r="B53" s="12"/>
      <c r="C53" s="6"/>
      <c r="D53" s="6"/>
      <c r="E53" s="6"/>
      <c r="F53" s="7"/>
      <c r="G53" s="8">
        <f t="shared" si="6"/>
        <v>0</v>
      </c>
      <c r="H53" s="8">
        <f t="shared" si="7"/>
        <v>0</v>
      </c>
      <c r="I53" s="38">
        <f t="shared" si="8"/>
        <v>0</v>
      </c>
      <c r="J53" s="41"/>
    </row>
    <row r="54" spans="1:10" hidden="1" x14ac:dyDescent="0.35">
      <c r="A54" s="35"/>
      <c r="B54" s="12"/>
      <c r="C54" s="6"/>
      <c r="D54" s="6"/>
      <c r="E54" s="6"/>
      <c r="F54" s="7"/>
      <c r="G54" s="8">
        <f t="shared" si="6"/>
        <v>0</v>
      </c>
      <c r="H54" s="8">
        <f t="shared" si="7"/>
        <v>0</v>
      </c>
      <c r="I54" s="38">
        <f t="shared" si="8"/>
        <v>0</v>
      </c>
      <c r="J54" s="41"/>
    </row>
    <row r="55" spans="1:10" hidden="1" x14ac:dyDescent="0.35">
      <c r="A55" s="35"/>
      <c r="B55" s="12"/>
      <c r="C55" s="6"/>
      <c r="D55" s="6"/>
      <c r="E55" s="6"/>
      <c r="F55" s="7"/>
      <c r="G55" s="8">
        <f t="shared" si="6"/>
        <v>0</v>
      </c>
      <c r="H55" s="8">
        <f t="shared" si="7"/>
        <v>0</v>
      </c>
      <c r="I55" s="38">
        <f t="shared" si="8"/>
        <v>0</v>
      </c>
      <c r="J55" s="41"/>
    </row>
    <row r="56" spans="1:10" hidden="1" x14ac:dyDescent="0.35">
      <c r="A56" s="35"/>
      <c r="B56" s="12"/>
      <c r="C56" s="6"/>
      <c r="D56" s="6"/>
      <c r="E56" s="6"/>
      <c r="F56" s="7"/>
      <c r="G56" s="8">
        <f t="shared" si="6"/>
        <v>0</v>
      </c>
      <c r="H56" s="8">
        <f t="shared" si="7"/>
        <v>0</v>
      </c>
      <c r="I56" s="38">
        <f t="shared" si="8"/>
        <v>0</v>
      </c>
      <c r="J56" s="41"/>
    </row>
    <row r="57" spans="1:10" hidden="1" x14ac:dyDescent="0.35">
      <c r="A57" s="35"/>
      <c r="B57" s="12"/>
      <c r="C57" s="6"/>
      <c r="D57" s="6"/>
      <c r="E57" s="6"/>
      <c r="F57" s="7"/>
      <c r="G57" s="8">
        <f t="shared" si="6"/>
        <v>0</v>
      </c>
      <c r="H57" s="8">
        <f t="shared" si="7"/>
        <v>0</v>
      </c>
      <c r="I57" s="38">
        <f t="shared" si="8"/>
        <v>0</v>
      </c>
      <c r="J57" s="41"/>
    </row>
    <row r="58" spans="1:10" hidden="1" x14ac:dyDescent="0.35">
      <c r="A58" s="35"/>
      <c r="B58" s="12"/>
      <c r="C58" s="6"/>
      <c r="D58" s="6"/>
      <c r="E58" s="6"/>
      <c r="F58" s="7"/>
      <c r="G58" s="8">
        <f t="shared" si="6"/>
        <v>0</v>
      </c>
      <c r="H58" s="8">
        <f t="shared" si="7"/>
        <v>0</v>
      </c>
      <c r="I58" s="38">
        <f t="shared" si="8"/>
        <v>0</v>
      </c>
      <c r="J58" s="41"/>
    </row>
    <row r="59" spans="1:10" hidden="1" x14ac:dyDescent="0.35">
      <c r="A59" s="35"/>
      <c r="B59" s="12"/>
      <c r="C59" s="6"/>
      <c r="D59" s="6"/>
      <c r="E59" s="6"/>
      <c r="F59" s="7"/>
      <c r="G59" s="8">
        <f t="shared" si="6"/>
        <v>0</v>
      </c>
      <c r="H59" s="8">
        <f t="shared" si="7"/>
        <v>0</v>
      </c>
      <c r="I59" s="38">
        <f t="shared" si="8"/>
        <v>0</v>
      </c>
      <c r="J59" s="41"/>
    </row>
    <row r="60" spans="1:10" hidden="1" x14ac:dyDescent="0.35">
      <c r="A60" s="35"/>
      <c r="B60" s="12"/>
      <c r="C60" s="6"/>
      <c r="D60" s="6"/>
      <c r="E60" s="6"/>
      <c r="F60" s="7"/>
      <c r="G60" s="8">
        <f t="shared" si="6"/>
        <v>0</v>
      </c>
      <c r="H60" s="8">
        <f t="shared" si="7"/>
        <v>0</v>
      </c>
      <c r="I60" s="38">
        <f t="shared" si="8"/>
        <v>0</v>
      </c>
      <c r="J60" s="41"/>
    </row>
    <row r="61" spans="1:10" hidden="1" x14ac:dyDescent="0.35">
      <c r="A61" s="35"/>
      <c r="B61" s="12"/>
      <c r="C61" s="6"/>
      <c r="D61" s="6"/>
      <c r="E61" s="6"/>
      <c r="F61" s="7"/>
      <c r="G61" s="8">
        <f t="shared" si="6"/>
        <v>0</v>
      </c>
      <c r="H61" s="8">
        <f t="shared" si="7"/>
        <v>0</v>
      </c>
      <c r="I61" s="38">
        <f t="shared" si="8"/>
        <v>0</v>
      </c>
      <c r="J61" s="41"/>
    </row>
    <row r="62" spans="1:10" hidden="1" x14ac:dyDescent="0.35">
      <c r="A62" s="35"/>
      <c r="B62" s="12"/>
      <c r="C62" s="6"/>
      <c r="D62" s="6"/>
      <c r="E62" s="6"/>
      <c r="F62" s="7"/>
      <c r="G62" s="8">
        <f t="shared" si="6"/>
        <v>0</v>
      </c>
      <c r="H62" s="8">
        <f t="shared" si="7"/>
        <v>0</v>
      </c>
      <c r="I62" s="38">
        <f t="shared" si="8"/>
        <v>0</v>
      </c>
      <c r="J62" s="41"/>
    </row>
    <row r="63" spans="1:10" hidden="1" x14ac:dyDescent="0.35">
      <c r="A63" s="35"/>
      <c r="B63" s="12"/>
      <c r="C63" s="6"/>
      <c r="D63" s="6"/>
      <c r="E63" s="6"/>
      <c r="F63" s="7"/>
      <c r="G63" s="8">
        <f t="shared" si="6"/>
        <v>0</v>
      </c>
      <c r="H63" s="8">
        <f t="shared" si="7"/>
        <v>0</v>
      </c>
      <c r="I63" s="38">
        <f t="shared" si="8"/>
        <v>0</v>
      </c>
      <c r="J63" s="41"/>
    </row>
    <row r="64" spans="1:10" hidden="1" x14ac:dyDescent="0.35">
      <c r="A64" s="35"/>
      <c r="B64" s="12"/>
      <c r="C64" s="6"/>
      <c r="D64" s="6"/>
      <c r="E64" s="6"/>
      <c r="F64" s="7"/>
      <c r="G64" s="8">
        <f t="shared" si="6"/>
        <v>0</v>
      </c>
      <c r="H64" s="8">
        <f t="shared" si="7"/>
        <v>0</v>
      </c>
      <c r="I64" s="38">
        <f t="shared" si="8"/>
        <v>0</v>
      </c>
      <c r="J64" s="41"/>
    </row>
    <row r="65" spans="1:10" hidden="1" x14ac:dyDescent="0.35">
      <c r="A65" s="35"/>
      <c r="B65" s="12"/>
      <c r="C65" s="6"/>
      <c r="D65" s="6"/>
      <c r="E65" s="6"/>
      <c r="F65" s="7"/>
      <c r="G65" s="8">
        <f t="shared" si="6"/>
        <v>0</v>
      </c>
      <c r="H65" s="8">
        <f t="shared" si="7"/>
        <v>0</v>
      </c>
      <c r="I65" s="38">
        <f t="shared" si="8"/>
        <v>0</v>
      </c>
      <c r="J65" s="41"/>
    </row>
    <row r="66" spans="1:10" hidden="1" x14ac:dyDescent="0.35">
      <c r="A66" s="35"/>
      <c r="B66" s="12"/>
      <c r="C66" s="6"/>
      <c r="D66" s="6"/>
      <c r="E66" s="6"/>
      <c r="F66" s="7"/>
      <c r="G66" s="8">
        <f t="shared" si="6"/>
        <v>0</v>
      </c>
      <c r="H66" s="8">
        <f t="shared" si="7"/>
        <v>0</v>
      </c>
      <c r="I66" s="38">
        <f t="shared" si="8"/>
        <v>0</v>
      </c>
      <c r="J66" s="41"/>
    </row>
    <row r="67" spans="1:10" hidden="1" x14ac:dyDescent="0.35">
      <c r="A67" s="35"/>
      <c r="B67" s="12"/>
      <c r="C67" s="6"/>
      <c r="D67" s="6"/>
      <c r="E67" s="6"/>
      <c r="F67" s="7"/>
      <c r="G67" s="8">
        <f t="shared" si="6"/>
        <v>0</v>
      </c>
      <c r="H67" s="8">
        <f t="shared" si="7"/>
        <v>0</v>
      </c>
      <c r="I67" s="38">
        <f t="shared" si="8"/>
        <v>0</v>
      </c>
      <c r="J67" s="41"/>
    </row>
    <row r="68" spans="1:10" hidden="1" x14ac:dyDescent="0.35">
      <c r="A68" s="35"/>
      <c r="B68" s="12"/>
      <c r="C68" s="6"/>
      <c r="D68" s="6"/>
      <c r="E68" s="6"/>
      <c r="F68" s="7"/>
      <c r="G68" s="8">
        <f t="shared" ref="G68:G87" si="9">IF(F68=50,10,0)+IF(F68=100,14.5,0)</f>
        <v>0</v>
      </c>
      <c r="H68" s="8">
        <f t="shared" ref="H68:H87" si="10">IF(F68=50,10,0)+IF(F68=100,15.5,0)</f>
        <v>0</v>
      </c>
      <c r="I68" s="38">
        <f t="shared" ref="I68:I87" si="11">IF(F68=50,20,0)+IF(F68=100,30,0)</f>
        <v>0</v>
      </c>
      <c r="J68" s="41"/>
    </row>
    <row r="69" spans="1:10" hidden="1" x14ac:dyDescent="0.35">
      <c r="A69" s="35"/>
      <c r="B69" s="12"/>
      <c r="C69" s="6"/>
      <c r="D69" s="6"/>
      <c r="E69" s="6"/>
      <c r="F69" s="7"/>
      <c r="G69" s="8">
        <f t="shared" si="9"/>
        <v>0</v>
      </c>
      <c r="H69" s="8">
        <f t="shared" si="10"/>
        <v>0</v>
      </c>
      <c r="I69" s="38">
        <f t="shared" si="11"/>
        <v>0</v>
      </c>
      <c r="J69" s="41"/>
    </row>
    <row r="70" spans="1:10" hidden="1" x14ac:dyDescent="0.35">
      <c r="A70" s="35"/>
      <c r="B70" s="12"/>
      <c r="C70" s="6"/>
      <c r="D70" s="6"/>
      <c r="E70" s="6"/>
      <c r="F70" s="7"/>
      <c r="G70" s="8">
        <f t="shared" si="9"/>
        <v>0</v>
      </c>
      <c r="H70" s="8">
        <f t="shared" si="10"/>
        <v>0</v>
      </c>
      <c r="I70" s="38">
        <f t="shared" si="11"/>
        <v>0</v>
      </c>
      <c r="J70" s="41"/>
    </row>
    <row r="71" spans="1:10" hidden="1" x14ac:dyDescent="0.35">
      <c r="A71" s="35"/>
      <c r="B71" s="12"/>
      <c r="C71" s="6"/>
      <c r="D71" s="6"/>
      <c r="E71" s="6"/>
      <c r="F71" s="7"/>
      <c r="G71" s="8">
        <f t="shared" si="9"/>
        <v>0</v>
      </c>
      <c r="H71" s="8">
        <f t="shared" si="10"/>
        <v>0</v>
      </c>
      <c r="I71" s="38">
        <f t="shared" si="11"/>
        <v>0</v>
      </c>
      <c r="J71" s="41"/>
    </row>
    <row r="72" spans="1:10" hidden="1" x14ac:dyDescent="0.35">
      <c r="A72" s="35"/>
      <c r="B72" s="12"/>
      <c r="C72" s="6"/>
      <c r="D72" s="6"/>
      <c r="E72" s="6"/>
      <c r="F72" s="7"/>
      <c r="G72" s="8">
        <f t="shared" si="9"/>
        <v>0</v>
      </c>
      <c r="H72" s="8">
        <f t="shared" si="10"/>
        <v>0</v>
      </c>
      <c r="I72" s="38">
        <f t="shared" si="11"/>
        <v>0</v>
      </c>
      <c r="J72" s="41"/>
    </row>
    <row r="73" spans="1:10" hidden="1" x14ac:dyDescent="0.35">
      <c r="A73" s="35"/>
      <c r="B73" s="12"/>
      <c r="C73" s="6"/>
      <c r="D73" s="6"/>
      <c r="E73" s="6"/>
      <c r="F73" s="7"/>
      <c r="G73" s="8">
        <f t="shared" si="9"/>
        <v>0</v>
      </c>
      <c r="H73" s="8">
        <f t="shared" si="10"/>
        <v>0</v>
      </c>
      <c r="I73" s="38">
        <f t="shared" si="11"/>
        <v>0</v>
      </c>
      <c r="J73" s="41"/>
    </row>
    <row r="74" spans="1:10" hidden="1" x14ac:dyDescent="0.35">
      <c r="A74" s="35"/>
      <c r="B74" s="12"/>
      <c r="C74" s="6"/>
      <c r="D74" s="6"/>
      <c r="E74" s="6"/>
      <c r="F74" s="7"/>
      <c r="G74" s="8">
        <f t="shared" si="9"/>
        <v>0</v>
      </c>
      <c r="H74" s="8">
        <f t="shared" si="10"/>
        <v>0</v>
      </c>
      <c r="I74" s="38">
        <f t="shared" si="11"/>
        <v>0</v>
      </c>
      <c r="J74" s="41"/>
    </row>
    <row r="75" spans="1:10" hidden="1" x14ac:dyDescent="0.35">
      <c r="A75" s="35"/>
      <c r="B75" s="12"/>
      <c r="C75" s="6"/>
      <c r="D75" s="6"/>
      <c r="E75" s="6"/>
      <c r="F75" s="7"/>
      <c r="G75" s="8">
        <f t="shared" si="9"/>
        <v>0</v>
      </c>
      <c r="H75" s="8">
        <f t="shared" si="10"/>
        <v>0</v>
      </c>
      <c r="I75" s="38">
        <f t="shared" si="11"/>
        <v>0</v>
      </c>
      <c r="J75" s="41"/>
    </row>
    <row r="76" spans="1:10" hidden="1" x14ac:dyDescent="0.35">
      <c r="A76" s="35"/>
      <c r="B76" s="12"/>
      <c r="C76" s="6"/>
      <c r="D76" s="6"/>
      <c r="E76" s="6"/>
      <c r="F76" s="7"/>
      <c r="G76" s="8">
        <f t="shared" si="9"/>
        <v>0</v>
      </c>
      <c r="H76" s="8">
        <f t="shared" si="10"/>
        <v>0</v>
      </c>
      <c r="I76" s="38">
        <f t="shared" si="11"/>
        <v>0</v>
      </c>
      <c r="J76" s="41"/>
    </row>
    <row r="77" spans="1:10" hidden="1" x14ac:dyDescent="0.35">
      <c r="A77" s="35"/>
      <c r="B77" s="12"/>
      <c r="C77" s="6"/>
      <c r="D77" s="6"/>
      <c r="E77" s="6"/>
      <c r="F77" s="7"/>
      <c r="G77" s="8">
        <f t="shared" si="9"/>
        <v>0</v>
      </c>
      <c r="H77" s="8">
        <f t="shared" si="10"/>
        <v>0</v>
      </c>
      <c r="I77" s="38">
        <f t="shared" si="11"/>
        <v>0</v>
      </c>
      <c r="J77" s="41"/>
    </row>
    <row r="78" spans="1:10" hidden="1" x14ac:dyDescent="0.35">
      <c r="A78" s="35"/>
      <c r="B78" s="12"/>
      <c r="C78" s="6"/>
      <c r="D78" s="6"/>
      <c r="E78" s="6"/>
      <c r="F78" s="7"/>
      <c r="G78" s="8">
        <f t="shared" si="9"/>
        <v>0</v>
      </c>
      <c r="H78" s="8">
        <f t="shared" si="10"/>
        <v>0</v>
      </c>
      <c r="I78" s="38">
        <f t="shared" si="11"/>
        <v>0</v>
      </c>
      <c r="J78" s="41"/>
    </row>
    <row r="79" spans="1:10" hidden="1" x14ac:dyDescent="0.35">
      <c r="A79" s="35"/>
      <c r="B79" s="12"/>
      <c r="C79" s="6"/>
      <c r="D79" s="6"/>
      <c r="E79" s="6"/>
      <c r="F79" s="7"/>
      <c r="G79" s="8">
        <f t="shared" si="9"/>
        <v>0</v>
      </c>
      <c r="H79" s="8">
        <f t="shared" si="10"/>
        <v>0</v>
      </c>
      <c r="I79" s="38">
        <f t="shared" si="11"/>
        <v>0</v>
      </c>
      <c r="J79" s="41"/>
    </row>
    <row r="80" spans="1:10" hidden="1" x14ac:dyDescent="0.35">
      <c r="A80" s="35"/>
      <c r="B80" s="12"/>
      <c r="C80" s="6"/>
      <c r="D80" s="6"/>
      <c r="E80" s="6"/>
      <c r="F80" s="7"/>
      <c r="G80" s="8">
        <f t="shared" si="9"/>
        <v>0</v>
      </c>
      <c r="H80" s="8">
        <f t="shared" si="10"/>
        <v>0</v>
      </c>
      <c r="I80" s="38">
        <f t="shared" si="11"/>
        <v>0</v>
      </c>
      <c r="J80" s="41"/>
    </row>
    <row r="81" spans="1:10" hidden="1" x14ac:dyDescent="0.35">
      <c r="A81" s="35"/>
      <c r="B81" s="12"/>
      <c r="C81" s="6"/>
      <c r="D81" s="6"/>
      <c r="E81" s="6"/>
      <c r="F81" s="7"/>
      <c r="G81" s="8">
        <f t="shared" si="9"/>
        <v>0</v>
      </c>
      <c r="H81" s="8">
        <f t="shared" si="10"/>
        <v>0</v>
      </c>
      <c r="I81" s="38">
        <f t="shared" si="11"/>
        <v>0</v>
      </c>
      <c r="J81" s="41"/>
    </row>
    <row r="82" spans="1:10" hidden="1" x14ac:dyDescent="0.35">
      <c r="A82" s="35"/>
      <c r="B82" s="12"/>
      <c r="C82" s="6"/>
      <c r="D82" s="6"/>
      <c r="E82" s="6"/>
      <c r="F82" s="7"/>
      <c r="G82" s="8">
        <f t="shared" si="9"/>
        <v>0</v>
      </c>
      <c r="H82" s="8">
        <f t="shared" si="10"/>
        <v>0</v>
      </c>
      <c r="I82" s="38">
        <f t="shared" si="11"/>
        <v>0</v>
      </c>
      <c r="J82" s="41"/>
    </row>
    <row r="83" spans="1:10" hidden="1" x14ac:dyDescent="0.35">
      <c r="A83" s="35"/>
      <c r="B83" s="12"/>
      <c r="C83" s="6"/>
      <c r="D83" s="6"/>
      <c r="E83" s="6"/>
      <c r="F83" s="7"/>
      <c r="G83" s="8">
        <f t="shared" si="9"/>
        <v>0</v>
      </c>
      <c r="H83" s="8">
        <f t="shared" si="10"/>
        <v>0</v>
      </c>
      <c r="I83" s="38">
        <f t="shared" si="11"/>
        <v>0</v>
      </c>
      <c r="J83" s="41"/>
    </row>
    <row r="84" spans="1:10" hidden="1" x14ac:dyDescent="0.35">
      <c r="A84" s="35"/>
      <c r="B84" s="12"/>
      <c r="C84" s="6"/>
      <c r="D84" s="6"/>
      <c r="E84" s="6"/>
      <c r="F84" s="7"/>
      <c r="G84" s="8">
        <f t="shared" si="9"/>
        <v>0</v>
      </c>
      <c r="H84" s="8">
        <f t="shared" si="10"/>
        <v>0</v>
      </c>
      <c r="I84" s="38">
        <f t="shared" si="11"/>
        <v>0</v>
      </c>
      <c r="J84" s="41"/>
    </row>
    <row r="85" spans="1:10" hidden="1" x14ac:dyDescent="0.35">
      <c r="A85" s="35"/>
      <c r="B85" s="12"/>
      <c r="C85" s="6"/>
      <c r="D85" s="6"/>
      <c r="E85" s="6"/>
      <c r="F85" s="7"/>
      <c r="G85" s="8">
        <f t="shared" si="9"/>
        <v>0</v>
      </c>
      <c r="H85" s="8">
        <f t="shared" si="10"/>
        <v>0</v>
      </c>
      <c r="I85" s="38">
        <f t="shared" si="11"/>
        <v>0</v>
      </c>
      <c r="J85" s="41"/>
    </row>
    <row r="86" spans="1:10" hidden="1" x14ac:dyDescent="0.35">
      <c r="A86" s="35"/>
      <c r="B86" s="12"/>
      <c r="C86" s="6"/>
      <c r="D86" s="6"/>
      <c r="E86" s="6"/>
      <c r="F86" s="7"/>
      <c r="G86" s="8">
        <f t="shared" si="9"/>
        <v>0</v>
      </c>
      <c r="H86" s="8">
        <f t="shared" si="10"/>
        <v>0</v>
      </c>
      <c r="I86" s="38">
        <f t="shared" si="11"/>
        <v>0</v>
      </c>
      <c r="J86" s="41"/>
    </row>
    <row r="87" spans="1:10" hidden="1" x14ac:dyDescent="0.35">
      <c r="A87" s="36"/>
      <c r="B87" s="23"/>
      <c r="C87" s="24"/>
      <c r="D87" s="24"/>
      <c r="E87" s="24"/>
      <c r="F87" s="25"/>
      <c r="G87" s="26">
        <f t="shared" si="9"/>
        <v>0</v>
      </c>
      <c r="H87" s="26">
        <f t="shared" si="10"/>
        <v>0</v>
      </c>
      <c r="I87" s="39">
        <f t="shared" si="11"/>
        <v>0</v>
      </c>
      <c r="J87" s="41"/>
    </row>
  </sheetData>
  <phoneticPr fontId="1" type="noConversion"/>
  <conditionalFormatting sqref="B11">
    <cfRule type="containsText" dxfId="3" priority="3" operator="containsText" text="Non Payé">
      <formula>NOT(ISERROR(SEARCH("Non Payé",B11)))</formula>
    </cfRule>
    <cfRule type="containsText" dxfId="2" priority="4" operator="containsText" text="Payé">
      <formula>NOT(ISERROR(SEARCH("Payé",B11)))</formula>
    </cfRule>
  </conditionalFormatting>
  <conditionalFormatting sqref="B12:B35">
    <cfRule type="containsText" dxfId="1" priority="1" operator="containsText" text="Non Payé">
      <formula>NOT(ISERROR(SEARCH("Non Payé",B12)))</formula>
    </cfRule>
    <cfRule type="containsText" dxfId="0" priority="2" operator="containsText" text="Payé">
      <formula>NOT(ISERROR(SEARCH("Payé",B12)))</formula>
    </cfRule>
  </conditionalFormatting>
  <dataValidations count="3">
    <dataValidation type="list" allowBlank="1" showInputMessage="1" showErrorMessage="1" sqref="D23">
      <formula1>Parfum</formula1>
    </dataValidation>
    <dataValidation type="list" allowBlank="1" showInputMessage="1" showErrorMessage="1" sqref="B11:B87">
      <formula1>statut</formula1>
    </dataValidation>
    <dataValidation type="list" allowBlank="1" showInputMessage="1" showErrorMessage="1" sqref="F11:F87 L16:L17">
      <formula1>quantite</formula1>
    </dataValidation>
  </dataValidations>
  <pageMargins left="0.7" right="0.7" top="0.75" bottom="0.75" header="0.3" footer="0.3"/>
  <pageSetup paperSize="9" orientation="portrait" verticalDpi="300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Listes!$A$2:$A$13</xm:f>
          </x14:formula1>
          <xm:sqref>G3</xm:sqref>
        </x14:dataValidation>
        <x14:dataValidation type="list" allowBlank="1" showInputMessage="1" showErrorMessage="1">
          <x14:formula1>
            <xm:f>Listes!$B$2:$B$12</xm:f>
          </x14:formula1>
          <xm:sqref>E2 G2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0"/>
  <sheetViews>
    <sheetView workbookViewId="0">
      <selection activeCell="J3" sqref="J3"/>
    </sheetView>
  </sheetViews>
  <sheetFormatPr baseColWidth="10" defaultRowHeight="14.5" x14ac:dyDescent="0.35"/>
  <sheetData>
    <row r="1" spans="1:10" x14ac:dyDescent="0.35">
      <c r="A1" t="s">
        <v>17</v>
      </c>
      <c r="B1" t="s">
        <v>16</v>
      </c>
    </row>
    <row r="2" spans="1:10" ht="15.75" customHeight="1" x14ac:dyDescent="0.35">
      <c r="A2" t="s">
        <v>0</v>
      </c>
      <c r="B2">
        <v>2019</v>
      </c>
      <c r="I2" t="s">
        <v>29</v>
      </c>
      <c r="J2" t="s">
        <v>30</v>
      </c>
    </row>
    <row r="3" spans="1:10" x14ac:dyDescent="0.35">
      <c r="A3" t="s">
        <v>1</v>
      </c>
      <c r="B3">
        <v>2020</v>
      </c>
      <c r="E3">
        <v>100</v>
      </c>
      <c r="I3" s="1">
        <f>DATE(Feuil1!$G$2,MATCH(Feuil1!$G$3,$A$2:$A$13,0),1)</f>
        <v>43739</v>
      </c>
      <c r="J3" s="1">
        <f>DATE(Feuil1!$G$2,MATCH(Feuil1!$G$3,$A$2:$A$13,0)+1,1)-1</f>
        <v>43769</v>
      </c>
    </row>
    <row r="4" spans="1:10" x14ac:dyDescent="0.35">
      <c r="A4" t="s">
        <v>2</v>
      </c>
      <c r="B4">
        <v>2021</v>
      </c>
      <c r="E4">
        <v>101</v>
      </c>
    </row>
    <row r="5" spans="1:10" x14ac:dyDescent="0.35">
      <c r="A5" t="s">
        <v>3</v>
      </c>
      <c r="B5">
        <v>2022</v>
      </c>
      <c r="E5">
        <v>102</v>
      </c>
      <c r="J5">
        <f>MATCH(Feuil1!G3,A2:A12,0)</f>
        <v>10</v>
      </c>
    </row>
    <row r="6" spans="1:10" x14ac:dyDescent="0.35">
      <c r="A6" t="s">
        <v>4</v>
      </c>
      <c r="B6">
        <v>2023</v>
      </c>
      <c r="E6">
        <v>103</v>
      </c>
    </row>
    <row r="7" spans="1:10" x14ac:dyDescent="0.35">
      <c r="A7" t="s">
        <v>5</v>
      </c>
      <c r="B7">
        <v>2024</v>
      </c>
      <c r="E7">
        <v>104</v>
      </c>
    </row>
    <row r="8" spans="1:10" x14ac:dyDescent="0.35">
      <c r="A8" t="s">
        <v>7</v>
      </c>
      <c r="B8">
        <v>2025</v>
      </c>
      <c r="E8">
        <v>105</v>
      </c>
    </row>
    <row r="9" spans="1:10" x14ac:dyDescent="0.35">
      <c r="A9" t="s">
        <v>18</v>
      </c>
      <c r="B9">
        <v>2026</v>
      </c>
      <c r="E9">
        <v>106</v>
      </c>
    </row>
    <row r="10" spans="1:10" x14ac:dyDescent="0.35">
      <c r="A10" t="s">
        <v>6</v>
      </c>
      <c r="B10">
        <v>2027</v>
      </c>
      <c r="E10">
        <v>107</v>
      </c>
    </row>
    <row r="11" spans="1:10" x14ac:dyDescent="0.35">
      <c r="A11" t="s">
        <v>8</v>
      </c>
      <c r="B11">
        <v>2028</v>
      </c>
      <c r="E11">
        <v>108</v>
      </c>
    </row>
    <row r="12" spans="1:10" x14ac:dyDescent="0.35">
      <c r="A12" t="s">
        <v>9</v>
      </c>
      <c r="B12">
        <v>2029</v>
      </c>
      <c r="E12">
        <v>109</v>
      </c>
    </row>
    <row r="13" spans="1:10" x14ac:dyDescent="0.35">
      <c r="A13" t="s">
        <v>20</v>
      </c>
      <c r="E13">
        <v>110</v>
      </c>
    </row>
    <row r="14" spans="1:10" x14ac:dyDescent="0.35">
      <c r="E14">
        <v>111</v>
      </c>
    </row>
    <row r="15" spans="1:10" x14ac:dyDescent="0.35">
      <c r="E15">
        <v>112</v>
      </c>
    </row>
    <row r="16" spans="1:10" x14ac:dyDescent="0.35">
      <c r="A16">
        <v>0</v>
      </c>
      <c r="E16">
        <v>113</v>
      </c>
    </row>
    <row r="17" spans="1:5" x14ac:dyDescent="0.35">
      <c r="A17">
        <v>50</v>
      </c>
      <c r="E17">
        <v>114</v>
      </c>
    </row>
    <row r="18" spans="1:5" x14ac:dyDescent="0.35">
      <c r="A18">
        <v>100</v>
      </c>
      <c r="E18">
        <v>115</v>
      </c>
    </row>
    <row r="19" spans="1:5" x14ac:dyDescent="0.35">
      <c r="E19">
        <v>116</v>
      </c>
    </row>
    <row r="20" spans="1:5" x14ac:dyDescent="0.35">
      <c r="A20" t="s">
        <v>24</v>
      </c>
      <c r="E20">
        <v>117</v>
      </c>
    </row>
    <row r="21" spans="1:5" x14ac:dyDescent="0.35">
      <c r="A21" t="s">
        <v>25</v>
      </c>
      <c r="E21">
        <v>118</v>
      </c>
    </row>
    <row r="22" spans="1:5" x14ac:dyDescent="0.35">
      <c r="E22">
        <v>120</v>
      </c>
    </row>
    <row r="23" spans="1:5" x14ac:dyDescent="0.35">
      <c r="E23">
        <v>121</v>
      </c>
    </row>
    <row r="24" spans="1:5" x14ac:dyDescent="0.35">
      <c r="E24">
        <v>122</v>
      </c>
    </row>
    <row r="25" spans="1:5" x14ac:dyDescent="0.35">
      <c r="E25">
        <v>123</v>
      </c>
    </row>
    <row r="26" spans="1:5" x14ac:dyDescent="0.35">
      <c r="E26">
        <v>124</v>
      </c>
    </row>
    <row r="27" spans="1:5" x14ac:dyDescent="0.35">
      <c r="E27">
        <v>125</v>
      </c>
    </row>
    <row r="28" spans="1:5" x14ac:dyDescent="0.35">
      <c r="E28">
        <v>126</v>
      </c>
    </row>
    <row r="29" spans="1:5" x14ac:dyDescent="0.35">
      <c r="E29">
        <v>127</v>
      </c>
    </row>
    <row r="30" spans="1:5" x14ac:dyDescent="0.35">
      <c r="E30">
        <v>128</v>
      </c>
    </row>
    <row r="31" spans="1:5" x14ac:dyDescent="0.35">
      <c r="E31">
        <v>129</v>
      </c>
    </row>
    <row r="32" spans="1:5" x14ac:dyDescent="0.35">
      <c r="E32">
        <v>130</v>
      </c>
    </row>
    <row r="33" spans="5:5" x14ac:dyDescent="0.35">
      <c r="E33">
        <v>131</v>
      </c>
    </row>
    <row r="34" spans="5:5" x14ac:dyDescent="0.35">
      <c r="E34">
        <v>132</v>
      </c>
    </row>
    <row r="35" spans="5:5" x14ac:dyDescent="0.35">
      <c r="E35">
        <v>133</v>
      </c>
    </row>
    <row r="36" spans="5:5" x14ac:dyDescent="0.35">
      <c r="E36">
        <v>134</v>
      </c>
    </row>
    <row r="37" spans="5:5" x14ac:dyDescent="0.35">
      <c r="E37">
        <v>135</v>
      </c>
    </row>
    <row r="38" spans="5:5" x14ac:dyDescent="0.35">
      <c r="E38">
        <v>136</v>
      </c>
    </row>
    <row r="39" spans="5:5" x14ac:dyDescent="0.35">
      <c r="E39">
        <v>137</v>
      </c>
    </row>
    <row r="40" spans="5:5" x14ac:dyDescent="0.35">
      <c r="E40">
        <v>138</v>
      </c>
    </row>
    <row r="41" spans="5:5" x14ac:dyDescent="0.35">
      <c r="E41">
        <v>139</v>
      </c>
    </row>
    <row r="42" spans="5:5" x14ac:dyDescent="0.35">
      <c r="E42">
        <v>140</v>
      </c>
    </row>
    <row r="43" spans="5:5" x14ac:dyDescent="0.35">
      <c r="E43">
        <v>141</v>
      </c>
    </row>
    <row r="44" spans="5:5" x14ac:dyDescent="0.35">
      <c r="E44">
        <v>142</v>
      </c>
    </row>
    <row r="45" spans="5:5" x14ac:dyDescent="0.35">
      <c r="E45">
        <v>143</v>
      </c>
    </row>
    <row r="46" spans="5:5" x14ac:dyDescent="0.35">
      <c r="E46">
        <v>144</v>
      </c>
    </row>
    <row r="47" spans="5:5" x14ac:dyDescent="0.35">
      <c r="E47">
        <v>145</v>
      </c>
    </row>
    <row r="48" spans="5:5" x14ac:dyDescent="0.35">
      <c r="E48">
        <v>146</v>
      </c>
    </row>
    <row r="49" spans="5:5" x14ac:dyDescent="0.35">
      <c r="E49">
        <v>147</v>
      </c>
    </row>
    <row r="50" spans="5:5" x14ac:dyDescent="0.35">
      <c r="E50">
        <v>148</v>
      </c>
    </row>
    <row r="51" spans="5:5" x14ac:dyDescent="0.35">
      <c r="E51">
        <v>149</v>
      </c>
    </row>
    <row r="52" spans="5:5" x14ac:dyDescent="0.35">
      <c r="E52">
        <v>150</v>
      </c>
    </row>
    <row r="53" spans="5:5" x14ac:dyDescent="0.35">
      <c r="E53">
        <v>151</v>
      </c>
    </row>
    <row r="54" spans="5:5" x14ac:dyDescent="0.35">
      <c r="E54">
        <v>152</v>
      </c>
    </row>
    <row r="55" spans="5:5" x14ac:dyDescent="0.35">
      <c r="E55">
        <v>153</v>
      </c>
    </row>
    <row r="56" spans="5:5" x14ac:dyDescent="0.35">
      <c r="E56">
        <v>154</v>
      </c>
    </row>
    <row r="57" spans="5:5" x14ac:dyDescent="0.35">
      <c r="E57">
        <v>155</v>
      </c>
    </row>
    <row r="58" spans="5:5" x14ac:dyDescent="0.35">
      <c r="E58">
        <v>156</v>
      </c>
    </row>
    <row r="59" spans="5:5" x14ac:dyDescent="0.35">
      <c r="E59">
        <v>157</v>
      </c>
    </row>
    <row r="60" spans="5:5" x14ac:dyDescent="0.35">
      <c r="E60">
        <v>158</v>
      </c>
    </row>
    <row r="61" spans="5:5" x14ac:dyDescent="0.35">
      <c r="E61">
        <v>159</v>
      </c>
    </row>
    <row r="62" spans="5:5" x14ac:dyDescent="0.35">
      <c r="E62">
        <v>160</v>
      </c>
    </row>
    <row r="63" spans="5:5" x14ac:dyDescent="0.35">
      <c r="E63">
        <v>161</v>
      </c>
    </row>
    <row r="64" spans="5:5" x14ac:dyDescent="0.35">
      <c r="E64">
        <v>162</v>
      </c>
    </row>
    <row r="65" spans="5:5" x14ac:dyDescent="0.35">
      <c r="E65">
        <v>163</v>
      </c>
    </row>
    <row r="66" spans="5:5" x14ac:dyDescent="0.35">
      <c r="E66">
        <v>164</v>
      </c>
    </row>
    <row r="67" spans="5:5" x14ac:dyDescent="0.35">
      <c r="E67">
        <v>165</v>
      </c>
    </row>
    <row r="68" spans="5:5" x14ac:dyDescent="0.35">
      <c r="E68">
        <v>166</v>
      </c>
    </row>
    <row r="69" spans="5:5" x14ac:dyDescent="0.35">
      <c r="E69">
        <v>167</v>
      </c>
    </row>
    <row r="70" spans="5:5" x14ac:dyDescent="0.35">
      <c r="E70">
        <v>168</v>
      </c>
    </row>
    <row r="71" spans="5:5" x14ac:dyDescent="0.35">
      <c r="E71">
        <v>169</v>
      </c>
    </row>
    <row r="72" spans="5:5" x14ac:dyDescent="0.35">
      <c r="E72">
        <v>170</v>
      </c>
    </row>
    <row r="73" spans="5:5" x14ac:dyDescent="0.35">
      <c r="E73">
        <v>171</v>
      </c>
    </row>
    <row r="74" spans="5:5" x14ac:dyDescent="0.35">
      <c r="E74">
        <v>172</v>
      </c>
    </row>
    <row r="75" spans="5:5" x14ac:dyDescent="0.35">
      <c r="E75">
        <v>173</v>
      </c>
    </row>
    <row r="76" spans="5:5" x14ac:dyDescent="0.35">
      <c r="E76">
        <v>174</v>
      </c>
    </row>
    <row r="77" spans="5:5" x14ac:dyDescent="0.35">
      <c r="E77">
        <v>175</v>
      </c>
    </row>
    <row r="78" spans="5:5" x14ac:dyDescent="0.35">
      <c r="E78">
        <v>176</v>
      </c>
    </row>
    <row r="79" spans="5:5" x14ac:dyDescent="0.35">
      <c r="E79">
        <v>177</v>
      </c>
    </row>
    <row r="80" spans="5:5" x14ac:dyDescent="0.35">
      <c r="E80">
        <v>178</v>
      </c>
    </row>
    <row r="81" spans="5:5" x14ac:dyDescent="0.35">
      <c r="E81">
        <v>200</v>
      </c>
    </row>
    <row r="82" spans="5:5" x14ac:dyDescent="0.35">
      <c r="E82">
        <v>201</v>
      </c>
    </row>
    <row r="83" spans="5:5" x14ac:dyDescent="0.35">
      <c r="E83">
        <v>202</v>
      </c>
    </row>
    <row r="84" spans="5:5" x14ac:dyDescent="0.35">
      <c r="E84">
        <v>203</v>
      </c>
    </row>
    <row r="85" spans="5:5" x14ac:dyDescent="0.35">
      <c r="E85">
        <v>204</v>
      </c>
    </row>
    <row r="86" spans="5:5" x14ac:dyDescent="0.35">
      <c r="E86">
        <v>205</v>
      </c>
    </row>
    <row r="87" spans="5:5" x14ac:dyDescent="0.35">
      <c r="E87">
        <v>206</v>
      </c>
    </row>
    <row r="88" spans="5:5" x14ac:dyDescent="0.35">
      <c r="E88">
        <v>207</v>
      </c>
    </row>
    <row r="89" spans="5:5" x14ac:dyDescent="0.35">
      <c r="E89">
        <v>208</v>
      </c>
    </row>
    <row r="90" spans="5:5" x14ac:dyDescent="0.35">
      <c r="E90">
        <v>209</v>
      </c>
    </row>
    <row r="91" spans="5:5" x14ac:dyDescent="0.35">
      <c r="E91">
        <v>210</v>
      </c>
    </row>
    <row r="92" spans="5:5" x14ac:dyDescent="0.35">
      <c r="E92">
        <v>211</v>
      </c>
    </row>
    <row r="93" spans="5:5" x14ac:dyDescent="0.35">
      <c r="E93">
        <v>212</v>
      </c>
    </row>
    <row r="94" spans="5:5" x14ac:dyDescent="0.35">
      <c r="E94">
        <v>213</v>
      </c>
    </row>
    <row r="95" spans="5:5" x14ac:dyDescent="0.35">
      <c r="E95">
        <v>214</v>
      </c>
    </row>
    <row r="96" spans="5:5" x14ac:dyDescent="0.35">
      <c r="E96">
        <v>215</v>
      </c>
    </row>
    <row r="97" spans="5:5" x14ac:dyDescent="0.35">
      <c r="E97">
        <v>216</v>
      </c>
    </row>
    <row r="98" spans="5:5" x14ac:dyDescent="0.35">
      <c r="E98">
        <v>217</v>
      </c>
    </row>
    <row r="99" spans="5:5" x14ac:dyDescent="0.35">
      <c r="E99">
        <v>218</v>
      </c>
    </row>
    <row r="100" spans="5:5" x14ac:dyDescent="0.35">
      <c r="E100">
        <v>219</v>
      </c>
    </row>
    <row r="101" spans="5:5" x14ac:dyDescent="0.35">
      <c r="E101">
        <v>220</v>
      </c>
    </row>
    <row r="102" spans="5:5" x14ac:dyDescent="0.35">
      <c r="E102">
        <v>221</v>
      </c>
    </row>
    <row r="103" spans="5:5" x14ac:dyDescent="0.35">
      <c r="E103">
        <v>222</v>
      </c>
    </row>
    <row r="104" spans="5:5" x14ac:dyDescent="0.35">
      <c r="E104">
        <v>223</v>
      </c>
    </row>
    <row r="105" spans="5:5" x14ac:dyDescent="0.35">
      <c r="E105">
        <v>224</v>
      </c>
    </row>
    <row r="106" spans="5:5" x14ac:dyDescent="0.35">
      <c r="E106">
        <v>225</v>
      </c>
    </row>
    <row r="107" spans="5:5" x14ac:dyDescent="0.35">
      <c r="E107">
        <v>226</v>
      </c>
    </row>
    <row r="108" spans="5:5" x14ac:dyDescent="0.35">
      <c r="E108">
        <v>227</v>
      </c>
    </row>
    <row r="109" spans="5:5" x14ac:dyDescent="0.35">
      <c r="E109">
        <v>228</v>
      </c>
    </row>
    <row r="110" spans="5:5" x14ac:dyDescent="0.35">
      <c r="E110">
        <v>229</v>
      </c>
    </row>
    <row r="111" spans="5:5" x14ac:dyDescent="0.35">
      <c r="E111">
        <v>230</v>
      </c>
    </row>
    <row r="112" spans="5:5" x14ac:dyDescent="0.35">
      <c r="E112">
        <v>231</v>
      </c>
    </row>
    <row r="113" spans="5:5" x14ac:dyDescent="0.35">
      <c r="E113">
        <v>232</v>
      </c>
    </row>
    <row r="114" spans="5:5" x14ac:dyDescent="0.35">
      <c r="E114">
        <v>233</v>
      </c>
    </row>
    <row r="115" spans="5:5" x14ac:dyDescent="0.35">
      <c r="E115">
        <v>234</v>
      </c>
    </row>
    <row r="116" spans="5:5" x14ac:dyDescent="0.35">
      <c r="E116">
        <v>235</v>
      </c>
    </row>
    <row r="117" spans="5:5" x14ac:dyDescent="0.35">
      <c r="E117">
        <v>236</v>
      </c>
    </row>
    <row r="118" spans="5:5" x14ac:dyDescent="0.35">
      <c r="E118">
        <v>237</v>
      </c>
    </row>
    <row r="119" spans="5:5" x14ac:dyDescent="0.35">
      <c r="E119">
        <v>238</v>
      </c>
    </row>
    <row r="120" spans="5:5" x14ac:dyDescent="0.35">
      <c r="E120">
        <v>239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21495F-C698-4C60-A4C3-ADBA90EBBC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Listes</vt:lpstr>
      <vt:lpstr>annee</vt:lpstr>
      <vt:lpstr>Feuil1!Criteres</vt:lpstr>
      <vt:lpstr>mois</vt:lpstr>
      <vt:lpstr>Parfum</vt:lpstr>
      <vt:lpstr>quantite</vt:lpstr>
      <vt:lpstr>statut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Michel</cp:lastModifiedBy>
  <dcterms:created xsi:type="dcterms:W3CDTF">2015-06-05T18:19:34Z</dcterms:created>
  <dcterms:modified xsi:type="dcterms:W3CDTF">2019-10-19T14:17:28Z</dcterms:modified>
</cp:coreProperties>
</file>