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le 1 " sheetId="10" r:id="rId1"/>
    <sheet name="Feuille 2 " sheetId="11" r:id="rId2"/>
    <sheet name="Taux de Change" sheetId="7" r:id="rId3"/>
    <sheet name="Matières premières" sheetId="9" r:id="rId4"/>
  </sheets>
  <externalReferences>
    <externalReference r:id="rId5"/>
  </externalReferences>
  <definedNames>
    <definedName name="_xlnm._FilterDatabase" localSheetId="0" hidden="1">'Feuille 1 '!$A$3:$B$19</definedName>
    <definedName name="FYMonthNo" localSheetId="0">IF(FYMonthStart="JANV",1,IF(FYMonthStart="FÉVR",2,IF(FYMonthStart="MARS",3,IF(FYMonthStart="AVR",4,IF(FYMonthStart="MAI",5,IF(FYMonthStart="JUIN",6,IF(FYMonthStart="JUIL",7,IF(FYMonthStart="AOÛT",8,IF(FYMonthStart="SEPT",9,IF(FYMonthStart="OCT",10,IF(FYMonthStart="NOV",11,12)))))))))))</definedName>
    <definedName name="FYMonthNo" localSheetId="1">IF(FYMonthStart="JANV",1,IF(FYMonthStart="FÉVR",2,IF(FYMonthStart="MARS",3,IF(FYMonthStart="AVR",4,IF(FYMonthStart="MAI",5,IF(FYMonthStart="JUIN",6,IF(FYMonthStart="JUIL",7,IF(FYMonthStart="AOÛT",8,IF(FYMonthStart="SEPT",9,IF(FYMonthStart="OCT",10,IF(FYMonthStart="NOV",11,12)))))))))))</definedName>
    <definedName name="FYMonthNo" localSheetId="2">IF(FYMonthStart="JANV",1,IF(FYMonthStart="FÉVR",2,IF(FYMonthStart="MARS",3,IF(FYMonthStart="AVR",4,IF(FYMonthStart="MAI",5,IF(FYMonthStart="JUIN",6,IF(FYMonthStart="JUIL",7,IF(FYMonthStart="AOÛT",8,IF(FYMonthStart="SEPT",9,IF(FYMonthStart="OCT",10,IF(FYMonthStart="NOV",11,12)))))))))))</definedName>
    <definedName name="FYMonthNo">IF(FYMonthStart="JANV",1,IF(FYMonthStart="FÉVR",2,IF(FYMonthStart="MARS",3,IF(FYMonthStart="AVR",4,IF(FYMonthStart="MAI",5,IF(FYMonthStart="JUIN",6,IF(FYMonthStart="JUIL",7,IF(FYMonthStart="AOÛT",8,IF(FYMonthStart="SEPT",9,IF(FYMonthStart="OCT",10,IF(FYMonthStart="NOV",11,12)))))))))))</definedName>
    <definedName name="FYMonthStart">'[1]Chiffre d’affaires (ventes)'!$AC$2</definedName>
    <definedName name="FYStartYear">'[1]Chiffre d’affaires (ventes)'!$AD$2</definedName>
    <definedName name="Nom_Entreprise">'[1]Chiffre d’affaires (ventes)'!$AD$1</definedName>
    <definedName name="Titre_Feuille_Calcul">'[1]Chiffre d’affaires (ventes)'!$B$2</definedName>
    <definedName name="Titre_Période_Prévisions">'[1]Chiffre d’affaires (ventes)'!$B$1</definedName>
    <definedName name="Titre1">[1]!Chiffre_daffaires[[#Headers],[Taux de change ]]</definedName>
    <definedName name="Titre2">[1]!CoûtdesVentes[[#Headers],[COÛT DES VENTES]]</definedName>
    <definedName name="Titre3">[1]!tblDépenses[[#Headers],[DÉPENSES]]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9" i="10" l="1"/>
  <c r="C18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27" i="10"/>
  <c r="D9" i="11" l="1"/>
  <c r="D7" i="10"/>
  <c r="E7" i="10"/>
  <c r="G7" i="10"/>
  <c r="I7" i="10"/>
  <c r="J7" i="10"/>
  <c r="D9" i="10"/>
  <c r="E9" i="10"/>
  <c r="G9" i="10"/>
  <c r="I9" i="10"/>
  <c r="J9" i="10"/>
  <c r="D11" i="10"/>
  <c r="E11" i="10"/>
  <c r="G11" i="10"/>
  <c r="I11" i="10"/>
  <c r="J11" i="10"/>
  <c r="D13" i="10"/>
  <c r="E13" i="10"/>
  <c r="G13" i="10"/>
  <c r="I13" i="10"/>
  <c r="J13" i="10"/>
  <c r="J15" i="10"/>
  <c r="D15" i="10"/>
  <c r="E15" i="10"/>
  <c r="D17" i="10"/>
  <c r="E17" i="10"/>
  <c r="G17" i="10"/>
  <c r="I17" i="10"/>
  <c r="J17" i="10"/>
  <c r="D19" i="10"/>
  <c r="E19" i="10"/>
  <c r="G19" i="10"/>
  <c r="I19" i="10"/>
  <c r="J19" i="10"/>
  <c r="I15" i="10" l="1"/>
  <c r="G15" i="10"/>
  <c r="E37" i="7"/>
  <c r="D37" i="7"/>
  <c r="C37" i="7"/>
  <c r="E35" i="7"/>
  <c r="D35" i="7"/>
  <c r="C35" i="7"/>
  <c r="C33" i="7"/>
  <c r="B37" i="7"/>
  <c r="B35" i="7"/>
  <c r="I14" i="7"/>
  <c r="E28" i="9"/>
  <c r="D28" i="9"/>
  <c r="C28" i="9"/>
  <c r="B28" i="9"/>
  <c r="B20" i="9" l="1"/>
  <c r="B25" i="7"/>
  <c r="E26" i="9"/>
  <c r="D26" i="9"/>
  <c r="C26" i="9"/>
  <c r="B26" i="9"/>
  <c r="E24" i="9"/>
  <c r="D24" i="9"/>
  <c r="C24" i="9"/>
  <c r="B24" i="9"/>
  <c r="E22" i="9"/>
  <c r="D22" i="9"/>
  <c r="C22" i="9"/>
  <c r="B22" i="9"/>
  <c r="E20" i="9"/>
  <c r="D20" i="9"/>
  <c r="C20" i="9"/>
  <c r="B29" i="7"/>
  <c r="B33" i="7"/>
  <c r="M6" i="7"/>
  <c r="N6" i="7"/>
  <c r="O6" i="7"/>
  <c r="L8" i="7"/>
  <c r="M8" i="7"/>
  <c r="N8" i="7"/>
  <c r="O8" i="7"/>
  <c r="L10" i="7"/>
  <c r="M10" i="7"/>
  <c r="N10" i="7"/>
  <c r="O10" i="7"/>
  <c r="L12" i="7"/>
  <c r="M12" i="7"/>
  <c r="N12" i="7"/>
  <c r="O12" i="7"/>
  <c r="L14" i="7"/>
  <c r="M14" i="7"/>
  <c r="N14" i="7"/>
  <c r="O14" i="7"/>
  <c r="C25" i="7"/>
  <c r="D25" i="7"/>
  <c r="E25" i="7"/>
  <c r="B27" i="7"/>
  <c r="C27" i="7"/>
  <c r="D27" i="7"/>
  <c r="E27" i="7"/>
  <c r="C29" i="7"/>
  <c r="D29" i="7"/>
  <c r="E29" i="7"/>
  <c r="B31" i="7"/>
  <c r="C31" i="7"/>
  <c r="D31" i="7"/>
  <c r="E31" i="7"/>
  <c r="E33" i="7"/>
  <c r="D33" i="7" l="1"/>
</calcChain>
</file>

<file path=xl/sharedStrings.xml><?xml version="1.0" encoding="utf-8"?>
<sst xmlns="http://schemas.openxmlformats.org/spreadsheetml/2006/main" count="93" uniqueCount="53">
  <si>
    <t>EUR/CHF</t>
  </si>
  <si>
    <t>EUR/ILS</t>
  </si>
  <si>
    <t>USD/ILS</t>
  </si>
  <si>
    <t>Evolution des taux de change</t>
  </si>
  <si>
    <t xml:space="preserve">STRATEGIC INVESTMENT  </t>
  </si>
  <si>
    <t>EUR/USD</t>
  </si>
  <si>
    <t>EUR/GDP</t>
  </si>
  <si>
    <t xml:space="preserve">TENDANCE </t>
  </si>
  <si>
    <r>
      <rPr>
        <b/>
        <sz val="14"/>
        <color theme="1"/>
        <rFont val="Century Gothic (Corps)"/>
      </rPr>
      <t>Variation 1er Janv - 13 Mars</t>
    </r>
    <r>
      <rPr>
        <b/>
        <sz val="13"/>
        <color theme="1"/>
        <rFont val="Century Gothic (Corps)"/>
      </rPr>
      <t xml:space="preserve"> </t>
    </r>
  </si>
  <si>
    <t xml:space="preserve">Variation 1 an </t>
  </si>
  <si>
    <t>Variation 3 ans</t>
  </si>
  <si>
    <t xml:space="preserve">Variation 5 ans </t>
  </si>
  <si>
    <t xml:space="preserve">Variation des taux de changes </t>
  </si>
  <si>
    <t>Variation 1er Janv - T (13 Mars )</t>
  </si>
  <si>
    <t>Variation 1 an + T</t>
  </si>
  <si>
    <t>Variation 3 ans + T</t>
  </si>
  <si>
    <t>Variation 5 ans + T</t>
  </si>
  <si>
    <t xml:space="preserve">Evolution des prix des matières premières </t>
  </si>
  <si>
    <t>Pétrole Brent</t>
  </si>
  <si>
    <t>Variation des prix MP</t>
  </si>
  <si>
    <t>Variation 1er Janv - T (25 Mars )</t>
  </si>
  <si>
    <t>T (  25 mars )</t>
  </si>
  <si>
    <t>Once OR</t>
  </si>
  <si>
    <t>SUCRE NY (ct/lb)</t>
  </si>
  <si>
    <t>Cacao NY ($/tonne)</t>
  </si>
  <si>
    <t>SUCRE NY</t>
  </si>
  <si>
    <t xml:space="preserve">Cacao NY </t>
  </si>
  <si>
    <t>Pétrole Brent ($/baril)</t>
  </si>
  <si>
    <t>Ethanol</t>
  </si>
  <si>
    <t>EUR/BRL</t>
  </si>
  <si>
    <t>USD/YUAN</t>
  </si>
  <si>
    <t>T (13 MARS)</t>
  </si>
  <si>
    <t>EUR/CNY</t>
  </si>
  <si>
    <t xml:space="preserve">Variation 12 ans + T </t>
  </si>
  <si>
    <t xml:space="preserve">Variation 5 ans + T </t>
  </si>
  <si>
    <t xml:space="preserve">Variation 3 ans + T </t>
  </si>
  <si>
    <t xml:space="preserve">Variation 1an + T </t>
  </si>
  <si>
    <t xml:space="preserve">iNDICE VALEUR ABSOLUE </t>
  </si>
  <si>
    <t>31 décembre 2008</t>
  </si>
  <si>
    <t>1 janvier 2015</t>
  </si>
  <si>
    <t>1 janvier 2016</t>
  </si>
  <si>
    <t>1 janvier 2017</t>
  </si>
  <si>
    <t>1 janvier 2018</t>
  </si>
  <si>
    <t>1 janvier 2019</t>
  </si>
  <si>
    <t>1 janvier 2020</t>
  </si>
  <si>
    <t>1er Avril 2020 (MOIS EN COURS)</t>
  </si>
  <si>
    <t xml:space="preserve">STRATEGIC INVESTMENT </t>
  </si>
  <si>
    <t>Variation du Mois</t>
  </si>
  <si>
    <t>…..</t>
  </si>
  <si>
    <t>X</t>
  </si>
  <si>
    <t>Z</t>
  </si>
  <si>
    <t>1 aout 2020 …</t>
  </si>
  <si>
    <t xml:space="preserve"> (X/Z) -1 = 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</si>
</sst>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2" formatCode="_-* #,##0\ &quot;€&quot;_-;\-* #,##0\ &quot;€&quot;_-;_-* &quot;-&quot;\ &quot;€&quot;_-;_-@_-"/>
    <numFmt numFmtId="164" formatCode="_ * #,##0.00_)\ &quot;€&quot;_ ;_ * \(#,##0.00\)\ &quot;€&quot;_ ;_ * &quot;-&quot;??_)\ &quot;€&quot;_ ;_ @_ "/>
    <numFmt numFmtId="165" formatCode="_(&quot;$&quot;* #,##0_);_(&quot;$&quot;* \(#,##0\);_(&quot;$&quot;* &quot;-&quot;_);_(@_)"/>
    <numFmt numFmtId="166" formatCode="_(* #,##0_);_(* \(#,##0\);_(* &quot;-&quot;_);_(@_)"/>
    <numFmt numFmtId="167" formatCode="_(* #,##0.00_);_(* \(#,##0.00\);_(* &quot;-&quot;??_);_(@_)"/>
    <numFmt numFmtId="168" formatCode="[$-40C]mmm\-yy;@"/>
    <numFmt numFmtId="169" formatCode="[$-40C]d\ mmmm\ yyyy;@"/>
    <numFmt numFmtId="170" formatCode="[$$-409]#,##0.0000"/>
    <numFmt numFmtId="171" formatCode="[$£-809]#,##0.0000"/>
    <numFmt numFmtId="172" formatCode="#,##0.0000\ [$CHF-100C]"/>
    <numFmt numFmtId="173" formatCode="[$₪-40D]\ #,##0.0000"/>
    <numFmt numFmtId="174" formatCode="[$₪-40D]\ #,##0.0000;[$₪-40D]\ \-#,##0.0000"/>
    <numFmt numFmtId="175" formatCode="[$$-409]#,##0.000"/>
    <numFmt numFmtId="176" formatCode="[$$-409]#,##0"/>
    <numFmt numFmtId="177" formatCode="#,##0.000\ _€"/>
    <numFmt numFmtId="178" formatCode="[$$-409]#,##0.00"/>
    <numFmt numFmtId="179" formatCode="[$R$-416]\ #,##0.0000"/>
    <numFmt numFmtId="180" formatCode="[$¥-804]#,##0.00"/>
  </numFmts>
  <fonts count="34">
    <font>
      <sz val="11"/>
      <color theme="1"/>
      <name val="Century Gothic"/>
      <family val="2"/>
      <scheme val="minor"/>
    </font>
    <font>
      <sz val="12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2"/>
      <color theme="0"/>
      <name val="Century Gothic"/>
      <family val="2"/>
      <scheme val="minor"/>
    </font>
    <font>
      <b/>
      <sz val="12"/>
      <color theme="8"/>
      <name val="Bookman Old Style"/>
      <family val="1"/>
      <scheme val="major"/>
    </font>
    <font>
      <b/>
      <sz val="22"/>
      <color theme="3"/>
      <name val="Century Gothic"/>
      <family val="2"/>
      <scheme val="minor"/>
    </font>
    <font>
      <b/>
      <sz val="12"/>
      <color theme="3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color theme="3"/>
      <name val="Bookman Old Style"/>
      <family val="1"/>
      <scheme val="major"/>
    </font>
    <font>
      <sz val="11"/>
      <name val="Century Gothic"/>
      <family val="2"/>
      <scheme val="minor"/>
    </font>
    <font>
      <b/>
      <i/>
      <sz val="16"/>
      <color theme="7" tint="-0.24994659260841701"/>
      <name val="Bookman Old Style"/>
      <family val="1"/>
      <scheme val="major"/>
    </font>
    <font>
      <b/>
      <i/>
      <sz val="22"/>
      <color theme="7" tint="-0.24994659260841701"/>
      <name val="Bookman Old Style"/>
      <family val="1"/>
      <scheme val="major"/>
    </font>
    <font>
      <b/>
      <sz val="20"/>
      <color theme="1"/>
      <name val="Century Gothic (Corps)"/>
    </font>
    <font>
      <b/>
      <sz val="14"/>
      <color theme="1"/>
      <name val="Century Gothic"/>
      <family val="1"/>
      <scheme val="minor"/>
    </font>
    <font>
      <b/>
      <sz val="14"/>
      <color theme="1" tint="0.14999847407452621"/>
      <name val="Century Gothic"/>
      <family val="1"/>
      <scheme val="minor"/>
    </font>
    <font>
      <sz val="12"/>
      <color theme="1"/>
      <name val="Garamond"/>
      <family val="1"/>
    </font>
    <font>
      <sz val="13"/>
      <color theme="1"/>
      <name val="Bookman Old Style"/>
      <family val="1"/>
      <scheme val="major"/>
    </font>
    <font>
      <b/>
      <sz val="13"/>
      <color theme="1"/>
      <name val="Century Gothic (Corps)"/>
    </font>
    <font>
      <b/>
      <sz val="14"/>
      <color theme="1"/>
      <name val="Century Gothic (Corps)"/>
    </font>
    <font>
      <sz val="14"/>
      <name val="Bookman Old Style"/>
      <family val="1"/>
      <scheme val="major"/>
    </font>
    <font>
      <sz val="14"/>
      <color theme="1" tint="0.249977111117893"/>
      <name val="Arial Rounded MT Bold"/>
      <family val="2"/>
    </font>
    <font>
      <sz val="14"/>
      <color theme="1" tint="4.9989318521683403E-2"/>
      <name val="Arial Rounded MT Bold"/>
      <family val="2"/>
    </font>
    <font>
      <sz val="11"/>
      <color theme="1" tint="0.249977111117893"/>
      <name val="Arial Rounded MT Bold"/>
      <family val="2"/>
    </font>
    <font>
      <sz val="12.5"/>
      <color theme="1" tint="0.249977111117893"/>
      <name val="Arial Rounded MT Bold"/>
      <family val="2"/>
    </font>
    <font>
      <sz val="11"/>
      <color theme="1"/>
      <name val="Century Gothic"/>
      <family val="1"/>
      <scheme val="minor"/>
    </font>
    <font>
      <sz val="22"/>
      <color theme="1"/>
      <name val="Calibri (Corps)"/>
    </font>
    <font>
      <b/>
      <sz val="20"/>
      <color theme="1"/>
      <name val="Calibri Light (En-têtes)"/>
    </font>
    <font>
      <b/>
      <sz val="24"/>
      <color theme="1"/>
      <name val="Calibri Light (En-têtes)"/>
    </font>
    <font>
      <b/>
      <sz val="11"/>
      <color theme="1"/>
      <name val="Century Gothic"/>
      <family val="1"/>
      <scheme val="minor"/>
    </font>
    <font>
      <b/>
      <sz val="11"/>
      <color theme="1"/>
      <name val="Century Gothic (Corps)"/>
    </font>
    <font>
      <sz val="11"/>
      <color theme="1"/>
      <name val="Bookman Old Style (En-têtes)"/>
    </font>
    <font>
      <sz val="11"/>
      <color theme="1"/>
      <name val="Bookman Old Style"/>
      <family val="1"/>
      <scheme val="major"/>
    </font>
    <font>
      <sz val="11"/>
      <color theme="1"/>
      <name val="Arial Rounded MT Bold"/>
      <family val="2"/>
    </font>
    <font>
      <sz val="11"/>
      <color theme="1" tint="4.9989318521683403E-2"/>
      <name val="Arial Rounded MT Bold"/>
      <family val="2"/>
    </font>
  </fonts>
  <fills count="1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57A83"/>
        <bgColor indexed="64"/>
      </patternFill>
    </fill>
  </fills>
  <borders count="1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tted">
        <color theme="3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ck">
        <color theme="8" tint="0.39994506668294322"/>
      </bottom>
      <diagonal/>
    </border>
    <border>
      <left style="thin">
        <color theme="8" tint="0.39994506668294322"/>
      </left>
      <right style="thin">
        <color theme="8" tint="0.39991454817346722"/>
      </right>
      <top style="thin">
        <color theme="8" tint="0.39994506668294322"/>
      </top>
      <bottom style="thin">
        <color theme="8" tint="0.39997558519241921"/>
      </bottom>
      <diagonal/>
    </border>
    <border>
      <left style="thin">
        <color theme="8" tint="0.39994506668294322"/>
      </left>
      <right style="thin">
        <color theme="8" tint="0.39991454817346722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4506668294322"/>
      </left>
      <right style="thin">
        <color theme="8" tint="0.39991454817346722"/>
      </right>
      <top style="thin">
        <color theme="8" tint="0.39997558519241921"/>
      </top>
      <bottom style="thin">
        <color theme="8" tint="0.39994506668294322"/>
      </bottom>
      <diagonal/>
    </border>
  </borders>
  <cellStyleXfs count="24">
    <xf numFmtId="0" fontId="0" fillId="0" borderId="0"/>
    <xf numFmtId="9" fontId="9" fillId="0" borderId="0" applyFill="0" applyBorder="0" applyProtection="0">
      <alignment horizontal="right"/>
    </xf>
    <xf numFmtId="0" fontId="5" fillId="0" borderId="0" applyNumberFormat="0" applyFill="0" applyBorder="0" applyProtection="0">
      <alignment vertical="center"/>
    </xf>
    <xf numFmtId="0" fontId="10" fillId="0" borderId="3" applyProtection="0">
      <alignment vertical="center"/>
    </xf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2" fontId="9" fillId="0" borderId="0" applyFill="0" applyBorder="0" applyAlignment="0" applyProtection="0"/>
    <xf numFmtId="0" fontId="2" fillId="4" borderId="1" applyNumberFormat="0" applyFont="0" applyAlignment="0" applyProtection="0"/>
    <xf numFmtId="0" fontId="3" fillId="2" borderId="0">
      <alignment horizontal="right" vertical="center" indent="1"/>
    </xf>
    <xf numFmtId="42" fontId="7" fillId="2" borderId="0" applyBorder="0" applyAlignment="0" applyProtection="0"/>
    <xf numFmtId="9" fontId="7" fillId="2" borderId="0" applyBorder="0" applyAlignment="0" applyProtection="0"/>
    <xf numFmtId="0" fontId="2" fillId="0" borderId="0">
      <alignment horizontal="right" wrapText="1" indent="1"/>
    </xf>
    <xf numFmtId="0" fontId="11" fillId="0" borderId="0" applyFill="0" applyProtection="0">
      <alignment horizontal="right" vertical="center"/>
    </xf>
    <xf numFmtId="0" fontId="4" fillId="0" borderId="0" applyFill="0" applyProtection="0">
      <alignment horizontal="right" vertical="center"/>
    </xf>
    <xf numFmtId="168" fontId="8" fillId="0" borderId="2" applyFill="0" applyProtection="0">
      <alignment horizontal="center" vertical="center"/>
    </xf>
    <xf numFmtId="0" fontId="6" fillId="0" borderId="0">
      <alignment horizontal="right" indent="1"/>
    </xf>
    <xf numFmtId="165" fontId="2" fillId="5" borderId="4" applyNumberFormat="0" applyFont="0" applyAlignment="0">
      <alignment horizontal="center"/>
    </xf>
    <xf numFmtId="42" fontId="9" fillId="3" borderId="4" applyNumberFormat="0" applyFont="0" applyAlignment="0"/>
    <xf numFmtId="165" fontId="9" fillId="6" borderId="4" applyNumberFormat="0" applyFont="0" applyAlignment="0"/>
    <xf numFmtId="164" fontId="2" fillId="0" borderId="0" applyFont="0" applyFill="0" applyBorder="0" applyAlignment="0" applyProtection="0"/>
    <xf numFmtId="9" fontId="9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0" fontId="2" fillId="0" borderId="0"/>
    <xf numFmtId="0" fontId="1" fillId="0" borderId="0"/>
  </cellStyleXfs>
  <cellXfs count="86">
    <xf numFmtId="0" fontId="0" fillId="0" borderId="0" xfId="0"/>
    <xf numFmtId="0" fontId="0" fillId="0" borderId="0" xfId="0"/>
    <xf numFmtId="0" fontId="14" fillId="0" borderId="0" xfId="0" applyFont="1" applyAlignment="1">
      <alignment horizontal="center" vertical="center"/>
    </xf>
    <xf numFmtId="2" fontId="15" fillId="0" borderId="5" xfId="0" applyNumberFormat="1" applyFont="1" applyBorder="1" applyAlignment="1">
      <alignment horizontal="center"/>
    </xf>
    <xf numFmtId="169" fontId="13" fillId="0" borderId="0" xfId="0" applyNumberFormat="1" applyFont="1" applyAlignment="1">
      <alignment horizontal="center" vertical="center"/>
    </xf>
    <xf numFmtId="0" fontId="0" fillId="0" borderId="0" xfId="0" applyFill="1"/>
    <xf numFmtId="169" fontId="13" fillId="8" borderId="6" xfId="0" applyNumberFormat="1" applyFont="1" applyFill="1" applyBorder="1" applyAlignment="1">
      <alignment horizontal="center" vertical="center"/>
    </xf>
    <xf numFmtId="169" fontId="17" fillId="8" borderId="6" xfId="0" applyNumberFormat="1" applyFont="1" applyFill="1" applyBorder="1" applyAlignment="1">
      <alignment horizontal="center" vertical="center"/>
    </xf>
    <xf numFmtId="0" fontId="14" fillId="8" borderId="6" xfId="0" applyFont="1" applyFill="1" applyBorder="1" applyAlignment="1">
      <alignment horizontal="center" vertical="center"/>
    </xf>
    <xf numFmtId="0" fontId="0" fillId="8" borderId="6" xfId="0" applyFill="1" applyBorder="1"/>
    <xf numFmtId="0" fontId="0" fillId="7" borderId="6" xfId="0" applyFill="1" applyBorder="1"/>
    <xf numFmtId="10" fontId="19" fillId="8" borderId="6" xfId="20" applyNumberFormat="1" applyFont="1" applyFill="1" applyBorder="1" applyAlignment="1">
      <alignment horizontal="center" vertical="center"/>
    </xf>
    <xf numFmtId="174" fontId="16" fillId="0" borderId="0" xfId="0" applyNumberFormat="1" applyFont="1" applyAlignment="1">
      <alignment horizontal="center" vertical="center"/>
    </xf>
    <xf numFmtId="174" fontId="16" fillId="0" borderId="5" xfId="0" applyNumberFormat="1" applyFont="1" applyBorder="1" applyAlignment="1">
      <alignment horizontal="center" vertical="center"/>
    </xf>
    <xf numFmtId="173" fontId="16" fillId="0" borderId="0" xfId="0" applyNumberFormat="1" applyFont="1" applyAlignment="1">
      <alignment horizontal="center" vertical="center"/>
    </xf>
    <xf numFmtId="173" fontId="16" fillId="0" borderId="5" xfId="0" applyNumberFormat="1" applyFont="1" applyBorder="1" applyAlignment="1">
      <alignment horizontal="center" vertical="center"/>
    </xf>
    <xf numFmtId="172" fontId="16" fillId="0" borderId="0" xfId="0" applyNumberFormat="1" applyFont="1" applyAlignment="1">
      <alignment horizontal="center" vertical="center"/>
    </xf>
    <xf numFmtId="172" fontId="16" fillId="0" borderId="5" xfId="0" applyNumberFormat="1" applyFont="1" applyBorder="1" applyAlignment="1">
      <alignment horizontal="center" vertical="center"/>
    </xf>
    <xf numFmtId="171" fontId="16" fillId="0" borderId="0" xfId="0" applyNumberFormat="1" applyFont="1" applyAlignment="1">
      <alignment horizontal="center" vertical="center"/>
    </xf>
    <xf numFmtId="171" fontId="16" fillId="0" borderId="5" xfId="0" applyNumberFormat="1" applyFont="1" applyBorder="1" applyAlignment="1">
      <alignment horizontal="center" vertical="center"/>
    </xf>
    <xf numFmtId="170" fontId="16" fillId="0" borderId="0" xfId="0" applyNumberFormat="1" applyFont="1" applyAlignment="1">
      <alignment horizontal="center" vertical="center"/>
    </xf>
    <xf numFmtId="0" fontId="0" fillId="7" borderId="8" xfId="0" applyFill="1" applyBorder="1"/>
    <xf numFmtId="0" fontId="0" fillId="8" borderId="8" xfId="0" applyFill="1" applyBorder="1"/>
    <xf numFmtId="169" fontId="13" fillId="8" borderId="11" xfId="0" applyNumberFormat="1" applyFont="1" applyFill="1" applyBorder="1" applyAlignment="1">
      <alignment horizontal="center" vertical="center"/>
    </xf>
    <xf numFmtId="0" fontId="0" fillId="7" borderId="9" xfId="0" applyFill="1" applyBorder="1"/>
    <xf numFmtId="0" fontId="0" fillId="7" borderId="10" xfId="0" applyFill="1" applyBorder="1"/>
    <xf numFmtId="10" fontId="21" fillId="8" borderId="6" xfId="20" applyNumberFormat="1" applyFont="1" applyFill="1" applyBorder="1" applyAlignment="1">
      <alignment horizontal="center" vertical="center"/>
    </xf>
    <xf numFmtId="10" fontId="21" fillId="8" borderId="8" xfId="20" applyNumberFormat="1" applyFont="1" applyFill="1" applyBorder="1" applyAlignment="1">
      <alignment horizontal="center" vertical="center"/>
    </xf>
    <xf numFmtId="0" fontId="22" fillId="7" borderId="8" xfId="0" applyFont="1" applyFill="1" applyBorder="1"/>
    <xf numFmtId="169" fontId="23" fillId="8" borderId="12" xfId="0" applyNumberFormat="1" applyFont="1" applyFill="1" applyBorder="1" applyAlignment="1">
      <alignment horizontal="center" vertical="center"/>
    </xf>
    <xf numFmtId="169" fontId="20" fillId="8" borderId="12" xfId="0" applyNumberFormat="1" applyFont="1" applyFill="1" applyBorder="1" applyAlignment="1">
      <alignment horizontal="center" vertical="center"/>
    </xf>
    <xf numFmtId="0" fontId="0" fillId="7" borderId="13" xfId="0" applyFill="1" applyBorder="1"/>
    <xf numFmtId="0" fontId="20" fillId="8" borderId="14" xfId="0" applyFont="1" applyFill="1" applyBorder="1" applyAlignment="1">
      <alignment horizontal="center" vertical="center"/>
    </xf>
    <xf numFmtId="0" fontId="0" fillId="7" borderId="14" xfId="0" applyFill="1" applyBorder="1"/>
    <xf numFmtId="0" fontId="14" fillId="8" borderId="15" xfId="0" applyFont="1" applyFill="1" applyBorder="1" applyAlignment="1">
      <alignment horizontal="center" vertical="center"/>
    </xf>
    <xf numFmtId="175" fontId="16" fillId="0" borderId="0" xfId="0" applyNumberFormat="1" applyFont="1" applyAlignment="1">
      <alignment horizontal="center" vertical="center"/>
    </xf>
    <xf numFmtId="175" fontId="16" fillId="0" borderId="5" xfId="19" applyNumberFormat="1" applyFont="1" applyBorder="1" applyAlignment="1">
      <alignment horizontal="center" vertical="center"/>
    </xf>
    <xf numFmtId="175" fontId="16" fillId="0" borderId="0" xfId="19" applyNumberFormat="1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7" fontId="16" fillId="0" borderId="5" xfId="0" applyNumberFormat="1" applyFont="1" applyBorder="1" applyAlignment="1">
      <alignment horizontal="center" vertical="center"/>
    </xf>
    <xf numFmtId="177" fontId="16" fillId="0" borderId="0" xfId="0" applyNumberFormat="1" applyFont="1" applyAlignment="1">
      <alignment horizontal="center" vertical="center"/>
    </xf>
    <xf numFmtId="178" fontId="16" fillId="0" borderId="5" xfId="0" applyNumberFormat="1" applyFont="1" applyBorder="1" applyAlignment="1">
      <alignment horizontal="center" vertical="center"/>
    </xf>
    <xf numFmtId="178" fontId="16" fillId="0" borderId="0" xfId="0" applyNumberFormat="1" applyFont="1" applyAlignment="1">
      <alignment horizontal="center" vertical="center"/>
    </xf>
    <xf numFmtId="0" fontId="14" fillId="8" borderId="0" xfId="0" applyFont="1" applyFill="1" applyBorder="1" applyAlignment="1">
      <alignment horizontal="center" vertical="center"/>
    </xf>
    <xf numFmtId="0" fontId="0" fillId="8" borderId="0" xfId="0" applyFill="1" applyBorder="1"/>
    <xf numFmtId="179" fontId="16" fillId="0" borderId="0" xfId="0" applyNumberFormat="1" applyFont="1" applyAlignment="1">
      <alignment horizontal="center" vertical="center"/>
    </xf>
    <xf numFmtId="180" fontId="16" fillId="0" borderId="0" xfId="0" applyNumberFormat="1" applyFont="1" applyAlignment="1">
      <alignment horizontal="center" vertical="center"/>
    </xf>
    <xf numFmtId="0" fontId="1" fillId="0" borderId="0" xfId="23"/>
    <xf numFmtId="0" fontId="1" fillId="10" borderId="0" xfId="23" applyFill="1"/>
    <xf numFmtId="0" fontId="1" fillId="11" borderId="0" xfId="23" applyFill="1"/>
    <xf numFmtId="180" fontId="16" fillId="0" borderId="0" xfId="23" applyNumberFormat="1" applyFont="1" applyAlignment="1">
      <alignment horizontal="center" vertical="center"/>
    </xf>
    <xf numFmtId="0" fontId="14" fillId="10" borderId="0" xfId="23" applyFont="1" applyFill="1" applyAlignment="1">
      <alignment horizontal="center" vertical="center"/>
    </xf>
    <xf numFmtId="179" fontId="16" fillId="0" borderId="0" xfId="23" applyNumberFormat="1" applyFont="1" applyAlignment="1">
      <alignment horizontal="center" vertical="center"/>
    </xf>
    <xf numFmtId="174" fontId="16" fillId="0" borderId="0" xfId="23" applyNumberFormat="1" applyFont="1" applyAlignment="1">
      <alignment horizontal="center" vertical="center"/>
    </xf>
    <xf numFmtId="174" fontId="16" fillId="0" borderId="5" xfId="23" applyNumberFormat="1" applyFont="1" applyBorder="1" applyAlignment="1">
      <alignment horizontal="center" vertical="center"/>
    </xf>
    <xf numFmtId="173" fontId="16" fillId="0" borderId="0" xfId="23" applyNumberFormat="1" applyFont="1" applyAlignment="1">
      <alignment horizontal="center" vertical="center"/>
    </xf>
    <xf numFmtId="173" fontId="16" fillId="0" borderId="5" xfId="23" applyNumberFormat="1" applyFont="1" applyBorder="1" applyAlignment="1">
      <alignment horizontal="center" vertical="center"/>
    </xf>
    <xf numFmtId="172" fontId="16" fillId="0" borderId="0" xfId="23" applyNumberFormat="1" applyFont="1" applyAlignment="1">
      <alignment horizontal="center" vertical="center"/>
    </xf>
    <xf numFmtId="172" fontId="16" fillId="0" borderId="5" xfId="23" applyNumberFormat="1" applyFont="1" applyBorder="1" applyAlignment="1">
      <alignment horizontal="center" vertical="center"/>
    </xf>
    <xf numFmtId="171" fontId="16" fillId="0" borderId="0" xfId="23" applyNumberFormat="1" applyFont="1" applyAlignment="1">
      <alignment horizontal="center" vertical="center"/>
    </xf>
    <xf numFmtId="171" fontId="16" fillId="0" borderId="5" xfId="23" applyNumberFormat="1" applyFont="1" applyBorder="1" applyAlignment="1">
      <alignment horizontal="center" vertical="center"/>
    </xf>
    <xf numFmtId="170" fontId="16" fillId="0" borderId="0" xfId="23" applyNumberFormat="1" applyFont="1" applyAlignment="1">
      <alignment horizontal="center" vertical="center"/>
    </xf>
    <xf numFmtId="170" fontId="26" fillId="0" borderId="0" xfId="23" applyNumberFormat="1" applyFont="1" applyAlignment="1">
      <alignment horizontal="center" vertical="center"/>
    </xf>
    <xf numFmtId="170" fontId="27" fillId="0" borderId="0" xfId="23" applyNumberFormat="1" applyFont="1" applyAlignment="1">
      <alignment horizontal="center" vertical="center"/>
    </xf>
    <xf numFmtId="169" fontId="13" fillId="0" borderId="0" xfId="23" applyNumberFormat="1" applyFont="1" applyAlignment="1">
      <alignment horizontal="center" vertical="center"/>
    </xf>
    <xf numFmtId="171" fontId="25" fillId="11" borderId="0" xfId="23" applyNumberFormat="1" applyFont="1" applyFill="1"/>
    <xf numFmtId="0" fontId="5" fillId="11" borderId="0" xfId="2" applyFill="1">
      <alignment vertical="center"/>
    </xf>
    <xf numFmtId="0" fontId="12" fillId="9" borderId="0" xfId="0" applyFont="1" applyFill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8" fillId="0" borderId="0" xfId="22" applyFont="1" applyFill="1" applyBorder="1" applyAlignment="1">
      <alignment horizontal="center" vertical="center"/>
    </xf>
    <xf numFmtId="0" fontId="2" fillId="0" borderId="0" xfId="22" applyFont="1" applyFill="1" applyBorder="1"/>
    <xf numFmtId="0" fontId="29" fillId="0" borderId="0" xfId="22" applyFont="1" applyFill="1" applyBorder="1" applyAlignment="1">
      <alignment horizontal="center" vertical="center"/>
    </xf>
    <xf numFmtId="169" fontId="28" fillId="0" borderId="0" xfId="22" applyNumberFormat="1" applyFont="1" applyFill="1" applyBorder="1" applyAlignment="1">
      <alignment horizontal="center" vertical="center"/>
    </xf>
    <xf numFmtId="0" fontId="24" fillId="0" borderId="0" xfId="22" applyFont="1" applyFill="1" applyBorder="1" applyAlignment="1">
      <alignment horizontal="center"/>
    </xf>
    <xf numFmtId="170" fontId="30" fillId="0" borderId="0" xfId="22" applyNumberFormat="1" applyFont="1" applyFill="1" applyBorder="1" applyAlignment="1">
      <alignment horizontal="center" vertical="center"/>
    </xf>
    <xf numFmtId="170" fontId="31" fillId="0" borderId="0" xfId="22" applyNumberFormat="1" applyFont="1" applyFill="1" applyBorder="1" applyAlignment="1">
      <alignment horizontal="center" vertical="center"/>
    </xf>
    <xf numFmtId="10" fontId="32" fillId="0" borderId="0" xfId="20" applyNumberFormat="1" applyFont="1" applyFill="1" applyBorder="1" applyAlignment="1">
      <alignment horizontal="center" vertical="center"/>
    </xf>
    <xf numFmtId="10" fontId="33" fillId="0" borderId="0" xfId="20" applyNumberFormat="1" applyFont="1" applyFill="1" applyBorder="1" applyAlignment="1">
      <alignment horizontal="center" vertical="center"/>
    </xf>
    <xf numFmtId="171" fontId="31" fillId="0" borderId="0" xfId="22" applyNumberFormat="1" applyFont="1" applyFill="1" applyBorder="1" applyAlignment="1">
      <alignment horizontal="center" vertical="center"/>
    </xf>
    <xf numFmtId="172" fontId="31" fillId="0" borderId="0" xfId="22" applyNumberFormat="1" applyFont="1" applyFill="1" applyBorder="1" applyAlignment="1">
      <alignment horizontal="center" vertical="center"/>
    </xf>
    <xf numFmtId="173" fontId="31" fillId="0" borderId="0" xfId="22" applyNumberFormat="1" applyFont="1" applyFill="1" applyBorder="1" applyAlignment="1">
      <alignment horizontal="center" vertical="center"/>
    </xf>
    <xf numFmtId="174" fontId="31" fillId="0" borderId="0" xfId="22" applyNumberFormat="1" applyFont="1" applyFill="1" applyBorder="1" applyAlignment="1">
      <alignment horizontal="center" vertical="center"/>
    </xf>
    <xf numFmtId="179" fontId="31" fillId="0" borderId="0" xfId="22" applyNumberFormat="1" applyFont="1" applyFill="1" applyBorder="1" applyAlignment="1">
      <alignment horizontal="center" vertical="center"/>
    </xf>
    <xf numFmtId="180" fontId="31" fillId="0" borderId="0" xfId="22" applyNumberFormat="1" applyFont="1" applyFill="1" applyBorder="1" applyAlignment="1">
      <alignment horizontal="center" vertical="center"/>
    </xf>
    <xf numFmtId="0" fontId="24" fillId="0" borderId="0" xfId="22" applyFont="1" applyFill="1" applyBorder="1"/>
  </cellXfs>
  <cellStyles count="24">
    <cellStyle name="Bénéfices" xfId="8"/>
    <cellStyle name="Commentaire" xfId="7" builtinId="10" customBuiltin="1"/>
    <cellStyle name="Détails du tableau" xfId="11"/>
    <cellStyle name="Milliers" xfId="4" builtinId="3" customBuiltin="1"/>
    <cellStyle name="Milliers [0]" xfId="5" builtinId="6" customBuiltin="1"/>
    <cellStyle name="Monétaire" xfId="19" builtinId="4"/>
    <cellStyle name="Monétaire [0]" xfId="6" builtinId="7" customBuiltin="1"/>
    <cellStyle name="Montant des bénéfices" xfId="9"/>
    <cellStyle name="Normal" xfId="0" builtinId="0" customBuiltin="1"/>
    <cellStyle name="Normal 2" xfId="22"/>
    <cellStyle name="Normal 3" xfId="23"/>
    <cellStyle name="Pourcentage" xfId="1" builtinId="5" customBuiltin="1"/>
    <cellStyle name="Pourcentage 2" xfId="20"/>
    <cellStyle name="Pourcentage 3" xfId="21"/>
    <cellStyle name="Pourcentage de marge" xfId="10"/>
    <cellStyle name="Remplissage Chiffre d’affaires" xfId="16"/>
    <cellStyle name="Remplissage Coût des ventes" xfId="17"/>
    <cellStyle name="Remplissage Dépenses" xfId="18"/>
    <cellStyle name="Titre" xfId="2" builtinId="15" customBuiltin="1"/>
    <cellStyle name="Titre de tableau 1" xfId="15"/>
    <cellStyle name="Titre 1" xfId="3" builtinId="16" customBuiltin="1"/>
    <cellStyle name="Titre 2" xfId="12" builtinId="17" customBuiltin="1"/>
    <cellStyle name="Titre 3" xfId="13" builtinId="18" customBuiltin="1"/>
    <cellStyle name="Titre 4" xfId="14" builtinId="19" customBuiltin="1"/>
  </cellStyles>
  <dxfs count="62"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>
        <left/>
        <right style="dotted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dotted">
          <color theme="4" tint="0.39994506668294322"/>
        </vertical>
        <horizontal style="thin">
          <color theme="4" tint="0.39994506668294322"/>
        </horizontal>
      </border>
    </dxf>
    <dxf>
      <border>
        <left/>
        <right style="dotted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dotted">
          <color theme="4" tint="0.399945066682943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  <dxf>
      <border>
        <left/>
        <right style="dotted">
          <color theme="5" tint="0.39991454817346722"/>
        </right>
        <top style="thin">
          <color theme="5" tint="0.39994506668294322"/>
        </top>
        <bottom style="thin">
          <color theme="5" tint="0.39994506668294322"/>
        </bottom>
        <vertical style="dotted">
          <color theme="5" tint="0.39994506668294322"/>
        </vertical>
        <horizontal style="thin">
          <color theme="5" tint="0.39994506668294322"/>
        </horizontal>
      </border>
    </dxf>
    <dxf>
      <border>
        <left/>
        <right style="dotted">
          <color theme="5" tint="0.39991454817346722"/>
        </right>
        <top style="thin">
          <color theme="5" tint="0.39994506668294322"/>
        </top>
        <bottom style="thin">
          <color theme="5" tint="0.39994506668294322"/>
        </bottom>
        <vertical style="dotted">
          <color theme="5" tint="0.399914548173467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  <dxf>
      <border>
        <left/>
        <right style="dotted">
          <color theme="5" tint="0.39991454817346722"/>
        </right>
        <top style="thin">
          <color theme="5" tint="0.39994506668294322"/>
        </top>
        <bottom style="thin">
          <color theme="5" tint="0.39994506668294322"/>
        </bottom>
        <vertical style="dotted">
          <color theme="5" tint="0.39994506668294322"/>
        </vertical>
        <horizontal style="thin">
          <color theme="5" tint="0.39994506668294322"/>
        </horizontal>
      </border>
    </dxf>
    <dxf>
      <border>
        <left/>
        <right style="dotted">
          <color theme="5" tint="0.39991454817346722"/>
        </right>
        <top style="thin">
          <color theme="5" tint="0.39994506668294322"/>
        </top>
        <bottom style="thin">
          <color theme="5" tint="0.39994506668294322"/>
        </bottom>
        <vertical style="dotted">
          <color theme="5" tint="0.399914548173467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  <dxf>
      <border>
        <left/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 style="dotted">
          <color theme="6" tint="0.39994506668294322"/>
        </vertical>
        <horizontal style="thin">
          <color theme="6" tint="0.39994506668294322"/>
        </horizontal>
      </border>
    </dxf>
    <dxf>
      <border>
        <left/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 style="dotted">
          <color theme="6" tint="0.399945066682943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</dxfs>
  <tableStyles count="4" defaultTableStyle="Chiffres d’affaires Bénéfices et pertes" defaultPivotStyle="PivotStyleLight16">
    <tableStyle name="Dépenses Bénéfices et pertes" pivot="0" count="5">
      <tableStyleElement type="wholeTable" dxfId="61"/>
      <tableStyleElement type="headerRow" dxfId="60"/>
      <tableStyleElement type="totalRow" dxfId="59"/>
      <tableStyleElement type="firstRowStripe" dxfId="58"/>
      <tableStyleElement type="secondRowStripe" dxfId="57"/>
    </tableStyle>
    <tableStyle name="Chiffres d’affaires Bénéfices et pertes" pivot="0" count="5">
      <tableStyleElement type="wholeTable" dxfId="56"/>
      <tableStyleElement type="headerRow" dxfId="55"/>
      <tableStyleElement type="totalRow" dxfId="54"/>
      <tableStyleElement type="firstRowStripe" dxfId="53"/>
      <tableStyleElement type="secondRowStripe" dxfId="52"/>
    </tableStyle>
    <tableStyle name="Chiffres d’affaires Bénéfices et pertes 2" pivot="0" count="5">
      <tableStyleElement type="wholeTable" dxfId="51"/>
      <tableStyleElement type="headerRow" dxfId="50"/>
      <tableStyleElement type="totalRow" dxfId="49"/>
      <tableStyleElement type="firstRowStripe" dxfId="48"/>
      <tableStyleElement type="secondRowStripe" dxfId="47"/>
    </tableStyle>
    <tableStyle name="Ventes Bénéfices et pertes" pivot="0" count="5">
      <tableStyleElement type="wholeTable" dxfId="46"/>
      <tableStyleElement type="headerRow" dxfId="45"/>
      <tableStyleElement type="totalRow" dxfId="44"/>
      <tableStyleElement type="firstRowStripe" dxfId="43"/>
      <tableStyleElement type="secondRowStripe" dxfId="42"/>
    </tableStyle>
  </tableStyles>
  <colors>
    <mruColors>
      <color rgb="FF007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lesbernard/Desktop/STRATEGIC%20INVESTMENT%20/Tableau%20de%20Bord%20SI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ffre d’affaires (ventes)"/>
      <sheetName val="Tableau de Bord SI "/>
    </sheetNames>
    <sheetDataSet>
      <sheetData sheetId="0" refreshError="1"/>
      <sheetData sheetId="1" refreshError="1"/>
    </sheetDataSet>
  </externalBook>
</externalLink>
</file>

<file path=xl/tables/table1.xml><?xml version="1.0" encoding="utf-8"?>
<table xmlns="http://schemas.openxmlformats.org/spreadsheetml/2006/main" id="1" name="Tableau52" displayName="Tableau52" ref="C3:J21" totalsRowShown="0" headerRowDxfId="9" dataDxfId="8">
  <autoFilter ref="C3:J21"/>
  <tableColumns count="8">
    <tableColumn id="1" name="1er Avril 2020 (MOIS EN COURS)" dataDxfId="7"/>
    <tableColumn id="2" name="1 janvier 2020" dataDxfId="6"/>
    <tableColumn id="3" name="1 janvier 2019" dataDxfId="5"/>
    <tableColumn id="4" name="1 janvier 2018" dataDxfId="4"/>
    <tableColumn id="5" name="1 janvier 2017" dataDxfId="3"/>
    <tableColumn id="6" name="1 janvier 2016" dataDxfId="2"/>
    <tableColumn id="7" name="1 janvier 2015" dataDxfId="1"/>
    <tableColumn id="8" name="31 décembre 2008" dataDxfId="0"/>
  </tableColumns>
  <tableStyleInfo name="Chiffres d’affaires Bénéfices et pertes" showFirstColumn="0" showLastColumn="0" showRowStripes="1" showColumnStripes="0"/>
</table>
</file>

<file path=xl/tables/table2.xml><?xml version="1.0" encoding="utf-8"?>
<table xmlns="http://schemas.openxmlformats.org/spreadsheetml/2006/main" id="2" name="Tableau43" displayName="Tableau43" ref="A3:H20" headerRowCount="0" totalsRowShown="0" headerRowDxfId="41" dataDxfId="40">
  <tableColumns count="8">
    <tableColumn id="1" name="Colonne1" dataDxfId="39"/>
    <tableColumn id="3" name="Colonne3" dataDxfId="38"/>
    <tableColumn id="4" name="Colonne4" dataDxfId="37"/>
    <tableColumn id="5" name="Colonne5" dataDxfId="36"/>
    <tableColumn id="6" name="Colonne6" dataDxfId="35"/>
    <tableColumn id="7" name="Colonne7" dataDxfId="34"/>
    <tableColumn id="12" name="Colonne8" dataDxfId="33"/>
    <tableColumn id="13" name="Colonne9" dataDxfId="32"/>
  </tableColumns>
  <tableStyleInfo name="TableStyleMedium22" showFirstColumn="0" showLastColumn="0" showRowStripes="1" showColumnStripes="0"/>
</table>
</file>

<file path=xl/tables/table3.xml><?xml version="1.0" encoding="utf-8"?>
<table xmlns="http://schemas.openxmlformats.org/spreadsheetml/2006/main" id="11" name="Tableau4" displayName="Tableau4" ref="A3:I20" headerRowCount="0" totalsRowShown="0" headerRowDxfId="31" dataDxfId="30">
  <tableColumns count="9">
    <tableColumn id="1" name="Colonne1" dataDxfId="29"/>
    <tableColumn id="2" name="Colonne2" dataDxfId="28"/>
    <tableColumn id="3" name="Colonne3" dataDxfId="27"/>
    <tableColumn id="4" name="Colonne4" dataDxfId="26"/>
    <tableColumn id="5" name="Colonne5" dataDxfId="25"/>
    <tableColumn id="6" name="Colonne6" dataDxfId="24"/>
    <tableColumn id="7" name="Colonne7" dataDxfId="23"/>
    <tableColumn id="12" name="Colonne8" dataDxfId="22"/>
    <tableColumn id="13" name="Colonne9" dataDxfId="21"/>
  </tableColumns>
  <tableStyleInfo name="TableStyleMedium22" showFirstColumn="0" showLastColumn="0" showRowStripes="1" showColumnStripes="0"/>
</table>
</file>

<file path=xl/tables/table4.xml><?xml version="1.0" encoding="utf-8"?>
<table xmlns="http://schemas.openxmlformats.org/spreadsheetml/2006/main" id="12" name="Tableau5" displayName="Tableau5" ref="K4:O15" headerRowCount="0">
  <tableColumns count="5">
    <tableColumn id="1" name="Colonne1" totalsRowLabel="Total"/>
    <tableColumn id="2" name="Colonne2"/>
    <tableColumn id="3" name="Colonne3"/>
    <tableColumn id="4" name="Colonne4"/>
    <tableColumn id="5" name="Colonne5"/>
  </tableColumns>
  <tableStyleInfo name="TableStyleMedium27" showFirstColumn="0" showLastColumn="0" showRowStripes="1" showColumnStripes="0"/>
</table>
</file>

<file path=xl/tables/table5.xml><?xml version="1.0" encoding="utf-8"?>
<table xmlns="http://schemas.openxmlformats.org/spreadsheetml/2006/main" id="15" name="Tableau416" displayName="Tableau416" ref="A3:I16" headerRowCount="0" totalsRowShown="0" headerRowDxfId="20" dataDxfId="19">
  <tableColumns count="9">
    <tableColumn id="1" name="Colonne1" dataDxfId="18"/>
    <tableColumn id="2" name="Colonne2" dataDxfId="17"/>
    <tableColumn id="3" name="Colonne3" dataDxfId="16"/>
    <tableColumn id="4" name="Colonne4" dataDxfId="15"/>
    <tableColumn id="5" name="Colonne5" dataDxfId="14"/>
    <tableColumn id="6" name="Colonne6" dataDxfId="13"/>
    <tableColumn id="7" name="Colonne7" dataDxfId="12"/>
    <tableColumn id="12" name="Colonne8" dataDxfId="11"/>
    <tableColumn id="13" name="Colonne9" dataDxfId="1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Profit and Loss">
      <a:dk1>
        <a:sysClr val="windowText" lastClr="000000"/>
      </a:dk1>
      <a:lt1>
        <a:srgbClr val="FFFFFF"/>
      </a:lt1>
      <a:dk2>
        <a:srgbClr val="38321C"/>
      </a:dk2>
      <a:lt2>
        <a:srgbClr val="FFFFFF"/>
      </a:lt2>
      <a:accent1>
        <a:srgbClr val="DE8D26"/>
      </a:accent1>
      <a:accent2>
        <a:srgbClr val="2F7B6A"/>
      </a:accent2>
      <a:accent3>
        <a:srgbClr val="3BA0D6"/>
      </a:accent3>
      <a:accent4>
        <a:srgbClr val="8E9ACA"/>
      </a:accent4>
      <a:accent5>
        <a:srgbClr val="6F6857"/>
      </a:accent5>
      <a:accent6>
        <a:srgbClr val="F79646"/>
      </a:accent6>
      <a:hlink>
        <a:srgbClr val="0000FF"/>
      </a:hlink>
      <a:folHlink>
        <a:srgbClr val="800080"/>
      </a:folHlink>
    </a:clrScheme>
    <a:fontScheme name="Profit Loss Statement">
      <a:majorFont>
        <a:latin typeface="Bookman Old Style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zoomScale="90" zoomScaleNormal="90" workbookViewId="0">
      <selection activeCell="C7" sqref="C7"/>
    </sheetView>
  </sheetViews>
  <sheetFormatPr baseColWidth="10" defaultColWidth="10.83203125" defaultRowHeight="13.5"/>
  <cols>
    <col min="1" max="1" width="8.6640625" style="71" bestFit="1" customWidth="1"/>
    <col min="2" max="2" width="60.83203125" style="71" customWidth="1"/>
    <col min="3" max="3" width="32.4140625" style="71" bestFit="1" customWidth="1"/>
    <col min="4" max="4" width="28.6640625" style="71" bestFit="1" customWidth="1"/>
    <col min="5" max="9" width="22.58203125" style="71" bestFit="1" customWidth="1"/>
    <col min="10" max="10" width="21.5" style="71" bestFit="1" customWidth="1"/>
    <col min="11" max="16384" width="10.83203125" style="71"/>
  </cols>
  <sheetData>
    <row r="1" spans="1:10">
      <c r="A1" s="70" t="s">
        <v>46</v>
      </c>
      <c r="B1" s="70"/>
      <c r="C1" s="70"/>
      <c r="D1" s="70"/>
      <c r="E1" s="70"/>
      <c r="F1" s="70"/>
      <c r="G1" s="70"/>
      <c r="H1" s="70"/>
      <c r="I1" s="70"/>
      <c r="J1" s="70"/>
    </row>
    <row r="2" spans="1:10">
      <c r="A2" s="70"/>
      <c r="B2" s="70"/>
      <c r="C2" s="70"/>
      <c r="D2" s="70"/>
      <c r="E2" s="70"/>
      <c r="F2" s="70"/>
      <c r="G2" s="70"/>
      <c r="H2" s="70"/>
      <c r="I2" s="70"/>
      <c r="J2" s="70"/>
    </row>
    <row r="3" spans="1:10" ht="14">
      <c r="A3" s="72" t="s">
        <v>3</v>
      </c>
      <c r="B3" s="72"/>
      <c r="C3" s="73" t="s">
        <v>45</v>
      </c>
      <c r="D3" s="73" t="s">
        <v>44</v>
      </c>
      <c r="E3" s="73" t="s">
        <v>43</v>
      </c>
      <c r="F3" s="73" t="s">
        <v>42</v>
      </c>
      <c r="G3" s="73" t="s">
        <v>41</v>
      </c>
      <c r="H3" s="73" t="s">
        <v>40</v>
      </c>
      <c r="I3" s="73" t="s">
        <v>39</v>
      </c>
      <c r="J3" s="73" t="s">
        <v>38</v>
      </c>
    </row>
    <row r="4" spans="1:10" ht="14">
      <c r="A4" s="72"/>
      <c r="B4" s="72"/>
      <c r="C4" s="73" t="s">
        <v>37</v>
      </c>
      <c r="D4" s="73" t="s">
        <v>37</v>
      </c>
      <c r="E4" s="73" t="s">
        <v>37</v>
      </c>
      <c r="F4" s="73" t="s">
        <v>37</v>
      </c>
      <c r="G4" s="73" t="s">
        <v>37</v>
      </c>
      <c r="H4" s="73" t="s">
        <v>37</v>
      </c>
      <c r="I4" s="73" t="s">
        <v>37</v>
      </c>
      <c r="J4" s="73"/>
    </row>
    <row r="5" spans="1:10" ht="14">
      <c r="A5" s="72"/>
      <c r="B5" s="72"/>
      <c r="C5" s="73" t="s">
        <v>47</v>
      </c>
      <c r="D5" s="73" t="s">
        <v>13</v>
      </c>
      <c r="E5" s="73" t="s">
        <v>36</v>
      </c>
      <c r="G5" s="73" t="s">
        <v>35</v>
      </c>
      <c r="I5" s="73" t="s">
        <v>34</v>
      </c>
      <c r="J5" s="73" t="s">
        <v>33</v>
      </c>
    </row>
    <row r="6" spans="1:10" ht="14">
      <c r="A6" s="70" t="s">
        <v>5</v>
      </c>
      <c r="B6" s="74"/>
      <c r="C6" s="75" t="str">
        <f ca="1">OFFSET('Feuille 2 '!$A$1,MATCH('Feuille 1 '!$A6,'Feuille 2 '!$A:$A,0)-1,MATCH(EOMONTH(TODAY(),-1)+1,'Feuille 2 '!$4:$4,0)-1)</f>
        <v>X</v>
      </c>
      <c r="D6" s="76">
        <v>1.1215999999999999</v>
      </c>
      <c r="E6" s="76">
        <v>1.1463000000000001</v>
      </c>
      <c r="F6" s="76">
        <v>1.2013</v>
      </c>
      <c r="G6" s="76">
        <v>1.0521</v>
      </c>
      <c r="H6" s="76">
        <v>1.0863</v>
      </c>
      <c r="I6" s="76">
        <v>1.2141</v>
      </c>
      <c r="J6" s="76">
        <v>1.3916999999999999</v>
      </c>
    </row>
    <row r="7" spans="1:10" ht="14">
      <c r="A7" s="70"/>
      <c r="B7" s="74"/>
      <c r="C7" s="77" t="str">
        <f ca="1">OFFSET('Feuille 2 '!$A$1,MATCH('Feuille 1 '!$A6,'Feuille 2 '!$A:$A,0),MATCH(EOMONTH(TODAY(),-1)+1,'Feuille 2 '!$4:$4,0)-1)</f>
        <v xml:space="preserve"> (X/Z) -1 =  Y</v>
      </c>
      <c r="D7" s="77" t="e">
        <f ca="1">(C6/D6)-1</f>
        <v>#VALUE!</v>
      </c>
      <c r="E7" s="78" t="e">
        <f ca="1">((D6/E6)*(C6/D6))-1</f>
        <v>#VALUE!</v>
      </c>
      <c r="G7" s="78" t="e">
        <f ca="1">((D6/G6)*(C6/D6))-1</f>
        <v>#VALUE!</v>
      </c>
      <c r="I7" s="78" t="e">
        <f ca="1">((D6/I6)*(C6/D6))-1</f>
        <v>#VALUE!</v>
      </c>
      <c r="J7" s="78" t="e">
        <f ca="1">((D6/J6)*(C6/D6))-1</f>
        <v>#VALUE!</v>
      </c>
    </row>
    <row r="8" spans="1:10" ht="14">
      <c r="A8" s="70" t="s">
        <v>6</v>
      </c>
      <c r="B8" s="74"/>
      <c r="C8" s="75">
        <f ca="1">OFFSET('Feuille 2 '!$A$1,MATCH('Feuille 1 '!$A8,'Feuille 2 '!$A:$A,0)-1,MATCH(EOMONTH(TODAY(),-1)+1,'Feuille 2 '!$4:$4,0)-1)</f>
        <v>0.85289999999999999</v>
      </c>
      <c r="D8" s="79">
        <v>0.84630000000000005</v>
      </c>
      <c r="E8" s="79">
        <v>0.89949999999999997</v>
      </c>
      <c r="F8" s="79">
        <v>0.88870000000000005</v>
      </c>
      <c r="G8" s="79">
        <v>0.85289999999999999</v>
      </c>
      <c r="H8" s="79">
        <v>0.73750000000000004</v>
      </c>
      <c r="I8" s="79">
        <v>0.84</v>
      </c>
      <c r="J8" s="79">
        <v>0.95250000000000001</v>
      </c>
    </row>
    <row r="9" spans="1:10" ht="14">
      <c r="A9" s="70"/>
      <c r="B9" s="74"/>
      <c r="C9" s="77">
        <f ca="1">OFFSET('Feuille 2 '!$A$1,MATCH('Feuille 1 '!$A8,'Feuille 2 '!$A:$A,0),MATCH(EOMONTH(TODAY(),-1)+1,'Feuille 2 '!$4:$4,0)-1)</f>
        <v>0.15647457627118633</v>
      </c>
      <c r="D9" s="77">
        <f ca="1">(C8/D8)-1</f>
        <v>7.7986529599431975E-3</v>
      </c>
      <c r="E9" s="78">
        <f ca="1">((D8/E8)*(C8/D8))-1</f>
        <v>-5.1806559199555235E-2</v>
      </c>
      <c r="G9" s="78">
        <f ca="1">((D8/G8)*(C8/D8))-1</f>
        <v>0</v>
      </c>
      <c r="I9" s="78">
        <f ca="1">((D8/I8)*(C8/D8))-1</f>
        <v>1.5357142857142847E-2</v>
      </c>
      <c r="J9" s="78">
        <f ca="1">((D8/J8)*(C8/D8))-1</f>
        <v>-0.10456692913385823</v>
      </c>
    </row>
    <row r="10" spans="1:10" ht="14">
      <c r="A10" s="70" t="s">
        <v>0</v>
      </c>
      <c r="B10" s="74"/>
      <c r="C10" s="75">
        <f ca="1">OFFSET('Feuille 2 '!$A$1,MATCH('Feuille 1 '!$A10,'Feuille 2 '!$A:$A,0)-1,MATCH(EOMONTH(TODAY(),-1)+1,'Feuille 2 '!$4:$4,0)-1)</f>
        <v>1.0721000000000001</v>
      </c>
      <c r="D10" s="80">
        <v>1.0853999999999999</v>
      </c>
      <c r="E10" s="80">
        <v>1.1251</v>
      </c>
      <c r="F10" s="80">
        <v>1.1704000000000001</v>
      </c>
      <c r="G10" s="80">
        <v>1.0721000000000001</v>
      </c>
      <c r="H10" s="80">
        <v>1.0884</v>
      </c>
      <c r="I10" s="80">
        <v>1.085</v>
      </c>
      <c r="J10" s="80">
        <v>1.4850000000000001</v>
      </c>
    </row>
    <row r="11" spans="1:10" ht="14">
      <c r="A11" s="70"/>
      <c r="B11" s="74"/>
      <c r="C11" s="77">
        <f ca="1">OFFSET('Feuille 2 '!$A$1,MATCH('Feuille 1 '!$A10,'Feuille 2 '!$A:$A,0),MATCH(EOMONTH(TODAY(),-1)+1,'Feuille 2 '!$4:$4,0)-1)</f>
        <v>0</v>
      </c>
      <c r="D11" s="77">
        <f ca="1">(C10/D10)-1</f>
        <v>-1.2253547079417615E-2</v>
      </c>
      <c r="E11" s="78">
        <f ca="1">((D10/E10)*(C10/D10))-1</f>
        <v>-4.7106923828992953E-2</v>
      </c>
      <c r="G11" s="78">
        <f ca="1">((D10/G10)*(C10/D10))-1</f>
        <v>0</v>
      </c>
      <c r="I11" s="78">
        <f ca="1">((D10/I10)*(C10/D10))-1</f>
        <v>-1.188940092165891E-2</v>
      </c>
      <c r="J11" s="78">
        <f ca="1">((D10/J10)*(C10/D10))-1</f>
        <v>-0.27804713804713799</v>
      </c>
    </row>
    <row r="12" spans="1:10" ht="14">
      <c r="A12" s="70" t="s">
        <v>1</v>
      </c>
      <c r="B12" s="74"/>
      <c r="C12" s="75">
        <f ca="1">OFFSET('Feuille 2 '!$A$1,MATCH('Feuille 1 '!$A12,'Feuille 2 '!$A:$A,0)-1,MATCH(EOMONTH(TODAY(),-1)+1,'Feuille 2 '!$4:$4,0)-1)</f>
        <v>4.0523999999999996</v>
      </c>
      <c r="D12" s="81">
        <v>3.8769999999999998</v>
      </c>
      <c r="E12" s="81">
        <v>4.2866999999999997</v>
      </c>
      <c r="F12" s="81">
        <v>4.1760999999999999</v>
      </c>
      <c r="G12" s="81">
        <v>4.0523999999999996</v>
      </c>
      <c r="H12" s="81">
        <v>4.2380000000000004</v>
      </c>
      <c r="I12" s="81">
        <v>3.875</v>
      </c>
      <c r="J12" s="81">
        <v>5.266</v>
      </c>
    </row>
    <row r="13" spans="1:10" ht="14">
      <c r="A13" s="70"/>
      <c r="B13" s="74"/>
      <c r="C13" s="77">
        <f ca="1">OFFSET('Feuille 2 '!$A$1,MATCH('Feuille 1 '!$A12,'Feuille 2 '!$A:$A,0),MATCH(EOMONTH(TODAY(),-1)+1,'Feuille 2 '!$4:$4,0)-1)</f>
        <v>0</v>
      </c>
      <c r="D13" s="77">
        <f ca="1">(C12/D12)-1</f>
        <v>4.5241165849883913E-2</v>
      </c>
      <c r="E13" s="78">
        <f ca="1">((D12/E12)*(C12/D12))-1</f>
        <v>-5.4657428791378027E-2</v>
      </c>
      <c r="G13" s="78">
        <f ca="1">((D12/G12)*(C12/D12))-1</f>
        <v>0</v>
      </c>
      <c r="I13" s="78">
        <f ca="1">((D12/I12)*(C12/D12))-1</f>
        <v>4.5780645161290101E-2</v>
      </c>
      <c r="J13" s="78">
        <f ca="1">((D12/J12)*(C12/D12))-1</f>
        <v>-0.23045955184200528</v>
      </c>
    </row>
    <row r="14" spans="1:10" ht="14">
      <c r="A14" s="70" t="s">
        <v>2</v>
      </c>
      <c r="B14" s="74"/>
      <c r="C14" s="75">
        <f ca="1">OFFSET('Feuille 2 '!$A$1,MATCH('Feuille 1 '!$A14,'Feuille 2 '!$A:$A,0)-1,MATCH(EOMONTH(TODAY(),-1)+1,'Feuille 2 '!$4:$4,0)-1)</f>
        <v>3.8519000000000001</v>
      </c>
      <c r="D14" s="82">
        <v>3.4567000000000001</v>
      </c>
      <c r="E14" s="82">
        <v>3.7395999999999998</v>
      </c>
      <c r="F14" s="82">
        <v>3.4763000000000002</v>
      </c>
      <c r="G14" s="82">
        <v>3.8519000000000001</v>
      </c>
      <c r="H14" s="82">
        <v>3.9013</v>
      </c>
      <c r="I14" s="82">
        <v>3.4565999999999999</v>
      </c>
      <c r="J14" s="82">
        <v>3.7837999999999998</v>
      </c>
    </row>
    <row r="15" spans="1:10" ht="14">
      <c r="A15" s="70"/>
      <c r="B15" s="74"/>
      <c r="C15" s="77">
        <f ca="1">OFFSET('Feuille 2 '!$A$1,MATCH('Feuille 1 '!$A14,'Feuille 2 '!$A:$A,0),MATCH(EOMONTH(TODAY(),-1)+1,'Feuille 2 '!$4:$4,0)-1)</f>
        <v>0</v>
      </c>
      <c r="D15" s="77">
        <f ca="1">(C14/D14)-1</f>
        <v>0.11432869499811948</v>
      </c>
      <c r="E15" s="78">
        <f ca="1">((D14/E14)*(C14/D14))-1</f>
        <v>3.0029949727243599E-2</v>
      </c>
      <c r="G15" s="78">
        <f ca="1">((D14/G14)*(C14/D14))-1</f>
        <v>0</v>
      </c>
      <c r="I15" s="78">
        <f ca="1">((D14/I14)*(C14/D14))-1</f>
        <v>0.11436093270844183</v>
      </c>
      <c r="J15" s="78">
        <f ca="1">((D14/J14)*(C14/D14))-1</f>
        <v>1.799778000951413E-2</v>
      </c>
    </row>
    <row r="16" spans="1:10" ht="14">
      <c r="A16" s="70" t="s">
        <v>29</v>
      </c>
      <c r="B16" s="74"/>
      <c r="C16" s="75">
        <f ca="1">OFFSET('Feuille 2 '!$A$1,MATCH('Feuille 1 '!$A16,'Feuille 2 '!$A:$A,0)-1,MATCH(EOMONTH(TODAY(),-1)+1,'Feuille 2 '!$4:$4,0)-1)</f>
        <v>3.4367000000000001</v>
      </c>
      <c r="D16" s="83">
        <v>4.5065999999999997</v>
      </c>
      <c r="E16" s="83">
        <v>4.4493999999999998</v>
      </c>
      <c r="F16" s="83">
        <v>3.9782999999999999</v>
      </c>
      <c r="G16" s="83">
        <v>3.4367000000000001</v>
      </c>
      <c r="H16" s="83">
        <v>4.3014000000000001</v>
      </c>
      <c r="I16" s="83">
        <v>3.2166999999999999</v>
      </c>
      <c r="J16" s="83">
        <v>3.2435999999999998</v>
      </c>
    </row>
    <row r="17" spans="1:10" ht="14">
      <c r="A17" s="70"/>
      <c r="B17" s="74"/>
      <c r="C17" s="77">
        <f ca="1">OFFSET('Feuille 2 '!$A$1,MATCH('Feuille 1 '!$A16,'Feuille 2 '!$A:$A,0),MATCH(EOMONTH(TODAY(),-1)+1,'Feuille 2 '!$4:$4,0)-1)</f>
        <v>0</v>
      </c>
      <c r="D17" s="77">
        <f ca="1">(C16/D16)-1</f>
        <v>-0.23740735809701319</v>
      </c>
      <c r="E17" s="78">
        <f ca="1">((D16/E16)*(C16/D16))-1</f>
        <v>-0.22760372185013711</v>
      </c>
      <c r="G17" s="78">
        <f ca="1">((D16/G16)*(C16/D16))-1</f>
        <v>0</v>
      </c>
      <c r="I17" s="78">
        <f ca="1">((D16/I16)*(C16/D16))-1</f>
        <v>6.8393073646905389E-2</v>
      </c>
      <c r="J17" s="78">
        <f ca="1">((D16/J16)*(C16/D16))-1</f>
        <v>5.9532618078678157E-2</v>
      </c>
    </row>
    <row r="18" spans="1:10" ht="14">
      <c r="A18" s="70" t="s">
        <v>32</v>
      </c>
      <c r="B18" s="74"/>
      <c r="C18" s="75">
        <f ca="1">OFFSET('Feuille 2 '!$A$1,MATCH('Feuille 1 '!$A18,'Feuille 2 '!$A:$A,0)-1,MATCH(EOMONTH(TODAY(),-1)+1,'Feuille 2 '!$4:$4,0)-1)</f>
        <v>6.94</v>
      </c>
      <c r="D18" s="84">
        <v>6.96</v>
      </c>
      <c r="E18" s="84">
        <v>6.86</v>
      </c>
      <c r="F18" s="84">
        <v>6.49</v>
      </c>
      <c r="G18" s="84">
        <v>6.94</v>
      </c>
      <c r="H18" s="84">
        <v>6.56</v>
      </c>
      <c r="I18" s="84">
        <v>6.21</v>
      </c>
      <c r="J18" s="84">
        <v>9.4955999999999996</v>
      </c>
    </row>
    <row r="19" spans="1:10" ht="14">
      <c r="A19" s="70"/>
      <c r="B19" s="74"/>
      <c r="C19" s="77">
        <f ca="1">OFFSET('Feuille 2 '!$A$1,MATCH('Feuille 1 '!$A18,'Feuille 2 '!$A:$A,0),MATCH(EOMONTH(TODAY(),-1)+1,'Feuille 2 '!$4:$4,0)-1)</f>
        <v>0</v>
      </c>
      <c r="D19" s="77">
        <f ca="1">(C18/D18)-1</f>
        <v>-2.8735632183907178E-3</v>
      </c>
      <c r="E19" s="78">
        <f ca="1">((D18/E18)*(C18/D18))-1</f>
        <v>1.1661807580175099E-2</v>
      </c>
      <c r="G19" s="78">
        <f ca="1">((D18/G18)*(C18/D18))-1</f>
        <v>0</v>
      </c>
      <c r="I19" s="78">
        <f ca="1">((D18/I18)*(C18/D18))-1</f>
        <v>0.11755233494363959</v>
      </c>
      <c r="J19" s="78">
        <f ca="1">((D18/J18)*(C18/D18))-1</f>
        <v>-0.26913517839841605</v>
      </c>
    </row>
    <row r="20" spans="1:10">
      <c r="A20" s="85"/>
      <c r="B20" s="85"/>
    </row>
    <row r="27" spans="1:10">
      <c r="C27" s="71" t="str">
        <f ca="1">TEXT(EOMONTH(TODAY(),-1)+1,"j mmmm aaaa")</f>
        <v>1 avril 2020</v>
      </c>
    </row>
  </sheetData>
  <autoFilter ref="A3:B19">
    <filterColumn colId="0" showButton="0"/>
  </autoFilter>
  <mergeCells count="16">
    <mergeCell ref="A1:J2"/>
    <mergeCell ref="A18:A19"/>
    <mergeCell ref="B18:B19"/>
    <mergeCell ref="A12:A13"/>
    <mergeCell ref="B12:B13"/>
    <mergeCell ref="A14:A15"/>
    <mergeCell ref="B14:B15"/>
    <mergeCell ref="A16:A17"/>
    <mergeCell ref="B16:B17"/>
    <mergeCell ref="A3:B5"/>
    <mergeCell ref="A6:A7"/>
    <mergeCell ref="B6:B7"/>
    <mergeCell ref="A8:A9"/>
    <mergeCell ref="B8:B9"/>
    <mergeCell ref="A10:A11"/>
    <mergeCell ref="B10:B11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 low="1" displayXAxis="1" rightToLeft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'!C18:I18</xm:f>
              <xm:sqref>B18</xm:sqref>
            </x14:sparkline>
          </x14:sparklines>
        </x14:sparklineGroup>
        <x14:sparklineGroup displayEmptyCellsAs="gap" high="1" low="1" displayXAxis="1" rightToLeft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'!C16:I16</xm:f>
              <xm:sqref>B16</xm:sqref>
            </x14:sparkline>
          </x14:sparklines>
        </x14:sparklineGroup>
        <x14:sparklineGroup displayEmptyCellsAs="gap" high="1" low="1" displayXAxis="1" rightToLeft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'!C14:I14</xm:f>
              <xm:sqref>B14</xm:sqref>
            </x14:sparkline>
          </x14:sparklines>
        </x14:sparklineGroup>
        <x14:sparklineGroup displayEmptyCellsAs="gap" high="1" low="1" displayXAxis="1" rightToLeft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'!C12:I12</xm:f>
              <xm:sqref>B12</xm:sqref>
            </x14:sparkline>
          </x14:sparklines>
        </x14:sparklineGroup>
        <x14:sparklineGroup displayEmptyCellsAs="gap" high="1" low="1" displayXAxis="1" rightToLeft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'!C10:I10</xm:f>
              <xm:sqref>B10</xm:sqref>
            </x14:sparkline>
          </x14:sparklines>
        </x14:sparklineGroup>
        <x14:sparklineGroup displayEmptyCellsAs="gap" high="1" low="1" displayXAxis="1" rightToLeft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'!C8:I8</xm:f>
              <xm:sqref>B8</xm:sqref>
            </x14:sparkline>
          </x14:sparklines>
        </x14:sparklineGroup>
        <x14:sparklineGroup displayEmptyCellsAs="gap" high="1" low="1" displayXAxis="1" rightToLeft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007C00"/>
          <x14:colorLow rgb="FFD00000"/>
          <x14:sparklines>
            <x14:sparkline>
              <xm:f>'Feuille 1 '!C6:I6</xm:f>
              <xm:sqref>B6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0"/>
  <sheetViews>
    <sheetView zoomScale="58" workbookViewId="0">
      <selection activeCell="D8" sqref="D8"/>
    </sheetView>
  </sheetViews>
  <sheetFormatPr baseColWidth="10" defaultColWidth="10.83203125" defaultRowHeight="16"/>
  <cols>
    <col min="1" max="1" width="11.08203125" style="47" bestFit="1" customWidth="1"/>
    <col min="2" max="2" width="16.6640625" style="47" bestFit="1" customWidth="1"/>
    <col min="3" max="3" width="14.4140625" style="47" bestFit="1" customWidth="1"/>
    <col min="4" max="4" width="25.6640625" style="47" bestFit="1" customWidth="1"/>
    <col min="5" max="5" width="13.33203125" style="47" bestFit="1" customWidth="1"/>
    <col min="6" max="6" width="12.9140625" style="47" bestFit="1" customWidth="1"/>
    <col min="7" max="7" width="14.83203125" style="47" bestFit="1" customWidth="1"/>
    <col min="8" max="8" width="17.08203125" style="47" bestFit="1" customWidth="1"/>
    <col min="9" max="16384" width="10.83203125" style="47"/>
  </cols>
  <sheetData>
    <row r="3" spans="1:8" ht="40" customHeight="1"/>
    <row r="4" spans="1:8" ht="40" customHeight="1">
      <c r="B4" s="64">
        <v>42005</v>
      </c>
      <c r="C4" s="64">
        <v>43891</v>
      </c>
      <c r="D4" s="64">
        <v>43922</v>
      </c>
      <c r="E4" s="64">
        <v>43952</v>
      </c>
      <c r="F4" s="64">
        <v>43617</v>
      </c>
      <c r="G4" s="64">
        <v>44013</v>
      </c>
      <c r="H4" s="64" t="s">
        <v>51</v>
      </c>
    </row>
    <row r="5" spans="1:8" ht="40" customHeight="1">
      <c r="A5" s="48"/>
      <c r="B5" s="49"/>
      <c r="C5" s="49"/>
      <c r="D5" s="49"/>
      <c r="E5" s="49"/>
      <c r="F5" s="49"/>
      <c r="G5" s="49"/>
      <c r="H5" s="49"/>
    </row>
    <row r="6" spans="1:8" ht="40" customHeight="1">
      <c r="A6" s="51" t="s">
        <v>5</v>
      </c>
      <c r="B6" s="61">
        <v>1.2141</v>
      </c>
      <c r="C6" s="63" t="s">
        <v>50</v>
      </c>
      <c r="D6" s="62" t="s">
        <v>49</v>
      </c>
      <c r="E6" s="61"/>
      <c r="F6" s="61"/>
      <c r="G6" s="61"/>
      <c r="H6" s="61" t="s">
        <v>48</v>
      </c>
    </row>
    <row r="7" spans="1:8" ht="40" customHeight="1">
      <c r="A7" s="48"/>
      <c r="B7" s="49"/>
      <c r="C7" s="49"/>
      <c r="D7" s="65" t="s">
        <v>52</v>
      </c>
      <c r="E7" s="49"/>
      <c r="F7" s="49"/>
      <c r="G7" s="49"/>
      <c r="H7" s="49"/>
    </row>
    <row r="8" spans="1:8" ht="40" customHeight="1">
      <c r="A8" s="51" t="s">
        <v>6</v>
      </c>
      <c r="B8" s="60">
        <v>0.84</v>
      </c>
      <c r="C8" s="59">
        <v>0.73750000000000004</v>
      </c>
      <c r="D8" s="59">
        <v>0.85289999999999999</v>
      </c>
      <c r="E8" s="59"/>
      <c r="F8" s="59"/>
      <c r="G8" s="59"/>
      <c r="H8" s="59"/>
    </row>
    <row r="9" spans="1:8" ht="40" customHeight="1">
      <c r="A9" s="48"/>
      <c r="B9" s="49"/>
      <c r="C9" s="49"/>
      <c r="D9" s="66">
        <f>(D8/C8)-1</f>
        <v>0.15647457627118633</v>
      </c>
      <c r="E9" s="49"/>
      <c r="F9" s="49"/>
      <c r="G9" s="49"/>
      <c r="H9" s="49"/>
    </row>
    <row r="10" spans="1:8" ht="40" customHeight="1">
      <c r="A10" s="51" t="s">
        <v>0</v>
      </c>
      <c r="B10" s="58">
        <v>1.085</v>
      </c>
      <c r="C10" s="57">
        <v>1.0884</v>
      </c>
      <c r="D10" s="57">
        <v>1.0721000000000001</v>
      </c>
      <c r="E10" s="57"/>
      <c r="F10" s="57"/>
      <c r="G10" s="57"/>
      <c r="H10" s="57"/>
    </row>
    <row r="11" spans="1:8" ht="40" customHeight="1">
      <c r="A11" s="48"/>
      <c r="B11" s="49"/>
      <c r="C11" s="49"/>
      <c r="D11" s="49"/>
      <c r="E11" s="49"/>
      <c r="F11" s="49"/>
      <c r="G11" s="49"/>
      <c r="H11" s="49"/>
    </row>
    <row r="12" spans="1:8" ht="40" customHeight="1">
      <c r="A12" s="51" t="s">
        <v>1</v>
      </c>
      <c r="B12" s="56">
        <v>3.875</v>
      </c>
      <c r="C12" s="55">
        <v>4.2380000000000004</v>
      </c>
      <c r="D12" s="55">
        <v>4.0523999999999996</v>
      </c>
      <c r="E12" s="55"/>
      <c r="F12" s="55"/>
      <c r="G12" s="55"/>
      <c r="H12" s="55"/>
    </row>
    <row r="13" spans="1:8" ht="40" customHeight="1">
      <c r="A13" s="48"/>
      <c r="B13" s="49"/>
      <c r="C13" s="49"/>
      <c r="D13" s="49"/>
      <c r="E13" s="49"/>
      <c r="F13" s="49"/>
      <c r="G13" s="49"/>
      <c r="H13" s="49"/>
    </row>
    <row r="14" spans="1:8" ht="40" customHeight="1">
      <c r="A14" s="51" t="s">
        <v>2</v>
      </c>
      <c r="B14" s="54">
        <v>3.4565999999999999</v>
      </c>
      <c r="C14" s="53">
        <v>3.9013</v>
      </c>
      <c r="D14" s="53">
        <v>3.8519000000000001</v>
      </c>
      <c r="E14" s="53"/>
      <c r="F14" s="53"/>
      <c r="G14" s="53"/>
      <c r="H14" s="53"/>
    </row>
    <row r="15" spans="1:8" ht="40" customHeight="1">
      <c r="A15" s="48"/>
      <c r="B15" s="49"/>
      <c r="C15" s="49"/>
      <c r="D15" s="49"/>
      <c r="E15" s="49"/>
      <c r="F15" s="49"/>
      <c r="G15" s="49"/>
      <c r="H15" s="49"/>
    </row>
    <row r="16" spans="1:8" ht="40" customHeight="1">
      <c r="A16" s="51" t="s">
        <v>29</v>
      </c>
      <c r="B16" s="52">
        <v>3.2166999999999999</v>
      </c>
      <c r="C16" s="52">
        <v>4.3014000000000001</v>
      </c>
      <c r="D16" s="52">
        <v>3.4367000000000001</v>
      </c>
      <c r="E16" s="52"/>
      <c r="F16" s="52"/>
      <c r="G16" s="52"/>
      <c r="H16" s="52"/>
    </row>
    <row r="17" spans="1:8" ht="40" customHeight="1">
      <c r="A17" s="48"/>
      <c r="B17" s="49"/>
      <c r="C17" s="49"/>
      <c r="D17" s="49"/>
      <c r="E17" s="49"/>
      <c r="F17" s="49"/>
      <c r="G17" s="49"/>
      <c r="H17" s="49"/>
    </row>
    <row r="18" spans="1:8" ht="40" customHeight="1">
      <c r="A18" s="51" t="s">
        <v>32</v>
      </c>
      <c r="B18" s="50">
        <v>6.21</v>
      </c>
      <c r="C18" s="50">
        <v>6.56</v>
      </c>
      <c r="D18" s="50">
        <v>6.94</v>
      </c>
      <c r="E18" s="50"/>
      <c r="F18" s="50"/>
      <c r="G18" s="50"/>
      <c r="H18" s="50"/>
    </row>
    <row r="19" spans="1:8" ht="40" customHeight="1">
      <c r="A19" s="48"/>
      <c r="B19" s="49"/>
      <c r="C19" s="49"/>
      <c r="D19" s="49"/>
      <c r="E19" s="49"/>
      <c r="F19" s="49"/>
      <c r="G19" s="49"/>
      <c r="H19" s="49"/>
    </row>
    <row r="20" spans="1:8" ht="40" customHeight="1">
      <c r="A20" s="4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zoomScale="80" zoomScaleNormal="80" workbookViewId="0">
      <selection sqref="A1:J2"/>
    </sheetView>
  </sheetViews>
  <sheetFormatPr baseColWidth="10" defaultColWidth="10.83203125" defaultRowHeight="13.5"/>
  <cols>
    <col min="1" max="5" width="40.83203125" style="1" customWidth="1"/>
    <col min="6" max="9" width="30.83203125" style="1" customWidth="1"/>
    <col min="10" max="10" width="16" style="1" customWidth="1"/>
    <col min="11" max="17" width="34.83203125" style="1" customWidth="1"/>
    <col min="18" max="19" width="30.83203125" style="1" customWidth="1"/>
    <col min="20" max="16384" width="10.83203125" style="1"/>
  </cols>
  <sheetData>
    <row r="1" spans="1:15" ht="30" customHeight="1">
      <c r="A1" s="67" t="s">
        <v>4</v>
      </c>
      <c r="B1" s="67"/>
      <c r="C1" s="67"/>
      <c r="D1" s="67"/>
      <c r="E1" s="67"/>
      <c r="F1" s="67"/>
      <c r="G1" s="67"/>
      <c r="H1" s="67"/>
      <c r="I1" s="67"/>
    </row>
    <row r="2" spans="1:15" ht="30" customHeight="1">
      <c r="A2" s="69" t="s">
        <v>3</v>
      </c>
      <c r="B2" s="69"/>
      <c r="C2" s="69"/>
      <c r="D2" s="69"/>
      <c r="E2" s="69"/>
      <c r="F2" s="69"/>
      <c r="G2" s="69"/>
      <c r="H2" s="69"/>
      <c r="I2" s="69"/>
    </row>
    <row r="3" spans="1:15" ht="30" customHeight="1"/>
    <row r="4" spans="1:15" ht="30" customHeight="1">
      <c r="B4" s="4" t="s">
        <v>7</v>
      </c>
      <c r="C4" s="4">
        <v>42005</v>
      </c>
      <c r="D4" s="4">
        <v>42370</v>
      </c>
      <c r="E4" s="4">
        <v>42736</v>
      </c>
      <c r="F4" s="4">
        <v>43101</v>
      </c>
      <c r="G4" s="4">
        <v>43466</v>
      </c>
      <c r="H4" s="4">
        <v>43831</v>
      </c>
      <c r="I4" s="4" t="s">
        <v>31</v>
      </c>
      <c r="K4" s="6"/>
      <c r="L4" s="7" t="s">
        <v>8</v>
      </c>
      <c r="M4" s="6" t="s">
        <v>9</v>
      </c>
      <c r="N4" s="6" t="s">
        <v>10</v>
      </c>
      <c r="O4" s="6" t="s">
        <v>11</v>
      </c>
    </row>
    <row r="5" spans="1:15" ht="30" customHeight="1">
      <c r="K5" s="10"/>
      <c r="L5" s="10"/>
      <c r="M5" s="10"/>
      <c r="N5" s="10"/>
      <c r="O5" s="10"/>
    </row>
    <row r="6" spans="1:15" ht="40" customHeight="1">
      <c r="A6" s="2" t="s">
        <v>5</v>
      </c>
      <c r="C6" s="20">
        <v>1.2141</v>
      </c>
      <c r="D6" s="20">
        <v>1.0863</v>
      </c>
      <c r="E6" s="20">
        <v>1.0521</v>
      </c>
      <c r="F6" s="20">
        <v>1.2013</v>
      </c>
      <c r="G6" s="20">
        <v>1.1463000000000001</v>
      </c>
      <c r="H6" s="20">
        <v>1.1215999999999999</v>
      </c>
      <c r="I6" s="20">
        <v>1.1299999999999999</v>
      </c>
      <c r="K6" s="8" t="s">
        <v>5</v>
      </c>
      <c r="L6" s="11"/>
      <c r="M6" s="11" t="e">
        <f>((#REF!/#REF!)*(#REF!/#REF!))-1</f>
        <v>#REF!</v>
      </c>
      <c r="N6" s="11" t="e">
        <f>((#REF!/#REF!)*(#REF!/#REF!))-1</f>
        <v>#REF!</v>
      </c>
      <c r="O6" s="11" t="e">
        <f>((#REF!/#REF!)*(#REF!/#REF!))-1</f>
        <v>#REF!</v>
      </c>
    </row>
    <row r="7" spans="1:15" ht="30" customHeight="1">
      <c r="K7" s="10"/>
      <c r="L7" s="10"/>
      <c r="M7" s="10"/>
      <c r="N7" s="10"/>
      <c r="O7" s="10"/>
    </row>
    <row r="8" spans="1:15" ht="40" customHeight="1">
      <c r="A8" s="2" t="s">
        <v>6</v>
      </c>
      <c r="B8" s="3"/>
      <c r="C8" s="19">
        <v>0.84</v>
      </c>
      <c r="D8" s="18">
        <v>0.73750000000000004</v>
      </c>
      <c r="E8" s="18">
        <v>0.85289999999999999</v>
      </c>
      <c r="F8" s="18">
        <v>0.88870000000000005</v>
      </c>
      <c r="G8" s="18">
        <v>0.89949999999999997</v>
      </c>
      <c r="H8" s="18">
        <v>0.84630000000000005</v>
      </c>
      <c r="I8" s="18">
        <v>0.88</v>
      </c>
      <c r="K8" s="8" t="s">
        <v>6</v>
      </c>
      <c r="L8" s="11" t="e">
        <f>(#REF!/#REF!)-1</f>
        <v>#REF!</v>
      </c>
      <c r="M8" s="11" t="e">
        <f>((#REF!/#REF!)*(#REF!/#REF!))-1</f>
        <v>#REF!</v>
      </c>
      <c r="N8" s="11" t="e">
        <f>((#REF!/#REF!)*(#REF!/#REF!))-1</f>
        <v>#REF!</v>
      </c>
      <c r="O8" s="11" t="e">
        <f>((#REF!/#REF!)*(#REF!/#REF!))-1</f>
        <v>#REF!</v>
      </c>
    </row>
    <row r="9" spans="1:15" ht="30" customHeight="1">
      <c r="K9" s="10"/>
      <c r="L9" s="10"/>
      <c r="M9" s="10"/>
      <c r="N9" s="10"/>
      <c r="O9" s="10"/>
    </row>
    <row r="10" spans="1:15" ht="40" customHeight="1">
      <c r="A10" s="2" t="s">
        <v>0</v>
      </c>
      <c r="B10" s="3"/>
      <c r="C10" s="17">
        <v>1.085</v>
      </c>
      <c r="D10" s="16">
        <v>1.0884</v>
      </c>
      <c r="E10" s="16">
        <v>1.0721000000000001</v>
      </c>
      <c r="F10" s="16">
        <v>1.1704000000000001</v>
      </c>
      <c r="G10" s="16">
        <v>1.1251</v>
      </c>
      <c r="H10" s="16">
        <v>1.0853999999999999</v>
      </c>
      <c r="I10" s="16">
        <v>1.06</v>
      </c>
      <c r="K10" s="8" t="s">
        <v>0</v>
      </c>
      <c r="L10" s="11" t="e">
        <f>(#REF!/#REF!)-1</f>
        <v>#REF!</v>
      </c>
      <c r="M10" s="11" t="e">
        <f>((#REF!/#REF!)*(#REF!/#REF!))-1</f>
        <v>#REF!</v>
      </c>
      <c r="N10" s="11" t="e">
        <f>((#REF!/#REF!)*(#REF!/#REF!))-1</f>
        <v>#REF!</v>
      </c>
      <c r="O10" s="11" t="e">
        <f>((#REF!/#REF!)*(#REF!/#REF!))-1</f>
        <v>#REF!</v>
      </c>
    </row>
    <row r="11" spans="1:15" ht="30" customHeight="1">
      <c r="K11" s="10"/>
      <c r="L11" s="10"/>
      <c r="M11" s="10"/>
      <c r="N11" s="10"/>
      <c r="O11" s="10"/>
    </row>
    <row r="12" spans="1:15" ht="40" customHeight="1">
      <c r="A12" s="2" t="s">
        <v>1</v>
      </c>
      <c r="B12" s="3"/>
      <c r="C12" s="15">
        <v>3.875</v>
      </c>
      <c r="D12" s="14">
        <v>4.2380000000000004</v>
      </c>
      <c r="E12" s="14">
        <v>4.0523999999999996</v>
      </c>
      <c r="F12" s="14">
        <v>4.1760999999999999</v>
      </c>
      <c r="G12" s="14">
        <v>4.2866999999999997</v>
      </c>
      <c r="H12" s="14">
        <v>3.8769999999999998</v>
      </c>
      <c r="I12" s="14">
        <v>4.12</v>
      </c>
      <c r="K12" s="8" t="s">
        <v>1</v>
      </c>
      <c r="L12" s="11" t="e">
        <f>(#REF!/#REF!)-1</f>
        <v>#REF!</v>
      </c>
      <c r="M12" s="11" t="e">
        <f>((#REF!/#REF!)*(#REF!/#REF!))-1</f>
        <v>#REF!</v>
      </c>
      <c r="N12" s="11" t="e">
        <f>((#REF!/#REF!)*(#REF!/#REF!))-1</f>
        <v>#REF!</v>
      </c>
      <c r="O12" s="11" t="e">
        <f>((#REF!/#REF!)*(#REF!/#REF!))-1</f>
        <v>#REF!</v>
      </c>
    </row>
    <row r="13" spans="1:15" ht="30" customHeight="1">
      <c r="K13" s="10"/>
      <c r="L13" s="10"/>
      <c r="M13" s="10"/>
      <c r="N13" s="10"/>
      <c r="O13" s="10"/>
    </row>
    <row r="14" spans="1:15" ht="40" customHeight="1">
      <c r="A14" s="2" t="s">
        <v>2</v>
      </c>
      <c r="C14" s="13">
        <v>3.4565999999999999</v>
      </c>
      <c r="D14" s="12">
        <v>3.9013</v>
      </c>
      <c r="E14" s="12">
        <v>3.8519000000000001</v>
      </c>
      <c r="F14" s="12">
        <v>3.4763000000000002</v>
      </c>
      <c r="G14" s="12">
        <v>3.7395999999999998</v>
      </c>
      <c r="H14" s="12">
        <v>3.4567000000000001</v>
      </c>
      <c r="I14" s="12">
        <f>(I12/I6)</f>
        <v>3.6460176991150446</v>
      </c>
      <c r="K14" s="8" t="s">
        <v>2</v>
      </c>
      <c r="L14" s="11" t="e">
        <f>(#REF!/#REF!)-1</f>
        <v>#REF!</v>
      </c>
      <c r="M14" s="11" t="e">
        <f>((#REF!/#REF!)*(#REF!/#REF!))-1</f>
        <v>#REF!</v>
      </c>
      <c r="N14" s="11" t="e">
        <f>((#REF!/#REF!)*(#REF!/#REF!))-1</f>
        <v>#REF!</v>
      </c>
      <c r="O14" s="11" t="e">
        <f>((#REF!/#REF!)*(#REF!/#REF!))-1</f>
        <v>#REF!</v>
      </c>
    </row>
    <row r="15" spans="1:15" ht="30" customHeight="1">
      <c r="K15" s="10"/>
      <c r="L15" s="10"/>
      <c r="M15" s="10"/>
      <c r="N15" s="10"/>
      <c r="O15" s="10"/>
    </row>
    <row r="16" spans="1:15" ht="40" customHeight="1">
      <c r="A16" s="2" t="s">
        <v>29</v>
      </c>
      <c r="C16" s="45">
        <v>3.2166999999999999</v>
      </c>
      <c r="D16" s="45">
        <v>4.3014000000000001</v>
      </c>
      <c r="E16" s="45">
        <v>3.4367000000000001</v>
      </c>
      <c r="F16" s="45">
        <v>3.9782999999999999</v>
      </c>
      <c r="G16" s="45">
        <v>4.4493999999999998</v>
      </c>
      <c r="H16" s="45">
        <v>4.5065999999999997</v>
      </c>
      <c r="I16" s="45">
        <v>5.4804000000000004</v>
      </c>
      <c r="K16" s="8"/>
      <c r="L16" s="9"/>
      <c r="M16" s="9"/>
      <c r="N16" s="9"/>
      <c r="O16" s="44"/>
    </row>
    <row r="17" spans="1:15" ht="30" customHeight="1">
      <c r="A17" s="5"/>
      <c r="B17" s="5"/>
      <c r="C17" s="5"/>
      <c r="D17" s="5"/>
      <c r="E17" s="5"/>
      <c r="F17" s="5"/>
      <c r="G17" s="5"/>
      <c r="H17" s="5"/>
      <c r="I17" s="5"/>
      <c r="K17" s="43"/>
      <c r="L17" s="44"/>
      <c r="M17" s="44"/>
      <c r="N17" s="44"/>
      <c r="O17" s="44"/>
    </row>
    <row r="18" spans="1:15" ht="40" customHeight="1">
      <c r="A18" s="2" t="s">
        <v>32</v>
      </c>
      <c r="C18" s="46">
        <v>6.21</v>
      </c>
      <c r="D18" s="46">
        <v>6.56</v>
      </c>
      <c r="E18" s="46">
        <v>6.94</v>
      </c>
      <c r="F18" s="46">
        <v>6.49</v>
      </c>
      <c r="G18" s="46">
        <v>6.86</v>
      </c>
      <c r="H18" s="46">
        <v>6.96</v>
      </c>
      <c r="I18" s="46">
        <v>7.01</v>
      </c>
      <c r="K18" s="43"/>
      <c r="L18" s="44"/>
      <c r="M18" s="44"/>
      <c r="N18" s="44"/>
      <c r="O18" s="44"/>
    </row>
    <row r="19" spans="1:15" ht="30" customHeight="1">
      <c r="A19" s="5"/>
      <c r="B19" s="5"/>
      <c r="C19" s="5"/>
      <c r="D19" s="5"/>
      <c r="E19" s="5"/>
      <c r="F19" s="5"/>
      <c r="G19" s="5"/>
      <c r="H19" s="5"/>
      <c r="I19" s="5"/>
      <c r="K19" s="43"/>
      <c r="L19" s="44"/>
      <c r="M19" s="44"/>
      <c r="N19" s="44"/>
      <c r="O19" s="44"/>
    </row>
    <row r="20" spans="1:15" ht="30" customHeight="1">
      <c r="A20" s="5"/>
      <c r="B20" s="5"/>
      <c r="C20" s="5"/>
      <c r="D20" s="5"/>
      <c r="E20" s="5"/>
      <c r="F20" s="5"/>
      <c r="G20" s="5"/>
      <c r="H20" s="5"/>
      <c r="I20" s="5"/>
      <c r="K20" s="43"/>
      <c r="L20" s="44"/>
      <c r="M20" s="44"/>
      <c r="N20" s="44"/>
      <c r="O20" s="44"/>
    </row>
    <row r="21" spans="1:15" ht="30" customHeight="1">
      <c r="K21" s="43"/>
      <c r="L21" s="44"/>
      <c r="M21" s="44"/>
      <c r="N21" s="44"/>
    </row>
    <row r="22" spans="1:15" ht="30" customHeight="1">
      <c r="A22" s="68" t="s">
        <v>12</v>
      </c>
      <c r="B22" s="68"/>
      <c r="C22" s="68"/>
      <c r="D22" s="68"/>
      <c r="E22" s="68"/>
    </row>
    <row r="23" spans="1:15" ht="40" customHeight="1" thickBot="1">
      <c r="A23" s="23"/>
      <c r="B23" s="30" t="s">
        <v>13</v>
      </c>
      <c r="C23" s="30" t="s">
        <v>14</v>
      </c>
      <c r="D23" s="30" t="s">
        <v>15</v>
      </c>
      <c r="E23" s="30" t="s">
        <v>16</v>
      </c>
    </row>
    <row r="24" spans="1:15" ht="30" customHeight="1" thickTop="1">
      <c r="A24" s="31"/>
      <c r="B24" s="24"/>
      <c r="C24" s="25"/>
      <c r="D24" s="25"/>
      <c r="E24" s="25"/>
    </row>
    <row r="25" spans="1:15" ht="40" customHeight="1">
      <c r="A25" s="32" t="s">
        <v>5</v>
      </c>
      <c r="B25" s="27">
        <f>(I6/H6)-1</f>
        <v>7.4893009985734782E-3</v>
      </c>
      <c r="C25" s="26">
        <f>((H6/G6)*(I6/H6))-1</f>
        <v>-1.4219663264416038E-2</v>
      </c>
      <c r="D25" s="26">
        <f>((H6/E6)*(I6/H6))-1</f>
        <v>7.4042391407660668E-2</v>
      </c>
      <c r="E25" s="26">
        <f>((H6/C6)*(I6/H6))-1</f>
        <v>-6.926941767564454E-2</v>
      </c>
    </row>
    <row r="26" spans="1:15" ht="30" customHeight="1">
      <c r="A26" s="33"/>
      <c r="B26" s="28"/>
      <c r="C26" s="10"/>
      <c r="D26" s="10"/>
      <c r="E26" s="10"/>
    </row>
    <row r="27" spans="1:15" ht="40" customHeight="1">
      <c r="A27" s="32" t="s">
        <v>6</v>
      </c>
      <c r="B27" s="27">
        <f>(I8/H8)-1</f>
        <v>3.9820394659104252E-2</v>
      </c>
      <c r="C27" s="26">
        <f>((H8/G8)*(I8/H8))-1</f>
        <v>-2.1678710394663625E-2</v>
      </c>
      <c r="D27" s="26">
        <f>((H8/E8)*(I8/H8))-1</f>
        <v>3.1773947707820493E-2</v>
      </c>
      <c r="E27" s="26">
        <f>((H8/C8)*(I8/H8))-1</f>
        <v>4.7619047619047672E-2</v>
      </c>
    </row>
    <row r="28" spans="1:15" ht="30" customHeight="1">
      <c r="A28" s="33"/>
      <c r="B28" s="21"/>
      <c r="C28" s="10"/>
      <c r="D28" s="10"/>
      <c r="E28" s="10"/>
    </row>
    <row r="29" spans="1:15" ht="40" customHeight="1">
      <c r="A29" s="32" t="s">
        <v>0</v>
      </c>
      <c r="B29" s="27">
        <f>(I10/H10)-1</f>
        <v>-2.3401510963699912E-2</v>
      </c>
      <c r="C29" s="26">
        <f>((H10/G10)*(I10/H10))-1</f>
        <v>-5.7861523420140393E-2</v>
      </c>
      <c r="D29" s="26">
        <f>((H10/E10)*(I10/H10))-1</f>
        <v>-1.1286260610017695E-2</v>
      </c>
      <c r="E29" s="26">
        <f>((H10/C10)*(I10/H10))-1</f>
        <v>-2.3041474654377891E-2</v>
      </c>
    </row>
    <row r="30" spans="1:15" ht="30" customHeight="1">
      <c r="A30" s="33"/>
      <c r="B30" s="21"/>
      <c r="C30" s="10"/>
      <c r="D30" s="10"/>
      <c r="E30" s="10"/>
    </row>
    <row r="31" spans="1:15" ht="40" customHeight="1">
      <c r="A31" s="32" t="s">
        <v>1</v>
      </c>
      <c r="B31" s="27">
        <f>(I12/H12)-1</f>
        <v>6.2677327830797047E-2</v>
      </c>
      <c r="C31" s="26">
        <f>((H12/G12)*(I12/H12))-1</f>
        <v>-3.888772249049377E-2</v>
      </c>
      <c r="D31" s="26">
        <f>((H12/E12)*(I12/H12))-1</f>
        <v>1.6681472707531508E-2</v>
      </c>
      <c r="E31" s="26">
        <f>((H12/C12)*(I12/H12))-1</f>
        <v>6.3225806451612909E-2</v>
      </c>
    </row>
    <row r="32" spans="1:15" ht="30" customHeight="1">
      <c r="A32" s="33"/>
      <c r="B32" s="21"/>
      <c r="C32" s="10"/>
      <c r="D32" s="10"/>
      <c r="E32" s="10"/>
    </row>
    <row r="33" spans="1:5" ht="40" customHeight="1">
      <c r="A33" s="32" t="s">
        <v>2</v>
      </c>
      <c r="B33" s="27">
        <f>(I14/H14)-1</f>
        <v>5.4768333704123817E-2</v>
      </c>
      <c r="C33" s="26">
        <f>((H14/G14)*(I14/H14))-1</f>
        <v>-2.5024682020792333E-2</v>
      </c>
      <c r="D33" s="26">
        <f>((H14/E14)*(I14/H14))-1</f>
        <v>-5.3449544610440269E-2</v>
      </c>
      <c r="E33" s="26">
        <f>((H14/C14)*(I14/H14))-1</f>
        <v>5.4798848323510008E-2</v>
      </c>
    </row>
    <row r="34" spans="1:5" ht="30" customHeight="1">
      <c r="A34" s="33"/>
      <c r="B34" s="21"/>
      <c r="C34" s="10"/>
      <c r="D34" s="10"/>
      <c r="E34" s="10"/>
    </row>
    <row r="35" spans="1:5" ht="40" customHeight="1">
      <c r="A35" s="32" t="s">
        <v>29</v>
      </c>
      <c r="B35" s="27">
        <f>(I16/H16)-1</f>
        <v>0.21608307815204375</v>
      </c>
      <c r="C35" s="26">
        <f>((H16/G16)*(I16/H16))-1</f>
        <v>0.23171663595091463</v>
      </c>
      <c r="D35" s="26">
        <f>((H16/E16)*(I16/H16))-1</f>
        <v>0.5946693048564029</v>
      </c>
      <c r="E35" s="26">
        <f>((H16/C16)*(I16/H16))-1</f>
        <v>0.70373364006590622</v>
      </c>
    </row>
    <row r="36" spans="1:5" ht="30" customHeight="1">
      <c r="A36" s="33"/>
      <c r="B36" s="21"/>
      <c r="C36" s="10"/>
      <c r="D36" s="10"/>
      <c r="E36" s="10"/>
    </row>
    <row r="37" spans="1:5" ht="40" customHeight="1">
      <c r="A37" s="32" t="s">
        <v>30</v>
      </c>
      <c r="B37" s="27">
        <f>(I18/H18)-1</f>
        <v>7.1839080459770166E-3</v>
      </c>
      <c r="C37" s="26">
        <f>((H18/G18)*(I18/H18))-1</f>
        <v>2.186588921282806E-2</v>
      </c>
      <c r="D37" s="26">
        <f>((H18/E18)*(I18/H18))-1</f>
        <v>1.0086455331411948E-2</v>
      </c>
      <c r="E37" s="26">
        <f>((H18/C18)*(I18/H18))-1</f>
        <v>0.12882447665056374</v>
      </c>
    </row>
  </sheetData>
  <mergeCells count="3">
    <mergeCell ref="A1:I1"/>
    <mergeCell ref="A22:E22"/>
    <mergeCell ref="A2:I2"/>
  </mergeCells>
  <pageMargins left="0.7" right="0.7" top="0.75" bottom="0.75" header="0.3" footer="0.3"/>
  <pageSetup paperSize="9" orientation="portrait" horizontalDpi="0" verticalDpi="0"/>
  <tableParts count="2">
    <tablePart r:id="rId1"/>
    <tablePart r:id="rId2"/>
  </tablePart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 low="1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Change'!B14:I14</xm:f>
              <xm:sqref>B14</xm:sqref>
            </x14:sparkline>
          </x14:sparklines>
        </x14:sparklineGroup>
        <x14:sparklineGroup displayEmptyCellsAs="gap" high="1" low="1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Change'!B12:I12</xm:f>
              <xm:sqref>B12</xm:sqref>
            </x14:sparkline>
          </x14:sparklines>
        </x14:sparklineGroup>
        <x14:sparklineGroup displayEmptyCellsAs="gap" high="1" low="1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Change'!B10:I10</xm:f>
              <xm:sqref>B10</xm:sqref>
            </x14:sparkline>
          </x14:sparklines>
        </x14:sparklineGroup>
        <x14:sparklineGroup displayEmptyCellsAs="gap" high="1" low="1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Change'!B8:I8</xm:f>
              <xm:sqref>B8</xm:sqref>
            </x14:sparkline>
          </x14:sparklines>
        </x14:sparklineGroup>
        <x14:sparklineGroup displayEmptyCellsAs="gap" high="1" low="1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Change'!B6:I6</xm:f>
              <xm:sqref>B6</xm:sqref>
            </x14:sparkline>
          </x14:sparklines>
        </x14:sparklineGroup>
        <x14:sparklineGroup displayEmptyCellsAs="gap" high="1" low="1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Change'!B18:I18</xm:f>
              <xm:sqref>B18</xm:sqref>
            </x14:sparkline>
          </x14:sparklines>
        </x14:sparklineGroup>
        <x14:sparklineGroup displayEmptyCellsAs="gap" high="1" low="1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007C00"/>
          <x14:colorLow rgb="FFFF5055"/>
          <x14:sparklines>
            <x14:sparkline>
              <xm:f>'Taux de Change'!B16:I16</xm:f>
              <xm:sqref>B16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zoomScale="85" zoomScaleNormal="100" workbookViewId="0">
      <selection sqref="A1:J2"/>
    </sheetView>
  </sheetViews>
  <sheetFormatPr baseColWidth="10" defaultRowHeight="13.5"/>
  <cols>
    <col min="1" max="5" width="40.83203125" customWidth="1"/>
    <col min="6" max="9" width="30.83203125" customWidth="1"/>
  </cols>
  <sheetData>
    <row r="1" spans="1:9" ht="25">
      <c r="A1" s="67" t="s">
        <v>4</v>
      </c>
      <c r="B1" s="67"/>
      <c r="C1" s="67"/>
      <c r="D1" s="67"/>
      <c r="E1" s="67"/>
      <c r="F1" s="67"/>
      <c r="G1" s="67"/>
      <c r="H1" s="67"/>
      <c r="I1" s="67"/>
    </row>
    <row r="2" spans="1:9" ht="25">
      <c r="A2" s="69" t="s">
        <v>17</v>
      </c>
      <c r="B2" s="69"/>
      <c r="C2" s="69"/>
      <c r="D2" s="69"/>
      <c r="E2" s="69"/>
      <c r="F2" s="69"/>
      <c r="G2" s="69"/>
      <c r="H2" s="69"/>
      <c r="I2" s="69"/>
    </row>
    <row r="3" spans="1:9" ht="30" customHeight="1">
      <c r="A3" s="1"/>
      <c r="B3" s="1"/>
      <c r="C3" s="1"/>
      <c r="D3" s="1"/>
      <c r="E3" s="1"/>
      <c r="F3" s="1"/>
      <c r="G3" s="1"/>
      <c r="H3" s="1"/>
      <c r="I3" s="1"/>
    </row>
    <row r="4" spans="1:9" ht="40" customHeight="1">
      <c r="A4" s="1"/>
      <c r="B4" s="4" t="s">
        <v>7</v>
      </c>
      <c r="C4" s="4">
        <v>42005</v>
      </c>
      <c r="D4" s="4">
        <v>42370</v>
      </c>
      <c r="E4" s="4">
        <v>42736</v>
      </c>
      <c r="F4" s="4">
        <v>43101</v>
      </c>
      <c r="G4" s="4">
        <v>43466</v>
      </c>
      <c r="H4" s="4">
        <v>43831</v>
      </c>
      <c r="I4" s="4" t="s">
        <v>21</v>
      </c>
    </row>
    <row r="5" spans="1:9" ht="30" customHeight="1">
      <c r="A5" s="1"/>
      <c r="B5" s="1"/>
      <c r="C5" s="1"/>
      <c r="D5" s="1"/>
      <c r="E5" s="1"/>
      <c r="F5" s="1"/>
      <c r="G5" s="1"/>
      <c r="H5" s="1"/>
      <c r="I5" s="1"/>
    </row>
    <row r="6" spans="1:9" ht="40" customHeight="1">
      <c r="A6" s="2" t="s">
        <v>27</v>
      </c>
      <c r="B6" s="1"/>
      <c r="C6" s="35">
        <v>57.54</v>
      </c>
      <c r="D6" s="35">
        <v>37.57</v>
      </c>
      <c r="E6" s="35">
        <v>56.85</v>
      </c>
      <c r="F6" s="35">
        <v>66.48</v>
      </c>
      <c r="G6" s="35">
        <v>54.140999999999998</v>
      </c>
      <c r="H6" s="35">
        <v>66</v>
      </c>
      <c r="I6" s="35">
        <v>27.587</v>
      </c>
    </row>
    <row r="7" spans="1:9" ht="30" customHeight="1">
      <c r="A7" s="1"/>
      <c r="B7" s="1"/>
      <c r="C7" s="1"/>
      <c r="D7" s="1"/>
      <c r="E7" s="1"/>
      <c r="F7" s="1"/>
      <c r="G7" s="1"/>
      <c r="H7" s="1"/>
      <c r="I7" s="1"/>
    </row>
    <row r="8" spans="1:9" ht="40" customHeight="1">
      <c r="A8" s="2" t="s">
        <v>22</v>
      </c>
      <c r="B8" s="3"/>
      <c r="C8" s="36">
        <v>1172</v>
      </c>
      <c r="D8" s="37">
        <v>1060</v>
      </c>
      <c r="E8" s="37">
        <v>1150.9000000000001</v>
      </c>
      <c r="F8" s="37">
        <v>1302.6099999999999</v>
      </c>
      <c r="G8" s="37">
        <v>1282.25</v>
      </c>
      <c r="H8" s="37">
        <v>1528.6489999999999</v>
      </c>
      <c r="I8" s="37">
        <v>1629.2</v>
      </c>
    </row>
    <row r="9" spans="1:9" ht="30" customHeight="1">
      <c r="A9" s="1"/>
      <c r="B9" s="1"/>
      <c r="C9" s="1"/>
      <c r="D9" s="1"/>
      <c r="E9" s="1"/>
      <c r="F9" s="1"/>
      <c r="G9" s="1"/>
      <c r="H9" s="1"/>
      <c r="I9" s="1"/>
    </row>
    <row r="10" spans="1:9" ht="40" customHeight="1">
      <c r="A10" s="2" t="s">
        <v>24</v>
      </c>
      <c r="B10" s="3"/>
      <c r="C10" s="38">
        <v>2948</v>
      </c>
      <c r="D10" s="38">
        <v>3145</v>
      </c>
      <c r="E10" s="38">
        <v>2260</v>
      </c>
      <c r="F10" s="38">
        <v>1888</v>
      </c>
      <c r="G10" s="38">
        <v>2394</v>
      </c>
      <c r="H10" s="38">
        <v>2532</v>
      </c>
      <c r="I10" s="38">
        <v>2248</v>
      </c>
    </row>
    <row r="11" spans="1:9" ht="30" customHeight="1">
      <c r="A11" s="1"/>
      <c r="B11" s="1"/>
      <c r="C11" s="1"/>
      <c r="D11" s="1"/>
      <c r="E11" s="1"/>
      <c r="F11" s="1"/>
      <c r="G11" s="1"/>
      <c r="H11" s="1"/>
      <c r="I11" s="1"/>
    </row>
    <row r="12" spans="1:9" ht="40" customHeight="1">
      <c r="A12" s="2" t="s">
        <v>23</v>
      </c>
      <c r="B12" s="3"/>
      <c r="C12" s="39">
        <v>14.24</v>
      </c>
      <c r="D12" s="40">
        <v>14.6</v>
      </c>
      <c r="E12" s="40">
        <v>20.54</v>
      </c>
      <c r="F12" s="40">
        <v>15.32</v>
      </c>
      <c r="G12" s="40">
        <v>11.71</v>
      </c>
      <c r="H12" s="40">
        <v>13.31</v>
      </c>
      <c r="I12" s="40">
        <v>11.41</v>
      </c>
    </row>
    <row r="13" spans="1:9" ht="30" customHeight="1">
      <c r="A13" s="1"/>
      <c r="B13" s="1"/>
      <c r="C13" s="1"/>
      <c r="D13" s="1"/>
      <c r="E13" s="1"/>
      <c r="F13" s="1"/>
      <c r="G13" s="1"/>
      <c r="H13" s="1"/>
      <c r="I13" s="1"/>
    </row>
    <row r="14" spans="1:9" ht="40" customHeight="1">
      <c r="A14" s="2" t="s">
        <v>28</v>
      </c>
      <c r="B14" s="1"/>
      <c r="C14" s="41">
        <v>1.63</v>
      </c>
      <c r="D14" s="42">
        <v>1.4</v>
      </c>
      <c r="E14" s="42">
        <v>1.57</v>
      </c>
      <c r="F14" s="42">
        <v>1.34</v>
      </c>
      <c r="G14" s="42">
        <v>1.27</v>
      </c>
      <c r="H14" s="42">
        <v>1.36</v>
      </c>
      <c r="I14" s="42">
        <v>0.97</v>
      </c>
    </row>
    <row r="15" spans="1:9" ht="30" customHeight="1">
      <c r="A15" s="1"/>
      <c r="B15" s="1"/>
      <c r="C15" s="1"/>
      <c r="D15" s="1"/>
      <c r="E15" s="1"/>
      <c r="F15" s="1"/>
      <c r="G15" s="1"/>
      <c r="H15" s="1"/>
      <c r="I15" s="5"/>
    </row>
    <row r="16" spans="1:9" ht="30" customHeight="1">
      <c r="A16" s="1"/>
      <c r="B16" s="1"/>
      <c r="C16" s="1"/>
      <c r="D16" s="1"/>
      <c r="E16" s="1"/>
      <c r="F16" s="1"/>
      <c r="G16" s="1"/>
      <c r="H16" s="1"/>
      <c r="I16" s="1"/>
    </row>
    <row r="17" spans="1:9" ht="25">
      <c r="A17" s="68" t="s">
        <v>19</v>
      </c>
      <c r="B17" s="68"/>
      <c r="C17" s="68"/>
      <c r="D17" s="68"/>
      <c r="E17" s="68"/>
      <c r="F17" s="1"/>
      <c r="G17" s="1"/>
      <c r="H17" s="1"/>
      <c r="I17" s="1"/>
    </row>
    <row r="18" spans="1:9" ht="40" customHeight="1" thickBot="1">
      <c r="A18" s="23"/>
      <c r="B18" s="29" t="s">
        <v>20</v>
      </c>
      <c r="C18" s="30" t="s">
        <v>14</v>
      </c>
      <c r="D18" s="30" t="s">
        <v>15</v>
      </c>
      <c r="E18" s="30" t="s">
        <v>16</v>
      </c>
      <c r="F18" s="1"/>
      <c r="G18" s="1"/>
      <c r="H18" s="1"/>
      <c r="I18" s="1"/>
    </row>
    <row r="19" spans="1:9" ht="30" customHeight="1" thickTop="1">
      <c r="A19" s="31"/>
      <c r="B19" s="24"/>
      <c r="C19" s="25"/>
      <c r="D19" s="25"/>
      <c r="E19" s="25"/>
      <c r="F19" s="1"/>
      <c r="G19" s="1"/>
      <c r="H19" s="1"/>
      <c r="I19" s="1"/>
    </row>
    <row r="20" spans="1:9" ht="40" customHeight="1">
      <c r="A20" s="32" t="s">
        <v>18</v>
      </c>
      <c r="B20" s="27">
        <f>(I6/H6)-1</f>
        <v>-0.58201515151515149</v>
      </c>
      <c r="C20" s="26">
        <f>((H6/G6)*(I6/H6))-1</f>
        <v>-0.49046009493729337</v>
      </c>
      <c r="D20" s="26">
        <f>((H6/E6)*(I6/H6))-1</f>
        <v>-0.51474054529463509</v>
      </c>
      <c r="E20" s="26">
        <f>((H6/C6)*(I6/H6))-1</f>
        <v>-0.52055961070559609</v>
      </c>
      <c r="F20" s="1"/>
      <c r="G20" s="1"/>
      <c r="H20" s="1"/>
      <c r="I20" s="1"/>
    </row>
    <row r="21" spans="1:9" ht="30" customHeight="1">
      <c r="A21" s="33"/>
      <c r="B21" s="28"/>
      <c r="C21" s="10"/>
      <c r="D21" s="10"/>
      <c r="E21" s="10"/>
      <c r="F21" s="1"/>
      <c r="G21" s="1"/>
      <c r="H21" s="1"/>
      <c r="I21" s="1"/>
    </row>
    <row r="22" spans="1:9" ht="40" customHeight="1">
      <c r="A22" s="32" t="s">
        <v>22</v>
      </c>
      <c r="B22" s="27">
        <f>(I8/H8)-1</f>
        <v>6.5777689973303355E-2</v>
      </c>
      <c r="C22" s="26">
        <f>((H8/G8)*(I8/H8))-1</f>
        <v>0.27057906024566192</v>
      </c>
      <c r="D22" s="26">
        <f>((H8/E8)*(I8/H8))-1</f>
        <v>0.41558780085150748</v>
      </c>
      <c r="E22" s="26">
        <f>((H8/C8)*(I8/H8))-1</f>
        <v>0.39010238907849848</v>
      </c>
      <c r="F22" s="1"/>
      <c r="G22" s="1"/>
      <c r="H22" s="1"/>
      <c r="I22" s="1"/>
    </row>
    <row r="23" spans="1:9" ht="30" customHeight="1">
      <c r="A23" s="33"/>
      <c r="B23" s="21"/>
      <c r="C23" s="10"/>
      <c r="D23" s="10"/>
      <c r="E23" s="10"/>
      <c r="F23" s="1"/>
      <c r="G23" s="1"/>
      <c r="H23" s="1"/>
      <c r="I23" s="1"/>
    </row>
    <row r="24" spans="1:9" ht="40" customHeight="1">
      <c r="A24" s="32" t="s">
        <v>26</v>
      </c>
      <c r="B24" s="27">
        <f>(I10/H10)-1</f>
        <v>-0.11216429699842023</v>
      </c>
      <c r="C24" s="26">
        <f>((H10/G10)*(I10/H10))-1</f>
        <v>-6.0985797827903032E-2</v>
      </c>
      <c r="D24" s="26">
        <f>((H10/E10)*(I10/H10))-1</f>
        <v>-5.3097345132743223E-3</v>
      </c>
      <c r="E24" s="26">
        <f>((H10/C10)*(I10/H10))-1</f>
        <v>-0.237449118046133</v>
      </c>
      <c r="F24" s="1"/>
      <c r="G24" s="1"/>
      <c r="H24" s="1"/>
      <c r="I24" s="1"/>
    </row>
    <row r="25" spans="1:9" ht="30" customHeight="1">
      <c r="A25" s="33"/>
      <c r="B25" s="21"/>
      <c r="C25" s="10"/>
      <c r="D25" s="10"/>
      <c r="E25" s="10"/>
      <c r="F25" s="1"/>
      <c r="G25" s="1"/>
      <c r="H25" s="1"/>
      <c r="I25" s="1"/>
    </row>
    <row r="26" spans="1:9" ht="40" customHeight="1">
      <c r="A26" s="32" t="s">
        <v>25</v>
      </c>
      <c r="B26" s="27">
        <f>(I12/H12)-1</f>
        <v>-0.14274981217129978</v>
      </c>
      <c r="C26" s="26">
        <f>((H12/G12)*(I12/H12))-1</f>
        <v>-2.5619128949615821E-2</v>
      </c>
      <c r="D26" s="26">
        <f>((H12/E12)*(I12/H12))-1</f>
        <v>-0.4444985394352482</v>
      </c>
      <c r="E26" s="26">
        <f>((H12/C12)*(I12/H12))-1</f>
        <v>-0.19873595505617969</v>
      </c>
      <c r="F26" s="1"/>
      <c r="G26" s="1"/>
      <c r="H26" s="1"/>
      <c r="I26" s="1"/>
    </row>
    <row r="27" spans="1:9" ht="30" customHeight="1">
      <c r="A27" s="33"/>
      <c r="B27" s="21"/>
      <c r="C27" s="10"/>
      <c r="D27" s="10"/>
      <c r="E27" s="10"/>
      <c r="F27" s="1"/>
      <c r="G27" s="1"/>
      <c r="H27" s="1"/>
      <c r="I27" s="1"/>
    </row>
    <row r="28" spans="1:9" ht="40" customHeight="1">
      <c r="A28" s="32" t="s">
        <v>28</v>
      </c>
      <c r="B28" s="27">
        <f>(I14/H14)-1</f>
        <v>-0.28676470588235303</v>
      </c>
      <c r="C28" s="26">
        <f>((H14/G14)*(I14/H14))-1</f>
        <v>-0.23622047244094491</v>
      </c>
      <c r="D28" s="26">
        <f>((H14/E14)*(I14/H14))-1</f>
        <v>-0.38216560509554143</v>
      </c>
      <c r="E28" s="26">
        <f>((H14/C14)*(I14/H14))-1</f>
        <v>-0.40490797546012269</v>
      </c>
      <c r="F28" s="1"/>
      <c r="G28" s="1"/>
      <c r="H28" s="1"/>
      <c r="I28" s="1"/>
    </row>
    <row r="29" spans="1:9" ht="30" customHeight="1">
      <c r="A29" s="33"/>
      <c r="B29" s="21"/>
      <c r="C29" s="10"/>
      <c r="D29" s="10"/>
      <c r="E29" s="10"/>
      <c r="F29" s="1"/>
      <c r="G29" s="1"/>
      <c r="H29" s="1"/>
      <c r="I29" s="1"/>
    </row>
    <row r="30" spans="1:9" ht="30" customHeight="1">
      <c r="A30" s="34"/>
      <c r="B30" s="22"/>
      <c r="C30" s="9"/>
      <c r="D30" s="9"/>
      <c r="E30" s="9"/>
      <c r="F30" s="1"/>
      <c r="G30" s="1"/>
      <c r="H30" s="1"/>
      <c r="I30" s="1"/>
    </row>
  </sheetData>
  <mergeCells count="3">
    <mergeCell ref="A1:I1"/>
    <mergeCell ref="A17:E17"/>
    <mergeCell ref="A2:I2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 low="1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56BE79"/>
          <x14:colorLow rgb="FFFF5055"/>
          <x14:sparklines>
            <x14:sparkline>
              <xm:f>'Matières premières'!B14:I14</xm:f>
              <xm:sqref>B14</xm:sqref>
            </x14:sparkline>
          </x14:sparklines>
        </x14:sparklineGroup>
        <x14:sparklineGroup displayEmptyCellsAs="gap" high="1" low="1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56BE79"/>
          <x14:colorLow rgb="FFFF5055"/>
          <x14:sparklines>
            <x14:sparkline>
              <xm:f>'Matières premières'!B10:I10</xm:f>
              <xm:sqref>B10</xm:sqref>
            </x14:sparkline>
          </x14:sparklines>
        </x14:sparklineGroup>
        <x14:sparklineGroup displayEmptyCellsAs="gap" high="1" low="1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56BE79"/>
          <x14:colorLow rgb="FFFF5055"/>
          <x14:sparklines>
            <x14:sparkline>
              <xm:f>'Matières premières'!B12:I12</xm:f>
              <xm:sqref>B12</xm:sqref>
            </x14:sparkline>
          </x14:sparklines>
        </x14:sparklineGroup>
        <x14:sparklineGroup displayEmptyCellsAs="gap" high="1" low="1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56BE79"/>
          <x14:colorLow rgb="FFFF5055"/>
          <x14:sparklines>
            <x14:sparkline>
              <xm:f>'Matières premières'!B6:I6</xm:f>
              <xm:sqref>B6</xm:sqref>
            </x14:sparkline>
          </x14:sparklines>
        </x14:sparklineGroup>
        <x14:sparklineGroup displayEmptyCellsAs="gap" high="1" low="1">
          <x14:colorSeries theme="7" tint="-0.249977111117893"/>
          <x14:colorNegative rgb="FFFFB620"/>
          <x14:colorAxis rgb="FF000000"/>
          <x14:colorMarkers rgb="FFD70077"/>
          <x14:colorFirst rgb="FF5687C2"/>
          <x14:colorLast rgb="FF359CEB"/>
          <x14:colorHigh rgb="FF56BE79"/>
          <x14:colorLow rgb="FFFF5055"/>
          <x14:sparklines>
            <x14:sparkline>
              <xm:f>'Matières premières'!B8:I8</xm:f>
              <xm:sqref>B8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1 </vt:lpstr>
      <vt:lpstr>Feuille 2 </vt:lpstr>
      <vt:lpstr>Taux de Change</vt:lpstr>
      <vt:lpstr>Matières premières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 ucp</dc:creator>
  <cp:lastModifiedBy>Michel</cp:lastModifiedBy>
  <dcterms:created xsi:type="dcterms:W3CDTF">2016-12-06T05:59:57Z</dcterms:created>
  <dcterms:modified xsi:type="dcterms:W3CDTF">2020-04-13T11:29:56Z</dcterms:modified>
</cp:coreProperties>
</file>