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0370" windowHeight="72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4" i="1" l="1" a="1"/>
  <c r="I14" i="1" s="1"/>
  <c r="K14" i="1" s="1"/>
  <c r="J14" i="1" s="1"/>
  <c r="I13" i="1" a="1"/>
  <c r="I13" i="1"/>
  <c r="I12" i="1" a="1"/>
  <c r="I12" i="1" s="1"/>
  <c r="I11" i="1" a="1"/>
  <c r="I11" i="1"/>
  <c r="I10" i="1" a="1"/>
  <c r="I10" i="1" s="1"/>
  <c r="I9" i="1" a="1"/>
  <c r="I9" i="1"/>
  <c r="I8" i="1" a="1"/>
  <c r="I8" i="1" s="1"/>
  <c r="I7" i="1" a="1"/>
  <c r="I7" i="1"/>
  <c r="I6" i="1" a="1"/>
  <c r="I6" i="1" s="1"/>
  <c r="I5" i="1" a="1"/>
  <c r="I5" i="1"/>
  <c r="I4" i="1" a="1"/>
  <c r="I4" i="1" s="1"/>
  <c r="I3" i="1" a="1"/>
  <c r="I3" i="1"/>
  <c r="C14" i="1" a="1"/>
  <c r="C14" i="1" s="1"/>
  <c r="F14" i="1"/>
  <c r="I2" i="1" l="1" a="1"/>
  <c r="I2" i="1" s="1"/>
  <c r="K4" i="1"/>
  <c r="J4" i="1" s="1"/>
  <c r="K5" i="1"/>
  <c r="J5" i="1" s="1"/>
  <c r="K6" i="1"/>
  <c r="J6" i="1" s="1"/>
  <c r="K8" i="1"/>
  <c r="J8" i="1" s="1"/>
  <c r="K9" i="1"/>
  <c r="J9" i="1" s="1"/>
  <c r="K11" i="1"/>
  <c r="J11" i="1" s="1"/>
  <c r="K12" i="1"/>
  <c r="J12" i="1" s="1"/>
  <c r="K13" i="1"/>
  <c r="J13" i="1" s="1"/>
  <c r="F13" i="1" l="1"/>
  <c r="F12" i="1"/>
  <c r="F11" i="1"/>
  <c r="F10" i="1"/>
  <c r="F9" i="1"/>
  <c r="F8" i="1"/>
  <c r="F7" i="1"/>
  <c r="F6" i="1"/>
  <c r="F5" i="1"/>
  <c r="F4" i="1"/>
  <c r="F3" i="1"/>
  <c r="F2" i="1"/>
  <c r="C3" i="1" l="1" a="1"/>
  <c r="C3" i="1" s="1"/>
  <c r="C6" i="1" a="1"/>
  <c r="C6" i="1" s="1"/>
  <c r="C11" i="1" a="1"/>
  <c r="C11" i="1" s="1"/>
  <c r="C12" i="1" a="1"/>
  <c r="C12" i="1" s="1"/>
  <c r="C4" i="1" a="1"/>
  <c r="C4" i="1" s="1"/>
  <c r="C9" i="1" a="1"/>
  <c r="C9" i="1" s="1"/>
  <c r="C5" i="1" a="1"/>
  <c r="C5" i="1" s="1"/>
  <c r="C8" i="1" a="1"/>
  <c r="C8" i="1" s="1"/>
  <c r="K7" i="1" s="1"/>
  <c r="J7" i="1" s="1"/>
  <c r="C7" i="1" a="1"/>
  <c r="C7" i="1" s="1"/>
  <c r="C10" i="1" a="1"/>
  <c r="C10" i="1" s="1"/>
  <c r="C13" i="1" a="1"/>
  <c r="C13" i="1" s="1"/>
  <c r="C2" i="1" a="1"/>
  <c r="C2" i="1" s="1"/>
  <c r="K10" i="1" l="1"/>
  <c r="J10" i="1" s="1"/>
  <c r="K3" i="1"/>
  <c r="J3" i="1" s="1"/>
  <c r="K2" i="1"/>
  <c r="J2" i="1" s="1"/>
</calcChain>
</file>

<file path=xl/sharedStrings.xml><?xml version="1.0" encoding="utf-8"?>
<sst xmlns="http://schemas.openxmlformats.org/spreadsheetml/2006/main" count="34" uniqueCount="24">
  <si>
    <t>Niveau</t>
  </si>
  <si>
    <t>Quantité nom</t>
  </si>
  <si>
    <t>Quantité totale</t>
  </si>
  <si>
    <t>ENS COMPLET</t>
  </si>
  <si>
    <t>S/E 1</t>
  </si>
  <si>
    <t>PU 1</t>
  </si>
  <si>
    <t>PU 2</t>
  </si>
  <si>
    <t>PU 3</t>
  </si>
  <si>
    <t>S/E 2</t>
  </si>
  <si>
    <t>PU 4</t>
  </si>
  <si>
    <t>PU 5</t>
  </si>
  <si>
    <t>S/E 3</t>
  </si>
  <si>
    <t>PU 6</t>
  </si>
  <si>
    <t>PU 7</t>
  </si>
  <si>
    <t xml:space="preserve">PU 8 </t>
  </si>
  <si>
    <t xml:space="preserve">Désignation </t>
  </si>
  <si>
    <t>Num ligne</t>
  </si>
  <si>
    <t>Type somme</t>
  </si>
  <si>
    <t>Masse unitaire</t>
  </si>
  <si>
    <t>Masse calculée</t>
  </si>
  <si>
    <t xml:space="preserve">Masse totale </t>
  </si>
  <si>
    <t>Somme</t>
  </si>
  <si>
    <t>Pesée</t>
  </si>
  <si>
    <t>Nb de sous-ensembles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</si>
</sst>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Calibri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4" xfId="0" applyBorder="1"/>
    <xf numFmtId="0" fontId="1" fillId="0" borderId="5" xfId="0" applyFont="1" applyBorder="1"/>
    <xf numFmtId="0" fontId="0" fillId="0" borderId="5" xfId="0" applyBorder="1"/>
    <xf numFmtId="0" fontId="1" fillId="0" borderId="6" xfId="0" applyFont="1" applyBorder="1"/>
    <xf numFmtId="0" fontId="0" fillId="0" borderId="2" xfId="0" applyFill="1" applyBorder="1"/>
    <xf numFmtId="0" fontId="1" fillId="0" borderId="1" xfId="0" applyFont="1" applyFill="1" applyBorder="1"/>
    <xf numFmtId="0" fontId="0" fillId="0" borderId="1" xfId="0" applyFill="1" applyBorder="1"/>
    <xf numFmtId="0" fontId="1" fillId="0" borderId="3" xfId="0" applyFont="1" applyFill="1" applyBorder="1"/>
    <xf numFmtId="0" fontId="0" fillId="0" borderId="0" xfId="0" applyFill="1"/>
    <xf numFmtId="0" fontId="0" fillId="0" borderId="7" xfId="0" applyFill="1" applyBorder="1"/>
    <xf numFmtId="0" fontId="0" fillId="0" borderId="8" xfId="0" applyFill="1" applyBorder="1"/>
    <xf numFmtId="0" fontId="1" fillId="0" borderId="8" xfId="0" applyFont="1" applyFill="1" applyBorder="1"/>
    <xf numFmtId="0" fontId="1" fillId="0" borderId="9" xfId="0" applyFont="1" applyFill="1" applyBorder="1"/>
    <xf numFmtId="0" fontId="2" fillId="0" borderId="8" xfId="0" applyNumberFormat="1" applyFont="1" applyFill="1" applyBorder="1"/>
  </cellXfs>
  <cellStyles count="1">
    <cellStyle name="Normal" xfId="0" builtinId="0"/>
  </cellStyles>
  <dxfs count="23">
    <dxf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rgb="FFFF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1:K14" totalsRowShown="0" headerRowDxfId="14" dataDxfId="0" headerRowBorderDxfId="12" tableBorderDxfId="13" totalsRowBorderDxfId="11">
  <autoFilter ref="B1:K14"/>
  <tableColumns count="10">
    <tableColumn id="1" name="Quantité nom" dataDxfId="10"/>
    <tableColumn id="2" name="Quantité totale" dataDxfId="9"/>
    <tableColumn id="3" name="Niveau" dataDxfId="8"/>
    <tableColumn id="4" name="Désignation " dataDxfId="7"/>
    <tableColumn id="5" name="Num ligne" dataDxfId="6">
      <calculatedColumnFormula>ROW()</calculatedColumnFormula>
    </tableColumn>
    <tableColumn id="6" name="Type somme" dataDxfId="5"/>
    <tableColumn id="7" name="Masse unitaire" dataDxfId="4"/>
    <tableColumn id="10" name="Nb de sous-ensembles" dataDxfId="3">
      <calculatedColumnFormula array="1">MIN(IFERROR(IF(D2-{0;1;2;3;4;5;6;7}&gt;=0,MATCH(D2-{0;1;2;3;4;5;6;7},D3:D$13,0)-1,""),""))</calculatedColumnFormula>
    </tableColumn>
    <tableColumn id="8" name="Masse calculée" dataDxfId="2">
      <calculatedColumnFormula>IFERROR(Tableau1[[#This Row],[Masse totale ]]/Tableau1[[#This Row],[Quantité nom]],0)</calculatedColumnFormula>
    </tableColumn>
    <tableColumn id="9" name="Masse totale " dataDxfId="1">
      <calculatedColumnFormula>IFERROR(SUMPRODUCT(OFFSET(Tableau1[[#This Row],[Quantité totale]],1,0,Tableau1[[#This Row],[Nb de sous-ensembles]])*OFFSET(Tableau1[[#This Row],[Masse unitaire]],1,0,Tableau1[[#This Row],[Nb de sous-ensembles]])),Tableau1[[#This Row],[Masse unitaire]])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K14"/>
  <sheetViews>
    <sheetView tabSelected="1" workbookViewId="0">
      <selection activeCell="I2" sqref="I2"/>
    </sheetView>
  </sheetViews>
  <sheetFormatPr baseColWidth="10" defaultRowHeight="14.5" x14ac:dyDescent="0.35"/>
  <cols>
    <col min="2" max="2" width="14.6328125" bestFit="1" customWidth="1"/>
    <col min="3" max="3" width="15.6328125" bestFit="1" customWidth="1"/>
    <col min="4" max="4" width="8.81640625" bestFit="1" customWidth="1"/>
    <col min="5" max="5" width="13.36328125" bestFit="1" customWidth="1"/>
    <col min="6" max="6" width="11.453125" bestFit="1" customWidth="1"/>
    <col min="7" max="7" width="13.7265625" bestFit="1" customWidth="1"/>
    <col min="8" max="8" width="15.36328125" bestFit="1" customWidth="1"/>
    <col min="9" max="9" width="21.90625" bestFit="1" customWidth="1"/>
    <col min="10" max="10" width="15.54296875" bestFit="1" customWidth="1"/>
    <col min="11" max="12" width="14.1796875" bestFit="1" customWidth="1"/>
  </cols>
  <sheetData>
    <row r="1" spans="2:11" x14ac:dyDescent="0.35">
      <c r="B1" s="1" t="s">
        <v>1</v>
      </c>
      <c r="C1" s="2" t="s">
        <v>2</v>
      </c>
      <c r="D1" s="3" t="s">
        <v>0</v>
      </c>
      <c r="E1" s="3" t="s">
        <v>15</v>
      </c>
      <c r="F1" s="3" t="s">
        <v>16</v>
      </c>
      <c r="G1" s="3" t="s">
        <v>17</v>
      </c>
      <c r="H1" s="3" t="s">
        <v>18</v>
      </c>
      <c r="I1" s="2" t="s">
        <v>23</v>
      </c>
      <c r="J1" s="2" t="s">
        <v>19</v>
      </c>
      <c r="K1" s="4" t="s">
        <v>20</v>
      </c>
    </row>
    <row r="2" spans="2:11" s="9" customFormat="1" x14ac:dyDescent="0.35">
      <c r="B2" s="5">
        <v>1</v>
      </c>
      <c r="C2" s="6">
        <f t="array" ref="C2">IFERROR(INDEX(Tableau1[[#All],[Quantité nom]],MAX(IF(D1:D$2&lt;Tableau1[[#This Row],[Niveau]],F1:F$2)))*Tableau1[[#This Row],[Quantité nom]],Tableau1[[#This Row],[Quantité nom]])</f>
        <v>1</v>
      </c>
      <c r="D2" s="7">
        <v>2</v>
      </c>
      <c r="E2" s="7" t="s">
        <v>3</v>
      </c>
      <c r="F2" s="7">
        <f>ROW()</f>
        <v>2</v>
      </c>
      <c r="G2" s="7" t="s">
        <v>21</v>
      </c>
      <c r="H2" s="7"/>
      <c r="I2" s="6">
        <f t="array" ref="I2">MIN(IFERROR(IF(D2-{0;1;2;3;4;5;6;7}&gt;=0,MATCH(D2-{0;1;2;3;4;5;6;7},D3:D$14,0)-1,""),""))</f>
        <v>11</v>
      </c>
      <c r="J2" s="6">
        <f ca="1">IFERROR(Tableau1[[#This Row],[Masse totale ]]/Tableau1[[#This Row],[Quantité nom]],0)</f>
        <v>4169.514000000001</v>
      </c>
      <c r="K2" s="8">
        <f ca="1">IFERROR(SUMPRODUCT(OFFSET(Tableau1[[#This Row],[Quantité totale]],1,0,Tableau1[[#This Row],[Nb de sous-ensembles]])*OFFSET(Tableau1[[#This Row],[Masse unitaire]],1,0,Tableau1[[#This Row],[Nb de sous-ensembles]])),Tableau1[[#This Row],[Masse unitaire]])</f>
        <v>4169.514000000001</v>
      </c>
    </row>
    <row r="3" spans="2:11" s="9" customFormat="1" x14ac:dyDescent="0.35">
      <c r="B3" s="5">
        <v>2</v>
      </c>
      <c r="C3" s="6">
        <f t="array" ref="C3">IFERROR(INDEX(Tableau1[[#All],[Quantité nom]],MAX(IF(D2:D$2&lt;Tableau1[[#This Row],[Niveau]],F2:F$2)))*Tableau1[[#This Row],[Quantité nom]],Tableau1[[#This Row],[Quantité nom]])</f>
        <v>2</v>
      </c>
      <c r="D3" s="7">
        <v>3</v>
      </c>
      <c r="E3" s="7" t="s">
        <v>4</v>
      </c>
      <c r="F3" s="7">
        <f>ROW()</f>
        <v>3</v>
      </c>
      <c r="G3" s="7" t="s">
        <v>21</v>
      </c>
      <c r="H3" s="7"/>
      <c r="I3" s="6">
        <f t="array" ref="I3">MIN(IFERROR(IF(D3-{0;1;2;3;4;5;6;7}&gt;=0,MATCH(D3-{0;1;2;3;4;5;6;7},D4:D$14,0)-1,""),""))</f>
        <v>3</v>
      </c>
      <c r="J3" s="6">
        <f ca="1">IFERROR(Tableau1[[#This Row],[Masse totale ]]/Tableau1[[#This Row],[Quantité nom]],0)</f>
        <v>1289.22</v>
      </c>
      <c r="K3" s="8">
        <f ca="1">IFERROR(SUMPRODUCT(OFFSET(Tableau1[[#This Row],[Quantité totale]],1,0,Tableau1[[#This Row],[Nb de sous-ensembles]])*OFFSET(Tableau1[[#This Row],[Masse unitaire]],1,0,Tableau1[[#This Row],[Nb de sous-ensembles]])),Tableau1[[#This Row],[Masse unitaire]])</f>
        <v>2578.44</v>
      </c>
    </row>
    <row r="4" spans="2:11" s="9" customFormat="1" x14ac:dyDescent="0.35">
      <c r="B4" s="5">
        <v>1</v>
      </c>
      <c r="C4" s="6">
        <f t="array" ref="C4">IFERROR(INDEX(Tableau1[[#All],[Quantité nom]],MAX(IF(D$2:D3&lt;Tableau1[[#This Row],[Niveau]],F$2:F3)))*Tableau1[[#This Row],[Quantité nom]],Tableau1[[#This Row],[Quantité nom]])</f>
        <v>2</v>
      </c>
      <c r="D4" s="7">
        <v>4</v>
      </c>
      <c r="E4" s="7" t="s">
        <v>5</v>
      </c>
      <c r="F4" s="7">
        <f>ROW()</f>
        <v>4</v>
      </c>
      <c r="G4" s="7" t="s">
        <v>22</v>
      </c>
      <c r="H4" s="7">
        <v>1176.32</v>
      </c>
      <c r="I4" s="6">
        <f t="array" ref="I4">MIN(IFERROR(IF(D4-{0;1;2;3;4;5;6;7}&gt;=0,MATCH(D4-{0;1;2;3;4;5;6;7},D5:D$14,0)-1,""),""))</f>
        <v>0</v>
      </c>
      <c r="J4" s="6">
        <f ca="1">IFERROR(Tableau1[[#This Row],[Masse totale ]]/Tableau1[[#This Row],[Quantité nom]],0)</f>
        <v>1176.32</v>
      </c>
      <c r="K4" s="8">
        <f ca="1">IFERROR(SUMPRODUCT(OFFSET(Tableau1[[#This Row],[Quantité totale]],1,0,Tableau1[[#This Row],[Nb de sous-ensembles]])*OFFSET(Tableau1[[#This Row],[Masse unitaire]],1,0,Tableau1[[#This Row],[Nb de sous-ensembles]])),Tableau1[[#This Row],[Masse unitaire]])</f>
        <v>1176.32</v>
      </c>
    </row>
    <row r="5" spans="2:11" s="9" customFormat="1" x14ac:dyDescent="0.35">
      <c r="B5" s="5">
        <v>1</v>
      </c>
      <c r="C5" s="6">
        <f t="array" ref="C5">IFERROR(INDEX(Tableau1[[#All],[Quantité nom]],MAX(IF(D$2:D4&lt;Tableau1[[#This Row],[Niveau]],F$2:F4)))*Tableau1[[#This Row],[Quantité nom]],Tableau1[[#This Row],[Quantité nom]])</f>
        <v>2</v>
      </c>
      <c r="D5" s="7">
        <v>4</v>
      </c>
      <c r="E5" s="7" t="s">
        <v>6</v>
      </c>
      <c r="F5" s="7">
        <f>ROW()</f>
        <v>5</v>
      </c>
      <c r="G5" s="7" t="s">
        <v>22</v>
      </c>
      <c r="H5" s="7">
        <v>112</v>
      </c>
      <c r="I5" s="6">
        <f t="array" ref="I5">MIN(IFERROR(IF(D5-{0;1;2;3;4;5;6;7}&gt;=0,MATCH(D5-{0;1;2;3;4;5;6;7},D6:D$14,0)-1,""),""))</f>
        <v>0</v>
      </c>
      <c r="J5" s="6">
        <f ca="1">IFERROR(Tableau1[[#This Row],[Masse totale ]]/Tableau1[[#This Row],[Quantité nom]],0)</f>
        <v>112</v>
      </c>
      <c r="K5" s="8">
        <f ca="1">IFERROR(SUMPRODUCT(OFFSET(Tableau1[[#This Row],[Quantité totale]],1,0,Tableau1[[#This Row],[Nb de sous-ensembles]])*OFFSET(Tableau1[[#This Row],[Masse unitaire]],1,0,Tableau1[[#This Row],[Nb de sous-ensembles]])),Tableau1[[#This Row],[Masse unitaire]])</f>
        <v>112</v>
      </c>
    </row>
    <row r="6" spans="2:11" s="9" customFormat="1" x14ac:dyDescent="0.35">
      <c r="B6" s="5">
        <v>1</v>
      </c>
      <c r="C6" s="6">
        <f t="array" ref="C6">IFERROR(INDEX(Tableau1[[#All],[Quantité nom]],MAX(IF(D$2:D5&lt;Tableau1[[#This Row],[Niveau]],F$2:F5)))*Tableau1[[#This Row],[Quantité nom]],Tableau1[[#This Row],[Quantité nom]])</f>
        <v>2</v>
      </c>
      <c r="D6" s="7">
        <v>4</v>
      </c>
      <c r="E6" s="7" t="s">
        <v>7</v>
      </c>
      <c r="F6" s="7">
        <f>ROW()</f>
        <v>6</v>
      </c>
      <c r="G6" s="7" t="s">
        <v>22</v>
      </c>
      <c r="H6" s="7">
        <v>0.9</v>
      </c>
      <c r="I6" s="6">
        <f t="array" ref="I6">MIN(IFERROR(IF(D6-{0;1;2;3;4;5;6;7}&gt;=0,MATCH(D6-{0;1;2;3;4;5;6;7},D7:D$14,0)-1,""),""))</f>
        <v>0</v>
      </c>
      <c r="J6" s="6">
        <f ca="1">IFERROR(Tableau1[[#This Row],[Masse totale ]]/Tableau1[[#This Row],[Quantité nom]],0)</f>
        <v>0.9</v>
      </c>
      <c r="K6" s="8">
        <f ca="1">IFERROR(SUMPRODUCT(OFFSET(Tableau1[[#This Row],[Quantité totale]],1,0,Tableau1[[#This Row],[Nb de sous-ensembles]])*OFFSET(Tableau1[[#This Row],[Masse unitaire]],1,0,Tableau1[[#This Row],[Nb de sous-ensembles]])),Tableau1[[#This Row],[Masse unitaire]])</f>
        <v>0.9</v>
      </c>
    </row>
    <row r="7" spans="2:11" s="9" customFormat="1" x14ac:dyDescent="0.35">
      <c r="B7" s="5">
        <v>1</v>
      </c>
      <c r="C7" s="6">
        <f t="array" ref="C7">IFERROR(INDEX(Tableau1[[#All],[Quantité nom]],MAX(IF(D$2:D6&lt;Tableau1[[#This Row],[Niveau]],F$2:F6)))*Tableau1[[#This Row],[Quantité nom]],Tableau1[[#This Row],[Quantité nom]])</f>
        <v>1</v>
      </c>
      <c r="D7" s="7">
        <v>3</v>
      </c>
      <c r="E7" s="7" t="s">
        <v>8</v>
      </c>
      <c r="F7" s="7">
        <f>ROW()</f>
        <v>7</v>
      </c>
      <c r="G7" s="7" t="s">
        <v>21</v>
      </c>
      <c r="H7" s="7"/>
      <c r="I7" s="6">
        <f t="array" ref="I7">MIN(IFERROR(IF(D7-{0;1;2;3;4;5;6;7}&gt;=0,MATCH(D7-{0;1;2;3;4;5;6;7},D8:D$14,0)-1,""),""))</f>
        <v>2</v>
      </c>
      <c r="J7" s="6">
        <f ca="1">IFERROR(Tableau1[[#This Row],[Masse totale ]]/Tableau1[[#This Row],[Quantité nom]],0)</f>
        <v>536.89800000000002</v>
      </c>
      <c r="K7" s="8">
        <f ca="1">IFERROR(SUMPRODUCT(OFFSET(Tableau1[[#This Row],[Quantité totale]],1,0,Tableau1[[#This Row],[Nb de sous-ensembles]])*OFFSET(Tableau1[[#This Row],[Masse unitaire]],1,0,Tableau1[[#This Row],[Nb de sous-ensembles]])),Tableau1[[#This Row],[Masse unitaire]])</f>
        <v>536.89800000000002</v>
      </c>
    </row>
    <row r="8" spans="2:11" s="9" customFormat="1" x14ac:dyDescent="0.35">
      <c r="B8" s="5">
        <v>1</v>
      </c>
      <c r="C8" s="6">
        <f t="array" ref="C8">IFERROR(INDEX(Tableau1[[#All],[Quantité nom]],MAX(IF(D$2:D7&lt;Tableau1[[#This Row],[Niveau]],F$2:F7)))*Tableau1[[#This Row],[Quantité nom]],Tableau1[[#This Row],[Quantité nom]])</f>
        <v>1</v>
      </c>
      <c r="D8" s="7">
        <v>4</v>
      </c>
      <c r="E8" s="7" t="s">
        <v>9</v>
      </c>
      <c r="F8" s="7">
        <f>ROW()</f>
        <v>8</v>
      </c>
      <c r="G8" s="7" t="s">
        <v>22</v>
      </c>
      <c r="H8" s="7">
        <v>533.27</v>
      </c>
      <c r="I8" s="6">
        <f t="array" ref="I8">MIN(IFERROR(IF(D8-{0;1;2;3;4;5;6;7}&gt;=0,MATCH(D8-{0;1;2;3;4;5;6;7},D9:D$14,0)-1,""),""))</f>
        <v>0</v>
      </c>
      <c r="J8" s="6">
        <f ca="1">IFERROR(Tableau1[[#This Row],[Masse totale ]]/Tableau1[[#This Row],[Quantité nom]],0)</f>
        <v>533.27</v>
      </c>
      <c r="K8" s="8">
        <f ca="1">IFERROR(SUMPRODUCT(OFFSET(Tableau1[[#This Row],[Quantité totale]],1,0,Tableau1[[#This Row],[Nb de sous-ensembles]])*OFFSET(Tableau1[[#This Row],[Masse unitaire]],1,0,Tableau1[[#This Row],[Nb de sous-ensembles]])),Tableau1[[#This Row],[Masse unitaire]])</f>
        <v>533.27</v>
      </c>
    </row>
    <row r="9" spans="2:11" s="9" customFormat="1" x14ac:dyDescent="0.35">
      <c r="B9" s="5">
        <v>4</v>
      </c>
      <c r="C9" s="6">
        <f t="array" ref="C9">IFERROR(INDEX(Tableau1[[#All],[Quantité nom]],MAX(IF(D$2:D8&lt;Tableau1[[#This Row],[Niveau]],F$2:F8)))*Tableau1[[#This Row],[Quantité nom]],Tableau1[[#This Row],[Quantité nom]])</f>
        <v>4</v>
      </c>
      <c r="D9" s="7">
        <v>4</v>
      </c>
      <c r="E9" s="7" t="s">
        <v>10</v>
      </c>
      <c r="F9" s="7">
        <f>ROW()</f>
        <v>9</v>
      </c>
      <c r="G9" s="7" t="s">
        <v>22</v>
      </c>
      <c r="H9" s="7">
        <v>0.90700000000000003</v>
      </c>
      <c r="I9" s="6">
        <f t="array" ref="I9">MIN(IFERROR(IF(D9-{0;1;2;3;4;5;6;7}&gt;=0,MATCH(D9-{0;1;2;3;4;5;6;7},D10:D$14,0)-1,""),""))</f>
        <v>0</v>
      </c>
      <c r="J9" s="6">
        <f ca="1">IFERROR(Tableau1[[#This Row],[Masse totale ]]/Tableau1[[#This Row],[Quantité nom]],0)</f>
        <v>0.22675000000000001</v>
      </c>
      <c r="K9" s="8">
        <f ca="1">IFERROR(SUMPRODUCT(OFFSET(Tableau1[[#This Row],[Quantité totale]],1,0,Tableau1[[#This Row],[Nb de sous-ensembles]])*OFFSET(Tableau1[[#This Row],[Masse unitaire]],1,0,Tableau1[[#This Row],[Nb de sous-ensembles]])),Tableau1[[#This Row],[Masse unitaire]])</f>
        <v>0.90700000000000003</v>
      </c>
    </row>
    <row r="10" spans="2:11" s="9" customFormat="1" x14ac:dyDescent="0.35">
      <c r="B10" s="5">
        <v>6</v>
      </c>
      <c r="C10" s="6">
        <f t="array" ref="C10">IFERROR(INDEX(Tableau1[[#All],[Quantité nom]],MAX(IF(D$2:D9&lt;Tableau1[[#This Row],[Niveau]],F$2:F9)))*Tableau1[[#This Row],[Quantité nom]],Tableau1[[#This Row],[Quantité nom]])</f>
        <v>6</v>
      </c>
      <c r="D10" s="7">
        <v>3</v>
      </c>
      <c r="E10" s="7" t="s">
        <v>11</v>
      </c>
      <c r="F10" s="7">
        <f>ROW()</f>
        <v>10</v>
      </c>
      <c r="G10" s="7" t="s">
        <v>21</v>
      </c>
      <c r="H10" s="7"/>
      <c r="I10" s="6">
        <f t="array" ref="I10">MIN(IFERROR(IF(D10-{0;1;2;3;4;5;6;7}&gt;=0,MATCH(D10-{0;1;2;3;4;5;6;7},D11:D$14,0)-1,""),""))</f>
        <v>3</v>
      </c>
      <c r="J10" s="6">
        <f ca="1">IFERROR(Tableau1[[#This Row],[Masse totale ]]/Tableau1[[#This Row],[Quantité nom]],0)</f>
        <v>175.69600000000003</v>
      </c>
      <c r="K10" s="8">
        <f ca="1">IFERROR(SUMPRODUCT(OFFSET(Tableau1[[#This Row],[Quantité totale]],1,0,Tableau1[[#This Row],[Nb de sous-ensembles]])*OFFSET(Tableau1[[#This Row],[Masse unitaire]],1,0,Tableau1[[#This Row],[Nb de sous-ensembles]])),Tableau1[[#This Row],[Masse unitaire]])</f>
        <v>1054.1760000000002</v>
      </c>
    </row>
    <row r="11" spans="2:11" s="9" customFormat="1" x14ac:dyDescent="0.35">
      <c r="B11" s="5">
        <v>1</v>
      </c>
      <c r="C11" s="6">
        <f t="array" ref="C11">IFERROR(INDEX(Tableau1[[#All],[Quantité nom]],MAX(IF(D$2:D10&lt;Tableau1[[#This Row],[Niveau]],F$2:F10)))*Tableau1[[#This Row],[Quantité nom]],Tableau1[[#This Row],[Quantité nom]])</f>
        <v>6</v>
      </c>
      <c r="D11" s="7">
        <v>4</v>
      </c>
      <c r="E11" s="7" t="s">
        <v>12</v>
      </c>
      <c r="F11" s="7">
        <f>ROW()</f>
        <v>11</v>
      </c>
      <c r="G11" s="7" t="s">
        <v>22</v>
      </c>
      <c r="H11" s="7">
        <v>172.8</v>
      </c>
      <c r="I11" s="6">
        <f t="array" ref="I11">MIN(IFERROR(IF(D11-{0;1;2;3;4;5;6;7}&gt;=0,MATCH(D11-{0;1;2;3;4;5;6;7},D12:D$14,0)-1,""),""))</f>
        <v>0</v>
      </c>
      <c r="J11" s="6">
        <f ca="1">IFERROR(Tableau1[[#This Row],[Masse totale ]]/Tableau1[[#This Row],[Quantité nom]],0)</f>
        <v>172.8</v>
      </c>
      <c r="K11" s="8">
        <f ca="1">IFERROR(SUMPRODUCT(OFFSET(Tableau1[[#This Row],[Quantité totale]],1,0,Tableau1[[#This Row],[Nb de sous-ensembles]])*OFFSET(Tableau1[[#This Row],[Masse unitaire]],1,0,Tableau1[[#This Row],[Nb de sous-ensembles]])),Tableau1[[#This Row],[Masse unitaire]])</f>
        <v>172.8</v>
      </c>
    </row>
    <row r="12" spans="2:11" s="9" customFormat="1" x14ac:dyDescent="0.35">
      <c r="B12" s="5">
        <v>2</v>
      </c>
      <c r="C12" s="6">
        <f t="array" ref="C12">IFERROR(INDEX(Tableau1[[#All],[Quantité nom]],MAX(IF(D$2:D11&lt;Tableau1[[#This Row],[Niveau]],F$2:F11)))*Tableau1[[#This Row],[Quantité nom]],Tableau1[[#This Row],[Quantité nom]])</f>
        <v>12</v>
      </c>
      <c r="D12" s="7">
        <v>4</v>
      </c>
      <c r="E12" s="7" t="s">
        <v>13</v>
      </c>
      <c r="F12" s="7">
        <f>ROW()</f>
        <v>12</v>
      </c>
      <c r="G12" s="7" t="s">
        <v>22</v>
      </c>
      <c r="H12" s="7">
        <v>0.64500000000000002</v>
      </c>
      <c r="I12" s="6">
        <f t="array" ref="I12">MIN(IFERROR(IF(D12-{0;1;2;3;4;5;6;7}&gt;=0,MATCH(D12-{0;1;2;3;4;5;6;7},D13:D$14,0)-1,""),""))</f>
        <v>0</v>
      </c>
      <c r="J12" s="6">
        <f ca="1">IFERROR(Tableau1[[#This Row],[Masse totale ]]/Tableau1[[#This Row],[Quantité nom]],0)</f>
        <v>0.32250000000000001</v>
      </c>
      <c r="K12" s="8">
        <f ca="1">IFERROR(SUMPRODUCT(OFFSET(Tableau1[[#This Row],[Quantité totale]],1,0,Tableau1[[#This Row],[Nb de sous-ensembles]])*OFFSET(Tableau1[[#This Row],[Masse unitaire]],1,0,Tableau1[[#This Row],[Nb de sous-ensembles]])),Tableau1[[#This Row],[Masse unitaire]])</f>
        <v>0.64500000000000002</v>
      </c>
    </row>
    <row r="13" spans="2:11" s="9" customFormat="1" x14ac:dyDescent="0.35">
      <c r="B13" s="10">
        <v>1</v>
      </c>
      <c r="C13" s="6">
        <f t="array" ref="C13">IFERROR(INDEX(Tableau1[[#All],[Quantité nom]],MAX(IF(D$2:D12&lt;Tableau1[[#This Row],[Niveau]],F$2:F12)))*Tableau1[[#This Row],[Quantité nom]],Tableau1[[#This Row],[Quantité nom]])</f>
        <v>6</v>
      </c>
      <c r="D13" s="11">
        <v>4</v>
      </c>
      <c r="E13" s="11" t="s">
        <v>14</v>
      </c>
      <c r="F13" s="11">
        <f>ROW()</f>
        <v>13</v>
      </c>
      <c r="G13" s="11" t="s">
        <v>22</v>
      </c>
      <c r="H13" s="11">
        <v>1.6060000000000001</v>
      </c>
      <c r="I13" s="12">
        <f t="array" ref="I13">MIN(IFERROR(IF(D13-{0;1;2;3;4;5;6;7}&gt;=0,MATCH(D13-{0;1;2;3;4;5;6;7},D14:D$14,0)-1,""),""))</f>
        <v>0</v>
      </c>
      <c r="J13" s="12">
        <f ca="1">IFERROR(Tableau1[[#This Row],[Masse totale ]]/Tableau1[[#This Row],[Quantité nom]],0)</f>
        <v>1.6060000000000001</v>
      </c>
      <c r="K13" s="13">
        <f ca="1">IFERROR(SUMPRODUCT(OFFSET(Tableau1[[#This Row],[Quantité totale]],1,0,Tableau1[[#This Row],[Nb de sous-ensembles]])*OFFSET(Tableau1[[#This Row],[Masse unitaire]],1,0,Tableau1[[#This Row],[Nb de sous-ensembles]])),Tableau1[[#This Row],[Masse unitaire]])</f>
        <v>1.6060000000000001</v>
      </c>
    </row>
    <row r="14" spans="2:11" s="9" customFormat="1" x14ac:dyDescent="0.35">
      <c r="B14" s="10"/>
      <c r="C14" s="6">
        <f t="array" ref="C14">IFERROR(INDEX(Tableau1[[#All],[Quantité nom]],MAX(IF(D$2:D13&lt;Tableau1[[#This Row],[Niveau]],F$2:F13)))*Tableau1[[#This Row],[Quantité nom]],Tableau1[[#This Row],[Quantité nom]])</f>
        <v>0</v>
      </c>
      <c r="D14" s="11">
        <v>2</v>
      </c>
      <c r="E14" s="11"/>
      <c r="F14" s="11">
        <f>ROW()</f>
        <v>14</v>
      </c>
      <c r="G14" s="11"/>
      <c r="H14" s="11"/>
      <c r="I14" s="14">
        <f t="array" ref="I14">MIN(IFERROR(IF(D14-{0;1;2;3;4;5;6;7}&gt;=0,MATCH(D14-{0;1;2;3;4;5;6;7},D$14:D15,0)-1,""),""))</f>
        <v>0</v>
      </c>
      <c r="J14" s="14">
        <f ca="1">IFERROR(Tableau1[[#This Row],[Masse totale ]]/Tableau1[[#This Row],[Quantité nom]],0)</f>
        <v>0</v>
      </c>
      <c r="K14" s="13">
        <f ca="1">IFERROR(SUMPRODUCT(OFFSET(Tableau1[[#This Row],[Quantité totale]],1,0,Tableau1[[#This Row],[Nb de sous-ensembles]])*OFFSET(Tableau1[[#This Row],[Masse unitaire]],1,0,Tableau1[[#This Row],[Nb de sous-ensembles]])),Tableau1[[#This Row],[Masse unitaire]])</f>
        <v>0</v>
      </c>
    </row>
  </sheetData>
  <conditionalFormatting sqref="B2:K14">
    <cfRule type="expression" dxfId="22" priority="1">
      <formula>$D2=3</formula>
    </cfRule>
    <cfRule type="expression" dxfId="21" priority="2">
      <formula>$D2=2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ZODIACAEROSPACE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jeanmichel.poinin</dc:creator>
  <cp:lastModifiedBy>Michel</cp:lastModifiedBy>
  <dcterms:created xsi:type="dcterms:W3CDTF">2020-04-01T15:30:24Z</dcterms:created>
  <dcterms:modified xsi:type="dcterms:W3CDTF">2020-04-02T11:12:50Z</dcterms:modified>
</cp:coreProperties>
</file>