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0730" windowHeight="11160" tabRatio="672"/>
  </bookViews>
  <sheets>
    <sheet name="BD" sheetId="7" r:id="rId1"/>
    <sheet name="recap" sheetId="10" r:id="rId2"/>
    <sheet name="data" sheetId="9" r:id="rId3"/>
  </sheets>
  <externalReferences>
    <externalReference r:id="rId4"/>
  </externalReferences>
  <definedNames>
    <definedName name="JFP">[1]JFP!$D$2:$E$14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Z86" i="7" l="1"/>
  <c r="Z85" i="7"/>
  <c r="Z84" i="7"/>
  <c r="Z83" i="7"/>
  <c r="Z82" i="7"/>
  <c r="Z81" i="7"/>
  <c r="Z80" i="7"/>
  <c r="Z79" i="7"/>
  <c r="Z78" i="7"/>
  <c r="Z77" i="7"/>
  <c r="Z76" i="7"/>
  <c r="Z75" i="7"/>
  <c r="Z74" i="7"/>
  <c r="Z73" i="7"/>
  <c r="Z72" i="7"/>
  <c r="Z71" i="7"/>
  <c r="Z70" i="7"/>
  <c r="Z69" i="7"/>
  <c r="Z68" i="7"/>
  <c r="Z67" i="7"/>
  <c r="Z66" i="7"/>
  <c r="Z65" i="7"/>
  <c r="Z64" i="7"/>
  <c r="Z63" i="7"/>
  <c r="Z62" i="7"/>
  <c r="Z61" i="7"/>
  <c r="Z60" i="7"/>
  <c r="Z59" i="7"/>
  <c r="Z58" i="7"/>
  <c r="Z57" i="7"/>
  <c r="Z56" i="7"/>
  <c r="W86" i="7"/>
  <c r="W85" i="7"/>
  <c r="W84" i="7"/>
  <c r="W83" i="7"/>
  <c r="W82" i="7"/>
  <c r="W81" i="7"/>
  <c r="W80" i="7"/>
  <c r="W79" i="7"/>
  <c r="W78" i="7"/>
  <c r="W77" i="7"/>
  <c r="W76" i="7"/>
  <c r="W75" i="7"/>
  <c r="W74" i="7"/>
  <c r="W73" i="7"/>
  <c r="W72" i="7"/>
  <c r="W71" i="7"/>
  <c r="W70" i="7"/>
  <c r="W69" i="7"/>
  <c r="W68" i="7"/>
  <c r="W67" i="7"/>
  <c r="W66" i="7"/>
  <c r="W65" i="7"/>
  <c r="W64" i="7"/>
  <c r="W63" i="7"/>
  <c r="W62" i="7"/>
  <c r="W61" i="7"/>
  <c r="W60" i="7"/>
  <c r="W59" i="7"/>
  <c r="W58" i="7"/>
  <c r="W57" i="7"/>
  <c r="W56" i="7"/>
  <c r="T86" i="7"/>
  <c r="T85" i="7"/>
  <c r="T84" i="7"/>
  <c r="T83" i="7"/>
  <c r="T82" i="7"/>
  <c r="T81" i="7"/>
  <c r="T80" i="7"/>
  <c r="T79" i="7"/>
  <c r="T78" i="7"/>
  <c r="T77" i="7"/>
  <c r="T76" i="7"/>
  <c r="T75" i="7"/>
  <c r="T74" i="7"/>
  <c r="T73" i="7"/>
  <c r="T72" i="7"/>
  <c r="T71" i="7"/>
  <c r="T70" i="7"/>
  <c r="T69" i="7"/>
  <c r="T68" i="7"/>
  <c r="T67" i="7"/>
  <c r="T66" i="7"/>
  <c r="T65" i="7"/>
  <c r="T64" i="7"/>
  <c r="T63" i="7"/>
  <c r="T62" i="7"/>
  <c r="T61" i="7"/>
  <c r="T60" i="7"/>
  <c r="T59" i="7"/>
  <c r="T58" i="7"/>
  <c r="T57" i="7"/>
  <c r="T56" i="7"/>
  <c r="Q86" i="7"/>
  <c r="Q85" i="7"/>
  <c r="Q84" i="7"/>
  <c r="Q83" i="7"/>
  <c r="Q82" i="7"/>
  <c r="Q81" i="7"/>
  <c r="Q80" i="7"/>
  <c r="Q79" i="7"/>
  <c r="Q78" i="7"/>
  <c r="Q77" i="7"/>
  <c r="Q76" i="7"/>
  <c r="Q75" i="7"/>
  <c r="Q74" i="7"/>
  <c r="Q73" i="7"/>
  <c r="Q72" i="7"/>
  <c r="Q71" i="7"/>
  <c r="Q70" i="7"/>
  <c r="Q69" i="7"/>
  <c r="Q68" i="7"/>
  <c r="Q67" i="7"/>
  <c r="Q66" i="7"/>
  <c r="Q65" i="7"/>
  <c r="Q64" i="7"/>
  <c r="Q63" i="7"/>
  <c r="Q62" i="7"/>
  <c r="Q61" i="7"/>
  <c r="Q60" i="7"/>
  <c r="Q59" i="7"/>
  <c r="Q58" i="7"/>
  <c r="Q57" i="7"/>
  <c r="Q56" i="7"/>
  <c r="N86" i="7"/>
  <c r="N85" i="7"/>
  <c r="N84" i="7"/>
  <c r="N83" i="7"/>
  <c r="N82" i="7"/>
  <c r="N81" i="7"/>
  <c r="N80" i="7"/>
  <c r="N79" i="7"/>
  <c r="N78" i="7"/>
  <c r="N77" i="7"/>
  <c r="N76" i="7"/>
  <c r="N75" i="7"/>
  <c r="N74" i="7"/>
  <c r="N73" i="7"/>
  <c r="N72" i="7"/>
  <c r="N71" i="7"/>
  <c r="N70" i="7"/>
  <c r="N69" i="7"/>
  <c r="N68" i="7"/>
  <c r="N67" i="7"/>
  <c r="N66" i="7"/>
  <c r="N65" i="7"/>
  <c r="N64" i="7"/>
  <c r="N63" i="7"/>
  <c r="N62" i="7"/>
  <c r="N61" i="7"/>
  <c r="N60" i="7"/>
  <c r="N59" i="7"/>
  <c r="N58" i="7"/>
  <c r="N57" i="7"/>
  <c r="N56" i="7"/>
  <c r="K86" i="7"/>
  <c r="K85" i="7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Z50" i="7"/>
  <c r="Z49" i="7"/>
  <c r="Z48" i="7"/>
  <c r="Z47" i="7"/>
  <c r="Z46" i="7"/>
  <c r="Z45" i="7"/>
  <c r="Z44" i="7"/>
  <c r="Z43" i="7"/>
  <c r="Z42" i="7"/>
  <c r="Z41" i="7"/>
  <c r="Z40" i="7"/>
  <c r="Z39" i="7"/>
  <c r="Z38" i="7"/>
  <c r="Z37" i="7"/>
  <c r="Z36" i="7"/>
  <c r="Z35" i="7"/>
  <c r="Z34" i="7"/>
  <c r="Z33" i="7"/>
  <c r="Z32" i="7"/>
  <c r="Z31" i="7"/>
  <c r="Z30" i="7"/>
  <c r="Z29" i="7"/>
  <c r="Z28" i="7"/>
  <c r="Z27" i="7"/>
  <c r="Z26" i="7"/>
  <c r="Z25" i="7"/>
  <c r="Z24" i="7"/>
  <c r="Z23" i="7"/>
  <c r="Z22" i="7"/>
  <c r="Z21" i="7"/>
  <c r="Z20" i="7"/>
  <c r="W50" i="7"/>
  <c r="W49" i="7"/>
  <c r="W48" i="7"/>
  <c r="W47" i="7"/>
  <c r="W46" i="7"/>
  <c r="W45" i="7"/>
  <c r="W44" i="7"/>
  <c r="W43" i="7"/>
  <c r="W42" i="7"/>
  <c r="W41" i="7"/>
  <c r="W40" i="7"/>
  <c r="W39" i="7"/>
  <c r="W38" i="7"/>
  <c r="W37" i="7"/>
  <c r="W36" i="7"/>
  <c r="W35" i="7"/>
  <c r="W34" i="7"/>
  <c r="W33" i="7"/>
  <c r="W32" i="7"/>
  <c r="W31" i="7"/>
  <c r="W30" i="7"/>
  <c r="W29" i="7"/>
  <c r="W28" i="7"/>
  <c r="W27" i="7"/>
  <c r="W26" i="7"/>
  <c r="W25" i="7"/>
  <c r="W24" i="7"/>
  <c r="W23" i="7"/>
  <c r="W22" i="7"/>
  <c r="W21" i="7"/>
  <c r="W20" i="7"/>
  <c r="T50" i="7"/>
  <c r="T49" i="7"/>
  <c r="T48" i="7"/>
  <c r="T47" i="7"/>
  <c r="T46" i="7"/>
  <c r="T45" i="7"/>
  <c r="T44" i="7"/>
  <c r="T43" i="7"/>
  <c r="T42" i="7"/>
  <c r="T41" i="7"/>
  <c r="T40" i="7"/>
  <c r="T39" i="7"/>
  <c r="T38" i="7"/>
  <c r="T37" i="7"/>
  <c r="T36" i="7"/>
  <c r="T35" i="7"/>
  <c r="T34" i="7"/>
  <c r="T33" i="7"/>
  <c r="T32" i="7"/>
  <c r="T31" i="7"/>
  <c r="T30" i="7"/>
  <c r="T29" i="7"/>
  <c r="T28" i="7"/>
  <c r="T27" i="7"/>
  <c r="T26" i="7"/>
  <c r="T25" i="7"/>
  <c r="T24" i="7"/>
  <c r="T23" i="7"/>
  <c r="T22" i="7"/>
  <c r="T21" i="7"/>
  <c r="T20" i="7"/>
  <c r="Q50" i="7"/>
  <c r="Q49" i="7"/>
  <c r="Q48" i="7"/>
  <c r="Q47" i="7"/>
  <c r="Q46" i="7"/>
  <c r="Q45" i="7"/>
  <c r="Q44" i="7"/>
  <c r="Q43" i="7"/>
  <c r="Q42" i="7"/>
  <c r="Q41" i="7"/>
  <c r="Q40" i="7"/>
  <c r="Q39" i="7"/>
  <c r="Q38" i="7"/>
  <c r="Q37" i="7"/>
  <c r="Q36" i="7"/>
  <c r="Q35" i="7"/>
  <c r="Q34" i="7"/>
  <c r="Q33" i="7"/>
  <c r="Q32" i="7"/>
  <c r="Q31" i="7"/>
  <c r="Q30" i="7"/>
  <c r="Q29" i="7"/>
  <c r="Q28" i="7"/>
  <c r="Q27" i="7"/>
  <c r="Q26" i="7"/>
  <c r="Q25" i="7"/>
  <c r="Q24" i="7"/>
  <c r="Q23" i="7"/>
  <c r="Q22" i="7"/>
  <c r="Q21" i="7"/>
  <c r="Q20" i="7"/>
  <c r="N50" i="7"/>
  <c r="N49" i="7"/>
  <c r="N48" i="7"/>
  <c r="N47" i="7"/>
  <c r="N46" i="7"/>
  <c r="N45" i="7"/>
  <c r="N44" i="7"/>
  <c r="N43" i="7"/>
  <c r="N42" i="7"/>
  <c r="N41" i="7"/>
  <c r="N40" i="7"/>
  <c r="N39" i="7"/>
  <c r="N38" i="7"/>
  <c r="N37" i="7"/>
  <c r="N36" i="7"/>
  <c r="N35" i="7"/>
  <c r="N34" i="7"/>
  <c r="N33" i="7"/>
  <c r="N32" i="7"/>
  <c r="N31" i="7"/>
  <c r="N30" i="7"/>
  <c r="N29" i="7"/>
  <c r="N28" i="7"/>
  <c r="N27" i="7"/>
  <c r="N26" i="7"/>
  <c r="N25" i="7"/>
  <c r="N24" i="7"/>
  <c r="N23" i="7"/>
  <c r="N22" i="7"/>
  <c r="N21" i="7"/>
  <c r="N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20" i="7"/>
  <c r="J14" i="7" l="1"/>
  <c r="L14" i="7" s="1"/>
  <c r="J13" i="7"/>
  <c r="L13" i="7" s="1"/>
  <c r="J12" i="7"/>
  <c r="L12" i="7" s="1"/>
  <c r="J11" i="7"/>
  <c r="L11" i="7" s="1"/>
  <c r="J10" i="7"/>
  <c r="L10" i="7" s="1"/>
  <c r="J7" i="7"/>
  <c r="L7" i="7" s="1"/>
  <c r="J6" i="7"/>
  <c r="L6" i="7" s="1"/>
  <c r="J4" i="7"/>
  <c r="J9" i="7" s="1"/>
  <c r="L9" i="7" s="1"/>
  <c r="J3" i="7"/>
  <c r="L3" i="7" s="1"/>
  <c r="D2" i="10"/>
  <c r="E2" i="10"/>
  <c r="D3" i="10"/>
  <c r="J10" i="10"/>
  <c r="C2" i="10"/>
  <c r="F2" i="10"/>
  <c r="G2" i="10"/>
  <c r="C3" i="10"/>
  <c r="E3" i="10"/>
  <c r="F3" i="10"/>
  <c r="G3" i="10"/>
  <c r="C4" i="10"/>
  <c r="D4" i="10"/>
  <c r="E4" i="10"/>
  <c r="F4" i="10"/>
  <c r="G4" i="10"/>
  <c r="C5" i="10"/>
  <c r="D5" i="10"/>
  <c r="E5" i="10"/>
  <c r="F5" i="10"/>
  <c r="G5" i="10"/>
  <c r="V55" i="7" l="1"/>
  <c r="V56" i="7" s="1"/>
  <c r="P55" i="7"/>
  <c r="P56" i="7" s="1"/>
  <c r="J55" i="7"/>
  <c r="J56" i="7" s="1"/>
  <c r="M19" i="7"/>
  <c r="M20" i="7" s="1"/>
  <c r="S19" i="7"/>
  <c r="S20" i="7" s="1"/>
  <c r="Y19" i="7"/>
  <c r="Y20" i="7" s="1"/>
  <c r="S55" i="7"/>
  <c r="S56" i="7" s="1"/>
  <c r="J19" i="7"/>
  <c r="J20" i="7" s="1"/>
  <c r="P19" i="7"/>
  <c r="P20" i="7" s="1"/>
  <c r="V19" i="7"/>
  <c r="V20" i="7" s="1"/>
  <c r="M55" i="7"/>
  <c r="M56" i="7" s="1"/>
  <c r="Y55" i="7"/>
  <c r="Y56" i="7" s="1"/>
  <c r="J5" i="7"/>
  <c r="L5" i="7" s="1"/>
  <c r="J8" i="7"/>
  <c r="L8" i="7" s="1"/>
  <c r="D9" i="10"/>
  <c r="M57" i="7" l="1"/>
  <c r="P21" i="7"/>
  <c r="S57" i="7"/>
  <c r="S21" i="7"/>
  <c r="J57" i="7"/>
  <c r="V57" i="7"/>
  <c r="Y57" i="7"/>
  <c r="V21" i="7"/>
  <c r="J21" i="7"/>
  <c r="Y21" i="7"/>
  <c r="M21" i="7"/>
  <c r="P57" i="7"/>
  <c r="N10" i="10"/>
  <c r="F10" i="10"/>
  <c r="J11" i="10"/>
  <c r="N11" i="10"/>
  <c r="F11" i="10"/>
  <c r="J12" i="10"/>
  <c r="N12" i="10"/>
  <c r="F12" i="10"/>
  <c r="D10" i="10"/>
  <c r="H10" i="10"/>
  <c r="H11" i="10"/>
  <c r="D12" i="10"/>
  <c r="M10" i="10"/>
  <c r="I10" i="10"/>
  <c r="E11" i="10"/>
  <c r="M12" i="10"/>
  <c r="K10" i="10"/>
  <c r="C10" i="10"/>
  <c r="G10" i="10"/>
  <c r="K11" i="10"/>
  <c r="C11" i="10"/>
  <c r="G11" i="10"/>
  <c r="K12" i="10"/>
  <c r="C12" i="10"/>
  <c r="G12" i="10"/>
  <c r="L10" i="10"/>
  <c r="L11" i="10"/>
  <c r="D11" i="10"/>
  <c r="L12" i="10"/>
  <c r="H12" i="10"/>
  <c r="E10" i="10"/>
  <c r="M11" i="10"/>
  <c r="I11" i="10"/>
  <c r="E12" i="10"/>
  <c r="I12" i="10"/>
  <c r="L9" i="10"/>
  <c r="K9" i="10"/>
  <c r="G9" i="10"/>
  <c r="C9" i="10"/>
  <c r="J9" i="10"/>
  <c r="F9" i="10"/>
  <c r="N9" i="10"/>
  <c r="I9" i="10"/>
  <c r="E9" i="10"/>
  <c r="M9" i="10"/>
  <c r="H9" i="10"/>
  <c r="P58" i="7" l="1"/>
  <c r="M22" i="7"/>
  <c r="Y22" i="7"/>
  <c r="J22" i="7"/>
  <c r="V22" i="7"/>
  <c r="Y58" i="7"/>
  <c r="V58" i="7"/>
  <c r="J58" i="7"/>
  <c r="S22" i="7"/>
  <c r="S58" i="7"/>
  <c r="P22" i="7"/>
  <c r="M58" i="7"/>
  <c r="O9" i="10"/>
  <c r="O12" i="10"/>
  <c r="O10" i="10"/>
  <c r="O11" i="10"/>
  <c r="E13" i="10"/>
  <c r="D13" i="10"/>
  <c r="I13" i="10"/>
  <c r="C13" i="10"/>
  <c r="H13" i="10"/>
  <c r="G13" i="10"/>
  <c r="F13" i="10"/>
  <c r="N13" i="10"/>
  <c r="J13" i="10"/>
  <c r="M13" i="10"/>
  <c r="K13" i="10"/>
  <c r="L13" i="10"/>
  <c r="M59" i="7" l="1"/>
  <c r="P23" i="7"/>
  <c r="S59" i="7"/>
  <c r="S23" i="7"/>
  <c r="J59" i="7"/>
  <c r="V59" i="7"/>
  <c r="Y59" i="7"/>
  <c r="V23" i="7"/>
  <c r="J23" i="7"/>
  <c r="Y23" i="7"/>
  <c r="M23" i="7"/>
  <c r="P59" i="7"/>
  <c r="O13" i="10"/>
  <c r="P60" i="7" l="1"/>
  <c r="M24" i="7"/>
  <c r="Y24" i="7"/>
  <c r="J24" i="7"/>
  <c r="V24" i="7"/>
  <c r="Y60" i="7"/>
  <c r="V60" i="7"/>
  <c r="J60" i="7"/>
  <c r="S24" i="7"/>
  <c r="S60" i="7"/>
  <c r="P24" i="7"/>
  <c r="M60" i="7"/>
  <c r="M61" i="7" l="1"/>
  <c r="P25" i="7"/>
  <c r="S61" i="7"/>
  <c r="S25" i="7"/>
  <c r="J61" i="7"/>
  <c r="V61" i="7"/>
  <c r="Y61" i="7"/>
  <c r="V25" i="7"/>
  <c r="J25" i="7"/>
  <c r="Y25" i="7"/>
  <c r="M25" i="7"/>
  <c r="P61" i="7"/>
  <c r="P62" i="7" l="1"/>
  <c r="M26" i="7"/>
  <c r="Y26" i="7"/>
  <c r="J26" i="7"/>
  <c r="V26" i="7"/>
  <c r="Y62" i="7"/>
  <c r="V62" i="7"/>
  <c r="J62" i="7"/>
  <c r="S26" i="7"/>
  <c r="S62" i="7"/>
  <c r="P26" i="7"/>
  <c r="M62" i="7"/>
  <c r="M63" i="7" l="1"/>
  <c r="P27" i="7"/>
  <c r="S63" i="7"/>
  <c r="S27" i="7"/>
  <c r="J63" i="7"/>
  <c r="V63" i="7"/>
  <c r="Y63" i="7"/>
  <c r="V27" i="7"/>
  <c r="J27" i="7"/>
  <c r="Y27" i="7"/>
  <c r="M27" i="7"/>
  <c r="P63" i="7"/>
  <c r="P64" i="7" l="1"/>
  <c r="M28" i="7"/>
  <c r="Y28" i="7"/>
  <c r="J28" i="7"/>
  <c r="V28" i="7"/>
  <c r="Y64" i="7"/>
  <c r="V64" i="7"/>
  <c r="J64" i="7"/>
  <c r="S28" i="7"/>
  <c r="S64" i="7"/>
  <c r="P28" i="7"/>
  <c r="M64" i="7"/>
  <c r="M65" i="7" l="1"/>
  <c r="P29" i="7"/>
  <c r="S65" i="7"/>
  <c r="S29" i="7"/>
  <c r="J65" i="7"/>
  <c r="V65" i="7"/>
  <c r="Y65" i="7"/>
  <c r="V29" i="7"/>
  <c r="J29" i="7"/>
  <c r="Y29" i="7"/>
  <c r="M29" i="7"/>
  <c r="P65" i="7"/>
  <c r="P66" i="7" l="1"/>
  <c r="M30" i="7"/>
  <c r="Y30" i="7"/>
  <c r="J30" i="7"/>
  <c r="V30" i="7"/>
  <c r="Y66" i="7"/>
  <c r="V66" i="7"/>
  <c r="J66" i="7"/>
  <c r="S30" i="7"/>
  <c r="S66" i="7"/>
  <c r="P30" i="7"/>
  <c r="M66" i="7"/>
  <c r="M67" i="7" l="1"/>
  <c r="P31" i="7"/>
  <c r="S67" i="7"/>
  <c r="S31" i="7"/>
  <c r="J67" i="7"/>
  <c r="V67" i="7"/>
  <c r="Y67" i="7"/>
  <c r="V31" i="7"/>
  <c r="J31" i="7"/>
  <c r="Y31" i="7"/>
  <c r="M31" i="7"/>
  <c r="P67" i="7"/>
  <c r="P68" i="7" l="1"/>
  <c r="M32" i="7"/>
  <c r="Y32" i="7"/>
  <c r="J32" i="7"/>
  <c r="V32" i="7"/>
  <c r="Y68" i="7"/>
  <c r="V68" i="7"/>
  <c r="J68" i="7"/>
  <c r="S32" i="7"/>
  <c r="S68" i="7"/>
  <c r="P32" i="7"/>
  <c r="M68" i="7"/>
  <c r="M69" i="7" l="1"/>
  <c r="P33" i="7"/>
  <c r="S69" i="7"/>
  <c r="S33" i="7"/>
  <c r="J69" i="7"/>
  <c r="V69" i="7"/>
  <c r="Y69" i="7"/>
  <c r="V33" i="7"/>
  <c r="J33" i="7"/>
  <c r="Y33" i="7"/>
  <c r="M33" i="7"/>
  <c r="P69" i="7"/>
  <c r="P70" i="7" l="1"/>
  <c r="M34" i="7"/>
  <c r="Y34" i="7"/>
  <c r="J34" i="7"/>
  <c r="V34" i="7"/>
  <c r="Y70" i="7"/>
  <c r="V70" i="7"/>
  <c r="J70" i="7"/>
  <c r="S34" i="7"/>
  <c r="S70" i="7"/>
  <c r="P34" i="7"/>
  <c r="M70" i="7"/>
  <c r="M71" i="7" l="1"/>
  <c r="P35" i="7"/>
  <c r="S71" i="7"/>
  <c r="S35" i="7"/>
  <c r="J71" i="7"/>
  <c r="V71" i="7"/>
  <c r="Y71" i="7"/>
  <c r="V35" i="7"/>
  <c r="J35" i="7"/>
  <c r="Y35" i="7"/>
  <c r="M35" i="7"/>
  <c r="P71" i="7"/>
  <c r="P72" i="7" l="1"/>
  <c r="M36" i="7"/>
  <c r="Y36" i="7"/>
  <c r="J36" i="7"/>
  <c r="V36" i="7"/>
  <c r="Y72" i="7"/>
  <c r="V72" i="7"/>
  <c r="J72" i="7"/>
  <c r="S36" i="7"/>
  <c r="S72" i="7"/>
  <c r="P36" i="7"/>
  <c r="M72" i="7"/>
  <c r="M73" i="7" l="1"/>
  <c r="P37" i="7"/>
  <c r="S73" i="7"/>
  <c r="S37" i="7"/>
  <c r="J73" i="7"/>
  <c r="V73" i="7"/>
  <c r="Y73" i="7"/>
  <c r="V37" i="7"/>
  <c r="J37" i="7"/>
  <c r="Y37" i="7"/>
  <c r="M37" i="7"/>
  <c r="P73" i="7"/>
  <c r="P74" i="7" l="1"/>
  <c r="M38" i="7"/>
  <c r="Y38" i="7"/>
  <c r="J38" i="7"/>
  <c r="V38" i="7"/>
  <c r="Y74" i="7"/>
  <c r="V74" i="7"/>
  <c r="J74" i="7"/>
  <c r="S38" i="7"/>
  <c r="S74" i="7"/>
  <c r="P38" i="7"/>
  <c r="M74" i="7"/>
  <c r="M75" i="7" l="1"/>
  <c r="P39" i="7"/>
  <c r="S75" i="7"/>
  <c r="S39" i="7"/>
  <c r="J75" i="7"/>
  <c r="V75" i="7"/>
  <c r="Y75" i="7"/>
  <c r="V39" i="7"/>
  <c r="J39" i="7"/>
  <c r="Y39" i="7"/>
  <c r="M39" i="7"/>
  <c r="P75" i="7"/>
  <c r="P76" i="7" l="1"/>
  <c r="M40" i="7"/>
  <c r="Y40" i="7"/>
  <c r="J40" i="7"/>
  <c r="V40" i="7"/>
  <c r="Y76" i="7"/>
  <c r="V76" i="7"/>
  <c r="J76" i="7"/>
  <c r="S40" i="7"/>
  <c r="S76" i="7"/>
  <c r="P40" i="7"/>
  <c r="M76" i="7"/>
  <c r="M77" i="7" l="1"/>
  <c r="P41" i="7"/>
  <c r="S77" i="7"/>
  <c r="S41" i="7"/>
  <c r="J77" i="7"/>
  <c r="V77" i="7"/>
  <c r="Y77" i="7"/>
  <c r="V41" i="7"/>
  <c r="J41" i="7"/>
  <c r="Y41" i="7"/>
  <c r="M41" i="7"/>
  <c r="P77" i="7"/>
  <c r="P78" i="7" l="1"/>
  <c r="M42" i="7"/>
  <c r="Y42" i="7"/>
  <c r="J42" i="7"/>
  <c r="V42" i="7"/>
  <c r="Y78" i="7"/>
  <c r="V78" i="7"/>
  <c r="J78" i="7"/>
  <c r="S42" i="7"/>
  <c r="S78" i="7"/>
  <c r="P42" i="7"/>
  <c r="M78" i="7"/>
  <c r="M79" i="7" l="1"/>
  <c r="P43" i="7"/>
  <c r="S79" i="7"/>
  <c r="S43" i="7"/>
  <c r="J79" i="7"/>
  <c r="V79" i="7"/>
  <c r="Y79" i="7"/>
  <c r="V43" i="7"/>
  <c r="J43" i="7"/>
  <c r="Y43" i="7"/>
  <c r="M43" i="7"/>
  <c r="P79" i="7"/>
  <c r="P80" i="7" l="1"/>
  <c r="M44" i="7"/>
  <c r="Y44" i="7"/>
  <c r="J44" i="7"/>
  <c r="V44" i="7"/>
  <c r="Y80" i="7"/>
  <c r="V80" i="7"/>
  <c r="J80" i="7"/>
  <c r="S44" i="7"/>
  <c r="S80" i="7"/>
  <c r="P44" i="7"/>
  <c r="M80" i="7"/>
  <c r="M81" i="7" l="1"/>
  <c r="P45" i="7"/>
  <c r="S81" i="7"/>
  <c r="S45" i="7"/>
  <c r="J81" i="7"/>
  <c r="V81" i="7"/>
  <c r="Y81" i="7"/>
  <c r="V45" i="7"/>
  <c r="J45" i="7"/>
  <c r="Y45" i="7"/>
  <c r="M45" i="7"/>
  <c r="P81" i="7"/>
  <c r="P82" i="7" l="1"/>
  <c r="M46" i="7"/>
  <c r="Y46" i="7"/>
  <c r="J46" i="7"/>
  <c r="V46" i="7"/>
  <c r="Y82" i="7"/>
  <c r="V82" i="7"/>
  <c r="J82" i="7"/>
  <c r="S46" i="7"/>
  <c r="S82" i="7"/>
  <c r="P46" i="7"/>
  <c r="M82" i="7"/>
  <c r="M83" i="7" l="1"/>
  <c r="P47" i="7"/>
  <c r="S83" i="7"/>
  <c r="S47" i="7"/>
  <c r="J83" i="7"/>
  <c r="V83" i="7"/>
  <c r="Y83" i="7"/>
  <c r="V47" i="7"/>
  <c r="J47" i="7"/>
  <c r="Y47" i="7"/>
  <c r="M47" i="7"/>
  <c r="P83" i="7"/>
  <c r="P84" i="7" l="1"/>
  <c r="M48" i="7"/>
  <c r="M52" i="7"/>
  <c r="Y48" i="7"/>
  <c r="J48" i="7"/>
  <c r="V48" i="7"/>
  <c r="Y84" i="7"/>
  <c r="V84" i="7"/>
  <c r="J84" i="7"/>
  <c r="S48" i="7"/>
  <c r="S84" i="7"/>
  <c r="P48" i="7"/>
  <c r="M84" i="7"/>
  <c r="M85" i="7" l="1"/>
  <c r="P49" i="7"/>
  <c r="V85" i="7"/>
  <c r="S49" i="7"/>
  <c r="J85" i="7"/>
  <c r="J49" i="7"/>
  <c r="Y49" i="7"/>
  <c r="V88" i="7"/>
  <c r="S85" i="7"/>
  <c r="Y85" i="7"/>
  <c r="V49" i="7"/>
  <c r="P85" i="7"/>
  <c r="P88" i="7" l="1"/>
  <c r="V50" i="7"/>
  <c r="Y86" i="7"/>
  <c r="S86" i="7"/>
  <c r="Y52" i="7"/>
  <c r="J50" i="7"/>
  <c r="J52" i="7"/>
  <c r="J86" i="7"/>
  <c r="J88" i="7"/>
  <c r="S52" i="7"/>
  <c r="P50" i="7"/>
  <c r="M86" i="7"/>
  <c r="S88" i="7"/>
  <c r="V52" i="7"/>
  <c r="M88" i="7" l="1"/>
  <c r="Y88" i="7"/>
  <c r="P52" i="7"/>
</calcChain>
</file>

<file path=xl/comments1.xml><?xml version="1.0" encoding="utf-8"?>
<comments xmlns="http://schemas.openxmlformats.org/spreadsheetml/2006/main">
  <authors>
    <author>franck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<sst xmlns="http://schemas.openxmlformats.org/spreadsheetml/2006/main" count="93" uniqueCount="44">
  <si>
    <t>Types</t>
  </si>
  <si>
    <t>Code</t>
  </si>
  <si>
    <t>mois</t>
  </si>
  <si>
    <t>Mois</t>
  </si>
  <si>
    <t>total</t>
  </si>
  <si>
    <t>R</t>
  </si>
  <si>
    <t>B</t>
  </si>
  <si>
    <t>C</t>
  </si>
  <si>
    <t>E</t>
  </si>
  <si>
    <t>Nom</t>
  </si>
  <si>
    <t>Prénom</t>
  </si>
  <si>
    <t>Date début</t>
  </si>
  <si>
    <t>Duree</t>
  </si>
  <si>
    <t>Type</t>
  </si>
  <si>
    <t>HSJ</t>
  </si>
  <si>
    <t>PPH</t>
  </si>
  <si>
    <t>MARTIN</t>
  </si>
  <si>
    <t>PAUL</t>
  </si>
  <si>
    <t>HENRY</t>
  </si>
  <si>
    <t>DUJARDIN</t>
  </si>
  <si>
    <t>MATTEO</t>
  </si>
  <si>
    <t xml:space="preserve">PAUL </t>
  </si>
  <si>
    <t>HSF</t>
  </si>
  <si>
    <t>HSE</t>
  </si>
  <si>
    <t>HSI</t>
  </si>
  <si>
    <t>HEURE SUP JOUR</t>
  </si>
  <si>
    <t>HEURE SUP FERIE</t>
  </si>
  <si>
    <t>HEURE SUP EXCEPT</t>
  </si>
  <si>
    <t>HEURE SUP INVENTAIRE</t>
  </si>
  <si>
    <t>DATE_JF</t>
  </si>
  <si>
    <t>JF</t>
  </si>
  <si>
    <t>JF en semaine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</si>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</sst>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ddd\ dd/mm/yyyy"/>
    <numFmt numFmtId="166" formatCode="[$-40C]mmmm\-yy;@"/>
    <numFmt numFmtId="167" formatCode="ddd\ dd"/>
  </numFmts>
  <fonts count="1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6" fillId="6" borderId="0" xfId="0" applyFont="1" applyFill="1" applyAlignment="1">
      <alignment horizontal="center" wrapText="1"/>
    </xf>
    <xf numFmtId="0" fontId="6" fillId="6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14" fontId="4" fillId="0" borderId="0" xfId="0" applyNumberFormat="1" applyFont="1" applyFill="1" applyBorder="1"/>
    <xf numFmtId="14" fontId="0" fillId="0" borderId="0" xfId="0" quotePrefix="1" applyNumberFormat="1"/>
    <xf numFmtId="14" fontId="1" fillId="0" borderId="0" xfId="0" applyNumberFormat="1" applyFont="1"/>
    <xf numFmtId="0" fontId="0" fillId="8" borderId="0" xfId="0" applyFill="1" applyAlignment="1">
      <alignment horizontal="center" vertical="center"/>
    </xf>
    <xf numFmtId="0" fontId="8" fillId="9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10" borderId="0" xfId="0" applyFill="1"/>
    <xf numFmtId="164" fontId="0" fillId="0" borderId="0" xfId="0" applyNumberFormat="1"/>
    <xf numFmtId="0" fontId="0" fillId="0" borderId="0" xfId="0" applyFill="1"/>
    <xf numFmtId="0" fontId="5" fillId="4" borderId="0" xfId="0" applyFont="1" applyFill="1" applyAlignment="1">
      <alignment horizontal="center" vertical="center"/>
    </xf>
    <xf numFmtId="0" fontId="0" fillId="11" borderId="1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1" borderId="0" xfId="0" applyFill="1"/>
    <xf numFmtId="164" fontId="9" fillId="11" borderId="0" xfId="0" applyNumberFormat="1" applyFont="1" applyFill="1" applyAlignment="1">
      <alignment horizontal="center"/>
    </xf>
    <xf numFmtId="0" fontId="9" fillId="11" borderId="0" xfId="0" applyFont="1" applyFill="1" applyAlignment="1">
      <alignment horizontal="center"/>
    </xf>
    <xf numFmtId="1" fontId="0" fillId="11" borderId="1" xfId="0" applyNumberFormat="1" applyFont="1" applyFill="1" applyBorder="1" applyAlignment="1">
      <alignment horizontal="center"/>
    </xf>
    <xf numFmtId="1" fontId="9" fillId="11" borderId="1" xfId="0" applyNumberFormat="1" applyFont="1" applyFill="1" applyBorder="1" applyAlignment="1">
      <alignment horizontal="center"/>
    </xf>
    <xf numFmtId="1" fontId="1" fillId="11" borderId="1" xfId="0" applyNumberFormat="1" applyFont="1" applyFill="1" applyBorder="1" applyAlignment="1">
      <alignment horizontal="center"/>
    </xf>
    <xf numFmtId="1" fontId="0" fillId="11" borderId="1" xfId="0" applyNumberFormat="1" applyFill="1" applyBorder="1" applyAlignment="1">
      <alignment horizontal="center"/>
    </xf>
    <xf numFmtId="1" fontId="0" fillId="0" borderId="1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9" fillId="0" borderId="0" xfId="0" applyNumberFormat="1" applyFont="1" applyAlignment="1">
      <alignment horizontal="center"/>
    </xf>
    <xf numFmtId="0" fontId="0" fillId="12" borderId="0" xfId="0" applyFill="1"/>
    <xf numFmtId="0" fontId="0" fillId="6" borderId="0" xfId="0" applyFill="1"/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7" fillId="11" borderId="0" xfId="0" applyFont="1" applyFill="1" applyAlignment="1">
      <alignment horizontal="center" vertical="center"/>
    </xf>
    <xf numFmtId="0" fontId="13" fillId="7" borderId="0" xfId="0" applyFont="1" applyFill="1" applyBorder="1" applyAlignment="1">
      <alignment horizontal="center"/>
    </xf>
    <xf numFmtId="0" fontId="14" fillId="7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165" fontId="15" fillId="0" borderId="0" xfId="0" applyNumberFormat="1" applyFont="1" applyBorder="1" applyAlignment="1">
      <alignment horizontal="center"/>
    </xf>
    <xf numFmtId="165" fontId="14" fillId="15" borderId="0" xfId="0" applyNumberFormat="1" applyFont="1" applyFill="1" applyBorder="1" applyAlignment="1">
      <alignment horizontal="center"/>
    </xf>
    <xf numFmtId="0" fontId="12" fillId="16" borderId="4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left"/>
    </xf>
    <xf numFmtId="167" fontId="0" fillId="17" borderId="8" xfId="0" quotePrefix="1" applyNumberFormat="1" applyFont="1" applyFill="1" applyBorder="1" applyAlignment="1">
      <alignment horizontal="right" vertical="center"/>
    </xf>
    <xf numFmtId="0" fontId="0" fillId="17" borderId="9" xfId="0" applyFont="1" applyFill="1" applyBorder="1" applyAlignment="1">
      <alignment horizontal="left" vertical="center"/>
    </xf>
    <xf numFmtId="0" fontId="0" fillId="17" borderId="10" xfId="0" applyFont="1" applyFill="1" applyBorder="1" applyAlignment="1">
      <alignment horizontal="left" vertical="center"/>
    </xf>
    <xf numFmtId="0" fontId="0" fillId="17" borderId="11" xfId="0" applyFont="1" applyFill="1" applyBorder="1" applyAlignment="1">
      <alignment horizontal="left" vertical="center"/>
    </xf>
    <xf numFmtId="0" fontId="0" fillId="17" borderId="12" xfId="0" applyFont="1" applyFill="1" applyBorder="1" applyAlignment="1">
      <alignment horizontal="left" vertical="center"/>
    </xf>
    <xf numFmtId="0" fontId="9" fillId="0" borderId="0" xfId="0" applyFont="1" applyAlignment="1">
      <alignment horizontal="right"/>
    </xf>
    <xf numFmtId="166" fontId="9" fillId="7" borderId="5" xfId="0" quotePrefix="1" applyNumberFormat="1" applyFont="1" applyFill="1" applyBorder="1" applyAlignment="1">
      <alignment horizontal="center" vertical="center"/>
    </xf>
    <xf numFmtId="166" fontId="9" fillId="7" borderId="6" xfId="0" quotePrefix="1" applyNumberFormat="1" applyFont="1" applyFill="1" applyBorder="1" applyAlignment="1">
      <alignment horizontal="center" vertical="center"/>
    </xf>
    <xf numFmtId="166" fontId="9" fillId="7" borderId="7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4" tint="0.79998168889431442"/>
      </font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ECFF"/>
      <color rgb="FF49BFD7"/>
      <color rgb="FFFFFF99"/>
      <color rgb="FFFFFFCC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6</xdr:row>
      <xdr:rowOff>95250</xdr:rowOff>
    </xdr:from>
    <xdr:to>
      <xdr:col>0</xdr:col>
      <xdr:colOff>1285875</xdr:colOff>
      <xdr:row>7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95251" y="19812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Soldes par nom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114300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19050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3-générer les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107950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e/Downloads/VENDREDI%20ET%20JOURS%20FERIES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JFP"/>
    </sheetNames>
    <sheetDataSet>
      <sheetData sheetId="0"/>
      <sheetData sheetId="1">
        <row r="1">
          <cell r="B1" t="str">
            <v>DATE_JF</v>
          </cell>
        </row>
        <row r="2">
          <cell r="D2">
            <v>43466</v>
          </cell>
          <cell r="E2">
            <v>0</v>
          </cell>
        </row>
        <row r="3">
          <cell r="E3">
            <v>0</v>
          </cell>
        </row>
        <row r="4">
          <cell r="D4">
            <v>43577</v>
          </cell>
          <cell r="E4">
            <v>0</v>
          </cell>
        </row>
        <row r="5">
          <cell r="D5">
            <v>43586</v>
          </cell>
          <cell r="E5">
            <v>0</v>
          </cell>
        </row>
        <row r="6">
          <cell r="D6">
            <v>43593</v>
          </cell>
          <cell r="E6">
            <v>0</v>
          </cell>
        </row>
        <row r="7">
          <cell r="D7">
            <v>43615</v>
          </cell>
          <cell r="E7">
            <v>0</v>
          </cell>
        </row>
        <row r="8">
          <cell r="D8">
            <v>43626</v>
          </cell>
          <cell r="E8">
            <v>0</v>
          </cell>
        </row>
        <row r="9">
          <cell r="D9">
            <v>0</v>
          </cell>
          <cell r="E9">
            <v>0</v>
          </cell>
        </row>
        <row r="10">
          <cell r="D10">
            <v>43692</v>
          </cell>
          <cell r="E10">
            <v>0</v>
          </cell>
        </row>
        <row r="11">
          <cell r="D11">
            <v>43770</v>
          </cell>
          <cell r="E11">
            <v>0</v>
          </cell>
        </row>
        <row r="12">
          <cell r="D12">
            <v>43780</v>
          </cell>
          <cell r="E12">
            <v>0</v>
          </cell>
        </row>
        <row r="13">
          <cell r="D13">
            <v>43824</v>
          </cell>
          <cell r="E13">
            <v>0</v>
          </cell>
        </row>
        <row r="14">
          <cell r="E1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AA88"/>
  <sheetViews>
    <sheetView showGridLines="0" tabSelected="1" zoomScale="80" zoomScaleNormal="80" workbookViewId="0">
      <pane ySplit="1" topLeftCell="A2" activePane="bottomLeft" state="frozen"/>
      <selection pane="bottomLeft" activeCell="K17" sqref="K17"/>
    </sheetView>
  </sheetViews>
  <sheetFormatPr baseColWidth="10" defaultRowHeight="14.5" x14ac:dyDescent="0.35"/>
  <cols>
    <col min="1" max="1" width="10.81640625" style="2" customWidth="1"/>
    <col min="2" max="2" width="13.81640625" style="2" customWidth="1"/>
    <col min="3" max="3" width="12.7265625" style="2" customWidth="1"/>
    <col min="4" max="4" width="10.7265625" style="2" customWidth="1"/>
    <col min="5" max="5" width="12.1796875" style="15" customWidth="1"/>
    <col min="6" max="6" width="9.81640625" style="15" customWidth="1"/>
    <col min="7" max="7" width="8.7265625" style="15" customWidth="1"/>
    <col min="10" max="27" width="13.90625" customWidth="1"/>
  </cols>
  <sheetData>
    <row r="1" spans="1:12" ht="37.5" customHeight="1" x14ac:dyDescent="0.35">
      <c r="A1" s="21" t="s">
        <v>1</v>
      </c>
      <c r="B1" s="21" t="s">
        <v>10</v>
      </c>
      <c r="C1" s="21" t="s">
        <v>9</v>
      </c>
      <c r="D1" s="21" t="s">
        <v>11</v>
      </c>
      <c r="E1" s="21" t="s">
        <v>12</v>
      </c>
      <c r="F1" s="21" t="s">
        <v>13</v>
      </c>
      <c r="G1" s="21" t="s">
        <v>3</v>
      </c>
    </row>
    <row r="2" spans="1:12" x14ac:dyDescent="0.35">
      <c r="A2" s="2" t="s">
        <v>15</v>
      </c>
      <c r="B2" s="2" t="s">
        <v>7</v>
      </c>
      <c r="C2" s="2" t="s">
        <v>16</v>
      </c>
      <c r="D2" s="11">
        <v>43692</v>
      </c>
      <c r="E2" s="15">
        <v>1111</v>
      </c>
      <c r="F2" s="15" t="s">
        <v>22</v>
      </c>
      <c r="G2" s="15">
        <v>8</v>
      </c>
      <c r="I2" s="42">
        <v>2019</v>
      </c>
      <c r="J2" s="43" t="s">
        <v>29</v>
      </c>
      <c r="K2" s="43" t="s">
        <v>30</v>
      </c>
      <c r="L2" s="43" t="s">
        <v>31</v>
      </c>
    </row>
    <row r="3" spans="1:12" x14ac:dyDescent="0.35">
      <c r="A3" s="2" t="s">
        <v>15</v>
      </c>
      <c r="B3" s="2" t="s">
        <v>7</v>
      </c>
      <c r="C3" s="2" t="s">
        <v>17</v>
      </c>
      <c r="D3" s="11">
        <v>43694</v>
      </c>
      <c r="E3" s="15">
        <v>2222</v>
      </c>
      <c r="F3" s="15" t="s">
        <v>22</v>
      </c>
      <c r="G3" s="15">
        <v>8</v>
      </c>
      <c r="I3" s="44"/>
      <c r="J3" s="45">
        <f>DATE(I2,1,1)</f>
        <v>43466</v>
      </c>
      <c r="K3" s="44" t="s">
        <v>32</v>
      </c>
      <c r="L3" s="46">
        <f t="shared" ref="L3:L14" si="0">IF(OR(WEEKDAY(J3)=1,WEEKDAY(J3)=7),,J3)</f>
        <v>43466</v>
      </c>
    </row>
    <row r="4" spans="1:12" x14ac:dyDescent="0.35">
      <c r="A4" s="2" t="s">
        <v>15</v>
      </c>
      <c r="B4" s="2" t="s">
        <v>7</v>
      </c>
      <c r="C4" s="2" t="s">
        <v>17</v>
      </c>
      <c r="D4" s="11">
        <v>43695</v>
      </c>
      <c r="E4" s="15">
        <v>3333</v>
      </c>
      <c r="F4" s="15" t="s">
        <v>14</v>
      </c>
      <c r="G4" s="15">
        <v>8</v>
      </c>
      <c r="I4" s="44"/>
      <c r="J4" s="45">
        <f>DATE(I2,IF((25-MOD((11*MOD(I2-1900,19)+4-INT((7*MOD(I2-1900,19)+1)/19)),29)-MOD(I2-1900+INT((I2-1900)/4)+31-MOD((11*MOD(I2-1900,19)+4-INT((7*MOD(I2-1900,19)+1)/19)),29),7))&gt;0,4,3),IF((25-MOD((11*MOD(I2-1900,19)+4-INT((7*MOD(I2-1900,19)+1)/19)),29)-MOD(I2-1900+INT((I2-1900)/4)+31-MOD((11*MOD(I2-1900,19)+4-INT((7*MOD(I2-1900,19)+1)/19)),29),7))&gt;0,(25-MOD((11*MOD(I2-1900,19)+4-INT((7*MOD(I2-1900,19)+1)/19)),29)-MOD(I2-1900+INT((I2-1900)/4)+31-MOD((11*MOD(I2-1900,19)+4-INT((7*MOD(I2-1900,19)+1)/19)),29),7)),31+(25-MOD((11*MOD(I2-1900,19)+4-INT((7*MOD(I2-1900,19)+1)/19)),29)-MOD(I2-1900+INT((I2-1900)/4)+31-MOD((11*MOD(I2-1900,19)+4-INT((7*MOD(I2-1900,19)+1)/19)),29),7))))</f>
        <v>43576</v>
      </c>
      <c r="K4" s="44" t="s">
        <v>33</v>
      </c>
      <c r="L4" s="46"/>
    </row>
    <row r="5" spans="1:12" x14ac:dyDescent="0.35">
      <c r="A5" s="2" t="s">
        <v>15</v>
      </c>
      <c r="B5" s="2" t="s">
        <v>7</v>
      </c>
      <c r="C5" s="2" t="s">
        <v>18</v>
      </c>
      <c r="D5" s="11">
        <v>43694</v>
      </c>
      <c r="E5" s="15">
        <v>4444</v>
      </c>
      <c r="F5" s="15" t="s">
        <v>14</v>
      </c>
      <c r="G5" s="15">
        <v>8</v>
      </c>
      <c r="I5" s="44"/>
      <c r="J5" s="45">
        <f>J4+1</f>
        <v>43577</v>
      </c>
      <c r="K5" s="44" t="s">
        <v>34</v>
      </c>
      <c r="L5" s="46">
        <f t="shared" si="0"/>
        <v>43577</v>
      </c>
    </row>
    <row r="6" spans="1:12" x14ac:dyDescent="0.35">
      <c r="A6" s="2" t="s">
        <v>15</v>
      </c>
      <c r="B6" s="2" t="s">
        <v>7</v>
      </c>
      <c r="C6" s="2" t="s">
        <v>19</v>
      </c>
      <c r="D6" s="11">
        <v>43694</v>
      </c>
      <c r="E6" s="15">
        <v>5555</v>
      </c>
      <c r="F6" s="15" t="s">
        <v>14</v>
      </c>
      <c r="G6" s="15">
        <v>8</v>
      </c>
      <c r="I6" s="44"/>
      <c r="J6" s="45">
        <f>DATE(I2,5,1)</f>
        <v>43586</v>
      </c>
      <c r="K6" s="44" t="s">
        <v>35</v>
      </c>
      <c r="L6" s="46">
        <f t="shared" si="0"/>
        <v>43586</v>
      </c>
    </row>
    <row r="7" spans="1:12" x14ac:dyDescent="0.35">
      <c r="A7" s="2" t="s">
        <v>15</v>
      </c>
      <c r="B7" s="2" t="s">
        <v>7</v>
      </c>
      <c r="C7" s="2" t="s">
        <v>20</v>
      </c>
      <c r="D7" s="11">
        <v>43708</v>
      </c>
      <c r="E7" s="15">
        <v>6666</v>
      </c>
      <c r="F7" s="15" t="s">
        <v>22</v>
      </c>
      <c r="G7" s="15">
        <v>8</v>
      </c>
      <c r="I7" s="44"/>
      <c r="J7" s="45">
        <f>DATE(I2,5,8)</f>
        <v>43593</v>
      </c>
      <c r="K7" s="44" t="s">
        <v>36</v>
      </c>
      <c r="L7" s="46">
        <f t="shared" si="0"/>
        <v>43593</v>
      </c>
    </row>
    <row r="8" spans="1:12" x14ac:dyDescent="0.35">
      <c r="I8" s="44"/>
      <c r="J8" s="45">
        <f>J4+39</f>
        <v>43615</v>
      </c>
      <c r="K8" s="44" t="s">
        <v>37</v>
      </c>
      <c r="L8" s="46">
        <f t="shared" si="0"/>
        <v>43615</v>
      </c>
    </row>
    <row r="9" spans="1:12" x14ac:dyDescent="0.35">
      <c r="I9" s="44"/>
      <c r="J9" s="45">
        <f>J4+50</f>
        <v>43626</v>
      </c>
      <c r="K9" s="44" t="s">
        <v>38</v>
      </c>
      <c r="L9" s="46">
        <f t="shared" si="0"/>
        <v>43626</v>
      </c>
    </row>
    <row r="10" spans="1:12" x14ac:dyDescent="0.35">
      <c r="I10" s="44"/>
      <c r="J10" s="45">
        <f>DATE(I2,7,14)</f>
        <v>43660</v>
      </c>
      <c r="K10" s="44" t="s">
        <v>39</v>
      </c>
      <c r="L10" s="46">
        <f t="shared" si="0"/>
        <v>0</v>
      </c>
    </row>
    <row r="11" spans="1:12" x14ac:dyDescent="0.35">
      <c r="I11" s="44"/>
      <c r="J11" s="45">
        <f>DATE(I2,8,15)</f>
        <v>43692</v>
      </c>
      <c r="K11" s="44" t="s">
        <v>40</v>
      </c>
      <c r="L11" s="46">
        <f t="shared" si="0"/>
        <v>43692</v>
      </c>
    </row>
    <row r="12" spans="1:12" x14ac:dyDescent="0.35">
      <c r="I12" s="44"/>
      <c r="J12" s="45">
        <f>DATE(I2,11,1)</f>
        <v>43770</v>
      </c>
      <c r="K12" s="44" t="s">
        <v>41</v>
      </c>
      <c r="L12" s="46">
        <f t="shared" si="0"/>
        <v>43770</v>
      </c>
    </row>
    <row r="13" spans="1:12" x14ac:dyDescent="0.35">
      <c r="I13" s="44"/>
      <c r="J13" s="45">
        <f>DATE(I2,11,11)</f>
        <v>43780</v>
      </c>
      <c r="K13" s="44" t="s">
        <v>42</v>
      </c>
      <c r="L13" s="46">
        <f t="shared" si="0"/>
        <v>43780</v>
      </c>
    </row>
    <row r="14" spans="1:12" x14ac:dyDescent="0.35">
      <c r="I14" s="44"/>
      <c r="J14" s="45">
        <f>DATE(I2,12,25)</f>
        <v>43824</v>
      </c>
      <c r="K14" s="44" t="s">
        <v>43</v>
      </c>
      <c r="L14" s="46">
        <f t="shared" si="0"/>
        <v>43824</v>
      </c>
    </row>
    <row r="17" spans="9:27" x14ac:dyDescent="0.35">
      <c r="I17" s="47">
        <v>2019</v>
      </c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9"/>
      <c r="Z17" s="50"/>
      <c r="AA17" s="48"/>
    </row>
    <row r="18" spans="9:27" x14ac:dyDescent="0.35">
      <c r="I18" s="50"/>
      <c r="J18" s="49">
        <v>1</v>
      </c>
      <c r="K18" s="50"/>
      <c r="L18" s="50"/>
      <c r="M18" s="49">
        <v>2</v>
      </c>
      <c r="N18" s="50"/>
      <c r="O18" s="50"/>
      <c r="P18" s="49">
        <v>3</v>
      </c>
      <c r="Q18" s="50"/>
      <c r="R18" s="50"/>
      <c r="S18" s="49">
        <v>4</v>
      </c>
      <c r="T18" s="50"/>
      <c r="U18" s="50"/>
      <c r="V18" s="49">
        <v>5</v>
      </c>
      <c r="W18" s="50"/>
      <c r="X18" s="50"/>
      <c r="Y18" s="49">
        <v>6</v>
      </c>
      <c r="Z18" s="50"/>
      <c r="AA18" s="50"/>
    </row>
    <row r="19" spans="9:27" x14ac:dyDescent="0.35">
      <c r="I19" s="49"/>
      <c r="J19" s="57">
        <f>DATE(I17,J18,1)</f>
        <v>43466</v>
      </c>
      <c r="K19" s="58"/>
      <c r="L19" s="59"/>
      <c r="M19" s="57">
        <f>DATE(I17,M18,1)</f>
        <v>43497</v>
      </c>
      <c r="N19" s="58"/>
      <c r="O19" s="59"/>
      <c r="P19" s="57">
        <f>DATE(I17,P18,1)</f>
        <v>43525</v>
      </c>
      <c r="Q19" s="58"/>
      <c r="R19" s="59"/>
      <c r="S19" s="57">
        <f>DATE(I17,S18,1)</f>
        <v>43556</v>
      </c>
      <c r="T19" s="58"/>
      <c r="U19" s="59"/>
      <c r="V19" s="57">
        <f>DATE(I17,V18,1)</f>
        <v>43586</v>
      </c>
      <c r="W19" s="58"/>
      <c r="X19" s="59"/>
      <c r="Y19" s="57">
        <f>DATE(I17,Y18,1)</f>
        <v>43617</v>
      </c>
      <c r="Z19" s="58"/>
      <c r="AA19" s="59"/>
    </row>
    <row r="20" spans="9:27" x14ac:dyDescent="0.35">
      <c r="I20" s="50"/>
      <c r="J20" s="51">
        <f>+J19</f>
        <v>43466</v>
      </c>
      <c r="K20" s="52" t="str">
        <f>IF(J20="","",IFERROR(VLOOKUP(J20,$J$3:$K$14,2,0),IF(WEEKDAY(J20,2)=6,"sam","")))</f>
        <v>Premier de l'AN</v>
      </c>
      <c r="L20" s="53"/>
      <c r="M20" s="51">
        <f>+M19</f>
        <v>43497</v>
      </c>
      <c r="N20" s="52" t="str">
        <f>IF(M20="","",IFERROR(VLOOKUP(M20,$J$3:$K$14,2,0),IF(WEEKDAY(M20,2)=6,"sam","")))</f>
        <v/>
      </c>
      <c r="O20" s="53"/>
      <c r="P20" s="51">
        <f>+P19</f>
        <v>43525</v>
      </c>
      <c r="Q20" s="52" t="str">
        <f>IF(P20="","",IFERROR(VLOOKUP(P20,$J$3:$K$14,2,0),IF(WEEKDAY(P20,2)=6,"sam","")))</f>
        <v/>
      </c>
      <c r="R20" s="53"/>
      <c r="S20" s="51">
        <f>+S19</f>
        <v>43556</v>
      </c>
      <c r="T20" s="52" t="str">
        <f>IF(S20="","",IFERROR(VLOOKUP(S20,$J$3:$K$14,2,0),IF(WEEKDAY(S20,2)=6,"sam","")))</f>
        <v/>
      </c>
      <c r="U20" s="53"/>
      <c r="V20" s="51">
        <f>+V19</f>
        <v>43586</v>
      </c>
      <c r="W20" s="52" t="str">
        <f>IF(V20="","",IFERROR(VLOOKUP(V20,$J$3:$K$14,2,0),IF(WEEKDAY(V20,2)=6,"sam","")))</f>
        <v>Fête du travail</v>
      </c>
      <c r="X20" s="53"/>
      <c r="Y20" s="51">
        <f>+Y19</f>
        <v>43617</v>
      </c>
      <c r="Z20" s="52" t="str">
        <f>IF(Y20="","",IFERROR(VLOOKUP(Y20,$J$3:$K$14,2,0),IF(WEEKDAY(Y20,2)=6,"sam","")))</f>
        <v>sam</v>
      </c>
      <c r="AA20" s="53"/>
    </row>
    <row r="21" spans="9:27" x14ac:dyDescent="0.35">
      <c r="I21" s="50"/>
      <c r="J21" s="51">
        <f>J20+1</f>
        <v>43467</v>
      </c>
      <c r="K21" s="52" t="str">
        <f t="shared" ref="K21:K50" si="1">IF(J21="","",IFERROR(VLOOKUP(J21,$J$3:$K$14,2,0),IF(WEEKDAY(J21,2)=6,"sam","")))</f>
        <v/>
      </c>
      <c r="L21" s="54"/>
      <c r="M21" s="51">
        <f>M20+1</f>
        <v>43498</v>
      </c>
      <c r="N21" s="52" t="str">
        <f t="shared" ref="N21:N50" si="2">IF(M21="","",IFERROR(VLOOKUP(M21,$J$3:$K$14,2,0),IF(WEEKDAY(M21,2)=6,"sam","")))</f>
        <v>sam</v>
      </c>
      <c r="O21" s="54"/>
      <c r="P21" s="51">
        <f>P20+1</f>
        <v>43526</v>
      </c>
      <c r="Q21" s="52" t="str">
        <f t="shared" ref="Q21:Q50" si="3">IF(P21="","",IFERROR(VLOOKUP(P21,$J$3:$K$14,2,0),IF(WEEKDAY(P21,2)=6,"sam","")))</f>
        <v>sam</v>
      </c>
      <c r="R21" s="54"/>
      <c r="S21" s="51">
        <f>S20+1</f>
        <v>43557</v>
      </c>
      <c r="T21" s="52" t="str">
        <f t="shared" ref="T21:T50" si="4">IF(S21="","",IFERROR(VLOOKUP(S21,$J$3:$K$14,2,0),IF(WEEKDAY(S21,2)=6,"sam","")))</f>
        <v/>
      </c>
      <c r="U21" s="54"/>
      <c r="V21" s="51">
        <f>V20+1</f>
        <v>43587</v>
      </c>
      <c r="W21" s="52" t="str">
        <f t="shared" ref="W21:W50" si="5">IF(V21="","",IFERROR(VLOOKUP(V21,$J$3:$K$14,2,0),IF(WEEKDAY(V21,2)=6,"sam","")))</f>
        <v/>
      </c>
      <c r="X21" s="54"/>
      <c r="Y21" s="51">
        <f>Y20+1</f>
        <v>43618</v>
      </c>
      <c r="Z21" s="52" t="str">
        <f t="shared" ref="Z21:Z50" si="6">IF(Y21="","",IFERROR(VLOOKUP(Y21,$J$3:$K$14,2,0),IF(WEEKDAY(Y21,2)=6,"sam","")))</f>
        <v/>
      </c>
      <c r="AA21" s="54"/>
    </row>
    <row r="22" spans="9:27" x14ac:dyDescent="0.35">
      <c r="I22" s="50"/>
      <c r="J22" s="51">
        <f t="shared" ref="J22:J50" si="7">J21+1</f>
        <v>43468</v>
      </c>
      <c r="K22" s="52" t="str">
        <f t="shared" si="1"/>
        <v/>
      </c>
      <c r="L22" s="54"/>
      <c r="M22" s="51">
        <f t="shared" ref="M22:M47" si="8">M21+1</f>
        <v>43499</v>
      </c>
      <c r="N22" s="52" t="str">
        <f t="shared" si="2"/>
        <v/>
      </c>
      <c r="O22" s="54"/>
      <c r="P22" s="51">
        <f t="shared" ref="P22:P50" si="9">P21+1</f>
        <v>43527</v>
      </c>
      <c r="Q22" s="52" t="str">
        <f t="shared" si="3"/>
        <v/>
      </c>
      <c r="R22" s="54"/>
      <c r="S22" s="51">
        <f t="shared" ref="S22:S49" si="10">S21+1</f>
        <v>43558</v>
      </c>
      <c r="T22" s="52" t="str">
        <f t="shared" si="4"/>
        <v/>
      </c>
      <c r="U22" s="54"/>
      <c r="V22" s="51">
        <f t="shared" ref="V22:V50" si="11">V21+1</f>
        <v>43588</v>
      </c>
      <c r="W22" s="52" t="str">
        <f t="shared" si="5"/>
        <v/>
      </c>
      <c r="X22" s="54"/>
      <c r="Y22" s="51">
        <f t="shared" ref="Y22:Y49" si="12">Y21+1</f>
        <v>43619</v>
      </c>
      <c r="Z22" s="52" t="str">
        <f t="shared" si="6"/>
        <v/>
      </c>
      <c r="AA22" s="54"/>
    </row>
    <row r="23" spans="9:27" x14ac:dyDescent="0.35">
      <c r="I23" s="50"/>
      <c r="J23" s="51">
        <f t="shared" si="7"/>
        <v>43469</v>
      </c>
      <c r="K23" s="52" t="str">
        <f t="shared" si="1"/>
        <v/>
      </c>
      <c r="L23" s="54"/>
      <c r="M23" s="51">
        <f t="shared" si="8"/>
        <v>43500</v>
      </c>
      <c r="N23" s="52" t="str">
        <f t="shared" si="2"/>
        <v/>
      </c>
      <c r="O23" s="54"/>
      <c r="P23" s="51">
        <f t="shared" si="9"/>
        <v>43528</v>
      </c>
      <c r="Q23" s="52" t="str">
        <f t="shared" si="3"/>
        <v/>
      </c>
      <c r="R23" s="54"/>
      <c r="S23" s="51">
        <f t="shared" si="10"/>
        <v>43559</v>
      </c>
      <c r="T23" s="52" t="str">
        <f t="shared" si="4"/>
        <v/>
      </c>
      <c r="U23" s="54"/>
      <c r="V23" s="51">
        <f t="shared" si="11"/>
        <v>43589</v>
      </c>
      <c r="W23" s="52" t="str">
        <f t="shared" si="5"/>
        <v>sam</v>
      </c>
      <c r="X23" s="54"/>
      <c r="Y23" s="51">
        <f t="shared" si="12"/>
        <v>43620</v>
      </c>
      <c r="Z23" s="52" t="str">
        <f t="shared" si="6"/>
        <v/>
      </c>
      <c r="AA23" s="54"/>
    </row>
    <row r="24" spans="9:27" x14ac:dyDescent="0.35">
      <c r="I24" s="50"/>
      <c r="J24" s="51">
        <f t="shared" si="7"/>
        <v>43470</v>
      </c>
      <c r="K24" s="52" t="str">
        <f t="shared" si="1"/>
        <v>sam</v>
      </c>
      <c r="L24" s="54"/>
      <c r="M24" s="51">
        <f t="shared" si="8"/>
        <v>43501</v>
      </c>
      <c r="N24" s="52" t="str">
        <f t="shared" si="2"/>
        <v/>
      </c>
      <c r="O24" s="54"/>
      <c r="P24" s="51">
        <f t="shared" si="9"/>
        <v>43529</v>
      </c>
      <c r="Q24" s="52" t="str">
        <f t="shared" si="3"/>
        <v/>
      </c>
      <c r="R24" s="54"/>
      <c r="S24" s="51">
        <f t="shared" si="10"/>
        <v>43560</v>
      </c>
      <c r="T24" s="52" t="str">
        <f t="shared" si="4"/>
        <v/>
      </c>
      <c r="U24" s="54"/>
      <c r="V24" s="51">
        <f t="shared" si="11"/>
        <v>43590</v>
      </c>
      <c r="W24" s="52" t="str">
        <f t="shared" si="5"/>
        <v/>
      </c>
      <c r="X24" s="54"/>
      <c r="Y24" s="51">
        <f t="shared" si="12"/>
        <v>43621</v>
      </c>
      <c r="Z24" s="52" t="str">
        <f t="shared" si="6"/>
        <v/>
      </c>
      <c r="AA24" s="54"/>
    </row>
    <row r="25" spans="9:27" x14ac:dyDescent="0.35">
      <c r="I25" s="50"/>
      <c r="J25" s="51">
        <f t="shared" si="7"/>
        <v>43471</v>
      </c>
      <c r="K25" s="52" t="str">
        <f t="shared" si="1"/>
        <v/>
      </c>
      <c r="L25" s="54"/>
      <c r="M25" s="51">
        <f t="shared" si="8"/>
        <v>43502</v>
      </c>
      <c r="N25" s="52" t="str">
        <f t="shared" si="2"/>
        <v/>
      </c>
      <c r="O25" s="54"/>
      <c r="P25" s="51">
        <f t="shared" si="9"/>
        <v>43530</v>
      </c>
      <c r="Q25" s="52" t="str">
        <f t="shared" si="3"/>
        <v/>
      </c>
      <c r="R25" s="54"/>
      <c r="S25" s="51">
        <f t="shared" si="10"/>
        <v>43561</v>
      </c>
      <c r="T25" s="52" t="str">
        <f t="shared" si="4"/>
        <v>sam</v>
      </c>
      <c r="U25" s="54"/>
      <c r="V25" s="51">
        <f t="shared" si="11"/>
        <v>43591</v>
      </c>
      <c r="W25" s="52" t="str">
        <f t="shared" si="5"/>
        <v/>
      </c>
      <c r="X25" s="54"/>
      <c r="Y25" s="51">
        <f t="shared" si="12"/>
        <v>43622</v>
      </c>
      <c r="Z25" s="52" t="str">
        <f t="shared" si="6"/>
        <v/>
      </c>
      <c r="AA25" s="54"/>
    </row>
    <row r="26" spans="9:27" x14ac:dyDescent="0.35">
      <c r="I26" s="50"/>
      <c r="J26" s="51">
        <f t="shared" si="7"/>
        <v>43472</v>
      </c>
      <c r="K26" s="52" t="str">
        <f t="shared" si="1"/>
        <v/>
      </c>
      <c r="L26" s="54"/>
      <c r="M26" s="51">
        <f t="shared" si="8"/>
        <v>43503</v>
      </c>
      <c r="N26" s="52" t="str">
        <f t="shared" si="2"/>
        <v/>
      </c>
      <c r="O26" s="54"/>
      <c r="P26" s="51">
        <f t="shared" si="9"/>
        <v>43531</v>
      </c>
      <c r="Q26" s="52" t="str">
        <f t="shared" si="3"/>
        <v/>
      </c>
      <c r="R26" s="54"/>
      <c r="S26" s="51">
        <f t="shared" si="10"/>
        <v>43562</v>
      </c>
      <c r="T26" s="52" t="str">
        <f t="shared" si="4"/>
        <v/>
      </c>
      <c r="U26" s="54"/>
      <c r="V26" s="51">
        <f t="shared" si="11"/>
        <v>43592</v>
      </c>
      <c r="W26" s="52" t="str">
        <f t="shared" si="5"/>
        <v/>
      </c>
      <c r="X26" s="54"/>
      <c r="Y26" s="51">
        <f t="shared" si="12"/>
        <v>43623</v>
      </c>
      <c r="Z26" s="52" t="str">
        <f t="shared" si="6"/>
        <v/>
      </c>
      <c r="AA26" s="54"/>
    </row>
    <row r="27" spans="9:27" x14ac:dyDescent="0.35">
      <c r="I27" s="50"/>
      <c r="J27" s="51">
        <f t="shared" si="7"/>
        <v>43473</v>
      </c>
      <c r="K27" s="52" t="str">
        <f t="shared" si="1"/>
        <v/>
      </c>
      <c r="L27" s="54"/>
      <c r="M27" s="51">
        <f t="shared" si="8"/>
        <v>43504</v>
      </c>
      <c r="N27" s="52" t="str">
        <f t="shared" si="2"/>
        <v/>
      </c>
      <c r="O27" s="54"/>
      <c r="P27" s="51">
        <f t="shared" si="9"/>
        <v>43532</v>
      </c>
      <c r="Q27" s="52" t="str">
        <f t="shared" si="3"/>
        <v/>
      </c>
      <c r="R27" s="54"/>
      <c r="S27" s="51">
        <f t="shared" si="10"/>
        <v>43563</v>
      </c>
      <c r="T27" s="52" t="str">
        <f t="shared" si="4"/>
        <v/>
      </c>
      <c r="U27" s="54"/>
      <c r="V27" s="51">
        <f t="shared" si="11"/>
        <v>43593</v>
      </c>
      <c r="W27" s="52" t="str">
        <f t="shared" si="5"/>
        <v>Victoire de 1945</v>
      </c>
      <c r="X27" s="54"/>
      <c r="Y27" s="51">
        <f t="shared" si="12"/>
        <v>43624</v>
      </c>
      <c r="Z27" s="52" t="str">
        <f t="shared" si="6"/>
        <v>sam</v>
      </c>
      <c r="AA27" s="54"/>
    </row>
    <row r="28" spans="9:27" x14ac:dyDescent="0.35">
      <c r="I28" s="50"/>
      <c r="J28" s="51">
        <f t="shared" si="7"/>
        <v>43474</v>
      </c>
      <c r="K28" s="52" t="str">
        <f t="shared" si="1"/>
        <v/>
      </c>
      <c r="L28" s="54"/>
      <c r="M28" s="51">
        <f t="shared" si="8"/>
        <v>43505</v>
      </c>
      <c r="N28" s="52" t="str">
        <f t="shared" si="2"/>
        <v>sam</v>
      </c>
      <c r="O28" s="54"/>
      <c r="P28" s="51">
        <f t="shared" si="9"/>
        <v>43533</v>
      </c>
      <c r="Q28" s="52" t="str">
        <f t="shared" si="3"/>
        <v>sam</v>
      </c>
      <c r="R28" s="54"/>
      <c r="S28" s="51">
        <f t="shared" si="10"/>
        <v>43564</v>
      </c>
      <c r="T28" s="52" t="str">
        <f t="shared" si="4"/>
        <v/>
      </c>
      <c r="U28" s="54"/>
      <c r="V28" s="51">
        <f t="shared" si="11"/>
        <v>43594</v>
      </c>
      <c r="W28" s="52" t="str">
        <f t="shared" si="5"/>
        <v/>
      </c>
      <c r="X28" s="54"/>
      <c r="Y28" s="51">
        <f t="shared" si="12"/>
        <v>43625</v>
      </c>
      <c r="Z28" s="52" t="str">
        <f t="shared" si="6"/>
        <v/>
      </c>
      <c r="AA28" s="54"/>
    </row>
    <row r="29" spans="9:27" x14ac:dyDescent="0.35">
      <c r="I29" s="50"/>
      <c r="J29" s="51">
        <f t="shared" si="7"/>
        <v>43475</v>
      </c>
      <c r="K29" s="52" t="str">
        <f t="shared" si="1"/>
        <v/>
      </c>
      <c r="L29" s="54"/>
      <c r="M29" s="51">
        <f t="shared" si="8"/>
        <v>43506</v>
      </c>
      <c r="N29" s="52" t="str">
        <f t="shared" si="2"/>
        <v/>
      </c>
      <c r="O29" s="54"/>
      <c r="P29" s="51">
        <f t="shared" si="9"/>
        <v>43534</v>
      </c>
      <c r="Q29" s="52" t="str">
        <f t="shared" si="3"/>
        <v/>
      </c>
      <c r="R29" s="54"/>
      <c r="S29" s="51">
        <f t="shared" si="10"/>
        <v>43565</v>
      </c>
      <c r="T29" s="52" t="str">
        <f t="shared" si="4"/>
        <v/>
      </c>
      <c r="U29" s="54"/>
      <c r="V29" s="51">
        <f t="shared" si="11"/>
        <v>43595</v>
      </c>
      <c r="W29" s="52" t="str">
        <f t="shared" si="5"/>
        <v/>
      </c>
      <c r="X29" s="54"/>
      <c r="Y29" s="51">
        <f t="shared" si="12"/>
        <v>43626</v>
      </c>
      <c r="Z29" s="52" t="str">
        <f t="shared" si="6"/>
        <v>Pentecôte</v>
      </c>
      <c r="AA29" s="54"/>
    </row>
    <row r="30" spans="9:27" x14ac:dyDescent="0.35">
      <c r="I30" s="50"/>
      <c r="J30" s="51">
        <f t="shared" si="7"/>
        <v>43476</v>
      </c>
      <c r="K30" s="52" t="str">
        <f t="shared" si="1"/>
        <v/>
      </c>
      <c r="L30" s="54"/>
      <c r="M30" s="51">
        <f t="shared" si="8"/>
        <v>43507</v>
      </c>
      <c r="N30" s="52" t="str">
        <f t="shared" si="2"/>
        <v/>
      </c>
      <c r="O30" s="54"/>
      <c r="P30" s="51">
        <f t="shared" si="9"/>
        <v>43535</v>
      </c>
      <c r="Q30" s="52" t="str">
        <f t="shared" si="3"/>
        <v/>
      </c>
      <c r="R30" s="54"/>
      <c r="S30" s="51">
        <f t="shared" si="10"/>
        <v>43566</v>
      </c>
      <c r="T30" s="52" t="str">
        <f t="shared" si="4"/>
        <v/>
      </c>
      <c r="U30" s="54"/>
      <c r="V30" s="51">
        <f t="shared" si="11"/>
        <v>43596</v>
      </c>
      <c r="W30" s="52" t="str">
        <f t="shared" si="5"/>
        <v>sam</v>
      </c>
      <c r="X30" s="54"/>
      <c r="Y30" s="51">
        <f t="shared" si="12"/>
        <v>43627</v>
      </c>
      <c r="Z30" s="52" t="str">
        <f t="shared" si="6"/>
        <v/>
      </c>
      <c r="AA30" s="54"/>
    </row>
    <row r="31" spans="9:27" x14ac:dyDescent="0.35">
      <c r="I31" s="50"/>
      <c r="J31" s="51">
        <f t="shared" si="7"/>
        <v>43477</v>
      </c>
      <c r="K31" s="52" t="str">
        <f t="shared" si="1"/>
        <v>sam</v>
      </c>
      <c r="L31" s="54"/>
      <c r="M31" s="51">
        <f t="shared" si="8"/>
        <v>43508</v>
      </c>
      <c r="N31" s="52" t="str">
        <f t="shared" si="2"/>
        <v/>
      </c>
      <c r="O31" s="54"/>
      <c r="P31" s="51">
        <f t="shared" si="9"/>
        <v>43536</v>
      </c>
      <c r="Q31" s="52" t="str">
        <f t="shared" si="3"/>
        <v/>
      </c>
      <c r="R31" s="54"/>
      <c r="S31" s="51">
        <f t="shared" si="10"/>
        <v>43567</v>
      </c>
      <c r="T31" s="52" t="str">
        <f t="shared" si="4"/>
        <v/>
      </c>
      <c r="U31" s="54"/>
      <c r="V31" s="51">
        <f t="shared" si="11"/>
        <v>43597</v>
      </c>
      <c r="W31" s="52" t="str">
        <f t="shared" si="5"/>
        <v/>
      </c>
      <c r="X31" s="54"/>
      <c r="Y31" s="51">
        <f t="shared" si="12"/>
        <v>43628</v>
      </c>
      <c r="Z31" s="52" t="str">
        <f t="shared" si="6"/>
        <v/>
      </c>
      <c r="AA31" s="54"/>
    </row>
    <row r="32" spans="9:27" x14ac:dyDescent="0.35">
      <c r="I32" s="50"/>
      <c r="J32" s="51">
        <f t="shared" si="7"/>
        <v>43478</v>
      </c>
      <c r="K32" s="52" t="str">
        <f t="shared" si="1"/>
        <v/>
      </c>
      <c r="L32" s="54"/>
      <c r="M32" s="51">
        <f t="shared" si="8"/>
        <v>43509</v>
      </c>
      <c r="N32" s="52" t="str">
        <f t="shared" si="2"/>
        <v/>
      </c>
      <c r="O32" s="54"/>
      <c r="P32" s="51">
        <f t="shared" si="9"/>
        <v>43537</v>
      </c>
      <c r="Q32" s="52" t="str">
        <f t="shared" si="3"/>
        <v/>
      </c>
      <c r="R32" s="54"/>
      <c r="S32" s="51">
        <f t="shared" si="10"/>
        <v>43568</v>
      </c>
      <c r="T32" s="52" t="str">
        <f t="shared" si="4"/>
        <v>sam</v>
      </c>
      <c r="U32" s="54"/>
      <c r="V32" s="51">
        <f t="shared" si="11"/>
        <v>43598</v>
      </c>
      <c r="W32" s="52" t="str">
        <f t="shared" si="5"/>
        <v/>
      </c>
      <c r="X32" s="54"/>
      <c r="Y32" s="51">
        <f t="shared" si="12"/>
        <v>43629</v>
      </c>
      <c r="Z32" s="52" t="str">
        <f t="shared" si="6"/>
        <v/>
      </c>
      <c r="AA32" s="54"/>
    </row>
    <row r="33" spans="9:27" x14ac:dyDescent="0.35">
      <c r="I33" s="50"/>
      <c r="J33" s="51">
        <f t="shared" si="7"/>
        <v>43479</v>
      </c>
      <c r="K33" s="52" t="str">
        <f t="shared" si="1"/>
        <v/>
      </c>
      <c r="L33" s="54"/>
      <c r="M33" s="51">
        <f t="shared" si="8"/>
        <v>43510</v>
      </c>
      <c r="N33" s="52" t="str">
        <f t="shared" si="2"/>
        <v/>
      </c>
      <c r="O33" s="54"/>
      <c r="P33" s="51">
        <f t="shared" si="9"/>
        <v>43538</v>
      </c>
      <c r="Q33" s="52" t="str">
        <f t="shared" si="3"/>
        <v/>
      </c>
      <c r="R33" s="54"/>
      <c r="S33" s="51">
        <f t="shared" si="10"/>
        <v>43569</v>
      </c>
      <c r="T33" s="52" t="str">
        <f t="shared" si="4"/>
        <v/>
      </c>
      <c r="U33" s="54"/>
      <c r="V33" s="51">
        <f t="shared" si="11"/>
        <v>43599</v>
      </c>
      <c r="W33" s="52" t="str">
        <f t="shared" si="5"/>
        <v/>
      </c>
      <c r="X33" s="54"/>
      <c r="Y33" s="51">
        <f t="shared" si="12"/>
        <v>43630</v>
      </c>
      <c r="Z33" s="52" t="str">
        <f t="shared" si="6"/>
        <v/>
      </c>
      <c r="AA33" s="54"/>
    </row>
    <row r="34" spans="9:27" x14ac:dyDescent="0.35">
      <c r="I34" s="50"/>
      <c r="J34" s="51">
        <f t="shared" si="7"/>
        <v>43480</v>
      </c>
      <c r="K34" s="52" t="str">
        <f t="shared" si="1"/>
        <v/>
      </c>
      <c r="L34" s="54"/>
      <c r="M34" s="51">
        <f t="shared" si="8"/>
        <v>43511</v>
      </c>
      <c r="N34" s="52" t="str">
        <f t="shared" si="2"/>
        <v/>
      </c>
      <c r="O34" s="54"/>
      <c r="P34" s="51">
        <f t="shared" si="9"/>
        <v>43539</v>
      </c>
      <c r="Q34" s="52" t="str">
        <f t="shared" si="3"/>
        <v/>
      </c>
      <c r="R34" s="54"/>
      <c r="S34" s="51">
        <f t="shared" si="10"/>
        <v>43570</v>
      </c>
      <c r="T34" s="52" t="str">
        <f t="shared" si="4"/>
        <v/>
      </c>
      <c r="U34" s="54"/>
      <c r="V34" s="51">
        <f t="shared" si="11"/>
        <v>43600</v>
      </c>
      <c r="W34" s="52" t="str">
        <f t="shared" si="5"/>
        <v/>
      </c>
      <c r="X34" s="54"/>
      <c r="Y34" s="51">
        <f t="shared" si="12"/>
        <v>43631</v>
      </c>
      <c r="Z34" s="52" t="str">
        <f t="shared" si="6"/>
        <v>sam</v>
      </c>
      <c r="AA34" s="54"/>
    </row>
    <row r="35" spans="9:27" x14ac:dyDescent="0.35">
      <c r="I35" s="50"/>
      <c r="J35" s="51">
        <f t="shared" si="7"/>
        <v>43481</v>
      </c>
      <c r="K35" s="52" t="str">
        <f t="shared" si="1"/>
        <v/>
      </c>
      <c r="L35" s="54"/>
      <c r="M35" s="51">
        <f t="shared" si="8"/>
        <v>43512</v>
      </c>
      <c r="N35" s="52" t="str">
        <f t="shared" si="2"/>
        <v>sam</v>
      </c>
      <c r="O35" s="54"/>
      <c r="P35" s="51">
        <f t="shared" si="9"/>
        <v>43540</v>
      </c>
      <c r="Q35" s="52" t="str">
        <f t="shared" si="3"/>
        <v>sam</v>
      </c>
      <c r="R35" s="54"/>
      <c r="S35" s="51">
        <f t="shared" si="10"/>
        <v>43571</v>
      </c>
      <c r="T35" s="52" t="str">
        <f t="shared" si="4"/>
        <v/>
      </c>
      <c r="U35" s="54"/>
      <c r="V35" s="51">
        <f t="shared" si="11"/>
        <v>43601</v>
      </c>
      <c r="W35" s="52" t="str">
        <f t="shared" si="5"/>
        <v/>
      </c>
      <c r="X35" s="54"/>
      <c r="Y35" s="51">
        <f t="shared" si="12"/>
        <v>43632</v>
      </c>
      <c r="Z35" s="52" t="str">
        <f t="shared" si="6"/>
        <v/>
      </c>
      <c r="AA35" s="54"/>
    </row>
    <row r="36" spans="9:27" x14ac:dyDescent="0.35">
      <c r="I36" s="50"/>
      <c r="J36" s="51">
        <f t="shared" si="7"/>
        <v>43482</v>
      </c>
      <c r="K36" s="52" t="str">
        <f t="shared" si="1"/>
        <v/>
      </c>
      <c r="L36" s="54"/>
      <c r="M36" s="51">
        <f t="shared" si="8"/>
        <v>43513</v>
      </c>
      <c r="N36" s="52" t="str">
        <f t="shared" si="2"/>
        <v/>
      </c>
      <c r="O36" s="54"/>
      <c r="P36" s="51">
        <f t="shared" si="9"/>
        <v>43541</v>
      </c>
      <c r="Q36" s="52" t="str">
        <f t="shared" si="3"/>
        <v/>
      </c>
      <c r="R36" s="54"/>
      <c r="S36" s="51">
        <f t="shared" si="10"/>
        <v>43572</v>
      </c>
      <c r="T36" s="52" t="str">
        <f t="shared" si="4"/>
        <v/>
      </c>
      <c r="U36" s="54"/>
      <c r="V36" s="51">
        <f t="shared" si="11"/>
        <v>43602</v>
      </c>
      <c r="W36" s="52" t="str">
        <f t="shared" si="5"/>
        <v/>
      </c>
      <c r="X36" s="54"/>
      <c r="Y36" s="51">
        <f t="shared" si="12"/>
        <v>43633</v>
      </c>
      <c r="Z36" s="52" t="str">
        <f t="shared" si="6"/>
        <v/>
      </c>
      <c r="AA36" s="54"/>
    </row>
    <row r="37" spans="9:27" x14ac:dyDescent="0.35">
      <c r="I37" s="50"/>
      <c r="J37" s="51">
        <f t="shared" si="7"/>
        <v>43483</v>
      </c>
      <c r="K37" s="52" t="str">
        <f t="shared" si="1"/>
        <v/>
      </c>
      <c r="L37" s="54"/>
      <c r="M37" s="51">
        <f t="shared" si="8"/>
        <v>43514</v>
      </c>
      <c r="N37" s="52" t="str">
        <f t="shared" si="2"/>
        <v/>
      </c>
      <c r="O37" s="54"/>
      <c r="P37" s="51">
        <f t="shared" si="9"/>
        <v>43542</v>
      </c>
      <c r="Q37" s="52" t="str">
        <f t="shared" si="3"/>
        <v/>
      </c>
      <c r="R37" s="54"/>
      <c r="S37" s="51">
        <f t="shared" si="10"/>
        <v>43573</v>
      </c>
      <c r="T37" s="52" t="str">
        <f t="shared" si="4"/>
        <v/>
      </c>
      <c r="U37" s="54"/>
      <c r="V37" s="51">
        <f t="shared" si="11"/>
        <v>43603</v>
      </c>
      <c r="W37" s="52" t="str">
        <f t="shared" si="5"/>
        <v>sam</v>
      </c>
      <c r="X37" s="54"/>
      <c r="Y37" s="51">
        <f t="shared" si="12"/>
        <v>43634</v>
      </c>
      <c r="Z37" s="52" t="str">
        <f t="shared" si="6"/>
        <v/>
      </c>
      <c r="AA37" s="54"/>
    </row>
    <row r="38" spans="9:27" x14ac:dyDescent="0.35">
      <c r="I38" s="50"/>
      <c r="J38" s="51">
        <f t="shared" si="7"/>
        <v>43484</v>
      </c>
      <c r="K38" s="52" t="str">
        <f t="shared" si="1"/>
        <v>sam</v>
      </c>
      <c r="L38" s="54"/>
      <c r="M38" s="51">
        <f t="shared" si="8"/>
        <v>43515</v>
      </c>
      <c r="N38" s="52" t="str">
        <f t="shared" si="2"/>
        <v/>
      </c>
      <c r="O38" s="54"/>
      <c r="P38" s="51">
        <f t="shared" si="9"/>
        <v>43543</v>
      </c>
      <c r="Q38" s="52" t="str">
        <f t="shared" si="3"/>
        <v/>
      </c>
      <c r="R38" s="54"/>
      <c r="S38" s="51">
        <f t="shared" si="10"/>
        <v>43574</v>
      </c>
      <c r="T38" s="52" t="str">
        <f t="shared" si="4"/>
        <v/>
      </c>
      <c r="U38" s="54"/>
      <c r="V38" s="51">
        <f t="shared" si="11"/>
        <v>43604</v>
      </c>
      <c r="W38" s="52" t="str">
        <f t="shared" si="5"/>
        <v/>
      </c>
      <c r="X38" s="54"/>
      <c r="Y38" s="51">
        <f t="shared" si="12"/>
        <v>43635</v>
      </c>
      <c r="Z38" s="52" t="str">
        <f t="shared" si="6"/>
        <v/>
      </c>
      <c r="AA38" s="54"/>
    </row>
    <row r="39" spans="9:27" x14ac:dyDescent="0.35">
      <c r="I39" s="50"/>
      <c r="J39" s="51">
        <f t="shared" si="7"/>
        <v>43485</v>
      </c>
      <c r="K39" s="52" t="str">
        <f t="shared" si="1"/>
        <v/>
      </c>
      <c r="L39" s="54"/>
      <c r="M39" s="51">
        <f t="shared" si="8"/>
        <v>43516</v>
      </c>
      <c r="N39" s="52" t="str">
        <f t="shared" si="2"/>
        <v/>
      </c>
      <c r="O39" s="54"/>
      <c r="P39" s="51">
        <f t="shared" si="9"/>
        <v>43544</v>
      </c>
      <c r="Q39" s="52" t="str">
        <f t="shared" si="3"/>
        <v/>
      </c>
      <c r="R39" s="54"/>
      <c r="S39" s="51">
        <f t="shared" si="10"/>
        <v>43575</v>
      </c>
      <c r="T39" s="52" t="str">
        <f t="shared" si="4"/>
        <v>sam</v>
      </c>
      <c r="U39" s="54"/>
      <c r="V39" s="51">
        <f t="shared" si="11"/>
        <v>43605</v>
      </c>
      <c r="W39" s="52" t="str">
        <f t="shared" si="5"/>
        <v/>
      </c>
      <c r="X39" s="54"/>
      <c r="Y39" s="51">
        <f t="shared" si="12"/>
        <v>43636</v>
      </c>
      <c r="Z39" s="52" t="str">
        <f t="shared" si="6"/>
        <v/>
      </c>
      <c r="AA39" s="54"/>
    </row>
    <row r="40" spans="9:27" x14ac:dyDescent="0.35">
      <c r="I40" s="50"/>
      <c r="J40" s="51">
        <f t="shared" si="7"/>
        <v>43486</v>
      </c>
      <c r="K40" s="52" t="str">
        <f t="shared" si="1"/>
        <v/>
      </c>
      <c r="L40" s="54"/>
      <c r="M40" s="51">
        <f t="shared" si="8"/>
        <v>43517</v>
      </c>
      <c r="N40" s="52" t="str">
        <f t="shared" si="2"/>
        <v/>
      </c>
      <c r="O40" s="54"/>
      <c r="P40" s="51">
        <f t="shared" si="9"/>
        <v>43545</v>
      </c>
      <c r="Q40" s="52" t="str">
        <f t="shared" si="3"/>
        <v/>
      </c>
      <c r="R40" s="54"/>
      <c r="S40" s="51">
        <f t="shared" si="10"/>
        <v>43576</v>
      </c>
      <c r="T40" s="52" t="str">
        <f t="shared" si="4"/>
        <v>Pâques</v>
      </c>
      <c r="U40" s="54"/>
      <c r="V40" s="51">
        <f t="shared" si="11"/>
        <v>43606</v>
      </c>
      <c r="W40" s="52" t="str">
        <f t="shared" si="5"/>
        <v/>
      </c>
      <c r="X40" s="54"/>
      <c r="Y40" s="51">
        <f t="shared" si="12"/>
        <v>43637</v>
      </c>
      <c r="Z40" s="52" t="str">
        <f t="shared" si="6"/>
        <v/>
      </c>
      <c r="AA40" s="54"/>
    </row>
    <row r="41" spans="9:27" x14ac:dyDescent="0.35">
      <c r="I41" s="50"/>
      <c r="J41" s="51">
        <f t="shared" si="7"/>
        <v>43487</v>
      </c>
      <c r="K41" s="52" t="str">
        <f t="shared" si="1"/>
        <v/>
      </c>
      <c r="L41" s="54"/>
      <c r="M41" s="51">
        <f t="shared" si="8"/>
        <v>43518</v>
      </c>
      <c r="N41" s="52" t="str">
        <f t="shared" si="2"/>
        <v/>
      </c>
      <c r="O41" s="54"/>
      <c r="P41" s="51">
        <f t="shared" si="9"/>
        <v>43546</v>
      </c>
      <c r="Q41" s="52" t="str">
        <f t="shared" si="3"/>
        <v/>
      </c>
      <c r="R41" s="54"/>
      <c r="S41" s="51">
        <f t="shared" si="10"/>
        <v>43577</v>
      </c>
      <c r="T41" s="52" t="str">
        <f t="shared" si="4"/>
        <v>Lundi de Pâques</v>
      </c>
      <c r="U41" s="54"/>
      <c r="V41" s="51">
        <f t="shared" si="11"/>
        <v>43607</v>
      </c>
      <c r="W41" s="52" t="str">
        <f t="shared" si="5"/>
        <v/>
      </c>
      <c r="X41" s="54"/>
      <c r="Y41" s="51">
        <f t="shared" si="12"/>
        <v>43638</v>
      </c>
      <c r="Z41" s="52" t="str">
        <f t="shared" si="6"/>
        <v>sam</v>
      </c>
      <c r="AA41" s="54"/>
    </row>
    <row r="42" spans="9:27" x14ac:dyDescent="0.35">
      <c r="I42" s="50"/>
      <c r="J42" s="51">
        <f t="shared" si="7"/>
        <v>43488</v>
      </c>
      <c r="K42" s="52" t="str">
        <f t="shared" si="1"/>
        <v/>
      </c>
      <c r="L42" s="54"/>
      <c r="M42" s="51">
        <f t="shared" si="8"/>
        <v>43519</v>
      </c>
      <c r="N42" s="52" t="str">
        <f t="shared" si="2"/>
        <v>sam</v>
      </c>
      <c r="O42" s="54"/>
      <c r="P42" s="51">
        <f t="shared" si="9"/>
        <v>43547</v>
      </c>
      <c r="Q42" s="52" t="str">
        <f t="shared" si="3"/>
        <v>sam</v>
      </c>
      <c r="R42" s="54"/>
      <c r="S42" s="51">
        <f t="shared" si="10"/>
        <v>43578</v>
      </c>
      <c r="T42" s="52" t="str">
        <f t="shared" si="4"/>
        <v/>
      </c>
      <c r="U42" s="54"/>
      <c r="V42" s="51">
        <f t="shared" si="11"/>
        <v>43608</v>
      </c>
      <c r="W42" s="52" t="str">
        <f t="shared" si="5"/>
        <v/>
      </c>
      <c r="X42" s="54"/>
      <c r="Y42" s="51">
        <f t="shared" si="12"/>
        <v>43639</v>
      </c>
      <c r="Z42" s="52" t="str">
        <f t="shared" si="6"/>
        <v/>
      </c>
      <c r="AA42" s="54"/>
    </row>
    <row r="43" spans="9:27" x14ac:dyDescent="0.35">
      <c r="I43" s="50"/>
      <c r="J43" s="51">
        <f t="shared" si="7"/>
        <v>43489</v>
      </c>
      <c r="K43" s="52" t="str">
        <f t="shared" si="1"/>
        <v/>
      </c>
      <c r="L43" s="54"/>
      <c r="M43" s="51">
        <f t="shared" si="8"/>
        <v>43520</v>
      </c>
      <c r="N43" s="52" t="str">
        <f t="shared" si="2"/>
        <v/>
      </c>
      <c r="O43" s="54"/>
      <c r="P43" s="51">
        <f t="shared" si="9"/>
        <v>43548</v>
      </c>
      <c r="Q43" s="52" t="str">
        <f t="shared" si="3"/>
        <v/>
      </c>
      <c r="R43" s="54"/>
      <c r="S43" s="51">
        <f t="shared" si="10"/>
        <v>43579</v>
      </c>
      <c r="T43" s="52" t="str">
        <f t="shared" si="4"/>
        <v/>
      </c>
      <c r="U43" s="54"/>
      <c r="V43" s="51">
        <f t="shared" si="11"/>
        <v>43609</v>
      </c>
      <c r="W43" s="52" t="str">
        <f t="shared" si="5"/>
        <v/>
      </c>
      <c r="X43" s="54"/>
      <c r="Y43" s="51">
        <f t="shared" si="12"/>
        <v>43640</v>
      </c>
      <c r="Z43" s="52" t="str">
        <f t="shared" si="6"/>
        <v/>
      </c>
      <c r="AA43" s="54"/>
    </row>
    <row r="44" spans="9:27" x14ac:dyDescent="0.35">
      <c r="I44" s="50"/>
      <c r="J44" s="51">
        <f t="shared" si="7"/>
        <v>43490</v>
      </c>
      <c r="K44" s="52" t="str">
        <f t="shared" si="1"/>
        <v/>
      </c>
      <c r="L44" s="54"/>
      <c r="M44" s="51">
        <f t="shared" si="8"/>
        <v>43521</v>
      </c>
      <c r="N44" s="52" t="str">
        <f t="shared" si="2"/>
        <v/>
      </c>
      <c r="O44" s="54"/>
      <c r="P44" s="51">
        <f t="shared" si="9"/>
        <v>43549</v>
      </c>
      <c r="Q44" s="52" t="str">
        <f t="shared" si="3"/>
        <v/>
      </c>
      <c r="R44" s="54"/>
      <c r="S44" s="51">
        <f t="shared" si="10"/>
        <v>43580</v>
      </c>
      <c r="T44" s="52" t="str">
        <f t="shared" si="4"/>
        <v/>
      </c>
      <c r="U44" s="54"/>
      <c r="V44" s="51">
        <f t="shared" si="11"/>
        <v>43610</v>
      </c>
      <c r="W44" s="52" t="str">
        <f t="shared" si="5"/>
        <v>sam</v>
      </c>
      <c r="X44" s="54"/>
      <c r="Y44" s="51">
        <f t="shared" si="12"/>
        <v>43641</v>
      </c>
      <c r="Z44" s="52" t="str">
        <f t="shared" si="6"/>
        <v/>
      </c>
      <c r="AA44" s="54"/>
    </row>
    <row r="45" spans="9:27" x14ac:dyDescent="0.35">
      <c r="I45" s="50"/>
      <c r="J45" s="51">
        <f t="shared" si="7"/>
        <v>43491</v>
      </c>
      <c r="K45" s="52" t="str">
        <f t="shared" si="1"/>
        <v>sam</v>
      </c>
      <c r="L45" s="54"/>
      <c r="M45" s="51">
        <f t="shared" si="8"/>
        <v>43522</v>
      </c>
      <c r="N45" s="52" t="str">
        <f t="shared" si="2"/>
        <v/>
      </c>
      <c r="O45" s="54"/>
      <c r="P45" s="51">
        <f t="shared" si="9"/>
        <v>43550</v>
      </c>
      <c r="Q45" s="52" t="str">
        <f t="shared" si="3"/>
        <v/>
      </c>
      <c r="R45" s="54"/>
      <c r="S45" s="51">
        <f t="shared" si="10"/>
        <v>43581</v>
      </c>
      <c r="T45" s="52" t="str">
        <f t="shared" si="4"/>
        <v/>
      </c>
      <c r="U45" s="54"/>
      <c r="V45" s="51">
        <f t="shared" si="11"/>
        <v>43611</v>
      </c>
      <c r="W45" s="52" t="str">
        <f t="shared" si="5"/>
        <v/>
      </c>
      <c r="X45" s="54"/>
      <c r="Y45" s="51">
        <f t="shared" si="12"/>
        <v>43642</v>
      </c>
      <c r="Z45" s="52" t="str">
        <f t="shared" si="6"/>
        <v/>
      </c>
      <c r="AA45" s="54"/>
    </row>
    <row r="46" spans="9:27" x14ac:dyDescent="0.35">
      <c r="I46" s="50"/>
      <c r="J46" s="51">
        <f t="shared" si="7"/>
        <v>43492</v>
      </c>
      <c r="K46" s="52" t="str">
        <f t="shared" si="1"/>
        <v/>
      </c>
      <c r="L46" s="54"/>
      <c r="M46" s="51">
        <f t="shared" si="8"/>
        <v>43523</v>
      </c>
      <c r="N46" s="52" t="str">
        <f t="shared" si="2"/>
        <v/>
      </c>
      <c r="O46" s="54"/>
      <c r="P46" s="51">
        <f t="shared" si="9"/>
        <v>43551</v>
      </c>
      <c r="Q46" s="52" t="str">
        <f t="shared" si="3"/>
        <v/>
      </c>
      <c r="R46" s="54"/>
      <c r="S46" s="51">
        <f t="shared" si="10"/>
        <v>43582</v>
      </c>
      <c r="T46" s="52" t="str">
        <f t="shared" si="4"/>
        <v>sam</v>
      </c>
      <c r="U46" s="54"/>
      <c r="V46" s="51">
        <f t="shared" si="11"/>
        <v>43612</v>
      </c>
      <c r="W46" s="52" t="str">
        <f t="shared" si="5"/>
        <v/>
      </c>
      <c r="X46" s="54"/>
      <c r="Y46" s="51">
        <f t="shared" si="12"/>
        <v>43643</v>
      </c>
      <c r="Z46" s="52" t="str">
        <f t="shared" si="6"/>
        <v/>
      </c>
      <c r="AA46" s="54"/>
    </row>
    <row r="47" spans="9:27" x14ac:dyDescent="0.35">
      <c r="I47" s="50"/>
      <c r="J47" s="51">
        <f t="shared" si="7"/>
        <v>43493</v>
      </c>
      <c r="K47" s="52" t="str">
        <f t="shared" si="1"/>
        <v/>
      </c>
      <c r="L47" s="54"/>
      <c r="M47" s="51">
        <f t="shared" si="8"/>
        <v>43524</v>
      </c>
      <c r="N47" s="52" t="str">
        <f t="shared" si="2"/>
        <v/>
      </c>
      <c r="O47" s="54"/>
      <c r="P47" s="51">
        <f t="shared" si="9"/>
        <v>43552</v>
      </c>
      <c r="Q47" s="52" t="str">
        <f t="shared" si="3"/>
        <v/>
      </c>
      <c r="R47" s="54"/>
      <c r="S47" s="51">
        <f t="shared" si="10"/>
        <v>43583</v>
      </c>
      <c r="T47" s="52" t="str">
        <f t="shared" si="4"/>
        <v/>
      </c>
      <c r="U47" s="54"/>
      <c r="V47" s="51">
        <f t="shared" si="11"/>
        <v>43613</v>
      </c>
      <c r="W47" s="52" t="str">
        <f t="shared" si="5"/>
        <v/>
      </c>
      <c r="X47" s="54"/>
      <c r="Y47" s="51">
        <f t="shared" si="12"/>
        <v>43644</v>
      </c>
      <c r="Z47" s="52" t="str">
        <f t="shared" si="6"/>
        <v/>
      </c>
      <c r="AA47" s="54"/>
    </row>
    <row r="48" spans="9:27" x14ac:dyDescent="0.35">
      <c r="I48" s="50"/>
      <c r="J48" s="51">
        <f t="shared" si="7"/>
        <v>43494</v>
      </c>
      <c r="K48" s="52" t="str">
        <f t="shared" si="1"/>
        <v/>
      </c>
      <c r="L48" s="54"/>
      <c r="M48" s="51" t="str">
        <f>IF(DAY(M47+1)=1,"",M47+1)</f>
        <v/>
      </c>
      <c r="N48" s="52" t="str">
        <f t="shared" si="2"/>
        <v/>
      </c>
      <c r="O48" s="54"/>
      <c r="P48" s="51">
        <f t="shared" si="9"/>
        <v>43553</v>
      </c>
      <c r="Q48" s="52" t="str">
        <f t="shared" si="3"/>
        <v/>
      </c>
      <c r="R48" s="54"/>
      <c r="S48" s="51">
        <f t="shared" si="10"/>
        <v>43584</v>
      </c>
      <c r="T48" s="52" t="str">
        <f t="shared" si="4"/>
        <v/>
      </c>
      <c r="U48" s="54"/>
      <c r="V48" s="51">
        <f t="shared" si="11"/>
        <v>43614</v>
      </c>
      <c r="W48" s="52" t="str">
        <f t="shared" si="5"/>
        <v/>
      </c>
      <c r="X48" s="54"/>
      <c r="Y48" s="51">
        <f t="shared" si="12"/>
        <v>43645</v>
      </c>
      <c r="Z48" s="52" t="str">
        <f t="shared" si="6"/>
        <v>sam</v>
      </c>
      <c r="AA48" s="54"/>
    </row>
    <row r="49" spans="9:27" x14ac:dyDescent="0.35">
      <c r="I49" s="50"/>
      <c r="J49" s="51">
        <f t="shared" si="7"/>
        <v>43495</v>
      </c>
      <c r="K49" s="52" t="str">
        <f t="shared" si="1"/>
        <v/>
      </c>
      <c r="L49" s="54"/>
      <c r="M49" s="51"/>
      <c r="N49" s="52" t="str">
        <f t="shared" si="2"/>
        <v/>
      </c>
      <c r="O49" s="54"/>
      <c r="P49" s="51">
        <f t="shared" si="9"/>
        <v>43554</v>
      </c>
      <c r="Q49" s="52" t="str">
        <f t="shared" si="3"/>
        <v>sam</v>
      </c>
      <c r="R49" s="54"/>
      <c r="S49" s="51">
        <f t="shared" si="10"/>
        <v>43585</v>
      </c>
      <c r="T49" s="52" t="str">
        <f t="shared" si="4"/>
        <v/>
      </c>
      <c r="U49" s="54"/>
      <c r="V49" s="51">
        <f t="shared" si="11"/>
        <v>43615</v>
      </c>
      <c r="W49" s="52" t="str">
        <f t="shared" si="5"/>
        <v>Ascension</v>
      </c>
      <c r="X49" s="54"/>
      <c r="Y49" s="51">
        <f t="shared" si="12"/>
        <v>43646</v>
      </c>
      <c r="Z49" s="52" t="str">
        <f t="shared" si="6"/>
        <v/>
      </c>
      <c r="AA49" s="54"/>
    </row>
    <row r="50" spans="9:27" x14ac:dyDescent="0.35">
      <c r="I50" s="50"/>
      <c r="J50" s="51">
        <f t="shared" si="7"/>
        <v>43496</v>
      </c>
      <c r="K50" s="52" t="str">
        <f t="shared" si="1"/>
        <v/>
      </c>
      <c r="L50" s="55"/>
      <c r="M50" s="51"/>
      <c r="N50" s="52" t="str">
        <f t="shared" si="2"/>
        <v/>
      </c>
      <c r="O50" s="55"/>
      <c r="P50" s="51">
        <f t="shared" si="9"/>
        <v>43555</v>
      </c>
      <c r="Q50" s="52" t="str">
        <f t="shared" si="3"/>
        <v/>
      </c>
      <c r="R50" s="55"/>
      <c r="S50" s="51"/>
      <c r="T50" s="52" t="str">
        <f t="shared" si="4"/>
        <v/>
      </c>
      <c r="U50" s="55"/>
      <c r="V50" s="51">
        <f t="shared" si="11"/>
        <v>43616</v>
      </c>
      <c r="W50" s="52" t="str">
        <f t="shared" si="5"/>
        <v/>
      </c>
      <c r="X50" s="55"/>
      <c r="Y50" s="51"/>
      <c r="Z50" s="52" t="str">
        <f t="shared" si="6"/>
        <v/>
      </c>
      <c r="AA50" s="55"/>
    </row>
    <row r="51" spans="9:27" x14ac:dyDescent="0.35">
      <c r="I51" s="50"/>
      <c r="J51" s="49"/>
      <c r="K51" s="50"/>
      <c r="L51" s="50"/>
      <c r="M51" s="49"/>
      <c r="N51" s="50"/>
      <c r="O51" s="50"/>
      <c r="P51" s="49"/>
      <c r="Q51" s="50"/>
      <c r="R51" s="50"/>
      <c r="S51" s="49"/>
      <c r="T51" s="50"/>
      <c r="U51" s="50"/>
      <c r="V51" s="49"/>
      <c r="W51" s="50"/>
      <c r="X51" s="50"/>
      <c r="Y51" s="49"/>
      <c r="Z51" s="50"/>
      <c r="AA51" s="50"/>
    </row>
    <row r="52" spans="9:27" x14ac:dyDescent="0.35">
      <c r="I52" s="50"/>
      <c r="J52" s="56">
        <f>NETWORKDAYS(J20,MAX(J47:J50),JFP
)</f>
        <v>22</v>
      </c>
      <c r="K52" s="56"/>
      <c r="L52" s="56"/>
      <c r="M52" s="56">
        <f>NETWORKDAYS(M20,MAX(M47:M50),JFP
)</f>
        <v>20</v>
      </c>
      <c r="N52" s="56"/>
      <c r="O52" s="56"/>
      <c r="P52" s="56">
        <f>NETWORKDAYS(P20,MAX(P47:P50),JFP
)</f>
        <v>21</v>
      </c>
      <c r="Q52" s="56"/>
      <c r="R52" s="56"/>
      <c r="S52" s="56">
        <f>NETWORKDAYS(S20,MAX(S47:S50),JFP
)</f>
        <v>21</v>
      </c>
      <c r="T52" s="56"/>
      <c r="U52" s="56"/>
      <c r="V52" s="56">
        <f>NETWORKDAYS(V20,MAX(V47:V50),JFP
)</f>
        <v>20</v>
      </c>
      <c r="W52" s="56"/>
      <c r="X52" s="56"/>
      <c r="Y52" s="56">
        <f>NETWORKDAYS(Y20,MAX(Y47:Y50),JFP
)</f>
        <v>19</v>
      </c>
      <c r="Z52" s="50"/>
      <c r="AA52" s="56"/>
    </row>
    <row r="53" spans="9:27" x14ac:dyDescent="0.35">
      <c r="I53" s="50"/>
      <c r="J53" s="49"/>
      <c r="K53" s="50"/>
      <c r="L53" s="50"/>
      <c r="M53" s="49"/>
      <c r="N53" s="50"/>
      <c r="O53" s="50"/>
      <c r="P53" s="49"/>
      <c r="Q53" s="50"/>
      <c r="R53" s="50"/>
      <c r="S53" s="49"/>
      <c r="T53" s="50"/>
      <c r="U53" s="50"/>
      <c r="V53" s="49"/>
      <c r="W53" s="50"/>
      <c r="X53" s="50"/>
      <c r="Y53" s="49"/>
      <c r="Z53" s="50"/>
      <c r="AA53" s="50"/>
    </row>
    <row r="54" spans="9:27" x14ac:dyDescent="0.35">
      <c r="I54" s="50"/>
      <c r="J54" s="49">
        <v>7</v>
      </c>
      <c r="K54" s="50"/>
      <c r="L54" s="50"/>
      <c r="M54" s="49">
        <v>8</v>
      </c>
      <c r="N54" s="50"/>
      <c r="O54" s="50"/>
      <c r="P54" s="49">
        <v>9</v>
      </c>
      <c r="Q54" s="50"/>
      <c r="R54" s="50"/>
      <c r="S54" s="49">
        <v>10</v>
      </c>
      <c r="T54" s="50"/>
      <c r="U54" s="50"/>
      <c r="V54" s="49">
        <v>11</v>
      </c>
      <c r="W54" s="50"/>
      <c r="X54" s="50"/>
      <c r="Y54" s="49">
        <v>12</v>
      </c>
      <c r="Z54" s="50"/>
      <c r="AA54" s="50"/>
    </row>
    <row r="55" spans="9:27" x14ac:dyDescent="0.35">
      <c r="I55" s="50"/>
      <c r="J55" s="57">
        <f>DATE(I17,J54,1)</f>
        <v>43647</v>
      </c>
      <c r="K55" s="58"/>
      <c r="L55" s="59"/>
      <c r="M55" s="57">
        <f>DATE(I17,M54,1)</f>
        <v>43678</v>
      </c>
      <c r="N55" s="58"/>
      <c r="O55" s="59"/>
      <c r="P55" s="57">
        <f>DATE(I17,P54,1)</f>
        <v>43709</v>
      </c>
      <c r="Q55" s="58"/>
      <c r="R55" s="59"/>
      <c r="S55" s="57">
        <f>DATE(I17,S54,1)</f>
        <v>43739</v>
      </c>
      <c r="T55" s="58"/>
      <c r="U55" s="59"/>
      <c r="V55" s="57">
        <f>DATE(I17,V54,1)</f>
        <v>43770</v>
      </c>
      <c r="W55" s="58"/>
      <c r="X55" s="59"/>
      <c r="Y55" s="57">
        <f>DATE(I17,Y54,1)</f>
        <v>43800</v>
      </c>
      <c r="Z55" s="58"/>
      <c r="AA55" s="59"/>
    </row>
    <row r="56" spans="9:27" x14ac:dyDescent="0.35">
      <c r="I56" s="50"/>
      <c r="J56" s="51">
        <f>+J55</f>
        <v>43647</v>
      </c>
      <c r="K56" s="52" t="str">
        <f>IF(J56="","",IFERROR(VLOOKUP(J56,$J$3:$K$14,2,0),IF(WEEKDAY(J56,2)=6,"sam","")))</f>
        <v/>
      </c>
      <c r="L56" s="53"/>
      <c r="M56" s="51">
        <f>+M55</f>
        <v>43678</v>
      </c>
      <c r="N56" s="52" t="str">
        <f>IF(M56="","",IFERROR(VLOOKUP(M56,$J$3:$K$14,2,0),IF(WEEKDAY(M56,2)=6,"sam","")))</f>
        <v/>
      </c>
      <c r="O56" s="53"/>
      <c r="P56" s="51">
        <f>+P55</f>
        <v>43709</v>
      </c>
      <c r="Q56" s="52" t="str">
        <f>IF(P56="","",IFERROR(VLOOKUP(P56,$J$3:$K$14,2,0),IF(WEEKDAY(P56,2)=6,"sam","")))</f>
        <v/>
      </c>
      <c r="R56" s="53"/>
      <c r="S56" s="51">
        <f>+S55</f>
        <v>43739</v>
      </c>
      <c r="T56" s="52" t="str">
        <f>IF(S56="","",IFERROR(VLOOKUP(S56,$J$3:$K$14,2,0),IF(WEEKDAY(S56,2)=6,"sam","")))</f>
        <v/>
      </c>
      <c r="U56" s="53"/>
      <c r="V56" s="51">
        <f>+V55</f>
        <v>43770</v>
      </c>
      <c r="W56" s="52" t="str">
        <f>IF(V56="","",IFERROR(VLOOKUP(V56,$J$3:$K$14,2,0),IF(WEEKDAY(V56,2)=6,"sam","")))</f>
        <v>Toussaint</v>
      </c>
      <c r="X56" s="53"/>
      <c r="Y56" s="51">
        <f>+Y55</f>
        <v>43800</v>
      </c>
      <c r="Z56" s="52" t="str">
        <f>IF(Y56="","",IFERROR(VLOOKUP(Y56,$J$3:$K$14,2,0),IF(WEEKDAY(Y56,2)=6,"sam","")))</f>
        <v/>
      </c>
      <c r="AA56" s="53"/>
    </row>
    <row r="57" spans="9:27" x14ac:dyDescent="0.35">
      <c r="I57" s="50"/>
      <c r="J57" s="51">
        <f>J56+1</f>
        <v>43648</v>
      </c>
      <c r="K57" s="52" t="str">
        <f t="shared" ref="K57:K86" si="13">IF(J57="","",IFERROR(VLOOKUP(J57,$J$3:$K$14,2,0),IF(WEEKDAY(J57,2)=6,"sam","")))</f>
        <v/>
      </c>
      <c r="L57" s="54"/>
      <c r="M57" s="51">
        <f>M56+1</f>
        <v>43679</v>
      </c>
      <c r="N57" s="52" t="str">
        <f t="shared" ref="N57:N86" si="14">IF(M57="","",IFERROR(VLOOKUP(M57,$J$3:$K$14,2,0),IF(WEEKDAY(M57,2)=6,"sam","")))</f>
        <v/>
      </c>
      <c r="O57" s="54"/>
      <c r="P57" s="51">
        <f>P56+1</f>
        <v>43710</v>
      </c>
      <c r="Q57" s="52" t="str">
        <f t="shared" ref="Q57:Q86" si="15">IF(P57="","",IFERROR(VLOOKUP(P57,$J$3:$K$14,2,0),IF(WEEKDAY(P57,2)=6,"sam","")))</f>
        <v/>
      </c>
      <c r="R57" s="54"/>
      <c r="S57" s="51">
        <f>S56+1</f>
        <v>43740</v>
      </c>
      <c r="T57" s="52" t="str">
        <f t="shared" ref="T57:T86" si="16">IF(S57="","",IFERROR(VLOOKUP(S57,$J$3:$K$14,2,0),IF(WEEKDAY(S57,2)=6,"sam","")))</f>
        <v/>
      </c>
      <c r="U57" s="54"/>
      <c r="V57" s="51">
        <f>V56+1</f>
        <v>43771</v>
      </c>
      <c r="W57" s="52" t="str">
        <f t="shared" ref="W57:W86" si="17">IF(V57="","",IFERROR(VLOOKUP(V57,$J$3:$K$14,2,0),IF(WEEKDAY(V57,2)=6,"sam","")))</f>
        <v>sam</v>
      </c>
      <c r="X57" s="54"/>
      <c r="Y57" s="51">
        <f>Y56+1</f>
        <v>43801</v>
      </c>
      <c r="Z57" s="52" t="str">
        <f t="shared" ref="Z57:Z86" si="18">IF(Y57="","",IFERROR(VLOOKUP(Y57,$J$3:$K$14,2,0),IF(WEEKDAY(Y57,2)=6,"sam","")))</f>
        <v/>
      </c>
      <c r="AA57" s="54"/>
    </row>
    <row r="58" spans="9:27" x14ac:dyDescent="0.35">
      <c r="I58" s="50"/>
      <c r="J58" s="51">
        <f t="shared" ref="J58:J86" si="19">J57+1</f>
        <v>43649</v>
      </c>
      <c r="K58" s="52" t="str">
        <f t="shared" si="13"/>
        <v/>
      </c>
      <c r="L58" s="54"/>
      <c r="M58" s="51">
        <f t="shared" ref="M58:M86" si="20">M57+1</f>
        <v>43680</v>
      </c>
      <c r="N58" s="52" t="str">
        <f t="shared" si="14"/>
        <v>sam</v>
      </c>
      <c r="O58" s="54"/>
      <c r="P58" s="51">
        <f t="shared" ref="P58:P85" si="21">P57+1</f>
        <v>43711</v>
      </c>
      <c r="Q58" s="52" t="str">
        <f t="shared" si="15"/>
        <v/>
      </c>
      <c r="R58" s="54"/>
      <c r="S58" s="51">
        <f t="shared" ref="S58:S86" si="22">S57+1</f>
        <v>43741</v>
      </c>
      <c r="T58" s="52" t="str">
        <f t="shared" si="16"/>
        <v/>
      </c>
      <c r="U58" s="54"/>
      <c r="V58" s="51">
        <f t="shared" ref="V58:V85" si="23">V57+1</f>
        <v>43772</v>
      </c>
      <c r="W58" s="52" t="str">
        <f t="shared" si="17"/>
        <v/>
      </c>
      <c r="X58" s="54"/>
      <c r="Y58" s="51">
        <f t="shared" ref="Y58:Y86" si="24">Y57+1</f>
        <v>43802</v>
      </c>
      <c r="Z58" s="52" t="str">
        <f t="shared" si="18"/>
        <v/>
      </c>
      <c r="AA58" s="54"/>
    </row>
    <row r="59" spans="9:27" x14ac:dyDescent="0.35">
      <c r="I59" s="50"/>
      <c r="J59" s="51">
        <f t="shared" si="19"/>
        <v>43650</v>
      </c>
      <c r="K59" s="52" t="str">
        <f t="shared" si="13"/>
        <v/>
      </c>
      <c r="L59" s="54"/>
      <c r="M59" s="51">
        <f t="shared" si="20"/>
        <v>43681</v>
      </c>
      <c r="N59" s="52" t="str">
        <f t="shared" si="14"/>
        <v/>
      </c>
      <c r="O59" s="54"/>
      <c r="P59" s="51">
        <f t="shared" si="21"/>
        <v>43712</v>
      </c>
      <c r="Q59" s="52" t="str">
        <f t="shared" si="15"/>
        <v/>
      </c>
      <c r="R59" s="54"/>
      <c r="S59" s="51">
        <f t="shared" si="22"/>
        <v>43742</v>
      </c>
      <c r="T59" s="52" t="str">
        <f t="shared" si="16"/>
        <v/>
      </c>
      <c r="U59" s="54"/>
      <c r="V59" s="51">
        <f t="shared" si="23"/>
        <v>43773</v>
      </c>
      <c r="W59" s="52" t="str">
        <f t="shared" si="17"/>
        <v/>
      </c>
      <c r="X59" s="54"/>
      <c r="Y59" s="51">
        <f t="shared" si="24"/>
        <v>43803</v>
      </c>
      <c r="Z59" s="52" t="str">
        <f t="shared" si="18"/>
        <v/>
      </c>
      <c r="AA59" s="54"/>
    </row>
    <row r="60" spans="9:27" x14ac:dyDescent="0.35">
      <c r="I60" s="50"/>
      <c r="J60" s="51">
        <f t="shared" si="19"/>
        <v>43651</v>
      </c>
      <c r="K60" s="52" t="str">
        <f t="shared" si="13"/>
        <v/>
      </c>
      <c r="L60" s="54"/>
      <c r="M60" s="51">
        <f t="shared" si="20"/>
        <v>43682</v>
      </c>
      <c r="N60" s="52" t="str">
        <f t="shared" si="14"/>
        <v/>
      </c>
      <c r="O60" s="54"/>
      <c r="P60" s="51">
        <f t="shared" si="21"/>
        <v>43713</v>
      </c>
      <c r="Q60" s="52" t="str">
        <f t="shared" si="15"/>
        <v/>
      </c>
      <c r="R60" s="54"/>
      <c r="S60" s="51">
        <f t="shared" si="22"/>
        <v>43743</v>
      </c>
      <c r="T60" s="52" t="str">
        <f t="shared" si="16"/>
        <v>sam</v>
      </c>
      <c r="U60" s="54"/>
      <c r="V60" s="51">
        <f t="shared" si="23"/>
        <v>43774</v>
      </c>
      <c r="W60" s="52" t="str">
        <f t="shared" si="17"/>
        <v/>
      </c>
      <c r="X60" s="54"/>
      <c r="Y60" s="51">
        <f t="shared" si="24"/>
        <v>43804</v>
      </c>
      <c r="Z60" s="52" t="str">
        <f t="shared" si="18"/>
        <v/>
      </c>
      <c r="AA60" s="54"/>
    </row>
    <row r="61" spans="9:27" x14ac:dyDescent="0.35">
      <c r="I61" s="50"/>
      <c r="J61" s="51">
        <f t="shared" si="19"/>
        <v>43652</v>
      </c>
      <c r="K61" s="52" t="str">
        <f t="shared" si="13"/>
        <v>sam</v>
      </c>
      <c r="L61" s="54"/>
      <c r="M61" s="51">
        <f t="shared" si="20"/>
        <v>43683</v>
      </c>
      <c r="N61" s="52" t="str">
        <f t="shared" si="14"/>
        <v/>
      </c>
      <c r="O61" s="54"/>
      <c r="P61" s="51">
        <f t="shared" si="21"/>
        <v>43714</v>
      </c>
      <c r="Q61" s="52" t="str">
        <f t="shared" si="15"/>
        <v/>
      </c>
      <c r="R61" s="54"/>
      <c r="S61" s="51">
        <f t="shared" si="22"/>
        <v>43744</v>
      </c>
      <c r="T61" s="52" t="str">
        <f t="shared" si="16"/>
        <v/>
      </c>
      <c r="U61" s="54"/>
      <c r="V61" s="51">
        <f t="shared" si="23"/>
        <v>43775</v>
      </c>
      <c r="W61" s="52" t="str">
        <f t="shared" si="17"/>
        <v/>
      </c>
      <c r="X61" s="54"/>
      <c r="Y61" s="51">
        <f t="shared" si="24"/>
        <v>43805</v>
      </c>
      <c r="Z61" s="52" t="str">
        <f t="shared" si="18"/>
        <v/>
      </c>
      <c r="AA61" s="54"/>
    </row>
    <row r="62" spans="9:27" x14ac:dyDescent="0.35">
      <c r="I62" s="50"/>
      <c r="J62" s="51">
        <f t="shared" si="19"/>
        <v>43653</v>
      </c>
      <c r="K62" s="52" t="str">
        <f t="shared" si="13"/>
        <v/>
      </c>
      <c r="L62" s="54"/>
      <c r="M62" s="51">
        <f t="shared" si="20"/>
        <v>43684</v>
      </c>
      <c r="N62" s="52" t="str">
        <f t="shared" si="14"/>
        <v/>
      </c>
      <c r="O62" s="54"/>
      <c r="P62" s="51">
        <f t="shared" si="21"/>
        <v>43715</v>
      </c>
      <c r="Q62" s="52" t="str">
        <f t="shared" si="15"/>
        <v>sam</v>
      </c>
      <c r="R62" s="54"/>
      <c r="S62" s="51">
        <f t="shared" si="22"/>
        <v>43745</v>
      </c>
      <c r="T62" s="52" t="str">
        <f t="shared" si="16"/>
        <v/>
      </c>
      <c r="U62" s="54"/>
      <c r="V62" s="51">
        <f t="shared" si="23"/>
        <v>43776</v>
      </c>
      <c r="W62" s="52" t="str">
        <f t="shared" si="17"/>
        <v/>
      </c>
      <c r="X62" s="54"/>
      <c r="Y62" s="51">
        <f t="shared" si="24"/>
        <v>43806</v>
      </c>
      <c r="Z62" s="52" t="str">
        <f t="shared" si="18"/>
        <v>sam</v>
      </c>
      <c r="AA62" s="54"/>
    </row>
    <row r="63" spans="9:27" x14ac:dyDescent="0.35">
      <c r="I63" s="50"/>
      <c r="J63" s="51">
        <f t="shared" si="19"/>
        <v>43654</v>
      </c>
      <c r="K63" s="52" t="str">
        <f t="shared" si="13"/>
        <v/>
      </c>
      <c r="L63" s="54"/>
      <c r="M63" s="51">
        <f t="shared" si="20"/>
        <v>43685</v>
      </c>
      <c r="N63" s="52" t="str">
        <f t="shared" si="14"/>
        <v/>
      </c>
      <c r="O63" s="54"/>
      <c r="P63" s="51">
        <f t="shared" si="21"/>
        <v>43716</v>
      </c>
      <c r="Q63" s="52" t="str">
        <f t="shared" si="15"/>
        <v/>
      </c>
      <c r="R63" s="54"/>
      <c r="S63" s="51">
        <f t="shared" si="22"/>
        <v>43746</v>
      </c>
      <c r="T63" s="52" t="str">
        <f t="shared" si="16"/>
        <v/>
      </c>
      <c r="U63" s="54"/>
      <c r="V63" s="51">
        <f t="shared" si="23"/>
        <v>43777</v>
      </c>
      <c r="W63" s="52" t="str">
        <f t="shared" si="17"/>
        <v/>
      </c>
      <c r="X63" s="54"/>
      <c r="Y63" s="51">
        <f t="shared" si="24"/>
        <v>43807</v>
      </c>
      <c r="Z63" s="52" t="str">
        <f t="shared" si="18"/>
        <v/>
      </c>
      <c r="AA63" s="54"/>
    </row>
    <row r="64" spans="9:27" x14ac:dyDescent="0.35">
      <c r="I64" s="50"/>
      <c r="J64" s="51">
        <f t="shared" si="19"/>
        <v>43655</v>
      </c>
      <c r="K64" s="52" t="str">
        <f t="shared" si="13"/>
        <v/>
      </c>
      <c r="L64" s="54"/>
      <c r="M64" s="51">
        <f t="shared" si="20"/>
        <v>43686</v>
      </c>
      <c r="N64" s="52" t="str">
        <f t="shared" si="14"/>
        <v/>
      </c>
      <c r="O64" s="54"/>
      <c r="P64" s="51">
        <f t="shared" si="21"/>
        <v>43717</v>
      </c>
      <c r="Q64" s="52" t="str">
        <f t="shared" si="15"/>
        <v/>
      </c>
      <c r="R64" s="54"/>
      <c r="S64" s="51">
        <f t="shared" si="22"/>
        <v>43747</v>
      </c>
      <c r="T64" s="52" t="str">
        <f t="shared" si="16"/>
        <v/>
      </c>
      <c r="U64" s="54"/>
      <c r="V64" s="51">
        <f t="shared" si="23"/>
        <v>43778</v>
      </c>
      <c r="W64" s="52" t="str">
        <f t="shared" si="17"/>
        <v>sam</v>
      </c>
      <c r="X64" s="54"/>
      <c r="Y64" s="51">
        <f t="shared" si="24"/>
        <v>43808</v>
      </c>
      <c r="Z64" s="52" t="str">
        <f t="shared" si="18"/>
        <v/>
      </c>
      <c r="AA64" s="54"/>
    </row>
    <row r="65" spans="9:27" x14ac:dyDescent="0.35">
      <c r="I65" s="50"/>
      <c r="J65" s="51">
        <f t="shared" si="19"/>
        <v>43656</v>
      </c>
      <c r="K65" s="52" t="str">
        <f t="shared" si="13"/>
        <v/>
      </c>
      <c r="L65" s="54"/>
      <c r="M65" s="51">
        <f t="shared" si="20"/>
        <v>43687</v>
      </c>
      <c r="N65" s="52" t="str">
        <f t="shared" si="14"/>
        <v>sam</v>
      </c>
      <c r="O65" s="54"/>
      <c r="P65" s="51">
        <f t="shared" si="21"/>
        <v>43718</v>
      </c>
      <c r="Q65" s="52" t="str">
        <f t="shared" si="15"/>
        <v/>
      </c>
      <c r="R65" s="54"/>
      <c r="S65" s="51">
        <f t="shared" si="22"/>
        <v>43748</v>
      </c>
      <c r="T65" s="52" t="str">
        <f t="shared" si="16"/>
        <v/>
      </c>
      <c r="U65" s="54"/>
      <c r="V65" s="51">
        <f t="shared" si="23"/>
        <v>43779</v>
      </c>
      <c r="W65" s="52" t="str">
        <f t="shared" si="17"/>
        <v/>
      </c>
      <c r="X65" s="54"/>
      <c r="Y65" s="51">
        <f t="shared" si="24"/>
        <v>43809</v>
      </c>
      <c r="Z65" s="52" t="str">
        <f t="shared" si="18"/>
        <v/>
      </c>
      <c r="AA65" s="54"/>
    </row>
    <row r="66" spans="9:27" x14ac:dyDescent="0.35">
      <c r="I66" s="50"/>
      <c r="J66" s="51">
        <f t="shared" si="19"/>
        <v>43657</v>
      </c>
      <c r="K66" s="52" t="str">
        <f t="shared" si="13"/>
        <v/>
      </c>
      <c r="L66" s="54"/>
      <c r="M66" s="51">
        <f t="shared" si="20"/>
        <v>43688</v>
      </c>
      <c r="N66" s="52" t="str">
        <f t="shared" si="14"/>
        <v/>
      </c>
      <c r="O66" s="54"/>
      <c r="P66" s="51">
        <f t="shared" si="21"/>
        <v>43719</v>
      </c>
      <c r="Q66" s="52" t="str">
        <f t="shared" si="15"/>
        <v/>
      </c>
      <c r="R66" s="54"/>
      <c r="S66" s="51">
        <f t="shared" si="22"/>
        <v>43749</v>
      </c>
      <c r="T66" s="52" t="str">
        <f t="shared" si="16"/>
        <v/>
      </c>
      <c r="U66" s="54"/>
      <c r="V66" s="51">
        <f t="shared" si="23"/>
        <v>43780</v>
      </c>
      <c r="W66" s="52" t="str">
        <f t="shared" si="17"/>
        <v>Armistice</v>
      </c>
      <c r="X66" s="54"/>
      <c r="Y66" s="51">
        <f t="shared" si="24"/>
        <v>43810</v>
      </c>
      <c r="Z66" s="52" t="str">
        <f t="shared" si="18"/>
        <v/>
      </c>
      <c r="AA66" s="54"/>
    </row>
    <row r="67" spans="9:27" x14ac:dyDescent="0.35">
      <c r="I67" s="50"/>
      <c r="J67" s="51">
        <f t="shared" si="19"/>
        <v>43658</v>
      </c>
      <c r="K67" s="52" t="str">
        <f t="shared" si="13"/>
        <v/>
      </c>
      <c r="L67" s="54"/>
      <c r="M67" s="51">
        <f t="shared" si="20"/>
        <v>43689</v>
      </c>
      <c r="N67" s="52" t="str">
        <f t="shared" si="14"/>
        <v/>
      </c>
      <c r="O67" s="54"/>
      <c r="P67" s="51">
        <f t="shared" si="21"/>
        <v>43720</v>
      </c>
      <c r="Q67" s="52" t="str">
        <f t="shared" si="15"/>
        <v/>
      </c>
      <c r="R67" s="54"/>
      <c r="S67" s="51">
        <f t="shared" si="22"/>
        <v>43750</v>
      </c>
      <c r="T67" s="52" t="str">
        <f t="shared" si="16"/>
        <v>sam</v>
      </c>
      <c r="U67" s="54"/>
      <c r="V67" s="51">
        <f t="shared" si="23"/>
        <v>43781</v>
      </c>
      <c r="W67" s="52" t="str">
        <f t="shared" si="17"/>
        <v/>
      </c>
      <c r="X67" s="54"/>
      <c r="Y67" s="51">
        <f t="shared" si="24"/>
        <v>43811</v>
      </c>
      <c r="Z67" s="52" t="str">
        <f t="shared" si="18"/>
        <v/>
      </c>
      <c r="AA67" s="54"/>
    </row>
    <row r="68" spans="9:27" x14ac:dyDescent="0.35">
      <c r="I68" s="50"/>
      <c r="J68" s="51">
        <f t="shared" si="19"/>
        <v>43659</v>
      </c>
      <c r="K68" s="52" t="str">
        <f t="shared" si="13"/>
        <v>sam</v>
      </c>
      <c r="L68" s="54"/>
      <c r="M68" s="51">
        <f t="shared" si="20"/>
        <v>43690</v>
      </c>
      <c r="N68" s="52" t="str">
        <f t="shared" si="14"/>
        <v/>
      </c>
      <c r="O68" s="54"/>
      <c r="P68" s="51">
        <f t="shared" si="21"/>
        <v>43721</v>
      </c>
      <c r="Q68" s="52" t="str">
        <f t="shared" si="15"/>
        <v/>
      </c>
      <c r="R68" s="54"/>
      <c r="S68" s="51">
        <f t="shared" si="22"/>
        <v>43751</v>
      </c>
      <c r="T68" s="52" t="str">
        <f t="shared" si="16"/>
        <v/>
      </c>
      <c r="U68" s="54"/>
      <c r="V68" s="51">
        <f t="shared" si="23"/>
        <v>43782</v>
      </c>
      <c r="W68" s="52" t="str">
        <f t="shared" si="17"/>
        <v/>
      </c>
      <c r="X68" s="54"/>
      <c r="Y68" s="51">
        <f t="shared" si="24"/>
        <v>43812</v>
      </c>
      <c r="Z68" s="52" t="str">
        <f t="shared" si="18"/>
        <v/>
      </c>
      <c r="AA68" s="54"/>
    </row>
    <row r="69" spans="9:27" x14ac:dyDescent="0.35">
      <c r="I69" s="50"/>
      <c r="J69" s="51">
        <f t="shared" si="19"/>
        <v>43660</v>
      </c>
      <c r="K69" s="52" t="str">
        <f t="shared" si="13"/>
        <v>Fête nationale</v>
      </c>
      <c r="L69" s="54"/>
      <c r="M69" s="51">
        <f t="shared" si="20"/>
        <v>43691</v>
      </c>
      <c r="N69" s="52" t="str">
        <f t="shared" si="14"/>
        <v/>
      </c>
      <c r="O69" s="54"/>
      <c r="P69" s="51">
        <f t="shared" si="21"/>
        <v>43722</v>
      </c>
      <c r="Q69" s="52" t="str">
        <f t="shared" si="15"/>
        <v>sam</v>
      </c>
      <c r="R69" s="54"/>
      <c r="S69" s="51">
        <f t="shared" si="22"/>
        <v>43752</v>
      </c>
      <c r="T69" s="52" t="str">
        <f t="shared" si="16"/>
        <v/>
      </c>
      <c r="U69" s="54"/>
      <c r="V69" s="51">
        <f t="shared" si="23"/>
        <v>43783</v>
      </c>
      <c r="W69" s="52" t="str">
        <f t="shared" si="17"/>
        <v/>
      </c>
      <c r="X69" s="54"/>
      <c r="Y69" s="51">
        <f t="shared" si="24"/>
        <v>43813</v>
      </c>
      <c r="Z69" s="52" t="str">
        <f t="shared" si="18"/>
        <v>sam</v>
      </c>
      <c r="AA69" s="54"/>
    </row>
    <row r="70" spans="9:27" x14ac:dyDescent="0.35">
      <c r="I70" s="50"/>
      <c r="J70" s="51">
        <f t="shared" si="19"/>
        <v>43661</v>
      </c>
      <c r="K70" s="52" t="str">
        <f t="shared" si="13"/>
        <v/>
      </c>
      <c r="L70" s="54"/>
      <c r="M70" s="51">
        <f t="shared" si="20"/>
        <v>43692</v>
      </c>
      <c r="N70" s="52" t="str">
        <f t="shared" si="14"/>
        <v>Assomption</v>
      </c>
      <c r="O70" s="54"/>
      <c r="P70" s="51">
        <f t="shared" si="21"/>
        <v>43723</v>
      </c>
      <c r="Q70" s="52" t="str">
        <f t="shared" si="15"/>
        <v/>
      </c>
      <c r="R70" s="54"/>
      <c r="S70" s="51">
        <f t="shared" si="22"/>
        <v>43753</v>
      </c>
      <c r="T70" s="52" t="str">
        <f t="shared" si="16"/>
        <v/>
      </c>
      <c r="U70" s="54"/>
      <c r="V70" s="51">
        <f t="shared" si="23"/>
        <v>43784</v>
      </c>
      <c r="W70" s="52" t="str">
        <f t="shared" si="17"/>
        <v/>
      </c>
      <c r="X70" s="54"/>
      <c r="Y70" s="51">
        <f t="shared" si="24"/>
        <v>43814</v>
      </c>
      <c r="Z70" s="52" t="str">
        <f t="shared" si="18"/>
        <v/>
      </c>
      <c r="AA70" s="54"/>
    </row>
    <row r="71" spans="9:27" x14ac:dyDescent="0.35">
      <c r="I71" s="50"/>
      <c r="J71" s="51">
        <f t="shared" si="19"/>
        <v>43662</v>
      </c>
      <c r="K71" s="52" t="str">
        <f t="shared" si="13"/>
        <v/>
      </c>
      <c r="L71" s="54"/>
      <c r="M71" s="51">
        <f t="shared" si="20"/>
        <v>43693</v>
      </c>
      <c r="N71" s="52" t="str">
        <f t="shared" si="14"/>
        <v/>
      </c>
      <c r="O71" s="54"/>
      <c r="P71" s="51">
        <f t="shared" si="21"/>
        <v>43724</v>
      </c>
      <c r="Q71" s="52" t="str">
        <f t="shared" si="15"/>
        <v/>
      </c>
      <c r="R71" s="54"/>
      <c r="S71" s="51">
        <f t="shared" si="22"/>
        <v>43754</v>
      </c>
      <c r="T71" s="52" t="str">
        <f t="shared" si="16"/>
        <v/>
      </c>
      <c r="U71" s="54"/>
      <c r="V71" s="51">
        <f t="shared" si="23"/>
        <v>43785</v>
      </c>
      <c r="W71" s="52" t="str">
        <f t="shared" si="17"/>
        <v>sam</v>
      </c>
      <c r="X71" s="54"/>
      <c r="Y71" s="51">
        <f t="shared" si="24"/>
        <v>43815</v>
      </c>
      <c r="Z71" s="52" t="str">
        <f t="shared" si="18"/>
        <v/>
      </c>
      <c r="AA71" s="54"/>
    </row>
    <row r="72" spans="9:27" x14ac:dyDescent="0.35">
      <c r="I72" s="50"/>
      <c r="J72" s="51">
        <f t="shared" si="19"/>
        <v>43663</v>
      </c>
      <c r="K72" s="52" t="str">
        <f t="shared" si="13"/>
        <v/>
      </c>
      <c r="L72" s="54"/>
      <c r="M72" s="51">
        <f t="shared" si="20"/>
        <v>43694</v>
      </c>
      <c r="N72" s="52" t="str">
        <f t="shared" si="14"/>
        <v>sam</v>
      </c>
      <c r="O72" s="54"/>
      <c r="P72" s="51">
        <f t="shared" si="21"/>
        <v>43725</v>
      </c>
      <c r="Q72" s="52" t="str">
        <f t="shared" si="15"/>
        <v/>
      </c>
      <c r="R72" s="54"/>
      <c r="S72" s="51">
        <f t="shared" si="22"/>
        <v>43755</v>
      </c>
      <c r="T72" s="52" t="str">
        <f t="shared" si="16"/>
        <v/>
      </c>
      <c r="U72" s="54"/>
      <c r="V72" s="51">
        <f t="shared" si="23"/>
        <v>43786</v>
      </c>
      <c r="W72" s="52" t="str">
        <f t="shared" si="17"/>
        <v/>
      </c>
      <c r="X72" s="54"/>
      <c r="Y72" s="51">
        <f t="shared" si="24"/>
        <v>43816</v>
      </c>
      <c r="Z72" s="52" t="str">
        <f t="shared" si="18"/>
        <v/>
      </c>
      <c r="AA72" s="54"/>
    </row>
    <row r="73" spans="9:27" x14ac:dyDescent="0.35">
      <c r="I73" s="50"/>
      <c r="J73" s="51">
        <f t="shared" si="19"/>
        <v>43664</v>
      </c>
      <c r="K73" s="52" t="str">
        <f t="shared" si="13"/>
        <v/>
      </c>
      <c r="L73" s="54"/>
      <c r="M73" s="51">
        <f t="shared" si="20"/>
        <v>43695</v>
      </c>
      <c r="N73" s="52" t="str">
        <f t="shared" si="14"/>
        <v/>
      </c>
      <c r="O73" s="54"/>
      <c r="P73" s="51">
        <f t="shared" si="21"/>
        <v>43726</v>
      </c>
      <c r="Q73" s="52" t="str">
        <f t="shared" si="15"/>
        <v/>
      </c>
      <c r="R73" s="54"/>
      <c r="S73" s="51">
        <f t="shared" si="22"/>
        <v>43756</v>
      </c>
      <c r="T73" s="52" t="str">
        <f t="shared" si="16"/>
        <v/>
      </c>
      <c r="U73" s="54"/>
      <c r="V73" s="51">
        <f t="shared" si="23"/>
        <v>43787</v>
      </c>
      <c r="W73" s="52" t="str">
        <f t="shared" si="17"/>
        <v/>
      </c>
      <c r="X73" s="54"/>
      <c r="Y73" s="51">
        <f t="shared" si="24"/>
        <v>43817</v>
      </c>
      <c r="Z73" s="52" t="str">
        <f t="shared" si="18"/>
        <v/>
      </c>
      <c r="AA73" s="54"/>
    </row>
    <row r="74" spans="9:27" x14ac:dyDescent="0.35">
      <c r="I74" s="50"/>
      <c r="J74" s="51">
        <f t="shared" si="19"/>
        <v>43665</v>
      </c>
      <c r="K74" s="52" t="str">
        <f t="shared" si="13"/>
        <v/>
      </c>
      <c r="L74" s="54"/>
      <c r="M74" s="51">
        <f t="shared" si="20"/>
        <v>43696</v>
      </c>
      <c r="N74" s="52" t="str">
        <f t="shared" si="14"/>
        <v/>
      </c>
      <c r="O74" s="54"/>
      <c r="P74" s="51">
        <f t="shared" si="21"/>
        <v>43727</v>
      </c>
      <c r="Q74" s="52" t="str">
        <f t="shared" si="15"/>
        <v/>
      </c>
      <c r="R74" s="54"/>
      <c r="S74" s="51">
        <f t="shared" si="22"/>
        <v>43757</v>
      </c>
      <c r="T74" s="52" t="str">
        <f t="shared" si="16"/>
        <v>sam</v>
      </c>
      <c r="U74" s="54"/>
      <c r="V74" s="51">
        <f t="shared" si="23"/>
        <v>43788</v>
      </c>
      <c r="W74" s="52" t="str">
        <f t="shared" si="17"/>
        <v/>
      </c>
      <c r="X74" s="54"/>
      <c r="Y74" s="51">
        <f t="shared" si="24"/>
        <v>43818</v>
      </c>
      <c r="Z74" s="52" t="str">
        <f t="shared" si="18"/>
        <v/>
      </c>
      <c r="AA74" s="54"/>
    </row>
    <row r="75" spans="9:27" x14ac:dyDescent="0.35">
      <c r="I75" s="50"/>
      <c r="J75" s="51">
        <f t="shared" si="19"/>
        <v>43666</v>
      </c>
      <c r="K75" s="52" t="str">
        <f t="shared" si="13"/>
        <v>sam</v>
      </c>
      <c r="L75" s="54"/>
      <c r="M75" s="51">
        <f t="shared" si="20"/>
        <v>43697</v>
      </c>
      <c r="N75" s="52" t="str">
        <f t="shared" si="14"/>
        <v/>
      </c>
      <c r="O75" s="54"/>
      <c r="P75" s="51">
        <f t="shared" si="21"/>
        <v>43728</v>
      </c>
      <c r="Q75" s="52" t="str">
        <f t="shared" si="15"/>
        <v/>
      </c>
      <c r="R75" s="54"/>
      <c r="S75" s="51">
        <f t="shared" si="22"/>
        <v>43758</v>
      </c>
      <c r="T75" s="52" t="str">
        <f t="shared" si="16"/>
        <v/>
      </c>
      <c r="U75" s="54"/>
      <c r="V75" s="51">
        <f t="shared" si="23"/>
        <v>43789</v>
      </c>
      <c r="W75" s="52" t="str">
        <f t="shared" si="17"/>
        <v/>
      </c>
      <c r="X75" s="54"/>
      <c r="Y75" s="51">
        <f t="shared" si="24"/>
        <v>43819</v>
      </c>
      <c r="Z75" s="52" t="str">
        <f t="shared" si="18"/>
        <v/>
      </c>
      <c r="AA75" s="54"/>
    </row>
    <row r="76" spans="9:27" x14ac:dyDescent="0.35">
      <c r="I76" s="50"/>
      <c r="J76" s="51">
        <f t="shared" si="19"/>
        <v>43667</v>
      </c>
      <c r="K76" s="52" t="str">
        <f t="shared" si="13"/>
        <v/>
      </c>
      <c r="L76" s="54"/>
      <c r="M76" s="51">
        <f t="shared" si="20"/>
        <v>43698</v>
      </c>
      <c r="N76" s="52" t="str">
        <f t="shared" si="14"/>
        <v/>
      </c>
      <c r="O76" s="54"/>
      <c r="P76" s="51">
        <f t="shared" si="21"/>
        <v>43729</v>
      </c>
      <c r="Q76" s="52" t="str">
        <f t="shared" si="15"/>
        <v>sam</v>
      </c>
      <c r="R76" s="54"/>
      <c r="S76" s="51">
        <f t="shared" si="22"/>
        <v>43759</v>
      </c>
      <c r="T76" s="52" t="str">
        <f t="shared" si="16"/>
        <v/>
      </c>
      <c r="U76" s="54"/>
      <c r="V76" s="51">
        <f t="shared" si="23"/>
        <v>43790</v>
      </c>
      <c r="W76" s="52" t="str">
        <f t="shared" si="17"/>
        <v/>
      </c>
      <c r="X76" s="54"/>
      <c r="Y76" s="51">
        <f t="shared" si="24"/>
        <v>43820</v>
      </c>
      <c r="Z76" s="52" t="str">
        <f t="shared" si="18"/>
        <v>sam</v>
      </c>
      <c r="AA76" s="54"/>
    </row>
    <row r="77" spans="9:27" x14ac:dyDescent="0.35">
      <c r="I77" s="50"/>
      <c r="J77" s="51">
        <f t="shared" si="19"/>
        <v>43668</v>
      </c>
      <c r="K77" s="52" t="str">
        <f t="shared" si="13"/>
        <v/>
      </c>
      <c r="L77" s="54"/>
      <c r="M77" s="51">
        <f t="shared" si="20"/>
        <v>43699</v>
      </c>
      <c r="N77" s="52" t="str">
        <f t="shared" si="14"/>
        <v/>
      </c>
      <c r="O77" s="54"/>
      <c r="P77" s="51">
        <f t="shared" si="21"/>
        <v>43730</v>
      </c>
      <c r="Q77" s="52" t="str">
        <f t="shared" si="15"/>
        <v/>
      </c>
      <c r="R77" s="54"/>
      <c r="S77" s="51">
        <f t="shared" si="22"/>
        <v>43760</v>
      </c>
      <c r="T77" s="52" t="str">
        <f t="shared" si="16"/>
        <v/>
      </c>
      <c r="U77" s="54"/>
      <c r="V77" s="51">
        <f t="shared" si="23"/>
        <v>43791</v>
      </c>
      <c r="W77" s="52" t="str">
        <f t="shared" si="17"/>
        <v/>
      </c>
      <c r="X77" s="54"/>
      <c r="Y77" s="51">
        <f t="shared" si="24"/>
        <v>43821</v>
      </c>
      <c r="Z77" s="52" t="str">
        <f t="shared" si="18"/>
        <v/>
      </c>
      <c r="AA77" s="54"/>
    </row>
    <row r="78" spans="9:27" x14ac:dyDescent="0.35">
      <c r="I78" s="50"/>
      <c r="J78" s="51">
        <f t="shared" si="19"/>
        <v>43669</v>
      </c>
      <c r="K78" s="52" t="str">
        <f t="shared" si="13"/>
        <v/>
      </c>
      <c r="L78" s="54"/>
      <c r="M78" s="51">
        <f t="shared" si="20"/>
        <v>43700</v>
      </c>
      <c r="N78" s="52" t="str">
        <f t="shared" si="14"/>
        <v/>
      </c>
      <c r="O78" s="54"/>
      <c r="P78" s="51">
        <f t="shared" si="21"/>
        <v>43731</v>
      </c>
      <c r="Q78" s="52" t="str">
        <f t="shared" si="15"/>
        <v/>
      </c>
      <c r="R78" s="54"/>
      <c r="S78" s="51">
        <f t="shared" si="22"/>
        <v>43761</v>
      </c>
      <c r="T78" s="52" t="str">
        <f t="shared" si="16"/>
        <v/>
      </c>
      <c r="U78" s="54"/>
      <c r="V78" s="51">
        <f t="shared" si="23"/>
        <v>43792</v>
      </c>
      <c r="W78" s="52" t="str">
        <f t="shared" si="17"/>
        <v>sam</v>
      </c>
      <c r="X78" s="54"/>
      <c r="Y78" s="51">
        <f t="shared" si="24"/>
        <v>43822</v>
      </c>
      <c r="Z78" s="52" t="str">
        <f t="shared" si="18"/>
        <v/>
      </c>
      <c r="AA78" s="54"/>
    </row>
    <row r="79" spans="9:27" x14ac:dyDescent="0.35">
      <c r="I79" s="50"/>
      <c r="J79" s="51">
        <f t="shared" si="19"/>
        <v>43670</v>
      </c>
      <c r="K79" s="52" t="str">
        <f t="shared" si="13"/>
        <v/>
      </c>
      <c r="L79" s="54"/>
      <c r="M79" s="51">
        <f t="shared" si="20"/>
        <v>43701</v>
      </c>
      <c r="N79" s="52" t="str">
        <f t="shared" si="14"/>
        <v>sam</v>
      </c>
      <c r="O79" s="54"/>
      <c r="P79" s="51">
        <f t="shared" si="21"/>
        <v>43732</v>
      </c>
      <c r="Q79" s="52" t="str">
        <f t="shared" si="15"/>
        <v/>
      </c>
      <c r="R79" s="54"/>
      <c r="S79" s="51">
        <f t="shared" si="22"/>
        <v>43762</v>
      </c>
      <c r="T79" s="52" t="str">
        <f t="shared" si="16"/>
        <v/>
      </c>
      <c r="U79" s="54"/>
      <c r="V79" s="51">
        <f t="shared" si="23"/>
        <v>43793</v>
      </c>
      <c r="W79" s="52" t="str">
        <f t="shared" si="17"/>
        <v/>
      </c>
      <c r="X79" s="54"/>
      <c r="Y79" s="51">
        <f t="shared" si="24"/>
        <v>43823</v>
      </c>
      <c r="Z79" s="52" t="str">
        <f t="shared" si="18"/>
        <v/>
      </c>
      <c r="AA79" s="54"/>
    </row>
    <row r="80" spans="9:27" x14ac:dyDescent="0.35">
      <c r="I80" s="50"/>
      <c r="J80" s="51">
        <f t="shared" si="19"/>
        <v>43671</v>
      </c>
      <c r="K80" s="52" t="str">
        <f t="shared" si="13"/>
        <v/>
      </c>
      <c r="L80" s="54"/>
      <c r="M80" s="51">
        <f t="shared" si="20"/>
        <v>43702</v>
      </c>
      <c r="N80" s="52" t="str">
        <f t="shared" si="14"/>
        <v/>
      </c>
      <c r="O80" s="54"/>
      <c r="P80" s="51">
        <f t="shared" si="21"/>
        <v>43733</v>
      </c>
      <c r="Q80" s="52" t="str">
        <f t="shared" si="15"/>
        <v/>
      </c>
      <c r="R80" s="54"/>
      <c r="S80" s="51">
        <f t="shared" si="22"/>
        <v>43763</v>
      </c>
      <c r="T80" s="52" t="str">
        <f t="shared" si="16"/>
        <v/>
      </c>
      <c r="U80" s="54"/>
      <c r="V80" s="51">
        <f t="shared" si="23"/>
        <v>43794</v>
      </c>
      <c r="W80" s="52" t="str">
        <f t="shared" si="17"/>
        <v/>
      </c>
      <c r="X80" s="54"/>
      <c r="Y80" s="51">
        <f t="shared" si="24"/>
        <v>43824</v>
      </c>
      <c r="Z80" s="52" t="str">
        <f t="shared" si="18"/>
        <v>Noël</v>
      </c>
      <c r="AA80" s="54"/>
    </row>
    <row r="81" spans="9:27" x14ac:dyDescent="0.35">
      <c r="I81" s="50"/>
      <c r="J81" s="51">
        <f t="shared" si="19"/>
        <v>43672</v>
      </c>
      <c r="K81" s="52" t="str">
        <f t="shared" si="13"/>
        <v/>
      </c>
      <c r="L81" s="54"/>
      <c r="M81" s="51">
        <f t="shared" si="20"/>
        <v>43703</v>
      </c>
      <c r="N81" s="52" t="str">
        <f t="shared" si="14"/>
        <v/>
      </c>
      <c r="O81" s="54"/>
      <c r="P81" s="51">
        <f t="shared" si="21"/>
        <v>43734</v>
      </c>
      <c r="Q81" s="52" t="str">
        <f t="shared" si="15"/>
        <v/>
      </c>
      <c r="R81" s="54"/>
      <c r="S81" s="51">
        <f t="shared" si="22"/>
        <v>43764</v>
      </c>
      <c r="T81" s="52" t="str">
        <f t="shared" si="16"/>
        <v>sam</v>
      </c>
      <c r="U81" s="54"/>
      <c r="V81" s="51">
        <f t="shared" si="23"/>
        <v>43795</v>
      </c>
      <c r="W81" s="52" t="str">
        <f t="shared" si="17"/>
        <v/>
      </c>
      <c r="X81" s="54"/>
      <c r="Y81" s="51">
        <f t="shared" si="24"/>
        <v>43825</v>
      </c>
      <c r="Z81" s="52" t="str">
        <f t="shared" si="18"/>
        <v/>
      </c>
      <c r="AA81" s="54"/>
    </row>
    <row r="82" spans="9:27" x14ac:dyDescent="0.35">
      <c r="I82" s="50"/>
      <c r="J82" s="51">
        <f t="shared" si="19"/>
        <v>43673</v>
      </c>
      <c r="K82" s="52" t="str">
        <f t="shared" si="13"/>
        <v>sam</v>
      </c>
      <c r="L82" s="54"/>
      <c r="M82" s="51">
        <f t="shared" si="20"/>
        <v>43704</v>
      </c>
      <c r="N82" s="52" t="str">
        <f t="shared" si="14"/>
        <v/>
      </c>
      <c r="O82" s="54"/>
      <c r="P82" s="51">
        <f t="shared" si="21"/>
        <v>43735</v>
      </c>
      <c r="Q82" s="52" t="str">
        <f t="shared" si="15"/>
        <v/>
      </c>
      <c r="R82" s="54"/>
      <c r="S82" s="51">
        <f t="shared" si="22"/>
        <v>43765</v>
      </c>
      <c r="T82" s="52" t="str">
        <f t="shared" si="16"/>
        <v/>
      </c>
      <c r="U82" s="54"/>
      <c r="V82" s="51">
        <f t="shared" si="23"/>
        <v>43796</v>
      </c>
      <c r="W82" s="52" t="str">
        <f t="shared" si="17"/>
        <v/>
      </c>
      <c r="X82" s="54"/>
      <c r="Y82" s="51">
        <f t="shared" si="24"/>
        <v>43826</v>
      </c>
      <c r="Z82" s="52" t="str">
        <f t="shared" si="18"/>
        <v/>
      </c>
      <c r="AA82" s="54"/>
    </row>
    <row r="83" spans="9:27" x14ac:dyDescent="0.35">
      <c r="I83" s="50"/>
      <c r="J83" s="51">
        <f t="shared" si="19"/>
        <v>43674</v>
      </c>
      <c r="K83" s="52" t="str">
        <f t="shared" si="13"/>
        <v/>
      </c>
      <c r="L83" s="54"/>
      <c r="M83" s="51">
        <f t="shared" si="20"/>
        <v>43705</v>
      </c>
      <c r="N83" s="52" t="str">
        <f t="shared" si="14"/>
        <v/>
      </c>
      <c r="O83" s="54"/>
      <c r="P83" s="51">
        <f t="shared" si="21"/>
        <v>43736</v>
      </c>
      <c r="Q83" s="52" t="str">
        <f t="shared" si="15"/>
        <v>sam</v>
      </c>
      <c r="R83" s="54"/>
      <c r="S83" s="51">
        <f t="shared" si="22"/>
        <v>43766</v>
      </c>
      <c r="T83" s="52" t="str">
        <f t="shared" si="16"/>
        <v/>
      </c>
      <c r="U83" s="54"/>
      <c r="V83" s="51">
        <f t="shared" si="23"/>
        <v>43797</v>
      </c>
      <c r="W83" s="52" t="str">
        <f t="shared" si="17"/>
        <v/>
      </c>
      <c r="X83" s="54"/>
      <c r="Y83" s="51">
        <f t="shared" si="24"/>
        <v>43827</v>
      </c>
      <c r="Z83" s="52" t="str">
        <f t="shared" si="18"/>
        <v>sam</v>
      </c>
      <c r="AA83" s="54"/>
    </row>
    <row r="84" spans="9:27" x14ac:dyDescent="0.35">
      <c r="I84" s="50"/>
      <c r="J84" s="51">
        <f t="shared" si="19"/>
        <v>43675</v>
      </c>
      <c r="K84" s="52" t="str">
        <f t="shared" si="13"/>
        <v/>
      </c>
      <c r="L84" s="54"/>
      <c r="M84" s="51">
        <f t="shared" si="20"/>
        <v>43706</v>
      </c>
      <c r="N84" s="52" t="str">
        <f t="shared" si="14"/>
        <v/>
      </c>
      <c r="O84" s="54"/>
      <c r="P84" s="51">
        <f t="shared" si="21"/>
        <v>43737</v>
      </c>
      <c r="Q84" s="52" t="str">
        <f t="shared" si="15"/>
        <v/>
      </c>
      <c r="R84" s="54"/>
      <c r="S84" s="51">
        <f t="shared" si="22"/>
        <v>43767</v>
      </c>
      <c r="T84" s="52" t="str">
        <f t="shared" si="16"/>
        <v/>
      </c>
      <c r="U84" s="54"/>
      <c r="V84" s="51">
        <f t="shared" si="23"/>
        <v>43798</v>
      </c>
      <c r="W84" s="52" t="str">
        <f t="shared" si="17"/>
        <v/>
      </c>
      <c r="X84" s="54"/>
      <c r="Y84" s="51">
        <f t="shared" si="24"/>
        <v>43828</v>
      </c>
      <c r="Z84" s="52" t="str">
        <f t="shared" si="18"/>
        <v/>
      </c>
      <c r="AA84" s="54"/>
    </row>
    <row r="85" spans="9:27" x14ac:dyDescent="0.35">
      <c r="I85" s="50"/>
      <c r="J85" s="51">
        <f t="shared" si="19"/>
        <v>43676</v>
      </c>
      <c r="K85" s="52" t="str">
        <f t="shared" si="13"/>
        <v/>
      </c>
      <c r="L85" s="54"/>
      <c r="M85" s="51">
        <f t="shared" si="20"/>
        <v>43707</v>
      </c>
      <c r="N85" s="52" t="str">
        <f t="shared" si="14"/>
        <v/>
      </c>
      <c r="O85" s="54"/>
      <c r="P85" s="51">
        <f t="shared" si="21"/>
        <v>43738</v>
      </c>
      <c r="Q85" s="52" t="str">
        <f t="shared" si="15"/>
        <v/>
      </c>
      <c r="R85" s="54"/>
      <c r="S85" s="51">
        <f t="shared" si="22"/>
        <v>43768</v>
      </c>
      <c r="T85" s="52" t="str">
        <f t="shared" si="16"/>
        <v/>
      </c>
      <c r="U85" s="54"/>
      <c r="V85" s="51">
        <f t="shared" si="23"/>
        <v>43799</v>
      </c>
      <c r="W85" s="52" t="str">
        <f t="shared" si="17"/>
        <v>sam</v>
      </c>
      <c r="X85" s="54"/>
      <c r="Y85" s="51">
        <f t="shared" si="24"/>
        <v>43829</v>
      </c>
      <c r="Z85" s="52" t="str">
        <f t="shared" si="18"/>
        <v/>
      </c>
      <c r="AA85" s="54"/>
    </row>
    <row r="86" spans="9:27" x14ac:dyDescent="0.35">
      <c r="I86" s="50"/>
      <c r="J86" s="51">
        <f t="shared" si="19"/>
        <v>43677</v>
      </c>
      <c r="K86" s="52" t="str">
        <f t="shared" si="13"/>
        <v/>
      </c>
      <c r="L86" s="55"/>
      <c r="M86" s="51">
        <f t="shared" si="20"/>
        <v>43708</v>
      </c>
      <c r="N86" s="52" t="str">
        <f t="shared" si="14"/>
        <v>sam</v>
      </c>
      <c r="O86" s="55"/>
      <c r="P86" s="51"/>
      <c r="Q86" s="52" t="str">
        <f t="shared" si="15"/>
        <v/>
      </c>
      <c r="R86" s="55"/>
      <c r="S86" s="51">
        <f t="shared" si="22"/>
        <v>43769</v>
      </c>
      <c r="T86" s="52" t="str">
        <f t="shared" si="16"/>
        <v/>
      </c>
      <c r="U86" s="55"/>
      <c r="V86" s="51"/>
      <c r="W86" s="52" t="str">
        <f t="shared" si="17"/>
        <v/>
      </c>
      <c r="X86" s="55"/>
      <c r="Y86" s="51">
        <f t="shared" si="24"/>
        <v>43830</v>
      </c>
      <c r="Z86" s="52" t="str">
        <f t="shared" si="18"/>
        <v/>
      </c>
      <c r="AA86" s="55"/>
    </row>
    <row r="87" spans="9:27" x14ac:dyDescent="0.35">
      <c r="I87" s="50"/>
      <c r="J87" s="49"/>
      <c r="K87" s="50"/>
      <c r="L87" s="50"/>
      <c r="M87" s="49"/>
      <c r="N87" s="50"/>
      <c r="O87" s="50"/>
      <c r="P87" s="49"/>
      <c r="Q87" s="50"/>
      <c r="R87" s="50"/>
      <c r="S87" s="49"/>
      <c r="T87" s="50"/>
      <c r="U87" s="50"/>
      <c r="V87" s="49"/>
      <c r="W87" s="50"/>
      <c r="X87" s="50"/>
      <c r="Y87" s="49"/>
      <c r="Z87" s="50"/>
      <c r="AA87" s="50"/>
    </row>
    <row r="88" spans="9:27" x14ac:dyDescent="0.35">
      <c r="I88" s="50"/>
      <c r="J88" s="56">
        <f>NETWORKDAYS(J56,MAX(J83:J86),JFP
)</f>
        <v>23</v>
      </c>
      <c r="K88" s="56"/>
      <c r="L88" s="56"/>
      <c r="M88" s="56">
        <f>NETWORKDAYS(M56,MAX(M83:M86),JFP
)</f>
        <v>21</v>
      </c>
      <c r="N88" s="56"/>
      <c r="O88" s="56"/>
      <c r="P88" s="56">
        <f>NETWORKDAYS(P56,MAX(P83:P86),JFP
)</f>
        <v>21</v>
      </c>
      <c r="Q88" s="56"/>
      <c r="R88" s="56"/>
      <c r="S88" s="56">
        <f>NETWORKDAYS(S56,MAX(S83:S86),JFP
)</f>
        <v>23</v>
      </c>
      <c r="T88" s="56"/>
      <c r="U88" s="56"/>
      <c r="V88" s="56">
        <f>NETWORKDAYS(V56,MAX(V83:V86),JFP
)</f>
        <v>19</v>
      </c>
      <c r="W88" s="56"/>
      <c r="X88" s="56"/>
      <c r="Y88" s="56">
        <f>NETWORKDAYS(Y56,MAX(Y83:Y86),JFP
)</f>
        <v>21</v>
      </c>
      <c r="Z88" s="50"/>
      <c r="AA88" s="56"/>
    </row>
  </sheetData>
  <sortState ref="A2:I92">
    <sortCondition ref="C2:C93"/>
    <sortCondition ref="D2:D93"/>
  </sortState>
  <mergeCells count="12">
    <mergeCell ref="Y55:AA55"/>
    <mergeCell ref="J19:L19"/>
    <mergeCell ref="M19:O19"/>
    <mergeCell ref="P19:R19"/>
    <mergeCell ref="S19:U19"/>
    <mergeCell ref="V19:X19"/>
    <mergeCell ref="Y19:AA19"/>
    <mergeCell ref="J55:L55"/>
    <mergeCell ref="M55:O55"/>
    <mergeCell ref="P55:R55"/>
    <mergeCell ref="S55:U55"/>
    <mergeCell ref="V55:X55"/>
  </mergeCells>
  <phoneticPr fontId="10" type="noConversion"/>
  <conditionalFormatting sqref="F2:F601">
    <cfRule type="containsText" dxfId="17" priority="6" operator="containsText" text="HSF">
      <formula>NOT(ISERROR(SEARCH("HSF",F2)))</formula>
    </cfRule>
  </conditionalFormatting>
  <conditionalFormatting sqref="L2:L14">
    <cfRule type="cellIs" dxfId="16" priority="5" operator="equal">
      <formula>0</formula>
    </cfRule>
  </conditionalFormatting>
  <conditionalFormatting sqref="J20:J50">
    <cfRule type="expression" dxfId="15" priority="4">
      <formula>K20&lt;&gt;""</formula>
    </cfRule>
  </conditionalFormatting>
  <conditionalFormatting sqref="M20:M50">
    <cfRule type="expression" dxfId="14" priority="3">
      <formula>N20&lt;&gt;""</formula>
    </cfRule>
  </conditionalFormatting>
  <conditionalFormatting sqref="Y20:Y50 V20:V50 S20:S50 P20:P50">
    <cfRule type="expression" dxfId="13" priority="2">
      <formula>Q20&lt;&gt;""</formula>
    </cfRule>
  </conditionalFormatting>
  <conditionalFormatting sqref="Y56:Y86 V56:V86 S56:S86 P56:P86 M56:M86 J56:J86">
    <cfRule type="expression" dxfId="12" priority="1">
      <formula>K56&lt;&gt;""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A1:DL13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H20" sqref="H20"/>
    </sheetView>
  </sheetViews>
  <sheetFormatPr baseColWidth="10" defaultRowHeight="14.5" x14ac:dyDescent="0.35"/>
  <cols>
    <col min="1" max="1" width="24.54296875" style="1" customWidth="1"/>
    <col min="2" max="2" width="8.54296875" customWidth="1"/>
    <col min="3" max="13" width="10" style="1" customWidth="1"/>
    <col min="14" max="16" width="10" customWidth="1"/>
  </cols>
  <sheetData>
    <row r="1" spans="1:116" ht="29.15" customHeight="1" x14ac:dyDescent="0.35">
      <c r="A1" s="3" t="s">
        <v>0</v>
      </c>
      <c r="B1" s="4" t="s">
        <v>1</v>
      </c>
      <c r="C1" s="14" t="s">
        <v>16</v>
      </c>
      <c r="D1" s="14" t="s">
        <v>21</v>
      </c>
      <c r="E1" s="14" t="s">
        <v>20</v>
      </c>
      <c r="F1" s="14" t="s">
        <v>18</v>
      </c>
      <c r="G1" s="14" t="s">
        <v>19</v>
      </c>
      <c r="H1" s="14"/>
      <c r="I1" s="14"/>
      <c r="J1" s="14"/>
      <c r="K1" s="14"/>
      <c r="L1" s="14"/>
      <c r="M1" s="14"/>
      <c r="N1" s="38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CE1" s="37"/>
      <c r="CF1" s="37"/>
      <c r="CG1" s="37"/>
      <c r="CH1" s="37"/>
      <c r="CI1" s="37"/>
      <c r="CJ1" s="37"/>
      <c r="CK1" s="37"/>
      <c r="CL1" s="37"/>
      <c r="CM1" s="37"/>
      <c r="CN1" s="37"/>
      <c r="CO1" s="37"/>
      <c r="CP1" s="37"/>
      <c r="CQ1" s="37"/>
      <c r="CR1" s="37"/>
      <c r="CS1" s="37"/>
      <c r="CT1" s="37"/>
      <c r="CU1" s="37"/>
      <c r="CV1" s="37"/>
      <c r="CW1" s="37"/>
      <c r="CX1" s="37"/>
      <c r="CY1" s="37"/>
      <c r="CZ1" s="37"/>
    </row>
    <row r="2" spans="1:116" x14ac:dyDescent="0.35">
      <c r="A2" s="5" t="s">
        <v>25</v>
      </c>
      <c r="B2" s="6" t="s">
        <v>14</v>
      </c>
      <c r="C2" s="22">
        <f>SUMIFS(BD!$E:$E,BD!$C:$C,C$1,BD!$F:$F,$B2)</f>
        <v>0</v>
      </c>
      <c r="D2" s="22">
        <f>SUMIFS(BD!$E:$E,BD!$C:$C,D$1,BD!$F:$F,$B2)</f>
        <v>0</v>
      </c>
      <c r="E2" s="22">
        <f>SUMIFS(BD!$E:$E,BD!$C:$C,E$1,BD!$F:$F,$B2)</f>
        <v>0</v>
      </c>
      <c r="F2" s="23">
        <f>SUMIFS(BD!$E:$E,BD!$C:$C,F$1,BD!$F:$F,$B2)</f>
        <v>4444</v>
      </c>
      <c r="G2" s="23">
        <f>SUMIFS(BD!$E:$E,BD!$C:$C,G$1,BD!$F:$F,$B2)</f>
        <v>5555</v>
      </c>
      <c r="H2" s="25"/>
      <c r="I2" s="25"/>
      <c r="J2" s="25"/>
      <c r="K2" s="25"/>
      <c r="L2" s="25"/>
      <c r="M2" s="25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0"/>
      <c r="DJ2" s="20"/>
      <c r="DK2" s="20"/>
      <c r="DL2" s="20"/>
    </row>
    <row r="3" spans="1:116" x14ac:dyDescent="0.35">
      <c r="A3" s="5" t="s">
        <v>26</v>
      </c>
      <c r="B3" s="39" t="s">
        <v>22</v>
      </c>
      <c r="C3" s="23">
        <f>SUMIFS(BD!$E:$E,BD!$C:$C,C$1,BD!$F:$F,$B3)</f>
        <v>1111</v>
      </c>
      <c r="D3" s="23">
        <f>SUMIFS(BD!$E:$E,BD!$C:$C,D$1,BD!$F:$F,$B3)</f>
        <v>0</v>
      </c>
      <c r="E3" s="23">
        <f>SUMIFS(BD!$E:$E,BD!$C:$C,E$1,BD!$F:$F,$B3)</f>
        <v>6666</v>
      </c>
      <c r="F3" s="23">
        <f>SUMIFS(BD!$E:$E,BD!$C:$C,F$1,BD!$F:$F,$B3)</f>
        <v>0</v>
      </c>
      <c r="G3" s="23">
        <f>SUMIFS(BD!$E:$E,BD!$C:$C,G$1,BD!$F:$F,$B3)</f>
        <v>0</v>
      </c>
      <c r="H3" s="25"/>
      <c r="I3" s="25"/>
      <c r="J3" s="25"/>
      <c r="K3" s="25"/>
      <c r="L3" s="25"/>
      <c r="M3" s="25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0"/>
      <c r="DJ3" s="20"/>
      <c r="DK3" s="20"/>
      <c r="DL3" s="20"/>
    </row>
    <row r="4" spans="1:116" x14ac:dyDescent="0.35">
      <c r="A4" s="5" t="s">
        <v>27</v>
      </c>
      <c r="B4" s="7" t="s">
        <v>23</v>
      </c>
      <c r="C4" s="23">
        <f>SUMIFS(BD!$E:$E,BD!$C:$C,C$1,BD!$F:$F,$B4)</f>
        <v>0</v>
      </c>
      <c r="D4" s="23">
        <f>SUMIFS(BD!$E:$E,BD!$C:$C,D$1,BD!$F:$F,$B4)</f>
        <v>0</v>
      </c>
      <c r="E4" s="23">
        <f>SUMIFS(BD!$E:$E,BD!$C:$C,E$1,BD!$F:$F,$B4)</f>
        <v>0</v>
      </c>
      <c r="F4" s="23">
        <f>SUMIFS(BD!$E:$E,BD!$C:$C,F$1,BD!$F:$F,$B4)</f>
        <v>0</v>
      </c>
      <c r="G4" s="23">
        <f>SUMIFS(BD!$E:$E,BD!$C:$C,G$1,BD!$F:$F,$B4)</f>
        <v>0</v>
      </c>
      <c r="H4" s="25"/>
      <c r="I4" s="25"/>
      <c r="J4" s="25"/>
      <c r="K4" s="25"/>
      <c r="L4" s="25"/>
      <c r="M4" s="25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0"/>
      <c r="DJ4" s="20"/>
      <c r="DK4" s="20"/>
      <c r="DL4" s="20"/>
    </row>
    <row r="5" spans="1:116" x14ac:dyDescent="0.35">
      <c r="A5" s="5" t="s">
        <v>28</v>
      </c>
      <c r="B5" s="40" t="s">
        <v>24</v>
      </c>
      <c r="C5" s="23">
        <f>SUMIFS(BD!$E:$E,BD!$C:$C,C$1,BD!$F:$F,$B5)</f>
        <v>0</v>
      </c>
      <c r="D5" s="23">
        <f>SUMIFS(BD!$E:$E,BD!$C:$C,D$1,BD!$F:$F,$B5)</f>
        <v>0</v>
      </c>
      <c r="E5" s="23">
        <f>SUMIFS(BD!$E:$E,BD!$C:$C,E$1,BD!$F:$F,$B5)</f>
        <v>0</v>
      </c>
      <c r="F5" s="23">
        <f>SUMIFS(BD!$E:$E,BD!$C:$C,F$1,BD!$F:$F,$B5)</f>
        <v>0</v>
      </c>
      <c r="G5" s="23">
        <f>SUMIFS(BD!$E:$E,BD!$C:$C,G$1,BD!$F:$F,$B5)</f>
        <v>0</v>
      </c>
      <c r="H5" s="25"/>
      <c r="I5" s="25"/>
      <c r="J5" s="25"/>
      <c r="K5" s="25"/>
      <c r="L5" s="25"/>
      <c r="M5" s="25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0"/>
      <c r="DJ5" s="20"/>
      <c r="DK5" s="20"/>
      <c r="DL5" s="20"/>
    </row>
    <row r="6" spans="1:116" x14ac:dyDescent="0.35">
      <c r="A6" s="5"/>
      <c r="B6" s="41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0"/>
      <c r="DJ6" s="20"/>
      <c r="DK6" s="20"/>
      <c r="DL6" s="20"/>
    </row>
    <row r="7" spans="1:116" x14ac:dyDescent="0.35">
      <c r="B7" s="26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6"/>
      <c r="O7" s="27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</row>
    <row r="8" spans="1:116" ht="21.75" customHeight="1" x14ac:dyDescent="0.35">
      <c r="B8" s="25" t="s">
        <v>2</v>
      </c>
      <c r="C8" s="28">
        <v>1</v>
      </c>
      <c r="D8" s="28">
        <v>2</v>
      </c>
      <c r="E8" s="28">
        <v>3</v>
      </c>
      <c r="F8" s="28">
        <v>4</v>
      </c>
      <c r="G8" s="28">
        <v>5</v>
      </c>
      <c r="H8" s="28">
        <v>6</v>
      </c>
      <c r="I8" s="28">
        <v>7</v>
      </c>
      <c r="J8" s="28">
        <v>8</v>
      </c>
      <c r="K8" s="28">
        <v>9</v>
      </c>
      <c r="L8" s="28">
        <v>10</v>
      </c>
      <c r="M8" s="28">
        <v>11</v>
      </c>
      <c r="N8" s="28">
        <v>12</v>
      </c>
      <c r="O8" s="25" t="s">
        <v>4</v>
      </c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</row>
    <row r="9" spans="1:116" x14ac:dyDescent="0.35">
      <c r="A9" s="5" t="s">
        <v>25</v>
      </c>
      <c r="B9" s="6" t="s">
        <v>14</v>
      </c>
      <c r="C9" s="29">
        <f>SUMIFS(BD!$E:$E,BD!$G:$G,C$8,BD!$F:$F,$B9)</f>
        <v>0</v>
      </c>
      <c r="D9" s="30">
        <f>SUMIFS(BD!$E:$E,BD!$G:$G,D$8,BD!$F:$F,$B9)</f>
        <v>0</v>
      </c>
      <c r="E9" s="31">
        <f>SUMIFS(BD!$E:$E,BD!$G:$G,E$8,BD!$F:$F,$B9)</f>
        <v>0</v>
      </c>
      <c r="F9" s="29">
        <f>SUMIFS(BD!$E:$E,BD!$G:$G,F$8,BD!$F:$F,$B9)</f>
        <v>0</v>
      </c>
      <c r="G9" s="29">
        <f>SUMIFS(BD!$E:$E,BD!$G:$G,G$8,BD!$F:$F,$B9)</f>
        <v>0</v>
      </c>
      <c r="H9" s="29">
        <f>SUMIFS(BD!$E:$E,BD!$G:$G,H$8,BD!$F:$F,$B9)</f>
        <v>0</v>
      </c>
      <c r="I9" s="32">
        <f>SUMIFS(BD!$E:$E,BD!$G:$G,I$8,BD!$F:$F,$B9)</f>
        <v>0</v>
      </c>
      <c r="J9" s="29">
        <f>SUMIFS(BD!$E:$E,BD!$G:$G,J$8,BD!$F:$F,$B9)</f>
        <v>13332</v>
      </c>
      <c r="K9" s="29">
        <f>SUMIFS(BD!$E:$E,BD!$G:$G,K$8,BD!$F:$F,$B9)</f>
        <v>0</v>
      </c>
      <c r="L9" s="29">
        <f>SUMIFS(BD!$E:$E,BD!$G:$G,L$8,BD!$F:$F,$B9)</f>
        <v>0</v>
      </c>
      <c r="M9" s="30">
        <f>SUMIFS(BD!$E:$E,BD!$G:$G,M$8,BD!$F:$F,$B9)</f>
        <v>0</v>
      </c>
      <c r="N9" s="29">
        <f>SUMIFS(BD!$E:$E,BD!$G:$G,N$8,BD!$F:$F,$B9)</f>
        <v>0</v>
      </c>
      <c r="O9" s="32">
        <f>SUM(C9:N9)</f>
        <v>13332</v>
      </c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</row>
    <row r="10" spans="1:116" x14ac:dyDescent="0.35">
      <c r="A10" s="5" t="s">
        <v>26</v>
      </c>
      <c r="B10" s="39" t="s">
        <v>22</v>
      </c>
      <c r="C10" s="33">
        <f>SUMIFS(BD!$E:$E,BD!$G:$G,C$8,BD!$F:$F,$B10)</f>
        <v>0</v>
      </c>
      <c r="D10" s="33">
        <f>SUMIFS(BD!$E:$E,BD!$G:$G,D$8,BD!$F:$F,$B10)</f>
        <v>0</v>
      </c>
      <c r="E10" s="33">
        <f>SUMIFS(BD!$E:$E,BD!$G:$G,E$8,BD!$F:$F,$B10)</f>
        <v>0</v>
      </c>
      <c r="F10" s="33">
        <f>SUMIFS(BD!$E:$E,BD!$G:$G,F$8,BD!$F:$F,$B10)</f>
        <v>0</v>
      </c>
      <c r="G10" s="33">
        <f>SUMIFS(BD!$E:$E,BD!$G:$G,G$8,BD!$F:$F,$B10)</f>
        <v>0</v>
      </c>
      <c r="H10" s="33">
        <f>SUMIFS(BD!$E:$E,BD!$G:$G,H$8,BD!$F:$F,$B10)</f>
        <v>0</v>
      </c>
      <c r="I10" s="34">
        <f>SUMIFS(BD!$E:$E,BD!$G:$G,I$8,BD!$F:$F,$B10)</f>
        <v>0</v>
      </c>
      <c r="J10" s="34">
        <f>SUMIFS(BD!$E:$E,BD!$G:$G,J$8,BD!$F:$F,$B10)</f>
        <v>9999</v>
      </c>
      <c r="K10" s="33">
        <f>SUMIFS(BD!$E:$E,BD!$G:$G,K$8,BD!$F:$F,$B10)</f>
        <v>0</v>
      </c>
      <c r="L10" s="33">
        <f>SUMIFS(BD!$E:$E,BD!$G:$G,L$8,BD!$F:$F,$B10)</f>
        <v>0</v>
      </c>
      <c r="M10" s="33">
        <f>SUMIFS(BD!$E:$E,BD!$G:$G,M$8,BD!$F:$F,$B10)</f>
        <v>0</v>
      </c>
      <c r="N10" s="35">
        <f>SUMIFS(BD!$E:$E,BD!$G:$G,N$8,BD!$F:$F,$B10)</f>
        <v>0</v>
      </c>
      <c r="O10" s="34">
        <f t="shared" ref="O10:O12" si="0">SUM(C10:N10)</f>
        <v>9999</v>
      </c>
    </row>
    <row r="11" spans="1:116" x14ac:dyDescent="0.35">
      <c r="A11" s="5" t="s">
        <v>27</v>
      </c>
      <c r="B11" s="7" t="s">
        <v>23</v>
      </c>
      <c r="C11" s="33">
        <f>SUMIFS(BD!$E:$E,BD!$G:$G,C$8,BD!$F:$F,$B11)</f>
        <v>0</v>
      </c>
      <c r="D11" s="33">
        <f>SUMIFS(BD!$E:$E,BD!$G:$G,D$8,BD!$F:$F,$B11)</f>
        <v>0</v>
      </c>
      <c r="E11" s="33">
        <f>SUMIFS(BD!$E:$E,BD!$G:$G,E$8,BD!$F:$F,$B11)</f>
        <v>0</v>
      </c>
      <c r="F11" s="33">
        <f>SUMIFS(BD!$E:$E,BD!$G:$G,F$8,BD!$F:$F,$B11)</f>
        <v>0</v>
      </c>
      <c r="G11" s="33">
        <f>SUMIFS(BD!$E:$E,BD!$G:$G,G$8,BD!$F:$F,$B11)</f>
        <v>0</v>
      </c>
      <c r="H11" s="33">
        <f>SUMIFS(BD!$E:$E,BD!$G:$G,H$8,BD!$F:$F,$B11)</f>
        <v>0</v>
      </c>
      <c r="I11" s="34">
        <f>SUMIFS(BD!$E:$E,BD!$G:$G,I$8,BD!$F:$F,$B11)</f>
        <v>0</v>
      </c>
      <c r="J11" s="33">
        <f>SUMIFS(BD!$E:$E,BD!$G:$G,J$8,BD!$F:$F,$B11)</f>
        <v>0</v>
      </c>
      <c r="K11" s="33">
        <f>SUMIFS(BD!$E:$E,BD!$G:$G,K$8,BD!$F:$F,$B11)</f>
        <v>0</v>
      </c>
      <c r="L11" s="33">
        <f>SUMIFS(BD!$E:$E,BD!$G:$G,L$8,BD!$F:$F,$B11)</f>
        <v>0</v>
      </c>
      <c r="M11" s="33">
        <f>SUMIFS(BD!$E:$E,BD!$G:$G,M$8,BD!$F:$F,$B11)</f>
        <v>0</v>
      </c>
      <c r="N11" s="33">
        <f>SUMIFS(BD!$E:$E,BD!$G:$G,N$8,BD!$F:$F,$B11)</f>
        <v>0</v>
      </c>
      <c r="O11" s="34">
        <f t="shared" si="0"/>
        <v>0</v>
      </c>
    </row>
    <row r="12" spans="1:116" x14ac:dyDescent="0.35">
      <c r="A12" s="5" t="s">
        <v>28</v>
      </c>
      <c r="B12" s="8" t="s">
        <v>24</v>
      </c>
      <c r="C12" s="33">
        <f>SUMIFS(BD!$E:$E,BD!$G:$G,C$8,BD!$F:$F,$B12)</f>
        <v>0</v>
      </c>
      <c r="D12" s="33">
        <f>SUMIFS(BD!$E:$E,BD!$G:$G,D$8,BD!$F:$F,$B12)</f>
        <v>0</v>
      </c>
      <c r="E12" s="33">
        <f>SUMIFS(BD!$E:$E,BD!$G:$G,E$8,BD!$F:$F,$B12)</f>
        <v>0</v>
      </c>
      <c r="F12" s="33">
        <f>SUMIFS(BD!$E:$E,BD!$G:$G,F$8,BD!$F:$F,$B12)</f>
        <v>0</v>
      </c>
      <c r="G12" s="33">
        <f>SUMIFS(BD!$E:$E,BD!$G:$G,G$8,BD!$F:$F,$B12)</f>
        <v>0</v>
      </c>
      <c r="H12" s="33">
        <f>SUMIFS(BD!$E:$E,BD!$G:$G,H$8,BD!$F:$F,$B12)</f>
        <v>0</v>
      </c>
      <c r="I12" s="34">
        <f>SUMIFS(BD!$E:$E,BD!$G:$G,I$8,BD!$F:$F,$B12)</f>
        <v>0</v>
      </c>
      <c r="J12" s="33">
        <f>SUMIFS(BD!$E:$E,BD!$G:$G,J$8,BD!$F:$F,$B12)</f>
        <v>0</v>
      </c>
      <c r="K12" s="33">
        <f>SUMIFS(BD!$E:$E,BD!$G:$G,K$8,BD!$F:$F,$B12)</f>
        <v>0</v>
      </c>
      <c r="L12" s="33">
        <f>SUMIFS(BD!$E:$E,BD!$G:$G,L$8,BD!$F:$F,$B12)</f>
        <v>0</v>
      </c>
      <c r="M12" s="33">
        <f>SUMIFS(BD!$E:$E,BD!$G:$G,M$8,BD!$F:$F,$B12)</f>
        <v>0</v>
      </c>
      <c r="N12" s="33">
        <f>SUMIFS(BD!$E:$E,BD!$G:$G,N$8,BD!$F:$F,$B12)</f>
        <v>0</v>
      </c>
      <c r="O12" s="34">
        <f t="shared" si="0"/>
        <v>0</v>
      </c>
    </row>
    <row r="13" spans="1:116" x14ac:dyDescent="0.35">
      <c r="C13" s="36">
        <f t="shared" ref="C13:O13" si="1">SUM(C9:C12)</f>
        <v>0</v>
      </c>
      <c r="D13" s="36">
        <f t="shared" si="1"/>
        <v>0</v>
      </c>
      <c r="E13" s="36">
        <f t="shared" si="1"/>
        <v>0</v>
      </c>
      <c r="F13" s="36">
        <f t="shared" si="1"/>
        <v>0</v>
      </c>
      <c r="G13" s="36">
        <f t="shared" si="1"/>
        <v>0</v>
      </c>
      <c r="H13" s="36">
        <f t="shared" si="1"/>
        <v>0</v>
      </c>
      <c r="I13" s="36">
        <f t="shared" si="1"/>
        <v>0</v>
      </c>
      <c r="J13" s="36">
        <f t="shared" si="1"/>
        <v>23331</v>
      </c>
      <c r="K13" s="36">
        <f t="shared" si="1"/>
        <v>0</v>
      </c>
      <c r="L13" s="36">
        <f t="shared" si="1"/>
        <v>0</v>
      </c>
      <c r="M13" s="36">
        <f t="shared" si="1"/>
        <v>0</v>
      </c>
      <c r="N13" s="36">
        <f t="shared" si="1"/>
        <v>0</v>
      </c>
      <c r="O13" s="36">
        <f t="shared" si="1"/>
        <v>23331</v>
      </c>
      <c r="P13" s="19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FF0000"/>
  </sheetPr>
  <dimension ref="A1:G329"/>
  <sheetViews>
    <sheetView showGridLines="0" workbookViewId="0">
      <selection activeCell="F15" sqref="F15"/>
    </sheetView>
  </sheetViews>
  <sheetFormatPr baseColWidth="10" defaultRowHeight="14.5" x14ac:dyDescent="0.35"/>
  <cols>
    <col min="1" max="1" width="10.7265625" bestFit="1" customWidth="1"/>
    <col min="2" max="2" width="12.81640625" customWidth="1"/>
    <col min="3" max="3" width="10.81640625" bestFit="1" customWidth="1"/>
    <col min="5" max="5" width="5.7265625" customWidth="1"/>
    <col min="6" max="6" width="20.7265625" customWidth="1"/>
    <col min="7" max="7" width="15.1796875" customWidth="1"/>
  </cols>
  <sheetData>
    <row r="1" spans="1:7" x14ac:dyDescent="0.35">
      <c r="A1" s="18" t="s">
        <v>15</v>
      </c>
      <c r="B1" s="18" t="s">
        <v>6</v>
      </c>
      <c r="C1" s="18" t="s">
        <v>16</v>
      </c>
      <c r="F1" s="9"/>
      <c r="G1" s="10"/>
    </row>
    <row r="2" spans="1:7" x14ac:dyDescent="0.35">
      <c r="A2" s="18" t="s">
        <v>15</v>
      </c>
      <c r="B2" s="18" t="s">
        <v>7</v>
      </c>
      <c r="C2" s="18" t="s">
        <v>17</v>
      </c>
      <c r="F2" s="3" t="s">
        <v>0</v>
      </c>
      <c r="G2" s="4" t="s">
        <v>1</v>
      </c>
    </row>
    <row r="3" spans="1:7" x14ac:dyDescent="0.35">
      <c r="A3" s="18" t="s">
        <v>15</v>
      </c>
      <c r="B3" s="18" t="s">
        <v>8</v>
      </c>
      <c r="C3" s="18" t="s">
        <v>18</v>
      </c>
      <c r="F3" s="6" t="s">
        <v>25</v>
      </c>
      <c r="G3" s="6" t="s">
        <v>14</v>
      </c>
    </row>
    <row r="4" spans="1:7" x14ac:dyDescent="0.35">
      <c r="A4" s="18" t="s">
        <v>15</v>
      </c>
      <c r="B4" s="18" t="s">
        <v>5</v>
      </c>
      <c r="C4" s="18" t="s">
        <v>19</v>
      </c>
      <c r="F4" s="17" t="s">
        <v>26</v>
      </c>
      <c r="G4" s="16" t="s">
        <v>22</v>
      </c>
    </row>
    <row r="5" spans="1:7" x14ac:dyDescent="0.35">
      <c r="A5" s="18"/>
      <c r="B5" s="18"/>
      <c r="C5" s="18"/>
      <c r="F5" s="13" t="s">
        <v>27</v>
      </c>
      <c r="G5" s="13" t="s">
        <v>23</v>
      </c>
    </row>
    <row r="6" spans="1:7" x14ac:dyDescent="0.35">
      <c r="A6" s="18"/>
      <c r="B6" s="18"/>
      <c r="C6" s="18"/>
      <c r="F6" s="12" t="s">
        <v>28</v>
      </c>
      <c r="G6" s="12" t="s">
        <v>24</v>
      </c>
    </row>
    <row r="7" spans="1:7" x14ac:dyDescent="0.35">
      <c r="F7" s="9"/>
      <c r="G7" s="10"/>
    </row>
    <row r="8" spans="1:7" x14ac:dyDescent="0.35">
      <c r="F8" s="9"/>
      <c r="G8" s="10"/>
    </row>
    <row r="9" spans="1:7" x14ac:dyDescent="0.35">
      <c r="F9" s="9"/>
      <c r="G9" s="10"/>
    </row>
    <row r="10" spans="1:7" x14ac:dyDescent="0.35">
      <c r="F10" s="9"/>
      <c r="G10" s="10"/>
    </row>
    <row r="11" spans="1:7" x14ac:dyDescent="0.35">
      <c r="F11" s="9"/>
      <c r="G11" s="10"/>
    </row>
    <row r="12" spans="1:7" x14ac:dyDescent="0.35">
      <c r="F12" s="9"/>
      <c r="G12" s="10"/>
    </row>
    <row r="13" spans="1:7" x14ac:dyDescent="0.35">
      <c r="F13" s="9"/>
      <c r="G13" s="10"/>
    </row>
    <row r="14" spans="1:7" x14ac:dyDescent="0.35">
      <c r="F14" s="9"/>
      <c r="G14" s="10"/>
    </row>
    <row r="15" spans="1:7" x14ac:dyDescent="0.35">
      <c r="F15" s="9"/>
      <c r="G15" s="10"/>
    </row>
    <row r="16" spans="1:7" x14ac:dyDescent="0.35">
      <c r="F16" s="9"/>
      <c r="G16" s="10"/>
    </row>
    <row r="17" spans="6:7" x14ac:dyDescent="0.35">
      <c r="F17" s="9"/>
      <c r="G17" s="10"/>
    </row>
    <row r="18" spans="6:7" x14ac:dyDescent="0.35">
      <c r="F18" s="9"/>
      <c r="G18" s="10"/>
    </row>
    <row r="19" spans="6:7" x14ac:dyDescent="0.35">
      <c r="F19" s="9"/>
      <c r="G19" s="10"/>
    </row>
    <row r="20" spans="6:7" x14ac:dyDescent="0.35">
      <c r="F20" s="9"/>
      <c r="G20" s="10"/>
    </row>
    <row r="21" spans="6:7" x14ac:dyDescent="0.35">
      <c r="F21" s="9"/>
      <c r="G21" s="10"/>
    </row>
    <row r="22" spans="6:7" x14ac:dyDescent="0.35">
      <c r="F22" s="9"/>
      <c r="G22" s="10"/>
    </row>
    <row r="23" spans="6:7" x14ac:dyDescent="0.35">
      <c r="F23" s="9"/>
      <c r="G23" s="10"/>
    </row>
    <row r="24" spans="6:7" x14ac:dyDescent="0.35">
      <c r="F24" s="9"/>
      <c r="G24" s="10"/>
    </row>
    <row r="25" spans="6:7" x14ac:dyDescent="0.35">
      <c r="F25" s="9"/>
      <c r="G25" s="10"/>
    </row>
    <row r="26" spans="6:7" x14ac:dyDescent="0.35">
      <c r="F26" s="9"/>
      <c r="G26" s="10"/>
    </row>
    <row r="27" spans="6:7" x14ac:dyDescent="0.35">
      <c r="F27" s="9"/>
      <c r="G27" s="10"/>
    </row>
    <row r="28" spans="6:7" x14ac:dyDescent="0.35">
      <c r="F28" s="9"/>
      <c r="G28" s="10"/>
    </row>
    <row r="29" spans="6:7" x14ac:dyDescent="0.35">
      <c r="F29" s="9"/>
      <c r="G29" s="10"/>
    </row>
    <row r="30" spans="6:7" x14ac:dyDescent="0.35">
      <c r="F30" s="9"/>
      <c r="G30" s="10"/>
    </row>
    <row r="31" spans="6:7" x14ac:dyDescent="0.35">
      <c r="F31" s="9"/>
      <c r="G31" s="10"/>
    </row>
    <row r="32" spans="6:7" x14ac:dyDescent="0.35">
      <c r="F32" s="9"/>
      <c r="G32" s="10"/>
    </row>
    <row r="33" spans="6:7" x14ac:dyDescent="0.35">
      <c r="F33" s="9"/>
      <c r="G33" s="10"/>
    </row>
    <row r="34" spans="6:7" x14ac:dyDescent="0.35">
      <c r="F34" s="9"/>
      <c r="G34" s="10"/>
    </row>
    <row r="35" spans="6:7" x14ac:dyDescent="0.35">
      <c r="F35" s="9"/>
      <c r="G35" s="10"/>
    </row>
    <row r="36" spans="6:7" x14ac:dyDescent="0.35">
      <c r="F36" s="9"/>
      <c r="G36" s="10"/>
    </row>
    <row r="37" spans="6:7" x14ac:dyDescent="0.35">
      <c r="F37" s="9"/>
      <c r="G37" s="10"/>
    </row>
    <row r="38" spans="6:7" x14ac:dyDescent="0.35">
      <c r="F38" s="9"/>
      <c r="G38" s="10"/>
    </row>
    <row r="39" spans="6:7" x14ac:dyDescent="0.35">
      <c r="F39" s="9"/>
      <c r="G39" s="10"/>
    </row>
    <row r="40" spans="6:7" x14ac:dyDescent="0.35">
      <c r="F40" s="9"/>
      <c r="G40" s="10"/>
    </row>
    <row r="41" spans="6:7" x14ac:dyDescent="0.35">
      <c r="F41" s="9"/>
      <c r="G41" s="10"/>
    </row>
    <row r="42" spans="6:7" x14ac:dyDescent="0.35">
      <c r="F42" s="9"/>
      <c r="G42" s="10"/>
    </row>
    <row r="43" spans="6:7" x14ac:dyDescent="0.35">
      <c r="F43" s="9"/>
      <c r="G43" s="10"/>
    </row>
    <row r="44" spans="6:7" x14ac:dyDescent="0.35">
      <c r="F44" s="9"/>
      <c r="G44" s="10"/>
    </row>
    <row r="45" spans="6:7" x14ac:dyDescent="0.35">
      <c r="F45" s="9"/>
      <c r="G45" s="10"/>
    </row>
    <row r="46" spans="6:7" x14ac:dyDescent="0.35">
      <c r="F46" s="9"/>
      <c r="G46" s="10"/>
    </row>
    <row r="47" spans="6:7" x14ac:dyDescent="0.35">
      <c r="F47" s="9"/>
      <c r="G47" s="10"/>
    </row>
    <row r="48" spans="6:7" x14ac:dyDescent="0.35">
      <c r="F48" s="9"/>
      <c r="G48" s="10"/>
    </row>
    <row r="49" spans="6:7" x14ac:dyDescent="0.35">
      <c r="F49" s="9"/>
      <c r="G49" s="10"/>
    </row>
    <row r="50" spans="6:7" x14ac:dyDescent="0.35">
      <c r="F50" s="9"/>
      <c r="G50" s="10"/>
    </row>
    <row r="51" spans="6:7" x14ac:dyDescent="0.35">
      <c r="F51" s="9"/>
      <c r="G51" s="10"/>
    </row>
    <row r="52" spans="6:7" x14ac:dyDescent="0.35">
      <c r="F52" s="9"/>
      <c r="G52" s="10"/>
    </row>
    <row r="53" spans="6:7" x14ac:dyDescent="0.35">
      <c r="F53" s="9"/>
      <c r="G53" s="10"/>
    </row>
    <row r="54" spans="6:7" x14ac:dyDescent="0.35">
      <c r="F54" s="9"/>
      <c r="G54" s="10"/>
    </row>
    <row r="55" spans="6:7" x14ac:dyDescent="0.35">
      <c r="F55" s="9"/>
      <c r="G55" s="10"/>
    </row>
    <row r="56" spans="6:7" x14ac:dyDescent="0.35">
      <c r="F56" s="9"/>
      <c r="G56" s="10"/>
    </row>
    <row r="57" spans="6:7" x14ac:dyDescent="0.35">
      <c r="F57" s="9"/>
      <c r="G57" s="10"/>
    </row>
    <row r="58" spans="6:7" x14ac:dyDescent="0.35">
      <c r="F58" s="9"/>
      <c r="G58" s="10"/>
    </row>
    <row r="59" spans="6:7" x14ac:dyDescent="0.35">
      <c r="F59" s="9"/>
      <c r="G59" s="10"/>
    </row>
    <row r="60" spans="6:7" x14ac:dyDescent="0.35">
      <c r="F60" s="9"/>
      <c r="G60" s="10"/>
    </row>
    <row r="61" spans="6:7" x14ac:dyDescent="0.35">
      <c r="F61" s="9"/>
      <c r="G61" s="10"/>
    </row>
    <row r="62" spans="6:7" x14ac:dyDescent="0.35">
      <c r="F62" s="9"/>
      <c r="G62" s="10"/>
    </row>
    <row r="63" spans="6:7" x14ac:dyDescent="0.35">
      <c r="F63" s="9"/>
      <c r="G63" s="10"/>
    </row>
    <row r="64" spans="6:7" x14ac:dyDescent="0.35">
      <c r="F64" s="9"/>
      <c r="G64" s="10"/>
    </row>
    <row r="65" spans="6:7" x14ac:dyDescent="0.35">
      <c r="F65" s="9"/>
      <c r="G65" s="10"/>
    </row>
    <row r="66" spans="6:7" x14ac:dyDescent="0.35">
      <c r="F66" s="9"/>
      <c r="G66" s="10"/>
    </row>
    <row r="67" spans="6:7" x14ac:dyDescent="0.35">
      <c r="F67" s="9"/>
      <c r="G67" s="10"/>
    </row>
    <row r="68" spans="6:7" x14ac:dyDescent="0.35">
      <c r="F68" s="9"/>
      <c r="G68" s="10"/>
    </row>
    <row r="69" spans="6:7" x14ac:dyDescent="0.35">
      <c r="F69" s="9"/>
      <c r="G69" s="10"/>
    </row>
    <row r="70" spans="6:7" x14ac:dyDescent="0.35">
      <c r="F70" s="9"/>
      <c r="G70" s="10"/>
    </row>
    <row r="71" spans="6:7" x14ac:dyDescent="0.35">
      <c r="F71" s="9"/>
      <c r="G71" s="10"/>
    </row>
    <row r="72" spans="6:7" x14ac:dyDescent="0.35">
      <c r="F72" s="9"/>
      <c r="G72" s="10"/>
    </row>
    <row r="73" spans="6:7" x14ac:dyDescent="0.35">
      <c r="F73" s="9"/>
      <c r="G73" s="10"/>
    </row>
    <row r="74" spans="6:7" x14ac:dyDescent="0.35">
      <c r="F74" s="9"/>
      <c r="G74" s="10"/>
    </row>
    <row r="75" spans="6:7" x14ac:dyDescent="0.35">
      <c r="F75" s="9"/>
      <c r="G75" s="10"/>
    </row>
    <row r="76" spans="6:7" x14ac:dyDescent="0.35">
      <c r="F76" s="9"/>
      <c r="G76" s="10"/>
    </row>
    <row r="77" spans="6:7" x14ac:dyDescent="0.35">
      <c r="F77" s="9"/>
      <c r="G77" s="10"/>
    </row>
    <row r="78" spans="6:7" x14ac:dyDescent="0.35">
      <c r="F78" s="9"/>
      <c r="G78" s="10"/>
    </row>
    <row r="79" spans="6:7" x14ac:dyDescent="0.35">
      <c r="F79" s="9"/>
      <c r="G79" s="10"/>
    </row>
    <row r="80" spans="6:7" x14ac:dyDescent="0.35">
      <c r="F80" s="9"/>
      <c r="G80" s="10"/>
    </row>
    <row r="81" spans="6:7" x14ac:dyDescent="0.35">
      <c r="F81" s="9"/>
      <c r="G81" s="10"/>
    </row>
    <row r="82" spans="6:7" x14ac:dyDescent="0.35">
      <c r="F82" s="9"/>
      <c r="G82" s="10"/>
    </row>
    <row r="83" spans="6:7" x14ac:dyDescent="0.35">
      <c r="F83" s="9"/>
      <c r="G83" s="10"/>
    </row>
    <row r="84" spans="6:7" x14ac:dyDescent="0.35">
      <c r="F84" s="9"/>
      <c r="G84" s="10"/>
    </row>
    <row r="85" spans="6:7" x14ac:dyDescent="0.35">
      <c r="F85" s="9"/>
      <c r="G85" s="10"/>
    </row>
    <row r="86" spans="6:7" x14ac:dyDescent="0.35">
      <c r="F86" s="9"/>
      <c r="G86" s="10"/>
    </row>
    <row r="87" spans="6:7" x14ac:dyDescent="0.35">
      <c r="F87" s="9"/>
      <c r="G87" s="10"/>
    </row>
    <row r="88" spans="6:7" x14ac:dyDescent="0.35">
      <c r="F88" s="9"/>
      <c r="G88" s="10"/>
    </row>
    <row r="89" spans="6:7" x14ac:dyDescent="0.35">
      <c r="F89" s="9"/>
      <c r="G89" s="10"/>
    </row>
    <row r="90" spans="6:7" x14ac:dyDescent="0.35">
      <c r="F90" s="9"/>
      <c r="G90" s="10"/>
    </row>
    <row r="91" spans="6:7" x14ac:dyDescent="0.35">
      <c r="F91" s="9"/>
      <c r="G91" s="10"/>
    </row>
    <row r="92" spans="6:7" x14ac:dyDescent="0.35">
      <c r="F92" s="9"/>
      <c r="G92" s="10"/>
    </row>
    <row r="93" spans="6:7" x14ac:dyDescent="0.35">
      <c r="F93" s="9"/>
      <c r="G93" s="10"/>
    </row>
    <row r="94" spans="6:7" x14ac:dyDescent="0.35">
      <c r="F94" s="9"/>
      <c r="G94" s="10"/>
    </row>
    <row r="95" spans="6:7" x14ac:dyDescent="0.35">
      <c r="F95" s="9"/>
      <c r="G95" s="10"/>
    </row>
    <row r="96" spans="6:7" x14ac:dyDescent="0.35">
      <c r="F96" s="9"/>
      <c r="G96" s="10"/>
    </row>
    <row r="97" spans="6:7" x14ac:dyDescent="0.35">
      <c r="F97" s="9"/>
      <c r="G97" s="10"/>
    </row>
    <row r="98" spans="6:7" x14ac:dyDescent="0.35">
      <c r="F98" s="9"/>
      <c r="G98" s="10"/>
    </row>
    <row r="99" spans="6:7" x14ac:dyDescent="0.35">
      <c r="F99" s="9"/>
      <c r="G99" s="10"/>
    </row>
    <row r="100" spans="6:7" x14ac:dyDescent="0.35">
      <c r="F100" s="9"/>
      <c r="G100" s="10"/>
    </row>
    <row r="101" spans="6:7" x14ac:dyDescent="0.35">
      <c r="F101" s="9"/>
      <c r="G101" s="10"/>
    </row>
    <row r="102" spans="6:7" x14ac:dyDescent="0.35">
      <c r="F102" s="9"/>
      <c r="G102" s="10"/>
    </row>
    <row r="103" spans="6:7" x14ac:dyDescent="0.35">
      <c r="F103" s="9"/>
      <c r="G103" s="10"/>
    </row>
    <row r="104" spans="6:7" x14ac:dyDescent="0.35">
      <c r="F104" s="9"/>
      <c r="G104" s="10"/>
    </row>
    <row r="105" spans="6:7" x14ac:dyDescent="0.35">
      <c r="F105" s="9"/>
      <c r="G105" s="10"/>
    </row>
    <row r="106" spans="6:7" x14ac:dyDescent="0.35">
      <c r="F106" s="9"/>
      <c r="G106" s="10"/>
    </row>
    <row r="107" spans="6:7" x14ac:dyDescent="0.35">
      <c r="F107" s="9"/>
      <c r="G107" s="10"/>
    </row>
    <row r="108" spans="6:7" x14ac:dyDescent="0.35">
      <c r="F108" s="9"/>
      <c r="G108" s="10"/>
    </row>
    <row r="109" spans="6:7" x14ac:dyDescent="0.35">
      <c r="F109" s="9"/>
      <c r="G109" s="10"/>
    </row>
    <row r="110" spans="6:7" x14ac:dyDescent="0.35">
      <c r="F110" s="9"/>
      <c r="G110" s="10"/>
    </row>
    <row r="111" spans="6:7" x14ac:dyDescent="0.35">
      <c r="F111" s="9"/>
      <c r="G111" s="10"/>
    </row>
    <row r="112" spans="6:7" x14ac:dyDescent="0.35">
      <c r="F112" s="9"/>
      <c r="G112" s="10"/>
    </row>
    <row r="113" spans="6:7" x14ac:dyDescent="0.35">
      <c r="F113" s="9"/>
      <c r="G113" s="10"/>
    </row>
    <row r="114" spans="6:7" x14ac:dyDescent="0.35">
      <c r="F114" s="9"/>
      <c r="G114" s="10"/>
    </row>
    <row r="115" spans="6:7" x14ac:dyDescent="0.35">
      <c r="F115" s="9"/>
    </row>
    <row r="116" spans="6:7" x14ac:dyDescent="0.35">
      <c r="F116" s="9"/>
    </row>
    <row r="117" spans="6:7" x14ac:dyDescent="0.35">
      <c r="F117" s="9"/>
    </row>
    <row r="118" spans="6:7" x14ac:dyDescent="0.35">
      <c r="F118" s="9"/>
    </row>
    <row r="119" spans="6:7" x14ac:dyDescent="0.35">
      <c r="F119" s="9"/>
    </row>
    <row r="120" spans="6:7" x14ac:dyDescent="0.35">
      <c r="F120" s="9"/>
    </row>
    <row r="121" spans="6:7" x14ac:dyDescent="0.35">
      <c r="F121" s="9"/>
    </row>
    <row r="122" spans="6:7" x14ac:dyDescent="0.35">
      <c r="F122" s="9"/>
    </row>
    <row r="123" spans="6:7" x14ac:dyDescent="0.35">
      <c r="F123" s="9"/>
    </row>
    <row r="124" spans="6:7" x14ac:dyDescent="0.35">
      <c r="F124" s="9"/>
    </row>
    <row r="125" spans="6:7" x14ac:dyDescent="0.35">
      <c r="F125" s="9"/>
    </row>
    <row r="126" spans="6:7" x14ac:dyDescent="0.35">
      <c r="F126" s="9"/>
    </row>
    <row r="127" spans="6:7" x14ac:dyDescent="0.35">
      <c r="F127" s="9"/>
    </row>
    <row r="128" spans="6:7" x14ac:dyDescent="0.35">
      <c r="F128" s="9"/>
    </row>
    <row r="129" spans="6:6" x14ac:dyDescent="0.35">
      <c r="F129" s="9"/>
    </row>
    <row r="130" spans="6:6" x14ac:dyDescent="0.35">
      <c r="F130" s="9"/>
    </row>
    <row r="131" spans="6:6" x14ac:dyDescent="0.35">
      <c r="F131" s="9"/>
    </row>
    <row r="132" spans="6:6" x14ac:dyDescent="0.35">
      <c r="F132" s="9"/>
    </row>
    <row r="133" spans="6:6" x14ac:dyDescent="0.35">
      <c r="F133" s="9"/>
    </row>
    <row r="134" spans="6:6" x14ac:dyDescent="0.35">
      <c r="F134" s="9"/>
    </row>
    <row r="135" spans="6:6" x14ac:dyDescent="0.35">
      <c r="F135" s="9"/>
    </row>
    <row r="136" spans="6:6" x14ac:dyDescent="0.35">
      <c r="F136" s="9"/>
    </row>
    <row r="137" spans="6:6" x14ac:dyDescent="0.35">
      <c r="F137" s="9"/>
    </row>
    <row r="138" spans="6:6" x14ac:dyDescent="0.35">
      <c r="F138" s="9"/>
    </row>
    <row r="139" spans="6:6" x14ac:dyDescent="0.35">
      <c r="F139" s="9"/>
    </row>
    <row r="140" spans="6:6" x14ac:dyDescent="0.35">
      <c r="F140" s="9"/>
    </row>
    <row r="141" spans="6:6" x14ac:dyDescent="0.35">
      <c r="F141" s="9"/>
    </row>
    <row r="142" spans="6:6" x14ac:dyDescent="0.35">
      <c r="F142" s="9"/>
    </row>
    <row r="143" spans="6:6" x14ac:dyDescent="0.35">
      <c r="F143" s="9"/>
    </row>
    <row r="144" spans="6:6" x14ac:dyDescent="0.35">
      <c r="F144" s="9"/>
    </row>
    <row r="145" spans="6:6" x14ac:dyDescent="0.35">
      <c r="F145" s="9"/>
    </row>
    <row r="146" spans="6:6" x14ac:dyDescent="0.35">
      <c r="F146" s="9"/>
    </row>
    <row r="147" spans="6:6" x14ac:dyDescent="0.35">
      <c r="F147" s="9"/>
    </row>
    <row r="148" spans="6:6" x14ac:dyDescent="0.35">
      <c r="F148" s="9"/>
    </row>
    <row r="149" spans="6:6" x14ac:dyDescent="0.35">
      <c r="F149" s="9"/>
    </row>
    <row r="150" spans="6:6" x14ac:dyDescent="0.35">
      <c r="F150" s="9"/>
    </row>
    <row r="151" spans="6:6" x14ac:dyDescent="0.35">
      <c r="F151" s="9"/>
    </row>
    <row r="152" spans="6:6" x14ac:dyDescent="0.35">
      <c r="F152" s="9"/>
    </row>
    <row r="153" spans="6:6" x14ac:dyDescent="0.35">
      <c r="F153" s="9"/>
    </row>
    <row r="154" spans="6:6" x14ac:dyDescent="0.35">
      <c r="F154" s="9"/>
    </row>
    <row r="155" spans="6:6" x14ac:dyDescent="0.35">
      <c r="F155" s="9"/>
    </row>
    <row r="156" spans="6:6" x14ac:dyDescent="0.35">
      <c r="F156" s="9"/>
    </row>
    <row r="157" spans="6:6" x14ac:dyDescent="0.35">
      <c r="F157" s="9"/>
    </row>
    <row r="158" spans="6:6" x14ac:dyDescent="0.35">
      <c r="F158" s="9"/>
    </row>
    <row r="159" spans="6:6" x14ac:dyDescent="0.35">
      <c r="F159" s="9"/>
    </row>
    <row r="160" spans="6:6" x14ac:dyDescent="0.35">
      <c r="F160" s="9"/>
    </row>
    <row r="161" spans="6:6" x14ac:dyDescent="0.35">
      <c r="F161" s="9"/>
    </row>
    <row r="162" spans="6:6" x14ac:dyDescent="0.35">
      <c r="F162" s="9"/>
    </row>
    <row r="163" spans="6:6" x14ac:dyDescent="0.35">
      <c r="F163" s="9"/>
    </row>
    <row r="164" spans="6:6" x14ac:dyDescent="0.35">
      <c r="F164" s="9"/>
    </row>
    <row r="165" spans="6:6" x14ac:dyDescent="0.35">
      <c r="F165" s="9"/>
    </row>
    <row r="166" spans="6:6" x14ac:dyDescent="0.35">
      <c r="F166" s="9"/>
    </row>
    <row r="167" spans="6:6" x14ac:dyDescent="0.35">
      <c r="F167" s="9"/>
    </row>
    <row r="168" spans="6:6" x14ac:dyDescent="0.35">
      <c r="F168" s="9"/>
    </row>
    <row r="169" spans="6:6" x14ac:dyDescent="0.35">
      <c r="F169" s="9"/>
    </row>
    <row r="170" spans="6:6" x14ac:dyDescent="0.35">
      <c r="F170" s="9"/>
    </row>
    <row r="171" spans="6:6" x14ac:dyDescent="0.35">
      <c r="F171" s="9"/>
    </row>
    <row r="172" spans="6:6" x14ac:dyDescent="0.35">
      <c r="F172" s="9"/>
    </row>
    <row r="173" spans="6:6" x14ac:dyDescent="0.35">
      <c r="F173" s="9"/>
    </row>
    <row r="174" spans="6:6" x14ac:dyDescent="0.35">
      <c r="F174" s="9"/>
    </row>
    <row r="175" spans="6:6" x14ac:dyDescent="0.35">
      <c r="F175" s="9"/>
    </row>
    <row r="176" spans="6:6" x14ac:dyDescent="0.35">
      <c r="F176" s="9"/>
    </row>
    <row r="177" spans="6:6" x14ac:dyDescent="0.35">
      <c r="F177" s="9"/>
    </row>
    <row r="178" spans="6:6" x14ac:dyDescent="0.35">
      <c r="F178" s="9"/>
    </row>
    <row r="179" spans="6:6" x14ac:dyDescent="0.35">
      <c r="F179" s="9"/>
    </row>
    <row r="180" spans="6:6" x14ac:dyDescent="0.35">
      <c r="F180" s="9"/>
    </row>
    <row r="181" spans="6:6" x14ac:dyDescent="0.35">
      <c r="F181" s="9"/>
    </row>
    <row r="182" spans="6:6" x14ac:dyDescent="0.35">
      <c r="F182" s="9"/>
    </row>
    <row r="183" spans="6:6" x14ac:dyDescent="0.35">
      <c r="F183" s="9"/>
    </row>
    <row r="184" spans="6:6" x14ac:dyDescent="0.35">
      <c r="F184" s="9"/>
    </row>
    <row r="185" spans="6:6" x14ac:dyDescent="0.35">
      <c r="F185" s="9"/>
    </row>
    <row r="186" spans="6:6" x14ac:dyDescent="0.35">
      <c r="F186" s="9"/>
    </row>
    <row r="187" spans="6:6" x14ac:dyDescent="0.35">
      <c r="F187" s="9"/>
    </row>
    <row r="188" spans="6:6" x14ac:dyDescent="0.35">
      <c r="F188" s="9"/>
    </row>
    <row r="189" spans="6:6" x14ac:dyDescent="0.35">
      <c r="F189" s="9"/>
    </row>
    <row r="190" spans="6:6" x14ac:dyDescent="0.35">
      <c r="F190" s="9"/>
    </row>
    <row r="191" spans="6:6" x14ac:dyDescent="0.35">
      <c r="F191" s="9"/>
    </row>
    <row r="192" spans="6:6" x14ac:dyDescent="0.35">
      <c r="F192" s="9"/>
    </row>
    <row r="193" spans="6:6" x14ac:dyDescent="0.35">
      <c r="F193" s="9"/>
    </row>
    <row r="194" spans="6:6" x14ac:dyDescent="0.35">
      <c r="F194" s="9"/>
    </row>
    <row r="195" spans="6:6" x14ac:dyDescent="0.35">
      <c r="F195" s="9"/>
    </row>
    <row r="196" spans="6:6" x14ac:dyDescent="0.35">
      <c r="F196" s="9"/>
    </row>
    <row r="197" spans="6:6" x14ac:dyDescent="0.35">
      <c r="F197" s="9"/>
    </row>
    <row r="198" spans="6:6" x14ac:dyDescent="0.35">
      <c r="F198" s="9"/>
    </row>
    <row r="199" spans="6:6" x14ac:dyDescent="0.35">
      <c r="F199" s="9"/>
    </row>
    <row r="200" spans="6:6" x14ac:dyDescent="0.35">
      <c r="F200" s="9"/>
    </row>
    <row r="201" spans="6:6" x14ac:dyDescent="0.35">
      <c r="F201" s="9"/>
    </row>
    <row r="202" spans="6:6" x14ac:dyDescent="0.35">
      <c r="F202" s="9"/>
    </row>
    <row r="203" spans="6:6" x14ac:dyDescent="0.35">
      <c r="F203" s="9"/>
    </row>
    <row r="204" spans="6:6" x14ac:dyDescent="0.35">
      <c r="F204" s="9"/>
    </row>
    <row r="205" spans="6:6" x14ac:dyDescent="0.35">
      <c r="F205" s="9"/>
    </row>
    <row r="206" spans="6:6" x14ac:dyDescent="0.35">
      <c r="F206" s="9"/>
    </row>
    <row r="207" spans="6:6" x14ac:dyDescent="0.35">
      <c r="F207" s="9"/>
    </row>
    <row r="208" spans="6:6" x14ac:dyDescent="0.35">
      <c r="F208" s="9"/>
    </row>
    <row r="209" spans="6:6" x14ac:dyDescent="0.35">
      <c r="F209" s="9"/>
    </row>
    <row r="210" spans="6:6" x14ac:dyDescent="0.35">
      <c r="F210" s="9"/>
    </row>
    <row r="211" spans="6:6" x14ac:dyDescent="0.35">
      <c r="F211" s="9"/>
    </row>
    <row r="212" spans="6:6" x14ac:dyDescent="0.35">
      <c r="F212" s="9"/>
    </row>
    <row r="213" spans="6:6" x14ac:dyDescent="0.35">
      <c r="F213" s="9"/>
    </row>
    <row r="214" spans="6:6" x14ac:dyDescent="0.35">
      <c r="F214" s="9"/>
    </row>
    <row r="215" spans="6:6" x14ac:dyDescent="0.35">
      <c r="F215" s="9"/>
    </row>
    <row r="216" spans="6:6" x14ac:dyDescent="0.35">
      <c r="F216" s="9"/>
    </row>
    <row r="217" spans="6:6" x14ac:dyDescent="0.35">
      <c r="F217" s="9"/>
    </row>
    <row r="218" spans="6:6" x14ac:dyDescent="0.35">
      <c r="F218" s="9"/>
    </row>
    <row r="219" spans="6:6" x14ac:dyDescent="0.35">
      <c r="F219" s="9"/>
    </row>
    <row r="220" spans="6:6" x14ac:dyDescent="0.35">
      <c r="F220" s="9"/>
    </row>
    <row r="221" spans="6:6" x14ac:dyDescent="0.35">
      <c r="F221" s="9"/>
    </row>
    <row r="222" spans="6:6" x14ac:dyDescent="0.35">
      <c r="F222" s="9"/>
    </row>
    <row r="223" spans="6:6" x14ac:dyDescent="0.35">
      <c r="F223" s="9"/>
    </row>
    <row r="224" spans="6:6" x14ac:dyDescent="0.35">
      <c r="F224" s="9"/>
    </row>
    <row r="225" spans="6:6" x14ac:dyDescent="0.35">
      <c r="F225" s="9"/>
    </row>
    <row r="226" spans="6:6" x14ac:dyDescent="0.35">
      <c r="F226" s="9"/>
    </row>
    <row r="227" spans="6:6" x14ac:dyDescent="0.35">
      <c r="F227" s="9"/>
    </row>
    <row r="228" spans="6:6" x14ac:dyDescent="0.35">
      <c r="F228" s="9"/>
    </row>
    <row r="229" spans="6:6" x14ac:dyDescent="0.35">
      <c r="F229" s="9"/>
    </row>
    <row r="230" spans="6:6" x14ac:dyDescent="0.35">
      <c r="F230" s="9"/>
    </row>
    <row r="231" spans="6:6" x14ac:dyDescent="0.35">
      <c r="F231" s="9"/>
    </row>
    <row r="232" spans="6:6" x14ac:dyDescent="0.35">
      <c r="F232" s="9"/>
    </row>
    <row r="233" spans="6:6" x14ac:dyDescent="0.35">
      <c r="F233" s="9"/>
    </row>
    <row r="234" spans="6:6" x14ac:dyDescent="0.35">
      <c r="F234" s="9"/>
    </row>
    <row r="235" spans="6:6" x14ac:dyDescent="0.35">
      <c r="F235" s="9"/>
    </row>
    <row r="236" spans="6:6" x14ac:dyDescent="0.35">
      <c r="F236" s="9"/>
    </row>
    <row r="237" spans="6:6" x14ac:dyDescent="0.35">
      <c r="F237" s="9"/>
    </row>
    <row r="238" spans="6:6" x14ac:dyDescent="0.35">
      <c r="F238" s="9"/>
    </row>
    <row r="239" spans="6:6" x14ac:dyDescent="0.35">
      <c r="F239" s="9"/>
    </row>
    <row r="240" spans="6:6" x14ac:dyDescent="0.35">
      <c r="F240" s="9"/>
    </row>
    <row r="241" spans="6:6" x14ac:dyDescent="0.35">
      <c r="F241" s="9"/>
    </row>
    <row r="242" spans="6:6" x14ac:dyDescent="0.35">
      <c r="F242" s="9"/>
    </row>
    <row r="243" spans="6:6" x14ac:dyDescent="0.35">
      <c r="F243" s="9"/>
    </row>
    <row r="244" spans="6:6" x14ac:dyDescent="0.35">
      <c r="F244" s="9"/>
    </row>
    <row r="245" spans="6:6" x14ac:dyDescent="0.35">
      <c r="F245" s="9"/>
    </row>
    <row r="246" spans="6:6" x14ac:dyDescent="0.35">
      <c r="F246" s="9"/>
    </row>
    <row r="247" spans="6:6" x14ac:dyDescent="0.35">
      <c r="F247" s="9"/>
    </row>
    <row r="248" spans="6:6" x14ac:dyDescent="0.35">
      <c r="F248" s="9"/>
    </row>
    <row r="249" spans="6:6" x14ac:dyDescent="0.35">
      <c r="F249" s="9"/>
    </row>
    <row r="250" spans="6:6" x14ac:dyDescent="0.35">
      <c r="F250" s="9"/>
    </row>
    <row r="251" spans="6:6" x14ac:dyDescent="0.35">
      <c r="F251" s="9"/>
    </row>
    <row r="252" spans="6:6" x14ac:dyDescent="0.35">
      <c r="F252" s="9"/>
    </row>
    <row r="253" spans="6:6" x14ac:dyDescent="0.35">
      <c r="F253" s="9"/>
    </row>
    <row r="254" spans="6:6" x14ac:dyDescent="0.35">
      <c r="F254" s="9"/>
    </row>
    <row r="255" spans="6:6" x14ac:dyDescent="0.35">
      <c r="F255" s="9"/>
    </row>
    <row r="256" spans="6:6" x14ac:dyDescent="0.35">
      <c r="F256" s="9"/>
    </row>
    <row r="257" spans="6:6" x14ac:dyDescent="0.35">
      <c r="F257" s="9"/>
    </row>
    <row r="258" spans="6:6" x14ac:dyDescent="0.35">
      <c r="F258" s="9"/>
    </row>
    <row r="259" spans="6:6" x14ac:dyDescent="0.35">
      <c r="F259" s="9"/>
    </row>
    <row r="260" spans="6:6" x14ac:dyDescent="0.35">
      <c r="F260" s="9"/>
    </row>
    <row r="261" spans="6:6" x14ac:dyDescent="0.35">
      <c r="F261" s="9"/>
    </row>
    <row r="262" spans="6:6" x14ac:dyDescent="0.35">
      <c r="F262" s="9"/>
    </row>
    <row r="263" spans="6:6" x14ac:dyDescent="0.35">
      <c r="F263" s="9"/>
    </row>
    <row r="264" spans="6:6" x14ac:dyDescent="0.35">
      <c r="F264" s="9"/>
    </row>
    <row r="265" spans="6:6" x14ac:dyDescent="0.35">
      <c r="F265" s="9"/>
    </row>
    <row r="266" spans="6:6" x14ac:dyDescent="0.35">
      <c r="F266" s="9"/>
    </row>
    <row r="267" spans="6:6" x14ac:dyDescent="0.35">
      <c r="F267" s="9"/>
    </row>
    <row r="268" spans="6:6" x14ac:dyDescent="0.35">
      <c r="F268" s="9"/>
    </row>
    <row r="269" spans="6:6" x14ac:dyDescent="0.35">
      <c r="F269" s="9"/>
    </row>
    <row r="270" spans="6:6" x14ac:dyDescent="0.35">
      <c r="F270" s="9"/>
    </row>
    <row r="271" spans="6:6" x14ac:dyDescent="0.35">
      <c r="F271" s="9"/>
    </row>
    <row r="272" spans="6:6" x14ac:dyDescent="0.35">
      <c r="F272" s="9"/>
    </row>
    <row r="273" spans="6:6" x14ac:dyDescent="0.35">
      <c r="F273" s="9"/>
    </row>
    <row r="274" spans="6:6" x14ac:dyDescent="0.35">
      <c r="F274" s="9"/>
    </row>
    <row r="275" spans="6:6" x14ac:dyDescent="0.35">
      <c r="F275" s="9"/>
    </row>
    <row r="276" spans="6:6" x14ac:dyDescent="0.35">
      <c r="F276" s="9"/>
    </row>
    <row r="277" spans="6:6" x14ac:dyDescent="0.35">
      <c r="F277" s="9"/>
    </row>
    <row r="278" spans="6:6" x14ac:dyDescent="0.35">
      <c r="F278" s="9"/>
    </row>
    <row r="279" spans="6:6" x14ac:dyDescent="0.35">
      <c r="F279" s="9"/>
    </row>
    <row r="280" spans="6:6" x14ac:dyDescent="0.35">
      <c r="F280" s="9"/>
    </row>
    <row r="281" spans="6:6" x14ac:dyDescent="0.35">
      <c r="F281" s="9"/>
    </row>
    <row r="282" spans="6:6" x14ac:dyDescent="0.35">
      <c r="F282" s="9"/>
    </row>
    <row r="283" spans="6:6" x14ac:dyDescent="0.35">
      <c r="F283" s="9"/>
    </row>
    <row r="284" spans="6:6" x14ac:dyDescent="0.35">
      <c r="F284" s="9"/>
    </row>
    <row r="285" spans="6:6" x14ac:dyDescent="0.35">
      <c r="F285" s="9"/>
    </row>
    <row r="286" spans="6:6" x14ac:dyDescent="0.35">
      <c r="F286" s="9"/>
    </row>
    <row r="287" spans="6:6" x14ac:dyDescent="0.35">
      <c r="F287" s="9"/>
    </row>
    <row r="288" spans="6:6" x14ac:dyDescent="0.35">
      <c r="F288" s="9"/>
    </row>
    <row r="289" spans="6:6" x14ac:dyDescent="0.35">
      <c r="F289" s="9"/>
    </row>
    <row r="290" spans="6:6" x14ac:dyDescent="0.35">
      <c r="F290" s="9"/>
    </row>
    <row r="291" spans="6:6" x14ac:dyDescent="0.35">
      <c r="F291" s="9"/>
    </row>
    <row r="292" spans="6:6" x14ac:dyDescent="0.35">
      <c r="F292" s="9"/>
    </row>
    <row r="293" spans="6:6" x14ac:dyDescent="0.35">
      <c r="F293" s="9"/>
    </row>
    <row r="294" spans="6:6" x14ac:dyDescent="0.35">
      <c r="F294" s="9"/>
    </row>
    <row r="295" spans="6:6" x14ac:dyDescent="0.35">
      <c r="F295" s="9"/>
    </row>
    <row r="296" spans="6:6" x14ac:dyDescent="0.35">
      <c r="F296" s="9"/>
    </row>
    <row r="297" spans="6:6" x14ac:dyDescent="0.35">
      <c r="F297" s="9"/>
    </row>
    <row r="298" spans="6:6" x14ac:dyDescent="0.35">
      <c r="F298" s="9"/>
    </row>
    <row r="299" spans="6:6" x14ac:dyDescent="0.35">
      <c r="F299" s="9"/>
    </row>
    <row r="300" spans="6:6" x14ac:dyDescent="0.35">
      <c r="F300" s="9"/>
    </row>
    <row r="301" spans="6:6" x14ac:dyDescent="0.35">
      <c r="F301" s="9"/>
    </row>
    <row r="302" spans="6:6" x14ac:dyDescent="0.35">
      <c r="F302" s="9"/>
    </row>
    <row r="303" spans="6:6" x14ac:dyDescent="0.35">
      <c r="F303" s="9"/>
    </row>
    <row r="304" spans="6:6" x14ac:dyDescent="0.35">
      <c r="F304" s="9"/>
    </row>
    <row r="305" spans="6:6" x14ac:dyDescent="0.35">
      <c r="F305" s="9"/>
    </row>
    <row r="306" spans="6:6" x14ac:dyDescent="0.35">
      <c r="F306" s="9"/>
    </row>
    <row r="307" spans="6:6" x14ac:dyDescent="0.35">
      <c r="F307" s="9"/>
    </row>
    <row r="308" spans="6:6" x14ac:dyDescent="0.35">
      <c r="F308" s="9"/>
    </row>
    <row r="309" spans="6:6" x14ac:dyDescent="0.35">
      <c r="F309" s="9"/>
    </row>
    <row r="310" spans="6:6" x14ac:dyDescent="0.35">
      <c r="F310" s="9"/>
    </row>
    <row r="311" spans="6:6" x14ac:dyDescent="0.35">
      <c r="F311" s="9"/>
    </row>
    <row r="312" spans="6:6" x14ac:dyDescent="0.35">
      <c r="F312" s="9"/>
    </row>
    <row r="313" spans="6:6" x14ac:dyDescent="0.35">
      <c r="F313" s="9"/>
    </row>
    <row r="314" spans="6:6" x14ac:dyDescent="0.35">
      <c r="F314" s="9"/>
    </row>
    <row r="315" spans="6:6" x14ac:dyDescent="0.35">
      <c r="F315" s="9"/>
    </row>
    <row r="316" spans="6:6" x14ac:dyDescent="0.35">
      <c r="F316" s="9"/>
    </row>
    <row r="317" spans="6:6" x14ac:dyDescent="0.35">
      <c r="F317" s="9"/>
    </row>
    <row r="318" spans="6:6" x14ac:dyDescent="0.35">
      <c r="F318" s="9"/>
    </row>
    <row r="319" spans="6:6" x14ac:dyDescent="0.35">
      <c r="F319" s="9"/>
    </row>
    <row r="320" spans="6:6" x14ac:dyDescent="0.35">
      <c r="F320" s="9"/>
    </row>
    <row r="321" spans="6:6" x14ac:dyDescent="0.35">
      <c r="F321" s="9"/>
    </row>
    <row r="322" spans="6:6" x14ac:dyDescent="0.35">
      <c r="F322" s="9"/>
    </row>
    <row r="323" spans="6:6" x14ac:dyDescent="0.35">
      <c r="F323" s="9"/>
    </row>
    <row r="324" spans="6:6" x14ac:dyDescent="0.35">
      <c r="F324" s="9"/>
    </row>
    <row r="325" spans="6:6" x14ac:dyDescent="0.35">
      <c r="F325" s="9"/>
    </row>
    <row r="326" spans="6:6" x14ac:dyDescent="0.35">
      <c r="F326" s="9"/>
    </row>
    <row r="327" spans="6:6" x14ac:dyDescent="0.35">
      <c r="F327" s="9"/>
    </row>
    <row r="328" spans="6:6" x14ac:dyDescent="0.35">
      <c r="F328" s="9"/>
    </row>
    <row r="329" spans="6:6" x14ac:dyDescent="0.35">
      <c r="F329" s="9"/>
    </row>
  </sheetData>
  <sortState ref="B137:E148">
    <sortCondition ref="B137:B148"/>
  </sortState>
  <phoneticPr fontId="10" type="noConversion"/>
  <conditionalFormatting sqref="F1 F7:F329">
    <cfRule type="timePeriod" dxfId="11" priority="71" timePeriod="today">
      <formula>FLOOR(F1,1)=TODAY()</formula>
    </cfRule>
  </conditionalFormatting>
  <conditionalFormatting sqref="F7:F113">
    <cfRule type="expression" dxfId="10" priority="480">
      <formula>WEEKDAY($A208,2)=1</formula>
    </cfRule>
    <cfRule type="expression" dxfId="9" priority="481">
      <formula>WEEKDAY($A208,2)&gt;6</formula>
    </cfRule>
  </conditionalFormatting>
  <conditionalFormatting sqref="F4:G4">
    <cfRule type="cellIs" dxfId="8" priority="70" operator="between">
      <formula>0.5</formula>
      <formula>1</formula>
    </cfRule>
  </conditionalFormatting>
  <conditionalFormatting sqref="F4:G4">
    <cfRule type="cellIs" dxfId="7" priority="62" operator="equal">
      <formula>"RTT"</formula>
    </cfRule>
    <cfRule type="cellIs" dxfId="6" priority="63" operator="equal">
      <formula>"M"</formula>
    </cfRule>
    <cfRule type="cellIs" dxfId="5" priority="64" operator="equal">
      <formula>"CSS"</formula>
    </cfRule>
    <cfRule type="cellIs" dxfId="4" priority="65" operator="equal">
      <formula>"P"</formula>
    </cfRule>
    <cfRule type="cellIs" dxfId="3" priority="66" operator="equal">
      <formula>"AM"</formula>
    </cfRule>
    <cfRule type="cellIs" dxfId="2" priority="67" operator="equal">
      <formula>"F"</formula>
    </cfRule>
  </conditionalFormatting>
  <conditionalFormatting sqref="F1">
    <cfRule type="expression" dxfId="1" priority="484">
      <formula>WEEKDAY($A177,2)=1</formula>
    </cfRule>
    <cfRule type="expression" dxfId="0" priority="485">
      <formula>WEEKDAY($A177,2)&gt;6</formula>
    </cfRule>
  </conditionalFormatting>
  <pageMargins left="0.7" right="0.7" top="0.75" bottom="0.75" header="0.3" footer="0.3"/>
  <pageSetup paperSize="9" orientation="portrait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Button 9">
              <controlPr defaultSize="0" print="0" autoFill="0" autoPict="0" macro="[0]!ouvrir_absences">
                <anchor moveWithCells="1" sizeWithCells="1">
                  <from>
                    <xdr:col>3</xdr:col>
                    <xdr:colOff>0</xdr:colOff>
                    <xdr:row>3</xdr:row>
                    <xdr:rowOff>114300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5" name="Button 11">
              <controlPr defaultSize="0" print="0" autoFill="0" autoPict="0" macro="[0]!Feuil6.generer_mois">
                <anchor moveWithCells="1" sizeWithCells="1">
                  <from>
                    <xdr:col>3</xdr:col>
                    <xdr:colOff>0</xdr:colOff>
                    <xdr:row>4</xdr:row>
                    <xdr:rowOff>19050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6" name="Button 12">
              <controlPr defaultSize="0" print="0" autoFill="0" autoPict="0" macro="[0]!ouvrir_absences">
                <anchor moveWithCells="1" sizeWithCells="1">
                  <from>
                    <xdr:col>3</xdr:col>
                    <xdr:colOff>0</xdr:colOff>
                    <xdr:row>3</xdr:row>
                    <xdr:rowOff>107950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recap</vt:lpstr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Michel</cp:lastModifiedBy>
  <dcterms:created xsi:type="dcterms:W3CDTF">2018-08-13T07:35:04Z</dcterms:created>
  <dcterms:modified xsi:type="dcterms:W3CDTF">2019-11-11T05:02:57Z</dcterms:modified>
</cp:coreProperties>
</file>