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/>
  </bookViews>
  <sheets>
    <sheet name="Planning excel" sheetId="1" r:id="rId1"/>
    <sheet name="Absences" sheetId="3" r:id="rId2"/>
    <sheet name="Volontariat" sheetId="4" r:id="rId3"/>
    <sheet name="Fériés" sheetId="2" r:id="rId4"/>
  </sheets>
  <definedNames>
    <definedName name="_xlnm.Print_Area" localSheetId="0">'Planning excel'!$A$2:$X$24</definedName>
  </definedNames>
  <calcPr calcId="152511"/>
</workbook>
</file>

<file path=xl/calcChain.xml><?xml version="1.0" encoding="utf-8"?>
<calcChain xmlns="http://schemas.openxmlformats.org/spreadsheetml/2006/main">
  <c r="A30" i="1" l="1"/>
  <c r="A31" i="1"/>
  <c r="A32" i="1"/>
  <c r="A33" i="1"/>
  <c r="A34" i="1"/>
  <c r="A35" i="1"/>
  <c r="A36" i="1"/>
  <c r="A37" i="1"/>
  <c r="A43" i="1"/>
  <c r="A44" i="1"/>
  <c r="A45" i="1"/>
  <c r="A46" i="1"/>
  <c r="A47" i="1"/>
  <c r="A48" i="1"/>
  <c r="A49" i="1"/>
  <c r="A50" i="1"/>
  <c r="A17" i="1"/>
  <c r="A18" i="1"/>
  <c r="A19" i="1"/>
  <c r="A20" i="1"/>
  <c r="A21" i="1"/>
  <c r="A22" i="1"/>
  <c r="A23" i="1"/>
  <c r="A24" i="1"/>
  <c r="C39" i="1" l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B39" i="1"/>
  <c r="B6" i="1"/>
  <c r="B24" i="1" s="1"/>
  <c r="AI20" i="1"/>
  <c r="AI21" i="1"/>
  <c r="AI22" i="1"/>
  <c r="AI23" i="1"/>
  <c r="AI24" i="1"/>
  <c r="AI17" i="1"/>
  <c r="AI18" i="1"/>
  <c r="AI19" i="1"/>
  <c r="AH20" i="1"/>
  <c r="AH21" i="1"/>
  <c r="AH22" i="1"/>
  <c r="AH23" i="1"/>
  <c r="AH24" i="1"/>
  <c r="AH17" i="1"/>
  <c r="AH18" i="1"/>
  <c r="AH19" i="1"/>
  <c r="D2" i="4"/>
  <c r="D3" i="4"/>
  <c r="B37" i="1" l="1"/>
  <c r="B19" i="1"/>
  <c r="B17" i="1"/>
  <c r="B22" i="1"/>
  <c r="B20" i="1"/>
  <c r="C6" i="1"/>
  <c r="C23" i="1" s="1"/>
  <c r="B18" i="1"/>
  <c r="B23" i="1"/>
  <c r="C18" i="1"/>
  <c r="B21" i="1"/>
  <c r="C17" i="1"/>
  <c r="C19" i="1"/>
  <c r="B31" i="1" l="1"/>
  <c r="B34" i="1"/>
  <c r="C36" i="1"/>
  <c r="B32" i="1"/>
  <c r="C31" i="1"/>
  <c r="B33" i="1"/>
  <c r="C32" i="1"/>
  <c r="B36" i="1"/>
  <c r="B35" i="1"/>
  <c r="B30" i="1"/>
  <c r="C30" i="1"/>
  <c r="B26" i="1"/>
  <c r="D6" i="1"/>
  <c r="D24" i="1" s="1"/>
  <c r="C22" i="1"/>
  <c r="C20" i="1"/>
  <c r="C21" i="1"/>
  <c r="C24" i="1"/>
  <c r="B27" i="1"/>
  <c r="D18" i="1"/>
  <c r="B17" i="2"/>
  <c r="B41" i="1" l="1"/>
  <c r="B40" i="1"/>
  <c r="C33" i="1"/>
  <c r="C35" i="1"/>
  <c r="D31" i="1"/>
  <c r="C37" i="1"/>
  <c r="D37" i="1"/>
  <c r="C34" i="1"/>
  <c r="D22" i="1"/>
  <c r="D19" i="1"/>
  <c r="D21" i="1"/>
  <c r="E6" i="1"/>
  <c r="E24" i="1" s="1"/>
  <c r="D20" i="1"/>
  <c r="D23" i="1"/>
  <c r="D17" i="1"/>
  <c r="C27" i="1"/>
  <c r="C26" i="1"/>
  <c r="E18" i="1"/>
  <c r="E21" i="1"/>
  <c r="B16" i="2"/>
  <c r="B6" i="2"/>
  <c r="B10" i="2"/>
  <c r="B14" i="2"/>
  <c r="B18" i="2"/>
  <c r="B7" i="2"/>
  <c r="B15" i="2"/>
  <c r="B9" i="2"/>
  <c r="C41" i="1" l="1"/>
  <c r="C40" i="1"/>
  <c r="E37" i="1"/>
  <c r="D34" i="1"/>
  <c r="E31" i="1"/>
  <c r="D36" i="1"/>
  <c r="D32" i="1"/>
  <c r="C45" i="1"/>
  <c r="C9" i="1" s="1"/>
  <c r="E34" i="1"/>
  <c r="D33" i="1"/>
  <c r="D35" i="1"/>
  <c r="D30" i="1"/>
  <c r="B43" i="1"/>
  <c r="B7" i="1" s="1"/>
  <c r="C43" i="1"/>
  <c r="C7" i="1" s="1"/>
  <c r="C50" i="1"/>
  <c r="C14" i="1" s="1"/>
  <c r="B47" i="1"/>
  <c r="B11" i="1" s="1"/>
  <c r="B50" i="1"/>
  <c r="B14" i="1" s="1"/>
  <c r="B46" i="1"/>
  <c r="B10" i="1" s="1"/>
  <c r="B49" i="1"/>
  <c r="B13" i="1" s="1"/>
  <c r="B48" i="1"/>
  <c r="B12" i="1" s="1"/>
  <c r="B45" i="1"/>
  <c r="B9" i="1" s="1"/>
  <c r="B44" i="1"/>
  <c r="B8" i="1" s="1"/>
  <c r="E19" i="1"/>
  <c r="E22" i="1"/>
  <c r="E17" i="1"/>
  <c r="E20" i="1"/>
  <c r="F6" i="1"/>
  <c r="E23" i="1"/>
  <c r="D26" i="1"/>
  <c r="D27" i="1"/>
  <c r="F24" i="1"/>
  <c r="F22" i="1"/>
  <c r="F21" i="1"/>
  <c r="F23" i="1"/>
  <c r="F19" i="1"/>
  <c r="F17" i="1"/>
  <c r="F18" i="1"/>
  <c r="F20" i="1"/>
  <c r="G6" i="1"/>
  <c r="B13" i="2"/>
  <c r="B11" i="2"/>
  <c r="B12" i="2"/>
  <c r="B8" i="2"/>
  <c r="D41" i="1" l="1"/>
  <c r="D40" i="1"/>
  <c r="D47" i="1" s="1"/>
  <c r="D11" i="1" s="1"/>
  <c r="C44" i="1"/>
  <c r="C8" i="1" s="1"/>
  <c r="C49" i="1"/>
  <c r="C13" i="1" s="1"/>
  <c r="E33" i="1"/>
  <c r="F34" i="1"/>
  <c r="F36" i="1"/>
  <c r="F31" i="1"/>
  <c r="F35" i="1"/>
  <c r="E36" i="1"/>
  <c r="E35" i="1"/>
  <c r="C48" i="1"/>
  <c r="C12" i="1" s="1"/>
  <c r="C47" i="1"/>
  <c r="C11" i="1" s="1"/>
  <c r="F33" i="1"/>
  <c r="F32" i="1"/>
  <c r="F37" i="1"/>
  <c r="E32" i="1"/>
  <c r="C46" i="1"/>
  <c r="C10" i="1" s="1"/>
  <c r="E30" i="1"/>
  <c r="D46" i="1"/>
  <c r="D10" i="1" s="1"/>
  <c r="D44" i="1"/>
  <c r="D8" i="1" s="1"/>
  <c r="D48" i="1"/>
  <c r="D12" i="1" s="1"/>
  <c r="E27" i="1"/>
  <c r="E26" i="1"/>
  <c r="F30" i="1"/>
  <c r="F27" i="1"/>
  <c r="F26" i="1"/>
  <c r="G23" i="1"/>
  <c r="G21" i="1"/>
  <c r="G19" i="1"/>
  <c r="G17" i="1"/>
  <c r="G22" i="1"/>
  <c r="G18" i="1"/>
  <c r="G20" i="1"/>
  <c r="G24" i="1"/>
  <c r="H6" i="1"/>
  <c r="H5" i="1" s="1"/>
  <c r="C5" i="1"/>
  <c r="D5" i="1"/>
  <c r="E5" i="1"/>
  <c r="F5" i="1"/>
  <c r="G5" i="1"/>
  <c r="B5" i="1"/>
  <c r="D43" i="1" l="1"/>
  <c r="D7" i="1" s="1"/>
  <c r="E40" i="1"/>
  <c r="E41" i="1"/>
  <c r="E50" i="1" s="1"/>
  <c r="E14" i="1" s="1"/>
  <c r="F40" i="1"/>
  <c r="F41" i="1"/>
  <c r="D49" i="1"/>
  <c r="D13" i="1" s="1"/>
  <c r="D45" i="1"/>
  <c r="D9" i="1" s="1"/>
  <c r="E46" i="1"/>
  <c r="E10" i="1" s="1"/>
  <c r="D50" i="1"/>
  <c r="D14" i="1" s="1"/>
  <c r="G33" i="1"/>
  <c r="G31" i="1"/>
  <c r="G34" i="1"/>
  <c r="G32" i="1"/>
  <c r="G35" i="1"/>
  <c r="G36" i="1"/>
  <c r="G37" i="1"/>
  <c r="E43" i="1"/>
  <c r="E7" i="1" s="1"/>
  <c r="E49" i="1"/>
  <c r="E13" i="1" s="1"/>
  <c r="G30" i="1"/>
  <c r="G26" i="1"/>
  <c r="G27" i="1"/>
  <c r="H23" i="1"/>
  <c r="H22" i="1"/>
  <c r="H18" i="1"/>
  <c r="H24" i="1"/>
  <c r="H20" i="1"/>
  <c r="H17" i="1"/>
  <c r="H19" i="1"/>
  <c r="H21" i="1"/>
  <c r="I6" i="1"/>
  <c r="E44" i="1" l="1"/>
  <c r="E8" i="1" s="1"/>
  <c r="G40" i="1"/>
  <c r="G41" i="1"/>
  <c r="G49" i="1" s="1"/>
  <c r="G13" i="1" s="1"/>
  <c r="E47" i="1"/>
  <c r="E11" i="1" s="1"/>
  <c r="E48" i="1"/>
  <c r="E12" i="1" s="1"/>
  <c r="F43" i="1"/>
  <c r="F7" i="1" s="1"/>
  <c r="E45" i="1"/>
  <c r="E9" i="1" s="1"/>
  <c r="H34" i="1"/>
  <c r="H37" i="1"/>
  <c r="H33" i="1"/>
  <c r="H32" i="1"/>
  <c r="H31" i="1"/>
  <c r="H36" i="1"/>
  <c r="H35" i="1"/>
  <c r="F45" i="1"/>
  <c r="F9" i="1" s="1"/>
  <c r="F44" i="1"/>
  <c r="F8" i="1" s="1"/>
  <c r="F50" i="1"/>
  <c r="F14" i="1" s="1"/>
  <c r="F49" i="1"/>
  <c r="F13" i="1" s="1"/>
  <c r="F48" i="1"/>
  <c r="F12" i="1" s="1"/>
  <c r="F47" i="1"/>
  <c r="F11" i="1" s="1"/>
  <c r="F46" i="1"/>
  <c r="F10" i="1" s="1"/>
  <c r="H30" i="1"/>
  <c r="H26" i="1"/>
  <c r="H27" i="1"/>
  <c r="I24" i="1"/>
  <c r="I22" i="1"/>
  <c r="I20" i="1"/>
  <c r="I18" i="1"/>
  <c r="I19" i="1"/>
  <c r="I21" i="1"/>
  <c r="I23" i="1"/>
  <c r="I17" i="1"/>
  <c r="J6" i="1"/>
  <c r="I5" i="1"/>
  <c r="H41" i="1" l="1"/>
  <c r="H40" i="1"/>
  <c r="G50" i="1"/>
  <c r="G14" i="1" s="1"/>
  <c r="I37" i="1"/>
  <c r="I31" i="1"/>
  <c r="I36" i="1"/>
  <c r="I33" i="1"/>
  <c r="I32" i="1"/>
  <c r="I34" i="1"/>
  <c r="I35" i="1"/>
  <c r="G43" i="1"/>
  <c r="G7" i="1" s="1"/>
  <c r="G48" i="1"/>
  <c r="G12" i="1" s="1"/>
  <c r="G47" i="1"/>
  <c r="G11" i="1" s="1"/>
  <c r="G46" i="1"/>
  <c r="G10" i="1" s="1"/>
  <c r="G45" i="1"/>
  <c r="G9" i="1" s="1"/>
  <c r="G44" i="1"/>
  <c r="G8" i="1" s="1"/>
  <c r="I30" i="1"/>
  <c r="I27" i="1"/>
  <c r="I26" i="1"/>
  <c r="J24" i="1"/>
  <c r="J22" i="1"/>
  <c r="J21" i="1"/>
  <c r="J19" i="1"/>
  <c r="J23" i="1"/>
  <c r="J18" i="1"/>
  <c r="J20" i="1"/>
  <c r="J17" i="1"/>
  <c r="K6" i="1"/>
  <c r="J5" i="1"/>
  <c r="I41" i="1" l="1"/>
  <c r="I40" i="1"/>
  <c r="H46" i="1"/>
  <c r="H10" i="1" s="1"/>
  <c r="J31" i="1"/>
  <c r="J36" i="1"/>
  <c r="J37" i="1"/>
  <c r="J32" i="1"/>
  <c r="J35" i="1"/>
  <c r="J33" i="1"/>
  <c r="J34" i="1"/>
  <c r="H43" i="1"/>
  <c r="H7" i="1" s="1"/>
  <c r="H49" i="1"/>
  <c r="H13" i="1" s="1"/>
  <c r="H44" i="1"/>
  <c r="H8" i="1" s="1"/>
  <c r="H47" i="1"/>
  <c r="H11" i="1" s="1"/>
  <c r="H50" i="1"/>
  <c r="H14" i="1" s="1"/>
  <c r="H45" i="1"/>
  <c r="H9" i="1" s="1"/>
  <c r="H48" i="1"/>
  <c r="H12" i="1" s="1"/>
  <c r="J30" i="1"/>
  <c r="J27" i="1"/>
  <c r="J26" i="1"/>
  <c r="K23" i="1"/>
  <c r="K21" i="1"/>
  <c r="K19" i="1"/>
  <c r="K17" i="1"/>
  <c r="K20" i="1"/>
  <c r="K24" i="1"/>
  <c r="K22" i="1"/>
  <c r="K18" i="1"/>
  <c r="L6" i="1"/>
  <c r="K5" i="1"/>
  <c r="J41" i="1" l="1"/>
  <c r="J40" i="1"/>
  <c r="K34" i="1"/>
  <c r="K33" i="1"/>
  <c r="K36" i="1"/>
  <c r="K31" i="1"/>
  <c r="I46" i="1"/>
  <c r="I10" i="1" s="1"/>
  <c r="K37" i="1"/>
  <c r="K35" i="1"/>
  <c r="K32" i="1"/>
  <c r="I48" i="1"/>
  <c r="I12" i="1" s="1"/>
  <c r="I45" i="1"/>
  <c r="I9" i="1" s="1"/>
  <c r="I43" i="1"/>
  <c r="I7" i="1" s="1"/>
  <c r="I44" i="1"/>
  <c r="I8" i="1" s="1"/>
  <c r="I49" i="1"/>
  <c r="I13" i="1" s="1"/>
  <c r="I50" i="1"/>
  <c r="I14" i="1" s="1"/>
  <c r="I47" i="1"/>
  <c r="I11" i="1" s="1"/>
  <c r="K30" i="1"/>
  <c r="K26" i="1"/>
  <c r="K27" i="1"/>
  <c r="L23" i="1"/>
  <c r="L22" i="1"/>
  <c r="L18" i="1"/>
  <c r="L24" i="1"/>
  <c r="L20" i="1"/>
  <c r="L21" i="1"/>
  <c r="L17" i="1"/>
  <c r="L19" i="1"/>
  <c r="M6" i="1"/>
  <c r="L5" i="1"/>
  <c r="K41" i="1" l="1"/>
  <c r="K40" i="1"/>
  <c r="L36" i="1"/>
  <c r="L32" i="1"/>
  <c r="L37" i="1"/>
  <c r="L31" i="1"/>
  <c r="L33" i="1"/>
  <c r="L34" i="1"/>
  <c r="L35" i="1"/>
  <c r="J46" i="1"/>
  <c r="J10" i="1" s="1"/>
  <c r="J43" i="1"/>
  <c r="J7" i="1" s="1"/>
  <c r="J44" i="1"/>
  <c r="J8" i="1" s="1"/>
  <c r="J50" i="1"/>
  <c r="J14" i="1" s="1"/>
  <c r="J45" i="1"/>
  <c r="J9" i="1" s="1"/>
  <c r="J49" i="1"/>
  <c r="J13" i="1" s="1"/>
  <c r="J48" i="1"/>
  <c r="J12" i="1" s="1"/>
  <c r="J47" i="1"/>
  <c r="J11" i="1" s="1"/>
  <c r="L30" i="1"/>
  <c r="L26" i="1"/>
  <c r="L27" i="1"/>
  <c r="M24" i="1"/>
  <c r="M22" i="1"/>
  <c r="M20" i="1"/>
  <c r="M18" i="1"/>
  <c r="M17" i="1"/>
  <c r="M23" i="1"/>
  <c r="M19" i="1"/>
  <c r="M21" i="1"/>
  <c r="N6" i="1"/>
  <c r="M5" i="1"/>
  <c r="L41" i="1" l="1"/>
  <c r="L40" i="1"/>
  <c r="K43" i="1"/>
  <c r="K7" i="1" s="1"/>
  <c r="M34" i="1"/>
  <c r="M31" i="1"/>
  <c r="M32" i="1"/>
  <c r="M33" i="1"/>
  <c r="M37" i="1"/>
  <c r="M36" i="1"/>
  <c r="M35" i="1"/>
  <c r="K49" i="1"/>
  <c r="K13" i="1" s="1"/>
  <c r="K50" i="1"/>
  <c r="K14" i="1" s="1"/>
  <c r="K48" i="1"/>
  <c r="K12" i="1" s="1"/>
  <c r="K47" i="1"/>
  <c r="K11" i="1" s="1"/>
  <c r="K46" i="1"/>
  <c r="K10" i="1" s="1"/>
  <c r="K45" i="1"/>
  <c r="K9" i="1" s="1"/>
  <c r="K44" i="1"/>
  <c r="K8" i="1" s="1"/>
  <c r="L46" i="1"/>
  <c r="L10" i="1" s="1"/>
  <c r="M30" i="1"/>
  <c r="M27" i="1"/>
  <c r="M26" i="1"/>
  <c r="N24" i="1"/>
  <c r="N22" i="1"/>
  <c r="N21" i="1"/>
  <c r="N23" i="1"/>
  <c r="N19" i="1"/>
  <c r="N18" i="1"/>
  <c r="N20" i="1"/>
  <c r="N17" i="1"/>
  <c r="O6" i="1"/>
  <c r="N5" i="1"/>
  <c r="M40" i="1" l="1"/>
  <c r="M41" i="1"/>
  <c r="L45" i="1"/>
  <c r="L9" i="1" s="1"/>
  <c r="N36" i="1"/>
  <c r="N32" i="1"/>
  <c r="N34" i="1"/>
  <c r="N37" i="1"/>
  <c r="N33" i="1"/>
  <c r="N31" i="1"/>
  <c r="N35" i="1"/>
  <c r="L48" i="1"/>
  <c r="L12" i="1" s="1"/>
  <c r="L44" i="1"/>
  <c r="L8" i="1" s="1"/>
  <c r="L43" i="1"/>
  <c r="L7" i="1" s="1"/>
  <c r="L49" i="1"/>
  <c r="L13" i="1" s="1"/>
  <c r="L50" i="1"/>
  <c r="L14" i="1" s="1"/>
  <c r="L47" i="1"/>
  <c r="L11" i="1" s="1"/>
  <c r="M48" i="1"/>
  <c r="M12" i="1" s="1"/>
  <c r="N30" i="1"/>
  <c r="N27" i="1"/>
  <c r="N26" i="1"/>
  <c r="O23" i="1"/>
  <c r="O21" i="1"/>
  <c r="O19" i="1"/>
  <c r="O17" i="1"/>
  <c r="O24" i="1"/>
  <c r="O18" i="1"/>
  <c r="O22" i="1"/>
  <c r="O20" i="1"/>
  <c r="P6" i="1"/>
  <c r="O5" i="1"/>
  <c r="N41" i="1" l="1"/>
  <c r="N40" i="1"/>
  <c r="O32" i="1"/>
  <c r="O31" i="1"/>
  <c r="O34" i="1"/>
  <c r="O35" i="1"/>
  <c r="O37" i="1"/>
  <c r="O36" i="1"/>
  <c r="O33" i="1"/>
  <c r="M46" i="1"/>
  <c r="M10" i="1" s="1"/>
  <c r="M45" i="1"/>
  <c r="M9" i="1" s="1"/>
  <c r="M43" i="1"/>
  <c r="M7" i="1" s="1"/>
  <c r="M44" i="1"/>
  <c r="M8" i="1" s="1"/>
  <c r="M49" i="1"/>
  <c r="M13" i="1" s="1"/>
  <c r="M50" i="1"/>
  <c r="M14" i="1" s="1"/>
  <c r="M47" i="1"/>
  <c r="M11" i="1" s="1"/>
  <c r="O30" i="1"/>
  <c r="O26" i="1"/>
  <c r="O27" i="1"/>
  <c r="P23" i="1"/>
  <c r="P22" i="1"/>
  <c r="P18" i="1"/>
  <c r="P24" i="1"/>
  <c r="P20" i="1"/>
  <c r="P19" i="1"/>
  <c r="P21" i="1"/>
  <c r="P17" i="1"/>
  <c r="Q6" i="1"/>
  <c r="P5" i="1"/>
  <c r="O40" i="1" l="1"/>
  <c r="O41" i="1"/>
  <c r="P32" i="1"/>
  <c r="P33" i="1"/>
  <c r="P36" i="1"/>
  <c r="P37" i="1"/>
  <c r="N46" i="1"/>
  <c r="N10" i="1" s="1"/>
  <c r="P35" i="1"/>
  <c r="P34" i="1"/>
  <c r="P31" i="1"/>
  <c r="N48" i="1"/>
  <c r="N12" i="1" s="1"/>
  <c r="N49" i="1"/>
  <c r="N13" i="1" s="1"/>
  <c r="N47" i="1"/>
  <c r="N11" i="1" s="1"/>
  <c r="N44" i="1"/>
  <c r="N8" i="1" s="1"/>
  <c r="N45" i="1"/>
  <c r="N9" i="1" s="1"/>
  <c r="N50" i="1"/>
  <c r="N14" i="1" s="1"/>
  <c r="N43" i="1"/>
  <c r="N7" i="1" s="1"/>
  <c r="O50" i="1"/>
  <c r="O14" i="1" s="1"/>
  <c r="P30" i="1"/>
  <c r="P27" i="1"/>
  <c r="P26" i="1"/>
  <c r="Q24" i="1"/>
  <c r="Q22" i="1"/>
  <c r="Q20" i="1"/>
  <c r="Q18" i="1"/>
  <c r="Q19" i="1"/>
  <c r="Q23" i="1"/>
  <c r="Q21" i="1"/>
  <c r="Q17" i="1"/>
  <c r="R6" i="1"/>
  <c r="Q5" i="1"/>
  <c r="P40" i="1" l="1"/>
  <c r="P41" i="1"/>
  <c r="Q34" i="1"/>
  <c r="Q33" i="1"/>
  <c r="Q36" i="1"/>
  <c r="Q35" i="1"/>
  <c r="Q31" i="1"/>
  <c r="Q32" i="1"/>
  <c r="Q37" i="1"/>
  <c r="O49" i="1"/>
  <c r="O13" i="1" s="1"/>
  <c r="O43" i="1"/>
  <c r="O7" i="1" s="1"/>
  <c r="O48" i="1"/>
  <c r="O12" i="1" s="1"/>
  <c r="O47" i="1"/>
  <c r="O11" i="1" s="1"/>
  <c r="O46" i="1"/>
  <c r="O10" i="1" s="1"/>
  <c r="O45" i="1"/>
  <c r="O9" i="1" s="1"/>
  <c r="O44" i="1"/>
  <c r="O8" i="1" s="1"/>
  <c r="Q30" i="1"/>
  <c r="Q27" i="1"/>
  <c r="Q26" i="1"/>
  <c r="R24" i="1"/>
  <c r="R22" i="1"/>
  <c r="R21" i="1"/>
  <c r="R23" i="1"/>
  <c r="R19" i="1"/>
  <c r="R18" i="1"/>
  <c r="R17" i="1"/>
  <c r="R20" i="1"/>
  <c r="S6" i="1"/>
  <c r="R5" i="1"/>
  <c r="Q41" i="1" l="1"/>
  <c r="Q40" i="1"/>
  <c r="R31" i="1"/>
  <c r="R32" i="1"/>
  <c r="R37" i="1"/>
  <c r="R35" i="1"/>
  <c r="R33" i="1"/>
  <c r="R36" i="1"/>
  <c r="P43" i="1"/>
  <c r="P7" i="1" s="1"/>
  <c r="R34" i="1"/>
  <c r="P45" i="1"/>
  <c r="P9" i="1" s="1"/>
  <c r="P46" i="1"/>
  <c r="P10" i="1" s="1"/>
  <c r="P49" i="1"/>
  <c r="P13" i="1" s="1"/>
  <c r="P44" i="1"/>
  <c r="P8" i="1" s="1"/>
  <c r="P50" i="1"/>
  <c r="P14" i="1" s="1"/>
  <c r="P47" i="1"/>
  <c r="P11" i="1" s="1"/>
  <c r="P48" i="1"/>
  <c r="P12" i="1" s="1"/>
  <c r="R30" i="1"/>
  <c r="R27" i="1"/>
  <c r="R26" i="1"/>
  <c r="S23" i="1"/>
  <c r="S21" i="1"/>
  <c r="S19" i="1"/>
  <c r="S17" i="1"/>
  <c r="S24" i="1"/>
  <c r="S20" i="1"/>
  <c r="S22" i="1"/>
  <c r="S18" i="1"/>
  <c r="T6" i="1"/>
  <c r="S5" i="1"/>
  <c r="R40" i="1" l="1"/>
  <c r="R41" i="1"/>
  <c r="S37" i="1"/>
  <c r="S31" i="1"/>
  <c r="S35" i="1"/>
  <c r="S32" i="1"/>
  <c r="S36" i="1"/>
  <c r="S33" i="1"/>
  <c r="S34" i="1"/>
  <c r="Q48" i="1"/>
  <c r="Q12" i="1" s="1"/>
  <c r="Q45" i="1"/>
  <c r="Q9" i="1" s="1"/>
  <c r="Q46" i="1"/>
  <c r="Q10" i="1" s="1"/>
  <c r="Q43" i="1"/>
  <c r="Q7" i="1" s="1"/>
  <c r="Q44" i="1"/>
  <c r="Q8" i="1" s="1"/>
  <c r="Q49" i="1"/>
  <c r="Q13" i="1" s="1"/>
  <c r="Q50" i="1"/>
  <c r="Q14" i="1" s="1"/>
  <c r="Q47" i="1"/>
  <c r="Q11" i="1" s="1"/>
  <c r="S30" i="1"/>
  <c r="S26" i="1"/>
  <c r="S27" i="1"/>
  <c r="T23" i="1"/>
  <c r="T22" i="1"/>
  <c r="T18" i="1"/>
  <c r="T24" i="1"/>
  <c r="T20" i="1"/>
  <c r="T21" i="1"/>
  <c r="T19" i="1"/>
  <c r="T17" i="1"/>
  <c r="U6" i="1"/>
  <c r="T5" i="1"/>
  <c r="S41" i="1" l="1"/>
  <c r="S40" i="1"/>
  <c r="T33" i="1"/>
  <c r="T37" i="1"/>
  <c r="T32" i="1"/>
  <c r="T31" i="1"/>
  <c r="T36" i="1"/>
  <c r="T34" i="1"/>
  <c r="T35" i="1"/>
  <c r="R44" i="1"/>
  <c r="R8" i="1" s="1"/>
  <c r="R50" i="1"/>
  <c r="R14" i="1" s="1"/>
  <c r="R49" i="1"/>
  <c r="R13" i="1" s="1"/>
  <c r="R48" i="1"/>
  <c r="R12" i="1" s="1"/>
  <c r="R47" i="1"/>
  <c r="R11" i="1" s="1"/>
  <c r="R43" i="1"/>
  <c r="R7" i="1" s="1"/>
  <c r="R46" i="1"/>
  <c r="R10" i="1" s="1"/>
  <c r="R45" i="1"/>
  <c r="R9" i="1" s="1"/>
  <c r="T30" i="1"/>
  <c r="T26" i="1"/>
  <c r="T27" i="1"/>
  <c r="U24" i="1"/>
  <c r="U22" i="1"/>
  <c r="U20" i="1"/>
  <c r="U18" i="1"/>
  <c r="U23" i="1"/>
  <c r="U19" i="1"/>
  <c r="U17" i="1"/>
  <c r="U21" i="1"/>
  <c r="V6" i="1"/>
  <c r="U5" i="1"/>
  <c r="T40" i="1" l="1"/>
  <c r="T41" i="1"/>
  <c r="S43" i="1"/>
  <c r="S7" i="1" s="1"/>
  <c r="U36" i="1"/>
  <c r="U34" i="1"/>
  <c r="U31" i="1"/>
  <c r="U33" i="1"/>
  <c r="U37" i="1"/>
  <c r="U32" i="1"/>
  <c r="U35" i="1"/>
  <c r="S49" i="1"/>
  <c r="S13" i="1" s="1"/>
  <c r="S50" i="1"/>
  <c r="S14" i="1" s="1"/>
  <c r="S48" i="1"/>
  <c r="S12" i="1" s="1"/>
  <c r="S47" i="1"/>
  <c r="S11" i="1" s="1"/>
  <c r="S46" i="1"/>
  <c r="S10" i="1" s="1"/>
  <c r="S45" i="1"/>
  <c r="S9" i="1" s="1"/>
  <c r="S44" i="1"/>
  <c r="S8" i="1" s="1"/>
  <c r="T44" i="1"/>
  <c r="T8" i="1" s="1"/>
  <c r="U30" i="1"/>
  <c r="U27" i="1"/>
  <c r="U26" i="1"/>
  <c r="V24" i="1"/>
  <c r="V22" i="1"/>
  <c r="V21" i="1"/>
  <c r="V23" i="1"/>
  <c r="V19" i="1"/>
  <c r="V17" i="1"/>
  <c r="V18" i="1"/>
  <c r="V20" i="1"/>
  <c r="W6" i="1"/>
  <c r="V5" i="1"/>
  <c r="U40" i="1" l="1"/>
  <c r="U41" i="1"/>
  <c r="T47" i="1"/>
  <c r="T11" i="1" s="1"/>
  <c r="V37" i="1"/>
  <c r="V33" i="1"/>
  <c r="V36" i="1"/>
  <c r="V32" i="1"/>
  <c r="V31" i="1"/>
  <c r="V34" i="1"/>
  <c r="V35" i="1"/>
  <c r="T46" i="1"/>
  <c r="T10" i="1" s="1"/>
  <c r="T50" i="1"/>
  <c r="T14" i="1" s="1"/>
  <c r="T45" i="1"/>
  <c r="T9" i="1" s="1"/>
  <c r="T48" i="1"/>
  <c r="T12" i="1" s="1"/>
  <c r="T43" i="1"/>
  <c r="T7" i="1" s="1"/>
  <c r="T49" i="1"/>
  <c r="T13" i="1" s="1"/>
  <c r="U48" i="1"/>
  <c r="U12" i="1" s="1"/>
  <c r="V30" i="1"/>
  <c r="V27" i="1"/>
  <c r="V26" i="1"/>
  <c r="W23" i="1"/>
  <c r="W21" i="1"/>
  <c r="W19" i="1"/>
  <c r="W17" i="1"/>
  <c r="W22" i="1"/>
  <c r="W18" i="1"/>
  <c r="W20" i="1"/>
  <c r="W24" i="1"/>
  <c r="X6" i="1"/>
  <c r="W5" i="1"/>
  <c r="V41" i="1" l="1"/>
  <c r="V40" i="1"/>
  <c r="W32" i="1"/>
  <c r="W31" i="1"/>
  <c r="W34" i="1"/>
  <c r="W33" i="1"/>
  <c r="W35" i="1"/>
  <c r="W36" i="1"/>
  <c r="W37" i="1"/>
  <c r="U46" i="1"/>
  <c r="U10" i="1" s="1"/>
  <c r="U45" i="1"/>
  <c r="U9" i="1" s="1"/>
  <c r="U43" i="1"/>
  <c r="U7" i="1" s="1"/>
  <c r="U44" i="1"/>
  <c r="U8" i="1" s="1"/>
  <c r="U49" i="1"/>
  <c r="U13" i="1" s="1"/>
  <c r="U50" i="1"/>
  <c r="U14" i="1" s="1"/>
  <c r="U47" i="1"/>
  <c r="U11" i="1" s="1"/>
  <c r="V46" i="1"/>
  <c r="V10" i="1" s="1"/>
  <c r="W30" i="1"/>
  <c r="W26" i="1"/>
  <c r="W27" i="1"/>
  <c r="X23" i="1"/>
  <c r="X22" i="1"/>
  <c r="X18" i="1"/>
  <c r="X24" i="1"/>
  <c r="X20" i="1"/>
  <c r="X17" i="1"/>
  <c r="X19" i="1"/>
  <c r="X21" i="1"/>
  <c r="Y6" i="1"/>
  <c r="X5" i="1"/>
  <c r="W40" i="1" l="1"/>
  <c r="W41" i="1"/>
  <c r="X35" i="1"/>
  <c r="X33" i="1"/>
  <c r="X36" i="1"/>
  <c r="X34" i="1"/>
  <c r="X37" i="1"/>
  <c r="X32" i="1"/>
  <c r="X31" i="1"/>
  <c r="V44" i="1"/>
  <c r="V8" i="1" s="1"/>
  <c r="V43" i="1"/>
  <c r="V7" i="1" s="1"/>
  <c r="V50" i="1"/>
  <c r="V14" i="1" s="1"/>
  <c r="V45" i="1"/>
  <c r="V9" i="1" s="1"/>
  <c r="V49" i="1"/>
  <c r="V13" i="1" s="1"/>
  <c r="V48" i="1"/>
  <c r="V12" i="1" s="1"/>
  <c r="V47" i="1"/>
  <c r="V11" i="1" s="1"/>
  <c r="X30" i="1"/>
  <c r="X26" i="1"/>
  <c r="X27" i="1"/>
  <c r="Y24" i="1"/>
  <c r="Y22" i="1"/>
  <c r="Y20" i="1"/>
  <c r="Y18" i="1"/>
  <c r="Y19" i="1"/>
  <c r="Y21" i="1"/>
  <c r="Y23" i="1"/>
  <c r="Y17" i="1"/>
  <c r="Z6" i="1"/>
  <c r="Y5" i="1"/>
  <c r="X40" i="1" l="1"/>
  <c r="X41" i="1"/>
  <c r="W50" i="1"/>
  <c r="W14" i="1" s="1"/>
  <c r="Y37" i="1"/>
  <c r="Y31" i="1"/>
  <c r="Y36" i="1"/>
  <c r="Y33" i="1"/>
  <c r="Y32" i="1"/>
  <c r="Y34" i="1"/>
  <c r="Y35" i="1"/>
  <c r="W43" i="1"/>
  <c r="W7" i="1" s="1"/>
  <c r="W49" i="1"/>
  <c r="W13" i="1" s="1"/>
  <c r="W48" i="1"/>
  <c r="W12" i="1" s="1"/>
  <c r="W47" i="1"/>
  <c r="W11" i="1" s="1"/>
  <c r="W46" i="1"/>
  <c r="W10" i="1" s="1"/>
  <c r="W45" i="1"/>
  <c r="W9" i="1" s="1"/>
  <c r="W44" i="1"/>
  <c r="W8" i="1" s="1"/>
  <c r="Y30" i="1"/>
  <c r="Y27" i="1"/>
  <c r="Y26" i="1"/>
  <c r="Z24" i="1"/>
  <c r="Z22" i="1"/>
  <c r="Z21" i="1"/>
  <c r="Z17" i="1"/>
  <c r="Z23" i="1"/>
  <c r="Z19" i="1"/>
  <c r="Z18" i="1"/>
  <c r="Z20" i="1"/>
  <c r="AA6" i="1"/>
  <c r="Z5" i="1"/>
  <c r="Y41" i="1" l="1"/>
  <c r="Y40" i="1"/>
  <c r="Z36" i="1"/>
  <c r="X48" i="1"/>
  <c r="X12" i="1" s="1"/>
  <c r="Z37" i="1"/>
  <c r="Z31" i="1"/>
  <c r="Z34" i="1"/>
  <c r="Z33" i="1"/>
  <c r="Z32" i="1"/>
  <c r="Z35" i="1"/>
  <c r="X46" i="1"/>
  <c r="X10" i="1" s="1"/>
  <c r="X45" i="1"/>
  <c r="X9" i="1" s="1"/>
  <c r="X44" i="1"/>
  <c r="X8" i="1" s="1"/>
  <c r="X43" i="1"/>
  <c r="X7" i="1" s="1"/>
  <c r="X49" i="1"/>
  <c r="X13" i="1" s="1"/>
  <c r="X50" i="1"/>
  <c r="X14" i="1" s="1"/>
  <c r="X47" i="1"/>
  <c r="X11" i="1" s="1"/>
  <c r="Z30" i="1"/>
  <c r="Z27" i="1"/>
  <c r="Z26" i="1"/>
  <c r="AA23" i="1"/>
  <c r="AA21" i="1"/>
  <c r="AA19" i="1"/>
  <c r="AA17" i="1"/>
  <c r="AA20" i="1"/>
  <c r="AA24" i="1"/>
  <c r="AA22" i="1"/>
  <c r="AA18" i="1"/>
  <c r="AB6" i="1"/>
  <c r="AA5" i="1"/>
  <c r="Z40" i="1" l="1"/>
  <c r="Z41" i="1"/>
  <c r="AA36" i="1"/>
  <c r="AA31" i="1"/>
  <c r="Y46" i="1"/>
  <c r="Y10" i="1" s="1"/>
  <c r="AA33" i="1"/>
  <c r="AA32" i="1"/>
  <c r="AA35" i="1"/>
  <c r="AA37" i="1"/>
  <c r="AA34" i="1"/>
  <c r="Y48" i="1"/>
  <c r="Y12" i="1" s="1"/>
  <c r="Y45" i="1"/>
  <c r="Y9" i="1" s="1"/>
  <c r="Y43" i="1"/>
  <c r="Y7" i="1" s="1"/>
  <c r="Y44" i="1"/>
  <c r="Y8" i="1" s="1"/>
  <c r="Y49" i="1"/>
  <c r="Y13" i="1" s="1"/>
  <c r="Y50" i="1"/>
  <c r="Y14" i="1" s="1"/>
  <c r="Y47" i="1"/>
  <c r="Y11" i="1" s="1"/>
  <c r="AA30" i="1"/>
  <c r="AA26" i="1"/>
  <c r="AA27" i="1"/>
  <c r="AB23" i="1"/>
  <c r="AB22" i="1"/>
  <c r="AB18" i="1"/>
  <c r="AB24" i="1"/>
  <c r="AB20" i="1"/>
  <c r="AB21" i="1"/>
  <c r="AB17" i="1"/>
  <c r="AB19" i="1"/>
  <c r="AC6" i="1"/>
  <c r="AB5" i="1"/>
  <c r="AA41" i="1" l="1"/>
  <c r="AA40" i="1"/>
  <c r="AB37" i="1"/>
  <c r="AB33" i="1"/>
  <c r="AB31" i="1"/>
  <c r="AB36" i="1"/>
  <c r="AB32" i="1"/>
  <c r="AB34" i="1"/>
  <c r="AB35" i="1"/>
  <c r="Z48" i="1"/>
  <c r="Z12" i="1" s="1"/>
  <c r="Z49" i="1"/>
  <c r="Z13" i="1" s="1"/>
  <c r="Z46" i="1"/>
  <c r="Z10" i="1" s="1"/>
  <c r="Z47" i="1"/>
  <c r="Z11" i="1" s="1"/>
  <c r="Z44" i="1"/>
  <c r="Z8" i="1" s="1"/>
  <c r="Z45" i="1"/>
  <c r="Z9" i="1" s="1"/>
  <c r="Z50" i="1"/>
  <c r="Z14" i="1" s="1"/>
  <c r="Z43" i="1"/>
  <c r="Z7" i="1" s="1"/>
  <c r="AB30" i="1"/>
  <c r="AB26" i="1"/>
  <c r="AB27" i="1"/>
  <c r="AC24" i="1"/>
  <c r="AC22" i="1"/>
  <c r="AC20" i="1"/>
  <c r="AC18" i="1"/>
  <c r="AC17" i="1"/>
  <c r="AC23" i="1"/>
  <c r="AC19" i="1"/>
  <c r="AC21" i="1"/>
  <c r="AF6" i="1"/>
  <c r="AE6" i="1"/>
  <c r="AD6" i="1"/>
  <c r="AC5" i="1"/>
  <c r="AB41" i="1" l="1"/>
  <c r="AB40" i="1"/>
  <c r="AA49" i="1"/>
  <c r="AA13" i="1" s="1"/>
  <c r="AC31" i="1"/>
  <c r="AA50" i="1"/>
  <c r="AA14" i="1" s="1"/>
  <c r="AC32" i="1"/>
  <c r="AC33" i="1"/>
  <c r="AC37" i="1"/>
  <c r="AC34" i="1"/>
  <c r="AC36" i="1"/>
  <c r="AC35" i="1"/>
  <c r="AA43" i="1"/>
  <c r="AA7" i="1" s="1"/>
  <c r="AA48" i="1"/>
  <c r="AA12" i="1" s="1"/>
  <c r="AA47" i="1"/>
  <c r="AA11" i="1" s="1"/>
  <c r="AA46" i="1"/>
  <c r="AA10" i="1" s="1"/>
  <c r="AA45" i="1"/>
  <c r="AA9" i="1" s="1"/>
  <c r="AA44" i="1"/>
  <c r="AA8" i="1" s="1"/>
  <c r="AC30" i="1"/>
  <c r="AC27" i="1"/>
  <c r="AC26" i="1"/>
  <c r="AE24" i="1"/>
  <c r="AE22" i="1"/>
  <c r="AE21" i="1"/>
  <c r="AE17" i="1"/>
  <c r="AE23" i="1"/>
  <c r="AE19" i="1"/>
  <c r="AE18" i="1"/>
  <c r="AE20" i="1"/>
  <c r="AF23" i="1"/>
  <c r="AF21" i="1"/>
  <c r="AF19" i="1"/>
  <c r="AF17" i="1"/>
  <c r="AF24" i="1"/>
  <c r="AF18" i="1"/>
  <c r="AF22" i="1"/>
  <c r="AF20" i="1"/>
  <c r="AD23" i="1"/>
  <c r="AD19" i="1"/>
  <c r="AD24" i="1"/>
  <c r="AD20" i="1"/>
  <c r="AD18" i="1"/>
  <c r="AD21" i="1"/>
  <c r="AD17" i="1"/>
  <c r="AD22" i="1"/>
  <c r="AE5" i="1"/>
  <c r="AD5" i="1"/>
  <c r="AF5" i="1"/>
  <c r="AC40" i="1" l="1"/>
  <c r="AC41" i="1"/>
  <c r="AB44" i="1"/>
  <c r="AB8" i="1" s="1"/>
  <c r="AD34" i="1"/>
  <c r="AF34" i="1"/>
  <c r="AD31" i="1"/>
  <c r="AD36" i="1"/>
  <c r="AF37" i="1"/>
  <c r="AF36" i="1"/>
  <c r="AE36" i="1"/>
  <c r="AE37" i="1"/>
  <c r="AF31" i="1"/>
  <c r="AE32" i="1"/>
  <c r="AD35" i="1"/>
  <c r="AD33" i="1"/>
  <c r="AF33" i="1"/>
  <c r="AE33" i="1"/>
  <c r="AD32" i="1"/>
  <c r="AE35" i="1"/>
  <c r="AD37" i="1"/>
  <c r="AF35" i="1"/>
  <c r="AF32" i="1"/>
  <c r="AE31" i="1"/>
  <c r="AE34" i="1"/>
  <c r="AB50" i="1"/>
  <c r="AB14" i="1" s="1"/>
  <c r="AB47" i="1"/>
  <c r="AB11" i="1" s="1"/>
  <c r="AB48" i="1"/>
  <c r="AB12" i="1" s="1"/>
  <c r="AB45" i="1"/>
  <c r="AB9" i="1" s="1"/>
  <c r="AB46" i="1"/>
  <c r="AB10" i="1" s="1"/>
  <c r="AB43" i="1"/>
  <c r="AB7" i="1" s="1"/>
  <c r="AB49" i="1"/>
  <c r="AB13" i="1" s="1"/>
  <c r="AF30" i="1"/>
  <c r="AE30" i="1"/>
  <c r="AD30" i="1"/>
  <c r="AD27" i="1"/>
  <c r="AD26" i="1"/>
  <c r="AF26" i="1"/>
  <c r="AF27" i="1"/>
  <c r="AE26" i="1"/>
  <c r="AE27" i="1"/>
  <c r="AF41" i="1" l="1"/>
  <c r="AF40" i="1"/>
  <c r="AD41" i="1"/>
  <c r="AD40" i="1"/>
  <c r="AD49" i="1" s="1"/>
  <c r="AD13" i="1" s="1"/>
  <c r="AE40" i="1"/>
  <c r="AE41" i="1"/>
  <c r="AC46" i="1"/>
  <c r="AC10" i="1" s="1"/>
  <c r="AC48" i="1"/>
  <c r="AC12" i="1" s="1"/>
  <c r="AC45" i="1"/>
  <c r="AC9" i="1" s="1"/>
  <c r="AC43" i="1"/>
  <c r="AC7" i="1" s="1"/>
  <c r="AC44" i="1"/>
  <c r="AC8" i="1" s="1"/>
  <c r="AC49" i="1"/>
  <c r="AC13" i="1" s="1"/>
  <c r="AC50" i="1"/>
  <c r="AC14" i="1" s="1"/>
  <c r="AC47" i="1"/>
  <c r="AC11" i="1" s="1"/>
  <c r="AE43" i="1" l="1"/>
  <c r="AE7" i="1" s="1"/>
  <c r="AF44" i="1"/>
  <c r="AF8" i="1" s="1"/>
  <c r="AE49" i="1"/>
  <c r="AE13" i="1" s="1"/>
  <c r="AD48" i="1"/>
  <c r="AD12" i="1" s="1"/>
  <c r="AE50" i="1"/>
  <c r="AE14" i="1" s="1"/>
  <c r="AF43" i="1"/>
  <c r="AF7" i="1" s="1"/>
  <c r="AF49" i="1"/>
  <c r="AF13" i="1" s="1"/>
  <c r="AD47" i="1"/>
  <c r="AD11" i="1" s="1"/>
  <c r="AF50" i="1"/>
  <c r="AF14" i="1" s="1"/>
  <c r="AF47" i="1"/>
  <c r="AF11" i="1" s="1"/>
  <c r="AE48" i="1"/>
  <c r="AE12" i="1" s="1"/>
  <c r="AE47" i="1"/>
  <c r="AE11" i="1" s="1"/>
  <c r="AD46" i="1"/>
  <c r="AD10" i="1" s="1"/>
  <c r="AD43" i="1"/>
  <c r="AD7" i="1" s="1"/>
  <c r="AF48" i="1"/>
  <c r="AF12" i="1" s="1"/>
  <c r="AF45" i="1"/>
  <c r="AF9" i="1" s="1"/>
  <c r="AE46" i="1"/>
  <c r="AE10" i="1" s="1"/>
  <c r="AE45" i="1"/>
  <c r="AE9" i="1" s="1"/>
  <c r="AD45" i="1"/>
  <c r="AD9" i="1" s="1"/>
  <c r="AD44" i="1"/>
  <c r="AD8" i="1" s="1"/>
  <c r="AF46" i="1"/>
  <c r="AF10" i="1" s="1"/>
  <c r="AE44" i="1"/>
  <c r="AE8" i="1" s="1"/>
  <c r="AD50" i="1"/>
  <c r="AD14" i="1" s="1"/>
</calcChain>
</file>

<file path=xl/sharedStrings.xml><?xml version="1.0" encoding="utf-8"?>
<sst xmlns="http://schemas.openxmlformats.org/spreadsheetml/2006/main" count="46" uniqueCount="38">
  <si>
    <t>M</t>
  </si>
  <si>
    <t>Année</t>
  </si>
  <si>
    <t>Jours fériés</t>
  </si>
  <si>
    <t>date</t>
  </si>
  <si>
    <t>1er jour année</t>
  </si>
  <si>
    <t>Pâques</t>
  </si>
  <si>
    <t>Lundi Pâques</t>
  </si>
  <si>
    <t>Fête du travail</t>
  </si>
  <si>
    <t>Armistice 39/45</t>
  </si>
  <si>
    <t>Ascension</t>
  </si>
  <si>
    <t>Pentecôte</t>
  </si>
  <si>
    <t>Lundi Pentecôte</t>
  </si>
  <si>
    <t>Fête Nationale</t>
  </si>
  <si>
    <t>Assomption</t>
  </si>
  <si>
    <t>Toussain</t>
  </si>
  <si>
    <t>Armistice 14/18</t>
  </si>
  <si>
    <t>Noël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</si>
  <si>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</si>
  <si>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</si>
  <si>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</si>
  <si>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</si>
  <si>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</si>
  <si>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</si>
  <si>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</si>
  <si>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</si>
  <si>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Nom agent</t>
  </si>
  <si>
    <t>Date de début</t>
  </si>
  <si>
    <t>Date de Fin</t>
  </si>
  <si>
    <t>Vacation</t>
  </si>
  <si>
    <t>Date</t>
  </si>
  <si>
    <t>MATIN</t>
  </si>
  <si>
    <t>SOIR</t>
  </si>
  <si>
    <t>S</t>
  </si>
  <si>
    <t>Cle</t>
  </si>
  <si>
    <t>JF, WE, A &amp; Choix volontaires =</t>
  </si>
  <si>
    <t>Choix aléatoires =</t>
  </si>
  <si>
    <t>Affectation M/S =</t>
  </si>
  <si>
    <t>Résultat M/S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</si>
</sst>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d"/>
    <numFmt numFmtId="167" formatCode="[$-40C]mmm\-yyyy;@"/>
  </numFmts>
  <fonts count="5" x14ac:knownFonts="1">
    <font>
      <sz val="11"/>
      <color indexed="8"/>
      <name val="Calibri"/>
    </font>
    <font>
      <b/>
      <sz val="11"/>
      <color indexed="8"/>
      <name val="Calibri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i/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 applyFill="0" applyProtection="0"/>
  </cellStyleXfs>
  <cellXfs count="31">
    <xf numFmtId="0" fontId="0" fillId="0" borderId="0" xfId="0" applyFill="1" applyProtection="1"/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/>
    <xf numFmtId="0" fontId="0" fillId="0" borderId="3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14" fontId="0" fillId="0" borderId="3" xfId="0" applyNumberFormat="1" applyBorder="1" applyAlignment="1">
      <alignment horizontal="center" wrapText="1"/>
    </xf>
    <xf numFmtId="16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1" fillId="0" borderId="4" xfId="0" applyFont="1" applyFill="1" applyBorder="1" applyAlignment="1" applyProtection="1">
      <alignment horizontal="center"/>
    </xf>
    <xf numFmtId="0" fontId="0" fillId="0" borderId="3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167" fontId="1" fillId="0" borderId="3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vertical="center"/>
    </xf>
    <xf numFmtId="0" fontId="0" fillId="0" borderId="0" xfId="0" applyFill="1" applyAlignment="1" applyProtection="1"/>
    <xf numFmtId="14" fontId="0" fillId="0" borderId="0" xfId="0" applyNumberFormat="1" applyFill="1" applyBorder="1" applyAlignment="1" applyProtection="1">
      <alignment vertical="center"/>
    </xf>
    <xf numFmtId="0" fontId="2" fillId="0" borderId="0" xfId="0" applyFont="1" applyFill="1" applyBorder="1" applyAlignment="1" applyProtection="1"/>
    <xf numFmtId="0" fontId="0" fillId="0" borderId="0" xfId="0" applyFill="1" applyBorder="1" applyAlignment="1" applyProtection="1"/>
    <xf numFmtId="14" fontId="0" fillId="0" borderId="0" xfId="0" applyNumberFormat="1" applyFill="1" applyBorder="1" applyAlignment="1" applyProtection="1"/>
    <xf numFmtId="16" fontId="0" fillId="0" borderId="0" xfId="0" applyNumberFormat="1" applyFill="1" applyAlignment="1" applyProtection="1">
      <alignment horizontal="center"/>
    </xf>
    <xf numFmtId="0" fontId="3" fillId="0" borderId="0" xfId="0" applyFont="1" applyFill="1" applyBorder="1" applyAlignment="1" applyProtection="1"/>
    <xf numFmtId="0" fontId="3" fillId="0" borderId="4" xfId="0" applyFont="1" applyFill="1" applyBorder="1" applyAlignment="1" applyProtection="1"/>
    <xf numFmtId="165" fontId="0" fillId="0" borderId="5" xfId="0" applyNumberForma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4" fillId="0" borderId="0" xfId="0" applyFont="1" applyFill="1" applyBorder="1" applyProtection="1"/>
    <xf numFmtId="0" fontId="0" fillId="0" borderId="0" xfId="0" applyFill="1" applyBorder="1" applyProtection="1"/>
    <xf numFmtId="1" fontId="0" fillId="0" borderId="0" xfId="0" applyNumberFormat="1" applyFill="1" applyBorder="1" applyAlignment="1" applyProtection="1">
      <alignment horizontal="center"/>
    </xf>
    <xf numFmtId="0" fontId="2" fillId="0" borderId="0" xfId="0" applyFont="1" applyFill="1" applyBorder="1" applyProtection="1"/>
    <xf numFmtId="0" fontId="2" fillId="0" borderId="0" xfId="0" applyFont="1" applyFill="1" applyAlignment="1" applyProtection="1"/>
  </cellXfs>
  <cellStyles count="1">
    <cellStyle name="Normal" xfId="0" builtinId="0"/>
  </cellStyles>
  <dxfs count="9"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7F7F7"/>
      <rgbColor rgb="00FF0000"/>
      <rgbColor rgb="0098FB98"/>
      <rgbColor rgb="0088BBFF"/>
      <rgbColor rgb="00E8E8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965664" cy="483253"/>
    <xdr:sp macro="" textlink="">
      <xdr:nvSpPr>
        <xdr:cNvPr id="2" name="Rectangle à coins arrondis 1"/>
        <xdr:cNvSpPr/>
      </xdr:nvSpPr>
      <xdr:spPr>
        <a:xfrm>
          <a:off x="0" y="0"/>
          <a:ext cx="3965664" cy="483253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0"/>
            <a:t>F9 pour nouveau tirage au sort</a:t>
          </a:r>
        </a:p>
        <a:p>
          <a:pPr algn="l"/>
          <a:r>
            <a:rPr lang="fr-FR" sz="1100" b="0"/>
            <a:t>Modifier</a:t>
          </a:r>
          <a:r>
            <a:rPr lang="fr-FR" sz="1100" b="0" baseline="0"/>
            <a:t> la date en B4 (début de mois, par exemple 01/03/2019</a:t>
          </a:r>
          <a:endParaRPr lang="fr-FR" sz="1100" b="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0</xdr:row>
      <xdr:rowOff>0</xdr:rowOff>
    </xdr:from>
    <xdr:ext cx="3587970" cy="310014"/>
    <xdr:sp macro="" textlink="">
      <xdr:nvSpPr>
        <xdr:cNvPr id="3" name="Rectangle à coins arrondis 2"/>
        <xdr:cNvSpPr/>
      </xdr:nvSpPr>
      <xdr:spPr>
        <a:xfrm>
          <a:off x="5295900" y="0"/>
          <a:ext cx="3587970" cy="310014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 b="1"/>
            <a:t>Ce tableau doit être trié par agent puis date de début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2" name="Tableau2" displayName="Tableau2" ref="A1:C4" totalsRowShown="0" headerRowDxfId="3">
  <autoFilter ref="A1:C4"/>
  <sortState ref="A2:C4">
    <sortCondition ref="A2:A4"/>
    <sortCondition ref="B2:B4"/>
  </sortState>
  <tableColumns count="3">
    <tableColumn id="1" name="Nom agent" dataDxfId="4"/>
    <tableColumn id="2" name="Date de début"/>
    <tableColumn id="3" name="Date de Fin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D3" totalsRowShown="0" headerRowDxfId="8">
  <autoFilter ref="A1:D3"/>
  <tableColumns count="4">
    <tableColumn id="1" name="Nom agent"/>
    <tableColumn id="2" name="Date" dataDxfId="7"/>
    <tableColumn id="3" name="Vacation" dataDxfId="6"/>
    <tableColumn id="4" name="Cle" dataDxfId="5">
      <calculatedColumnFormula>Tableau1[[#This Row],[Nom agent]]&amp;"|"&amp;Tableau1[[#This Row],[Date]]*1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I52"/>
  <sheetViews>
    <sheetView tabSelected="1" showRuler="0" zoomScaleNormal="100" workbookViewId="0">
      <selection activeCell="A4" sqref="A4"/>
    </sheetView>
  </sheetViews>
  <sheetFormatPr baseColWidth="10" defaultColWidth="9.1796875" defaultRowHeight="14.5" x14ac:dyDescent="0.35"/>
  <cols>
    <col min="1" max="1" width="28.1796875" bestFit="1" customWidth="1"/>
    <col min="2" max="32" width="4" style="13" customWidth="1"/>
    <col min="33" max="33" width="7" style="13" customWidth="1"/>
    <col min="34" max="35" width="3.453125" style="13" customWidth="1"/>
  </cols>
  <sheetData>
    <row r="1" spans="1:35" x14ac:dyDescent="0.35">
      <c r="C1" s="30"/>
      <c r="D1" s="16"/>
      <c r="E1" s="16"/>
      <c r="G1" s="30"/>
      <c r="H1" s="16"/>
      <c r="I1" s="16"/>
      <c r="J1" s="16"/>
    </row>
    <row r="3" spans="1:35" x14ac:dyDescent="0.35">
      <c r="A3" s="12"/>
    </row>
    <row r="4" spans="1:35" x14ac:dyDescent="0.35">
      <c r="B4" s="14">
        <v>43466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</row>
    <row r="5" spans="1:35" x14ac:dyDescent="0.35">
      <c r="A5" s="10"/>
      <c r="B5" s="11" t="str">
        <f>PROPER(LEFT(TEXT(B6,"jjj"),1))</f>
        <v>M</v>
      </c>
      <c r="C5" s="11" t="str">
        <f t="shared" ref="C5:AF5" si="0">PROPER(LEFT(TEXT(C6,"jjj"),1))</f>
        <v>M</v>
      </c>
      <c r="D5" s="11" t="str">
        <f t="shared" si="0"/>
        <v>J</v>
      </c>
      <c r="E5" s="11" t="str">
        <f t="shared" si="0"/>
        <v>V</v>
      </c>
      <c r="F5" s="11" t="str">
        <f t="shared" si="0"/>
        <v>S</v>
      </c>
      <c r="G5" s="11" t="str">
        <f t="shared" si="0"/>
        <v>D</v>
      </c>
      <c r="H5" s="11" t="str">
        <f t="shared" si="0"/>
        <v>L</v>
      </c>
      <c r="I5" s="11" t="str">
        <f t="shared" si="0"/>
        <v>M</v>
      </c>
      <c r="J5" s="11" t="str">
        <f t="shared" si="0"/>
        <v>M</v>
      </c>
      <c r="K5" s="11" t="str">
        <f t="shared" si="0"/>
        <v>J</v>
      </c>
      <c r="L5" s="11" t="str">
        <f t="shared" si="0"/>
        <v>V</v>
      </c>
      <c r="M5" s="11" t="str">
        <f t="shared" si="0"/>
        <v>S</v>
      </c>
      <c r="N5" s="11" t="str">
        <f t="shared" si="0"/>
        <v>D</v>
      </c>
      <c r="O5" s="11" t="str">
        <f t="shared" si="0"/>
        <v>L</v>
      </c>
      <c r="P5" s="11" t="str">
        <f t="shared" si="0"/>
        <v>M</v>
      </c>
      <c r="Q5" s="11" t="str">
        <f t="shared" si="0"/>
        <v>M</v>
      </c>
      <c r="R5" s="11" t="str">
        <f t="shared" si="0"/>
        <v>J</v>
      </c>
      <c r="S5" s="11" t="str">
        <f t="shared" si="0"/>
        <v>V</v>
      </c>
      <c r="T5" s="11" t="str">
        <f t="shared" si="0"/>
        <v>S</v>
      </c>
      <c r="U5" s="11" t="str">
        <f t="shared" si="0"/>
        <v>D</v>
      </c>
      <c r="V5" s="11" t="str">
        <f t="shared" si="0"/>
        <v>L</v>
      </c>
      <c r="W5" s="11" t="str">
        <f t="shared" si="0"/>
        <v>M</v>
      </c>
      <c r="X5" s="11" t="str">
        <f t="shared" si="0"/>
        <v>M</v>
      </c>
      <c r="Y5" s="11" t="str">
        <f t="shared" si="0"/>
        <v>J</v>
      </c>
      <c r="Z5" s="11" t="str">
        <f t="shared" si="0"/>
        <v>V</v>
      </c>
      <c r="AA5" s="11" t="str">
        <f t="shared" si="0"/>
        <v>S</v>
      </c>
      <c r="AB5" s="11" t="str">
        <f t="shared" si="0"/>
        <v>D</v>
      </c>
      <c r="AC5" s="11" t="str">
        <f t="shared" si="0"/>
        <v>L</v>
      </c>
      <c r="AD5" s="11" t="str">
        <f t="shared" si="0"/>
        <v>M</v>
      </c>
      <c r="AE5" s="11" t="str">
        <f t="shared" si="0"/>
        <v>M</v>
      </c>
      <c r="AF5" s="11" t="str">
        <f t="shared" si="0"/>
        <v>J</v>
      </c>
      <c r="AH5" s="21"/>
    </row>
    <row r="6" spans="1:35" x14ac:dyDescent="0.35">
      <c r="B6" s="24">
        <f>B4</f>
        <v>43466</v>
      </c>
      <c r="C6" s="24">
        <f>B6+1</f>
        <v>43467</v>
      </c>
      <c r="D6" s="24">
        <f t="shared" ref="D6:AC6" si="1">C6+1</f>
        <v>43468</v>
      </c>
      <c r="E6" s="24">
        <f t="shared" si="1"/>
        <v>43469</v>
      </c>
      <c r="F6" s="24">
        <f t="shared" si="1"/>
        <v>43470</v>
      </c>
      <c r="G6" s="24">
        <f t="shared" si="1"/>
        <v>43471</v>
      </c>
      <c r="H6" s="24">
        <f t="shared" si="1"/>
        <v>43472</v>
      </c>
      <c r="I6" s="24">
        <f t="shared" si="1"/>
        <v>43473</v>
      </c>
      <c r="J6" s="24">
        <f t="shared" si="1"/>
        <v>43474</v>
      </c>
      <c r="K6" s="24">
        <f t="shared" si="1"/>
        <v>43475</v>
      </c>
      <c r="L6" s="24">
        <f t="shared" si="1"/>
        <v>43476</v>
      </c>
      <c r="M6" s="24">
        <f t="shared" si="1"/>
        <v>43477</v>
      </c>
      <c r="N6" s="24">
        <f t="shared" si="1"/>
        <v>43478</v>
      </c>
      <c r="O6" s="24">
        <f t="shared" si="1"/>
        <v>43479</v>
      </c>
      <c r="P6" s="24">
        <f t="shared" si="1"/>
        <v>43480</v>
      </c>
      <c r="Q6" s="24">
        <f t="shared" si="1"/>
        <v>43481</v>
      </c>
      <c r="R6" s="24">
        <f t="shared" si="1"/>
        <v>43482</v>
      </c>
      <c r="S6" s="24">
        <f t="shared" si="1"/>
        <v>43483</v>
      </c>
      <c r="T6" s="24">
        <f t="shared" si="1"/>
        <v>43484</v>
      </c>
      <c r="U6" s="24">
        <f t="shared" si="1"/>
        <v>43485</v>
      </c>
      <c r="V6" s="24">
        <f t="shared" si="1"/>
        <v>43486</v>
      </c>
      <c r="W6" s="24">
        <f t="shared" si="1"/>
        <v>43487</v>
      </c>
      <c r="X6" s="24">
        <f t="shared" si="1"/>
        <v>43488</v>
      </c>
      <c r="Y6" s="24">
        <f t="shared" si="1"/>
        <v>43489</v>
      </c>
      <c r="Z6" s="24">
        <f t="shared" si="1"/>
        <v>43490</v>
      </c>
      <c r="AA6" s="24">
        <f t="shared" si="1"/>
        <v>43491</v>
      </c>
      <c r="AB6" s="24">
        <f t="shared" si="1"/>
        <v>43492</v>
      </c>
      <c r="AC6" s="24">
        <f t="shared" si="1"/>
        <v>43493</v>
      </c>
      <c r="AD6" s="24">
        <f>IF(MONTH(AC6+1)=MONTH(B4),AC6+1,"")</f>
        <v>43494</v>
      </c>
      <c r="AE6" s="24">
        <f>IF(MONTH(AC6+2)=MONTH(C4),AC6+2,"")</f>
        <v>43495</v>
      </c>
      <c r="AF6" s="24">
        <f>IF(MONTH(AC6+3)=MONTH(D4),AC6+3,"")</f>
        <v>43496</v>
      </c>
    </row>
    <row r="7" spans="1:35" x14ac:dyDescent="0.35">
      <c r="A7" s="23" t="s">
        <v>17</v>
      </c>
      <c r="B7" s="11" t="str">
        <f ca="1">B17&amp;B43</f>
        <v>JF</v>
      </c>
      <c r="C7" s="11" t="str">
        <f t="shared" ref="C7:AF7" ca="1" si="2">C17&amp;C43</f>
        <v>S</v>
      </c>
      <c r="D7" s="11" t="str">
        <f t="shared" ca="1" si="2"/>
        <v/>
      </c>
      <c r="E7" s="11" t="str">
        <f t="shared" ca="1" si="2"/>
        <v/>
      </c>
      <c r="F7" s="11" t="str">
        <f t="shared" ca="1" si="2"/>
        <v>WE</v>
      </c>
      <c r="G7" s="11" t="str">
        <f t="shared" ca="1" si="2"/>
        <v>WE</v>
      </c>
      <c r="H7" s="11" t="str">
        <f t="shared" ca="1" si="2"/>
        <v/>
      </c>
      <c r="I7" s="11" t="str">
        <f t="shared" ca="1" si="2"/>
        <v/>
      </c>
      <c r="J7" s="11" t="str">
        <f t="shared" ca="1" si="2"/>
        <v/>
      </c>
      <c r="K7" s="11" t="str">
        <f t="shared" ca="1" si="2"/>
        <v/>
      </c>
      <c r="L7" s="11" t="str">
        <f t="shared" ca="1" si="2"/>
        <v/>
      </c>
      <c r="M7" s="11" t="str">
        <f t="shared" ca="1" si="2"/>
        <v>WE</v>
      </c>
      <c r="N7" s="11" t="str">
        <f t="shared" ca="1" si="2"/>
        <v>WE</v>
      </c>
      <c r="O7" s="11" t="str">
        <f t="shared" ca="1" si="2"/>
        <v/>
      </c>
      <c r="P7" s="11" t="str">
        <f t="shared" ca="1" si="2"/>
        <v>A</v>
      </c>
      <c r="Q7" s="11" t="str">
        <f t="shared" ca="1" si="2"/>
        <v>A</v>
      </c>
      <c r="R7" s="11" t="str">
        <f t="shared" ca="1" si="2"/>
        <v/>
      </c>
      <c r="S7" s="11" t="str">
        <f t="shared" ca="1" si="2"/>
        <v/>
      </c>
      <c r="T7" s="11" t="str">
        <f t="shared" ca="1" si="2"/>
        <v>WE</v>
      </c>
      <c r="U7" s="11" t="str">
        <f t="shared" ca="1" si="2"/>
        <v>WE</v>
      </c>
      <c r="V7" s="11" t="str">
        <f t="shared" ca="1" si="2"/>
        <v>A</v>
      </c>
      <c r="W7" s="11" t="str">
        <f t="shared" ca="1" si="2"/>
        <v>A</v>
      </c>
      <c r="X7" s="11" t="str">
        <f t="shared" ca="1" si="2"/>
        <v>A</v>
      </c>
      <c r="Y7" s="11" t="str">
        <f t="shared" ca="1" si="2"/>
        <v>A</v>
      </c>
      <c r="Z7" s="11" t="str">
        <f t="shared" ca="1" si="2"/>
        <v>A</v>
      </c>
      <c r="AA7" s="11" t="str">
        <f t="shared" ca="1" si="2"/>
        <v>WE</v>
      </c>
      <c r="AB7" s="11" t="str">
        <f t="shared" ca="1" si="2"/>
        <v>WE</v>
      </c>
      <c r="AC7" s="11" t="str">
        <f t="shared" ca="1" si="2"/>
        <v>A</v>
      </c>
      <c r="AD7" s="11" t="str">
        <f t="shared" ca="1" si="2"/>
        <v>A</v>
      </c>
      <c r="AE7" s="11" t="str">
        <f t="shared" ca="1" si="2"/>
        <v>A</v>
      </c>
      <c r="AF7" s="11" t="str">
        <f t="shared" ca="1" si="2"/>
        <v>A</v>
      </c>
    </row>
    <row r="8" spans="1:35" x14ac:dyDescent="0.35">
      <c r="A8" s="23" t="s">
        <v>18</v>
      </c>
      <c r="B8" s="11" t="str">
        <f t="shared" ref="B8:AF8" ca="1" si="3">B18&amp;B44</f>
        <v>JF</v>
      </c>
      <c r="C8" s="11" t="str">
        <f t="shared" ca="1" si="3"/>
        <v>M</v>
      </c>
      <c r="D8" s="11" t="str">
        <f t="shared" ca="1" si="3"/>
        <v/>
      </c>
      <c r="E8" s="11" t="str">
        <f t="shared" ca="1" si="3"/>
        <v/>
      </c>
      <c r="F8" s="11" t="str">
        <f t="shared" ca="1" si="3"/>
        <v>WE</v>
      </c>
      <c r="G8" s="11" t="str">
        <f t="shared" ca="1" si="3"/>
        <v>WE</v>
      </c>
      <c r="H8" s="11" t="str">
        <f t="shared" ca="1" si="3"/>
        <v/>
      </c>
      <c r="I8" s="11" t="str">
        <f t="shared" ca="1" si="3"/>
        <v/>
      </c>
      <c r="J8" s="11" t="str">
        <f t="shared" ca="1" si="3"/>
        <v/>
      </c>
      <c r="K8" s="11" t="str">
        <f t="shared" ca="1" si="3"/>
        <v/>
      </c>
      <c r="L8" s="11" t="str">
        <f t="shared" ca="1" si="3"/>
        <v/>
      </c>
      <c r="M8" s="11" t="str">
        <f t="shared" ca="1" si="3"/>
        <v>WE</v>
      </c>
      <c r="N8" s="11" t="str">
        <f t="shared" ca="1" si="3"/>
        <v>WE</v>
      </c>
      <c r="O8" s="11" t="str">
        <f t="shared" ca="1" si="3"/>
        <v>A</v>
      </c>
      <c r="P8" s="11" t="str">
        <f t="shared" ca="1" si="3"/>
        <v>A</v>
      </c>
      <c r="Q8" s="11" t="str">
        <f t="shared" ca="1" si="3"/>
        <v>A</v>
      </c>
      <c r="R8" s="11" t="str">
        <f t="shared" ca="1" si="3"/>
        <v/>
      </c>
      <c r="S8" s="11" t="str">
        <f t="shared" ca="1" si="3"/>
        <v>M</v>
      </c>
      <c r="T8" s="11" t="str">
        <f t="shared" ca="1" si="3"/>
        <v>WE</v>
      </c>
      <c r="U8" s="11" t="str">
        <f t="shared" ca="1" si="3"/>
        <v>WE</v>
      </c>
      <c r="V8" s="11" t="str">
        <f t="shared" ca="1" si="3"/>
        <v/>
      </c>
      <c r="W8" s="11" t="str">
        <f t="shared" ca="1" si="3"/>
        <v/>
      </c>
      <c r="X8" s="11" t="str">
        <f t="shared" ca="1" si="3"/>
        <v/>
      </c>
      <c r="Y8" s="11" t="str">
        <f t="shared" ca="1" si="3"/>
        <v/>
      </c>
      <c r="Z8" s="11" t="str">
        <f t="shared" ca="1" si="3"/>
        <v/>
      </c>
      <c r="AA8" s="11" t="str">
        <f t="shared" ca="1" si="3"/>
        <v>WE</v>
      </c>
      <c r="AB8" s="11" t="str">
        <f t="shared" ca="1" si="3"/>
        <v>WE</v>
      </c>
      <c r="AC8" s="11" t="str">
        <f t="shared" ca="1" si="3"/>
        <v>S</v>
      </c>
      <c r="AD8" s="11" t="str">
        <f t="shared" ca="1" si="3"/>
        <v/>
      </c>
      <c r="AE8" s="11" t="str">
        <f t="shared" ca="1" si="3"/>
        <v/>
      </c>
      <c r="AF8" s="11" t="str">
        <f t="shared" ca="1" si="3"/>
        <v/>
      </c>
    </row>
    <row r="9" spans="1:35" x14ac:dyDescent="0.35">
      <c r="A9" s="23" t="s">
        <v>19</v>
      </c>
      <c r="B9" s="11" t="str">
        <f t="shared" ref="B9:AF9" ca="1" si="4">B19&amp;B45</f>
        <v>JF</v>
      </c>
      <c r="C9" s="11" t="str">
        <f t="shared" ca="1" si="4"/>
        <v/>
      </c>
      <c r="D9" s="11" t="str">
        <f t="shared" ca="1" si="4"/>
        <v/>
      </c>
      <c r="E9" s="11" t="str">
        <f t="shared" ca="1" si="4"/>
        <v/>
      </c>
      <c r="F9" s="11" t="str">
        <f t="shared" ca="1" si="4"/>
        <v>WE</v>
      </c>
      <c r="G9" s="11" t="str">
        <f t="shared" ca="1" si="4"/>
        <v>WE</v>
      </c>
      <c r="H9" s="11" t="str">
        <f t="shared" ca="1" si="4"/>
        <v/>
      </c>
      <c r="I9" s="11" t="str">
        <f t="shared" ca="1" si="4"/>
        <v/>
      </c>
      <c r="J9" s="11" t="str">
        <f t="shared" ca="1" si="4"/>
        <v/>
      </c>
      <c r="K9" s="11" t="str">
        <f t="shared" ca="1" si="4"/>
        <v>M</v>
      </c>
      <c r="L9" s="11" t="str">
        <f t="shared" ca="1" si="4"/>
        <v/>
      </c>
      <c r="M9" s="11" t="str">
        <f t="shared" ca="1" si="4"/>
        <v>WE</v>
      </c>
      <c r="N9" s="11" t="str">
        <f t="shared" ca="1" si="4"/>
        <v>WE</v>
      </c>
      <c r="O9" s="11" t="str">
        <f t="shared" ca="1" si="4"/>
        <v/>
      </c>
      <c r="P9" s="11" t="str">
        <f t="shared" ca="1" si="4"/>
        <v>M</v>
      </c>
      <c r="Q9" s="11" t="str">
        <f t="shared" ca="1" si="4"/>
        <v/>
      </c>
      <c r="R9" s="11" t="str">
        <f t="shared" ca="1" si="4"/>
        <v>M</v>
      </c>
      <c r="S9" s="11" t="str">
        <f t="shared" ca="1" si="4"/>
        <v/>
      </c>
      <c r="T9" s="11" t="str">
        <f t="shared" ca="1" si="4"/>
        <v>WE</v>
      </c>
      <c r="U9" s="11" t="str">
        <f t="shared" ca="1" si="4"/>
        <v>WE</v>
      </c>
      <c r="V9" s="11" t="str">
        <f t="shared" ca="1" si="4"/>
        <v>M</v>
      </c>
      <c r="W9" s="11" t="str">
        <f t="shared" ca="1" si="4"/>
        <v/>
      </c>
      <c r="X9" s="11" t="str">
        <f t="shared" ca="1" si="4"/>
        <v/>
      </c>
      <c r="Y9" s="11" t="str">
        <f t="shared" ca="1" si="4"/>
        <v>S</v>
      </c>
      <c r="Z9" s="11" t="str">
        <f t="shared" ca="1" si="4"/>
        <v/>
      </c>
      <c r="AA9" s="11" t="str">
        <f t="shared" ca="1" si="4"/>
        <v>WE</v>
      </c>
      <c r="AB9" s="11" t="str">
        <f t="shared" ca="1" si="4"/>
        <v>WE</v>
      </c>
      <c r="AC9" s="11" t="str">
        <f t="shared" ca="1" si="4"/>
        <v/>
      </c>
      <c r="AD9" s="11" t="str">
        <f t="shared" ca="1" si="4"/>
        <v>M</v>
      </c>
      <c r="AE9" s="11" t="str">
        <f t="shared" ca="1" si="4"/>
        <v/>
      </c>
      <c r="AF9" s="11" t="str">
        <f t="shared" ca="1" si="4"/>
        <v>S</v>
      </c>
    </row>
    <row r="10" spans="1:35" x14ac:dyDescent="0.35">
      <c r="A10" s="23" t="s">
        <v>20</v>
      </c>
      <c r="B10" s="11" t="str">
        <f t="shared" ref="B10:AF10" ca="1" si="5">B20&amp;B46</f>
        <v>JF</v>
      </c>
      <c r="C10" s="11" t="str">
        <f t="shared" ca="1" si="5"/>
        <v/>
      </c>
      <c r="D10" s="11" t="str">
        <f t="shared" ca="1" si="5"/>
        <v/>
      </c>
      <c r="E10" s="11" t="str">
        <f t="shared" ca="1" si="5"/>
        <v/>
      </c>
      <c r="F10" s="11" t="str">
        <f t="shared" ca="1" si="5"/>
        <v>WE</v>
      </c>
      <c r="G10" s="11" t="str">
        <f t="shared" ca="1" si="5"/>
        <v>WE</v>
      </c>
      <c r="H10" s="11" t="str">
        <f t="shared" ca="1" si="5"/>
        <v>M</v>
      </c>
      <c r="I10" s="11" t="str">
        <f t="shared" ca="1" si="5"/>
        <v/>
      </c>
      <c r="J10" s="11" t="str">
        <f t="shared" ca="1" si="5"/>
        <v/>
      </c>
      <c r="K10" s="11" t="str">
        <f t="shared" ca="1" si="5"/>
        <v/>
      </c>
      <c r="L10" s="11" t="str">
        <f t="shared" ca="1" si="5"/>
        <v>S</v>
      </c>
      <c r="M10" s="11" t="str">
        <f t="shared" ca="1" si="5"/>
        <v>WE</v>
      </c>
      <c r="N10" s="11" t="str">
        <f t="shared" ca="1" si="5"/>
        <v>WE</v>
      </c>
      <c r="O10" s="11" t="str">
        <f t="shared" ca="1" si="5"/>
        <v/>
      </c>
      <c r="P10" s="11" t="str">
        <f t="shared" ca="1" si="5"/>
        <v/>
      </c>
      <c r="Q10" s="11" t="str">
        <f t="shared" ca="1" si="5"/>
        <v/>
      </c>
      <c r="R10" s="11" t="str">
        <f t="shared" ca="1" si="5"/>
        <v/>
      </c>
      <c r="S10" s="11" t="str">
        <f t="shared" ca="1" si="5"/>
        <v/>
      </c>
      <c r="T10" s="11" t="str">
        <f t="shared" ca="1" si="5"/>
        <v>WE</v>
      </c>
      <c r="U10" s="11" t="str">
        <f t="shared" ca="1" si="5"/>
        <v>WE</v>
      </c>
      <c r="V10" s="11" t="str">
        <f t="shared" ca="1" si="5"/>
        <v/>
      </c>
      <c r="W10" s="11" t="str">
        <f t="shared" ca="1" si="5"/>
        <v/>
      </c>
      <c r="X10" s="11" t="str">
        <f t="shared" ca="1" si="5"/>
        <v>M</v>
      </c>
      <c r="Y10" s="11" t="str">
        <f t="shared" ca="1" si="5"/>
        <v/>
      </c>
      <c r="Z10" s="11" t="str">
        <f t="shared" ca="1" si="5"/>
        <v/>
      </c>
      <c r="AA10" s="11" t="str">
        <f t="shared" ca="1" si="5"/>
        <v>WE</v>
      </c>
      <c r="AB10" s="11" t="str">
        <f t="shared" ca="1" si="5"/>
        <v>WE</v>
      </c>
      <c r="AC10" s="11" t="str">
        <f t="shared" ca="1" si="5"/>
        <v/>
      </c>
      <c r="AD10" s="11" t="str">
        <f t="shared" ca="1" si="5"/>
        <v>S</v>
      </c>
      <c r="AE10" s="11" t="str">
        <f t="shared" ca="1" si="5"/>
        <v/>
      </c>
      <c r="AF10" s="11" t="str">
        <f t="shared" ca="1" si="5"/>
        <v/>
      </c>
    </row>
    <row r="11" spans="1:35" x14ac:dyDescent="0.35">
      <c r="A11" s="23" t="s">
        <v>21</v>
      </c>
      <c r="B11" s="11" t="str">
        <f t="shared" ref="B11:AF11" ca="1" si="6">B21&amp;B47</f>
        <v>JF</v>
      </c>
      <c r="C11" s="11" t="str">
        <f t="shared" ca="1" si="6"/>
        <v/>
      </c>
      <c r="D11" s="11" t="str">
        <f t="shared" ca="1" si="6"/>
        <v>S</v>
      </c>
      <c r="E11" s="11" t="str">
        <f t="shared" ca="1" si="6"/>
        <v>S</v>
      </c>
      <c r="F11" s="11" t="str">
        <f t="shared" ca="1" si="6"/>
        <v>WE</v>
      </c>
      <c r="G11" s="11" t="str">
        <f t="shared" ca="1" si="6"/>
        <v>WE</v>
      </c>
      <c r="H11" s="11" t="str">
        <f t="shared" ca="1" si="6"/>
        <v>S</v>
      </c>
      <c r="I11" s="11" t="str">
        <f t="shared" ca="1" si="6"/>
        <v/>
      </c>
      <c r="J11" s="11" t="str">
        <f t="shared" ca="1" si="6"/>
        <v>S</v>
      </c>
      <c r="K11" s="11" t="str">
        <f t="shared" ca="1" si="6"/>
        <v>S</v>
      </c>
      <c r="L11" s="11" t="str">
        <f t="shared" ca="1" si="6"/>
        <v/>
      </c>
      <c r="M11" s="11" t="str">
        <f t="shared" ca="1" si="6"/>
        <v>WE</v>
      </c>
      <c r="N11" s="11" t="str">
        <f t="shared" ca="1" si="6"/>
        <v>WE</v>
      </c>
      <c r="O11" s="11" t="str">
        <f t="shared" ca="1" si="6"/>
        <v/>
      </c>
      <c r="P11" s="11" t="str">
        <f t="shared" ca="1" si="6"/>
        <v/>
      </c>
      <c r="Q11" s="11" t="str">
        <f t="shared" ca="1" si="6"/>
        <v/>
      </c>
      <c r="R11" s="11" t="str">
        <f t="shared" ca="1" si="6"/>
        <v>S</v>
      </c>
      <c r="S11" s="11" t="str">
        <f t="shared" ca="1" si="6"/>
        <v/>
      </c>
      <c r="T11" s="11" t="str">
        <f t="shared" ca="1" si="6"/>
        <v>WE</v>
      </c>
      <c r="U11" s="11" t="str">
        <f t="shared" ca="1" si="6"/>
        <v>WE</v>
      </c>
      <c r="V11" s="11" t="str">
        <f t="shared" ca="1" si="6"/>
        <v/>
      </c>
      <c r="W11" s="11" t="str">
        <f t="shared" ca="1" si="6"/>
        <v>S</v>
      </c>
      <c r="X11" s="11" t="str">
        <f t="shared" ca="1" si="6"/>
        <v>S</v>
      </c>
      <c r="Y11" s="11" t="str">
        <f t="shared" ca="1" si="6"/>
        <v/>
      </c>
      <c r="Z11" s="11" t="str">
        <f t="shared" ca="1" si="6"/>
        <v>M</v>
      </c>
      <c r="AA11" s="11" t="str">
        <f t="shared" ca="1" si="6"/>
        <v>WE</v>
      </c>
      <c r="AB11" s="11" t="str">
        <f t="shared" ca="1" si="6"/>
        <v>WE</v>
      </c>
      <c r="AC11" s="11" t="str">
        <f t="shared" ca="1" si="6"/>
        <v/>
      </c>
      <c r="AD11" s="11" t="str">
        <f t="shared" ca="1" si="6"/>
        <v/>
      </c>
      <c r="AE11" s="11" t="str">
        <f t="shared" ca="1" si="6"/>
        <v/>
      </c>
      <c r="AF11" s="11" t="str">
        <f t="shared" ca="1" si="6"/>
        <v/>
      </c>
    </row>
    <row r="12" spans="1:35" x14ac:dyDescent="0.35">
      <c r="A12" s="23" t="s">
        <v>22</v>
      </c>
      <c r="B12" s="11" t="str">
        <f t="shared" ref="B12:AF12" ca="1" si="7">B22&amp;B48</f>
        <v>JF</v>
      </c>
      <c r="C12" s="11" t="str">
        <f t="shared" ca="1" si="7"/>
        <v/>
      </c>
      <c r="D12" s="11" t="str">
        <f t="shared" ca="1" si="7"/>
        <v>M</v>
      </c>
      <c r="E12" s="11" t="str">
        <f t="shared" ca="1" si="7"/>
        <v>M</v>
      </c>
      <c r="F12" s="11" t="str">
        <f t="shared" ca="1" si="7"/>
        <v>WE</v>
      </c>
      <c r="G12" s="11" t="str">
        <f t="shared" ca="1" si="7"/>
        <v>WE</v>
      </c>
      <c r="H12" s="11" t="str">
        <f t="shared" ca="1" si="7"/>
        <v/>
      </c>
      <c r="I12" s="11" t="str">
        <f t="shared" ca="1" si="7"/>
        <v>M</v>
      </c>
      <c r="J12" s="11" t="str">
        <f t="shared" ca="1" si="7"/>
        <v/>
      </c>
      <c r="K12" s="11" t="str">
        <f t="shared" ca="1" si="7"/>
        <v/>
      </c>
      <c r="L12" s="11" t="str">
        <f t="shared" ca="1" si="7"/>
        <v>M</v>
      </c>
      <c r="M12" s="11" t="str">
        <f t="shared" ca="1" si="7"/>
        <v>WE</v>
      </c>
      <c r="N12" s="11" t="str">
        <f t="shared" ca="1" si="7"/>
        <v>WE</v>
      </c>
      <c r="O12" s="11" t="str">
        <f t="shared" ca="1" si="7"/>
        <v>M</v>
      </c>
      <c r="P12" s="11" t="str">
        <f t="shared" ca="1" si="7"/>
        <v/>
      </c>
      <c r="Q12" s="11" t="str">
        <f t="shared" ca="1" si="7"/>
        <v>M</v>
      </c>
      <c r="R12" s="11" t="str">
        <f t="shared" ca="1" si="7"/>
        <v/>
      </c>
      <c r="S12" s="11" t="str">
        <f t="shared" ca="1" si="7"/>
        <v/>
      </c>
      <c r="T12" s="11" t="str">
        <f t="shared" ca="1" si="7"/>
        <v>WE</v>
      </c>
      <c r="U12" s="11" t="str">
        <f t="shared" ca="1" si="7"/>
        <v>WE</v>
      </c>
      <c r="V12" s="11" t="str">
        <f t="shared" ca="1" si="7"/>
        <v/>
      </c>
      <c r="W12" s="11" t="str">
        <f t="shared" ca="1" si="7"/>
        <v/>
      </c>
      <c r="X12" s="11" t="str">
        <f t="shared" ca="1" si="7"/>
        <v/>
      </c>
      <c r="Y12" s="11" t="str">
        <f t="shared" ca="1" si="7"/>
        <v>M</v>
      </c>
      <c r="Z12" s="11" t="str">
        <f t="shared" ca="1" si="7"/>
        <v/>
      </c>
      <c r="AA12" s="11" t="str">
        <f t="shared" ca="1" si="7"/>
        <v>WE</v>
      </c>
      <c r="AB12" s="11" t="str">
        <f t="shared" ca="1" si="7"/>
        <v>WE</v>
      </c>
      <c r="AC12" s="11" t="str">
        <f t="shared" ca="1" si="7"/>
        <v/>
      </c>
      <c r="AD12" s="11" t="str">
        <f t="shared" ca="1" si="7"/>
        <v/>
      </c>
      <c r="AE12" s="11" t="str">
        <f t="shared" ca="1" si="7"/>
        <v/>
      </c>
      <c r="AF12" s="11" t="str">
        <f t="shared" ca="1" si="7"/>
        <v>M</v>
      </c>
    </row>
    <row r="13" spans="1:35" x14ac:dyDescent="0.35">
      <c r="A13" s="23" t="s">
        <v>23</v>
      </c>
      <c r="B13" s="11" t="str">
        <f t="shared" ref="B13:AF13" ca="1" si="8">B23&amp;B49</f>
        <v>JF</v>
      </c>
      <c r="C13" s="11" t="str">
        <f t="shared" ca="1" si="8"/>
        <v/>
      </c>
      <c r="D13" s="11" t="str">
        <f t="shared" ca="1" si="8"/>
        <v/>
      </c>
      <c r="E13" s="11" t="str">
        <f t="shared" ca="1" si="8"/>
        <v/>
      </c>
      <c r="F13" s="11" t="str">
        <f t="shared" ca="1" si="8"/>
        <v>WE</v>
      </c>
      <c r="G13" s="11" t="str">
        <f t="shared" ca="1" si="8"/>
        <v>WE</v>
      </c>
      <c r="H13" s="11" t="str">
        <f t="shared" ca="1" si="8"/>
        <v/>
      </c>
      <c r="I13" s="11" t="str">
        <f t="shared" ca="1" si="8"/>
        <v>S</v>
      </c>
      <c r="J13" s="11" t="str">
        <f t="shared" ca="1" si="8"/>
        <v/>
      </c>
      <c r="K13" s="11" t="str">
        <f t="shared" ca="1" si="8"/>
        <v/>
      </c>
      <c r="L13" s="11" t="str">
        <f t="shared" ca="1" si="8"/>
        <v/>
      </c>
      <c r="M13" s="11" t="str">
        <f t="shared" ca="1" si="8"/>
        <v>WE</v>
      </c>
      <c r="N13" s="11" t="str">
        <f t="shared" ca="1" si="8"/>
        <v>WE</v>
      </c>
      <c r="O13" s="11" t="str">
        <f t="shared" ca="1" si="8"/>
        <v/>
      </c>
      <c r="P13" s="11" t="str">
        <f t="shared" ca="1" si="8"/>
        <v>S</v>
      </c>
      <c r="Q13" s="11" t="str">
        <f t="shared" ca="1" si="8"/>
        <v>S</v>
      </c>
      <c r="R13" s="11" t="str">
        <f t="shared" ca="1" si="8"/>
        <v/>
      </c>
      <c r="S13" s="11" t="str">
        <f t="shared" ca="1" si="8"/>
        <v/>
      </c>
      <c r="T13" s="11" t="str">
        <f t="shared" ca="1" si="8"/>
        <v>WE</v>
      </c>
      <c r="U13" s="11" t="str">
        <f t="shared" ca="1" si="8"/>
        <v>WE</v>
      </c>
      <c r="V13" s="11" t="str">
        <f t="shared" ca="1" si="8"/>
        <v>S</v>
      </c>
      <c r="W13" s="11" t="str">
        <f t="shared" ca="1" si="8"/>
        <v>M</v>
      </c>
      <c r="X13" s="11" t="str">
        <f t="shared" ca="1" si="8"/>
        <v/>
      </c>
      <c r="Y13" s="11" t="str">
        <f t="shared" ca="1" si="8"/>
        <v/>
      </c>
      <c r="Z13" s="11" t="str">
        <f t="shared" ca="1" si="8"/>
        <v>S</v>
      </c>
      <c r="AA13" s="11" t="str">
        <f t="shared" ca="1" si="8"/>
        <v>WE</v>
      </c>
      <c r="AB13" s="11" t="str">
        <f t="shared" ca="1" si="8"/>
        <v>WE</v>
      </c>
      <c r="AC13" s="11" t="str">
        <f t="shared" ca="1" si="8"/>
        <v>M</v>
      </c>
      <c r="AD13" s="11" t="str">
        <f t="shared" ca="1" si="8"/>
        <v/>
      </c>
      <c r="AE13" s="11" t="str">
        <f t="shared" ca="1" si="8"/>
        <v>S</v>
      </c>
      <c r="AF13" s="11" t="str">
        <f t="shared" ca="1" si="8"/>
        <v/>
      </c>
    </row>
    <row r="14" spans="1:35" x14ac:dyDescent="0.35">
      <c r="A14" s="23" t="s">
        <v>24</v>
      </c>
      <c r="B14" s="11" t="str">
        <f t="shared" ref="B14:AF14" ca="1" si="9">B24&amp;B50</f>
        <v>JF</v>
      </c>
      <c r="C14" s="11" t="str">
        <f t="shared" ca="1" si="9"/>
        <v/>
      </c>
      <c r="D14" s="11" t="str">
        <f t="shared" ca="1" si="9"/>
        <v/>
      </c>
      <c r="E14" s="11" t="str">
        <f t="shared" ca="1" si="9"/>
        <v/>
      </c>
      <c r="F14" s="11" t="str">
        <f t="shared" ca="1" si="9"/>
        <v>WE</v>
      </c>
      <c r="G14" s="11" t="str">
        <f t="shared" ca="1" si="9"/>
        <v>WE</v>
      </c>
      <c r="H14" s="11" t="str">
        <f t="shared" ca="1" si="9"/>
        <v/>
      </c>
      <c r="I14" s="11" t="str">
        <f t="shared" ca="1" si="9"/>
        <v/>
      </c>
      <c r="J14" s="11" t="str">
        <f t="shared" ca="1" si="9"/>
        <v>M</v>
      </c>
      <c r="K14" s="11" t="str">
        <f t="shared" ca="1" si="9"/>
        <v/>
      </c>
      <c r="L14" s="11" t="str">
        <f t="shared" ca="1" si="9"/>
        <v/>
      </c>
      <c r="M14" s="11" t="str">
        <f t="shared" ca="1" si="9"/>
        <v>WE</v>
      </c>
      <c r="N14" s="11" t="str">
        <f t="shared" ca="1" si="9"/>
        <v>WE</v>
      </c>
      <c r="O14" s="11" t="str">
        <f t="shared" ca="1" si="9"/>
        <v>S</v>
      </c>
      <c r="P14" s="11" t="str">
        <f t="shared" ca="1" si="9"/>
        <v/>
      </c>
      <c r="Q14" s="11" t="str">
        <f t="shared" ca="1" si="9"/>
        <v/>
      </c>
      <c r="R14" s="11" t="str">
        <f t="shared" ca="1" si="9"/>
        <v/>
      </c>
      <c r="S14" s="11" t="str">
        <f t="shared" ca="1" si="9"/>
        <v>S</v>
      </c>
      <c r="T14" s="11" t="str">
        <f t="shared" ca="1" si="9"/>
        <v>WE</v>
      </c>
      <c r="U14" s="11" t="str">
        <f t="shared" ca="1" si="9"/>
        <v>WE</v>
      </c>
      <c r="V14" s="11" t="str">
        <f t="shared" ca="1" si="9"/>
        <v/>
      </c>
      <c r="W14" s="11" t="str">
        <f t="shared" ca="1" si="9"/>
        <v/>
      </c>
      <c r="X14" s="11" t="str">
        <f t="shared" ca="1" si="9"/>
        <v/>
      </c>
      <c r="Y14" s="11" t="str">
        <f t="shared" ca="1" si="9"/>
        <v/>
      </c>
      <c r="Z14" s="11" t="str">
        <f t="shared" ca="1" si="9"/>
        <v/>
      </c>
      <c r="AA14" s="11" t="str">
        <f t="shared" ca="1" si="9"/>
        <v>WE</v>
      </c>
      <c r="AB14" s="11" t="str">
        <f t="shared" ca="1" si="9"/>
        <v>WE</v>
      </c>
      <c r="AC14" s="11" t="str">
        <f t="shared" ca="1" si="9"/>
        <v/>
      </c>
      <c r="AD14" s="11" t="str">
        <f t="shared" ca="1" si="9"/>
        <v/>
      </c>
      <c r="AE14" s="11" t="str">
        <f t="shared" ca="1" si="9"/>
        <v>M</v>
      </c>
      <c r="AF14" s="11" t="str">
        <f t="shared" ca="1" si="9"/>
        <v/>
      </c>
    </row>
    <row r="16" spans="1:35" s="27" customFormat="1" hidden="1" x14ac:dyDescent="0.35">
      <c r="A16" s="26" t="s">
        <v>34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</row>
    <row r="17" spans="1:35" s="27" customFormat="1" hidden="1" x14ac:dyDescent="0.35">
      <c r="A17" s="18" t="str">
        <f t="shared" ref="A17:A24" si="10">A7</f>
        <v>Agent 1</v>
      </c>
      <c r="B17" s="28" t="str">
        <f ca="1">IFERROR(IF(COUNTIF(Fériés!$B$6:$B$18,B$6)=1,"JF",IF(WEEKDAY(B$6,2)&gt;5,"WE","")),"")
&amp;IFERROR(LEFT(INDEX(Tableau1[Vacation],MATCH($A17&amp;"|"&amp;B$6*1,Tableau1[Cle],0)),1),"")
&amp;IFERROR(IF(OR(WEEKDAY(B$6,2)&gt;5,$AH17=0),"",IF(B$6&lt;=INDEX(Tableau2[Date de Fin],MATCH(B$6,OFFSET(Tableau2[[#Headers],[Date de début]],$AH17,,$AI17-$AH17+1),1)),"A","")),"")</f>
        <v>JF</v>
      </c>
      <c r="C17" s="28" t="str">
        <f ca="1">IFERROR(IF(COUNTIF(Fériés!$B$6:$B$18,C$6)=1,"JF",IF(WEEKDAY(C$6,2)&gt;5,"WE","")),"")
&amp;IFERROR(LEFT(INDEX(Tableau1[Vacation],MATCH($A17&amp;"|"&amp;C$6*1,Tableau1[Cle],0)),1),"")
&amp;IFERROR(IF(OR(WEEKDAY(C$6,2)&gt;5,$AH17=0),"",IF(C$6&lt;=INDEX(Tableau2[Date de Fin],MATCH(C$6,OFFSET(Tableau2[[#Headers],[Date de début]],$AH17,,$AI17-$AH17+1),1)),"A","")),"")</f>
        <v/>
      </c>
      <c r="D17" s="28" t="str">
        <f ca="1">IFERROR(IF(COUNTIF(Fériés!$B$6:$B$18,D$6)=1,"JF",IF(WEEKDAY(D$6,2)&gt;5,"WE","")),"")
&amp;IFERROR(LEFT(INDEX(Tableau1[Vacation],MATCH($A17&amp;"|"&amp;D$6*1,Tableau1[Cle],0)),1),"")
&amp;IFERROR(IF(OR(WEEKDAY(D$6,2)&gt;5,$AH17=0),"",IF(D$6&lt;=INDEX(Tableau2[Date de Fin],MATCH(D$6,OFFSET(Tableau2[[#Headers],[Date de début]],$AH17,,$AI17-$AH17+1),1)),"A","")),"")</f>
        <v/>
      </c>
      <c r="E17" s="28" t="str">
        <f ca="1">IFERROR(IF(COUNTIF(Fériés!$B$6:$B$18,E$6)=1,"JF",IF(WEEKDAY(E$6,2)&gt;5,"WE","")),"")
&amp;IFERROR(LEFT(INDEX(Tableau1[Vacation],MATCH($A17&amp;"|"&amp;E$6*1,Tableau1[Cle],0)),1),"")
&amp;IFERROR(IF(OR(WEEKDAY(E$6,2)&gt;5,$AH17=0),"",IF(E$6&lt;=INDEX(Tableau2[Date de Fin],MATCH(E$6,OFFSET(Tableau2[[#Headers],[Date de début]],$AH17,,$AI17-$AH17+1),1)),"A","")),"")</f>
        <v/>
      </c>
      <c r="F17" s="28" t="str">
        <f ca="1">IFERROR(IF(COUNTIF(Fériés!$B$6:$B$18,F$6)=1,"JF",IF(WEEKDAY(F$6,2)&gt;5,"WE","")),"")
&amp;IFERROR(LEFT(INDEX(Tableau1[Vacation],MATCH($A17&amp;"|"&amp;F$6*1,Tableau1[Cle],0)),1),"")
&amp;IFERROR(IF(OR(WEEKDAY(F$6,2)&gt;5,$AH17=0),"",IF(F$6&lt;=INDEX(Tableau2[Date de Fin],MATCH(F$6,OFFSET(Tableau2[[#Headers],[Date de début]],$AH17,,$AI17-$AH17+1),1)),"A","")),"")</f>
        <v>WE</v>
      </c>
      <c r="G17" s="28" t="str">
        <f ca="1">IFERROR(IF(COUNTIF(Fériés!$B$6:$B$18,G$6)=1,"JF",IF(WEEKDAY(G$6,2)&gt;5,"WE","")),"")
&amp;IFERROR(LEFT(INDEX(Tableau1[Vacation],MATCH($A17&amp;"|"&amp;G$6*1,Tableau1[Cle],0)),1),"")
&amp;IFERROR(IF(OR(WEEKDAY(G$6,2)&gt;5,$AH17=0),"",IF(G$6&lt;=INDEX(Tableau2[Date de Fin],MATCH(G$6,OFFSET(Tableau2[[#Headers],[Date de début]],$AH17,,$AI17-$AH17+1),1)),"A","")),"")</f>
        <v>WE</v>
      </c>
      <c r="H17" s="28" t="str">
        <f ca="1">IFERROR(IF(COUNTIF(Fériés!$B$6:$B$18,H$6)=1,"JF",IF(WEEKDAY(H$6,2)&gt;5,"WE","")),"")
&amp;IFERROR(LEFT(INDEX(Tableau1[Vacation],MATCH($A17&amp;"|"&amp;H$6*1,Tableau1[Cle],0)),1),"")
&amp;IFERROR(IF(OR(WEEKDAY(H$6,2)&gt;5,$AH17=0),"",IF(H$6&lt;=INDEX(Tableau2[Date de Fin],MATCH(H$6,OFFSET(Tableau2[[#Headers],[Date de début]],$AH17,,$AI17-$AH17+1),1)),"A","")),"")</f>
        <v/>
      </c>
      <c r="I17" s="28" t="str">
        <f ca="1">IFERROR(IF(COUNTIF(Fériés!$B$6:$B$18,I$6)=1,"JF",IF(WEEKDAY(I$6,2)&gt;5,"WE","")),"")
&amp;IFERROR(LEFT(INDEX(Tableau1[Vacation],MATCH($A17&amp;"|"&amp;I$6*1,Tableau1[Cle],0)),1),"")
&amp;IFERROR(IF(OR(WEEKDAY(I$6,2)&gt;5,$AH17=0),"",IF(I$6&lt;=INDEX(Tableau2[Date de Fin],MATCH(I$6,OFFSET(Tableau2[[#Headers],[Date de début]],$AH17,,$AI17-$AH17+1),1)),"A","")),"")</f>
        <v/>
      </c>
      <c r="J17" s="28" t="str">
        <f ca="1">IFERROR(IF(COUNTIF(Fériés!$B$6:$B$18,J$6)=1,"JF",IF(WEEKDAY(J$6,2)&gt;5,"WE","")),"")
&amp;IFERROR(LEFT(INDEX(Tableau1[Vacation],MATCH($A17&amp;"|"&amp;J$6*1,Tableau1[Cle],0)),1),"")
&amp;IFERROR(IF(OR(WEEKDAY(J$6,2)&gt;5,$AH17=0),"",IF(J$6&lt;=INDEX(Tableau2[Date de Fin],MATCH(J$6,OFFSET(Tableau2[[#Headers],[Date de début]],$AH17,,$AI17-$AH17+1),1)),"A","")),"")</f>
        <v/>
      </c>
      <c r="K17" s="28" t="str">
        <f ca="1">IFERROR(IF(COUNTIF(Fériés!$B$6:$B$18,K$6)=1,"JF",IF(WEEKDAY(K$6,2)&gt;5,"WE","")),"")
&amp;IFERROR(LEFT(INDEX(Tableau1[Vacation],MATCH($A17&amp;"|"&amp;K$6*1,Tableau1[Cle],0)),1),"")
&amp;IFERROR(IF(OR(WEEKDAY(K$6,2)&gt;5,$AH17=0),"",IF(K$6&lt;=INDEX(Tableau2[Date de Fin],MATCH(K$6,OFFSET(Tableau2[[#Headers],[Date de début]],$AH17,,$AI17-$AH17+1),1)),"A","")),"")</f>
        <v/>
      </c>
      <c r="L17" s="28" t="str">
        <f ca="1">IFERROR(IF(COUNTIF(Fériés!$B$6:$B$18,L$6)=1,"JF",IF(WEEKDAY(L$6,2)&gt;5,"WE","")),"")
&amp;IFERROR(LEFT(INDEX(Tableau1[Vacation],MATCH($A17&amp;"|"&amp;L$6*1,Tableau1[Cle],0)),1),"")
&amp;IFERROR(IF(OR(WEEKDAY(L$6,2)&gt;5,$AH17=0),"",IF(L$6&lt;=INDEX(Tableau2[Date de Fin],MATCH(L$6,OFFSET(Tableau2[[#Headers],[Date de début]],$AH17,,$AI17-$AH17+1),1)),"A","")),"")</f>
        <v/>
      </c>
      <c r="M17" s="28" t="str">
        <f ca="1">IFERROR(IF(COUNTIF(Fériés!$B$6:$B$18,M$6)=1,"JF",IF(WEEKDAY(M$6,2)&gt;5,"WE","")),"")
&amp;IFERROR(LEFT(INDEX(Tableau1[Vacation],MATCH($A17&amp;"|"&amp;M$6*1,Tableau1[Cle],0)),1),"")
&amp;IFERROR(IF(OR(WEEKDAY(M$6,2)&gt;5,$AH17=0),"",IF(M$6&lt;=INDEX(Tableau2[Date de Fin],MATCH(M$6,OFFSET(Tableau2[[#Headers],[Date de début]],$AH17,,$AI17-$AH17+1),1)),"A","")),"")</f>
        <v>WE</v>
      </c>
      <c r="N17" s="28" t="str">
        <f ca="1">IFERROR(IF(COUNTIF(Fériés!$B$6:$B$18,N$6)=1,"JF",IF(WEEKDAY(N$6,2)&gt;5,"WE","")),"")
&amp;IFERROR(LEFT(INDEX(Tableau1[Vacation],MATCH($A17&amp;"|"&amp;N$6*1,Tableau1[Cle],0)),1),"")
&amp;IFERROR(IF(OR(WEEKDAY(N$6,2)&gt;5,$AH17=0),"",IF(N$6&lt;=INDEX(Tableau2[Date de Fin],MATCH(N$6,OFFSET(Tableau2[[#Headers],[Date de début]],$AH17,,$AI17-$AH17+1),1)),"A","")),"")</f>
        <v>WE</v>
      </c>
      <c r="O17" s="28" t="str">
        <f ca="1">IFERROR(IF(COUNTIF(Fériés!$B$6:$B$18,O$6)=1,"JF",IF(WEEKDAY(O$6,2)&gt;5,"WE","")),"")
&amp;IFERROR(LEFT(INDEX(Tableau1[Vacation],MATCH($A17&amp;"|"&amp;O$6*1,Tableau1[Cle],0)),1),"")
&amp;IFERROR(IF(OR(WEEKDAY(O$6,2)&gt;5,$AH17=0),"",IF(O$6&lt;=INDEX(Tableau2[Date de Fin],MATCH(O$6,OFFSET(Tableau2[[#Headers],[Date de début]],$AH17,,$AI17-$AH17+1),1)),"A","")),"")</f>
        <v/>
      </c>
      <c r="P17" s="28" t="str">
        <f ca="1">IFERROR(IF(COUNTIF(Fériés!$B$6:$B$18,P$6)=1,"JF",IF(WEEKDAY(P$6,2)&gt;5,"WE","")),"")
&amp;IFERROR(LEFT(INDEX(Tableau1[Vacation],MATCH($A17&amp;"|"&amp;P$6*1,Tableau1[Cle],0)),1),"")
&amp;IFERROR(IF(OR(WEEKDAY(P$6,2)&gt;5,$AH17=0),"",IF(P$6&lt;=INDEX(Tableau2[Date de Fin],MATCH(P$6,OFFSET(Tableau2[[#Headers],[Date de début]],$AH17,,$AI17-$AH17+1),1)),"A","")),"")</f>
        <v>A</v>
      </c>
      <c r="Q17" s="28" t="str">
        <f ca="1">IFERROR(IF(COUNTIF(Fériés!$B$6:$B$18,Q$6)=1,"JF",IF(WEEKDAY(Q$6,2)&gt;5,"WE","")),"")
&amp;IFERROR(LEFT(INDEX(Tableau1[Vacation],MATCH($A17&amp;"|"&amp;Q$6*1,Tableau1[Cle],0)),1),"")
&amp;IFERROR(IF(OR(WEEKDAY(Q$6,2)&gt;5,$AH17=0),"",IF(Q$6&lt;=INDEX(Tableau2[Date de Fin],MATCH(Q$6,OFFSET(Tableau2[[#Headers],[Date de début]],$AH17,,$AI17-$AH17+1),1)),"A","")),"")</f>
        <v>A</v>
      </c>
      <c r="R17" s="28" t="str">
        <f ca="1">IFERROR(IF(COUNTIF(Fériés!$B$6:$B$18,R$6)=1,"JF",IF(WEEKDAY(R$6,2)&gt;5,"WE","")),"")
&amp;IFERROR(LEFT(INDEX(Tableau1[Vacation],MATCH($A17&amp;"|"&amp;R$6*1,Tableau1[Cle],0)),1),"")
&amp;IFERROR(IF(OR(WEEKDAY(R$6,2)&gt;5,$AH17=0),"",IF(R$6&lt;=INDEX(Tableau2[Date de Fin],MATCH(R$6,OFFSET(Tableau2[[#Headers],[Date de début]],$AH17,,$AI17-$AH17+1),1)),"A","")),"")</f>
        <v/>
      </c>
      <c r="S17" s="28" t="str">
        <f ca="1">IFERROR(IF(COUNTIF(Fériés!$B$6:$B$18,S$6)=1,"JF",IF(WEEKDAY(S$6,2)&gt;5,"WE","")),"")
&amp;IFERROR(LEFT(INDEX(Tableau1[Vacation],MATCH($A17&amp;"|"&amp;S$6*1,Tableau1[Cle],0)),1),"")
&amp;IFERROR(IF(OR(WEEKDAY(S$6,2)&gt;5,$AH17=0),"",IF(S$6&lt;=INDEX(Tableau2[Date de Fin],MATCH(S$6,OFFSET(Tableau2[[#Headers],[Date de début]],$AH17,,$AI17-$AH17+1),1)),"A","")),"")</f>
        <v/>
      </c>
      <c r="T17" s="28" t="str">
        <f ca="1">IFERROR(IF(COUNTIF(Fériés!$B$6:$B$18,T$6)=1,"JF",IF(WEEKDAY(T$6,2)&gt;5,"WE","")),"")
&amp;IFERROR(LEFT(INDEX(Tableau1[Vacation],MATCH($A17&amp;"|"&amp;T$6*1,Tableau1[Cle],0)),1),"")
&amp;IFERROR(IF(OR(WEEKDAY(T$6,2)&gt;5,$AH17=0),"",IF(T$6&lt;=INDEX(Tableau2[Date de Fin],MATCH(T$6,OFFSET(Tableau2[[#Headers],[Date de début]],$AH17,,$AI17-$AH17+1),1)),"A","")),"")</f>
        <v>WE</v>
      </c>
      <c r="U17" s="28" t="str">
        <f ca="1">IFERROR(IF(COUNTIF(Fériés!$B$6:$B$18,U$6)=1,"JF",IF(WEEKDAY(U$6,2)&gt;5,"WE","")),"")
&amp;IFERROR(LEFT(INDEX(Tableau1[Vacation],MATCH($A17&amp;"|"&amp;U$6*1,Tableau1[Cle],0)),1),"")
&amp;IFERROR(IF(OR(WEEKDAY(U$6,2)&gt;5,$AH17=0),"",IF(U$6&lt;=INDEX(Tableau2[Date de Fin],MATCH(U$6,OFFSET(Tableau2[[#Headers],[Date de début]],$AH17,,$AI17-$AH17+1),1)),"A","")),"")</f>
        <v>WE</v>
      </c>
      <c r="V17" s="28" t="str">
        <f ca="1">IFERROR(IF(COUNTIF(Fériés!$B$6:$B$18,V$6)=1,"JF",IF(WEEKDAY(V$6,2)&gt;5,"WE","")),"")
&amp;IFERROR(LEFT(INDEX(Tableau1[Vacation],MATCH($A17&amp;"|"&amp;V$6*1,Tableau1[Cle],0)),1),"")
&amp;IFERROR(IF(OR(WEEKDAY(V$6,2)&gt;5,$AH17=0),"",IF(V$6&lt;=INDEX(Tableau2[Date de Fin],MATCH(V$6,OFFSET(Tableau2[[#Headers],[Date de début]],$AH17,,$AI17-$AH17+1),1)),"A","")),"")</f>
        <v>A</v>
      </c>
      <c r="W17" s="28" t="str">
        <f ca="1">IFERROR(IF(COUNTIF(Fériés!$B$6:$B$18,W$6)=1,"JF",IF(WEEKDAY(W$6,2)&gt;5,"WE","")),"")
&amp;IFERROR(LEFT(INDEX(Tableau1[Vacation],MATCH($A17&amp;"|"&amp;W$6*1,Tableau1[Cle],0)),1),"")
&amp;IFERROR(IF(OR(WEEKDAY(W$6,2)&gt;5,$AH17=0),"",IF(W$6&lt;=INDEX(Tableau2[Date de Fin],MATCH(W$6,OFFSET(Tableau2[[#Headers],[Date de début]],$AH17,,$AI17-$AH17+1),1)),"A","")),"")</f>
        <v>A</v>
      </c>
      <c r="X17" s="28" t="str">
        <f ca="1">IFERROR(IF(COUNTIF(Fériés!$B$6:$B$18,X$6)=1,"JF",IF(WEEKDAY(X$6,2)&gt;5,"WE","")),"")
&amp;IFERROR(LEFT(INDEX(Tableau1[Vacation],MATCH($A17&amp;"|"&amp;X$6*1,Tableau1[Cle],0)),1),"")
&amp;IFERROR(IF(OR(WEEKDAY(X$6,2)&gt;5,$AH17=0),"",IF(X$6&lt;=INDEX(Tableau2[Date de Fin],MATCH(X$6,OFFSET(Tableau2[[#Headers],[Date de début]],$AH17,,$AI17-$AH17+1),1)),"A","")),"")</f>
        <v>A</v>
      </c>
      <c r="Y17" s="28" t="str">
        <f ca="1">IFERROR(IF(COUNTIF(Fériés!$B$6:$B$18,Y$6)=1,"JF",IF(WEEKDAY(Y$6,2)&gt;5,"WE","")),"")
&amp;IFERROR(LEFT(INDEX(Tableau1[Vacation],MATCH($A17&amp;"|"&amp;Y$6*1,Tableau1[Cle],0)),1),"")
&amp;IFERROR(IF(OR(WEEKDAY(Y$6,2)&gt;5,$AH17=0),"",IF(Y$6&lt;=INDEX(Tableau2[Date de Fin],MATCH(Y$6,OFFSET(Tableau2[[#Headers],[Date de début]],$AH17,,$AI17-$AH17+1),1)),"A","")),"")</f>
        <v>A</v>
      </c>
      <c r="Z17" s="28" t="str">
        <f ca="1">IFERROR(IF(COUNTIF(Fériés!$B$6:$B$18,Z$6)=1,"JF",IF(WEEKDAY(Z$6,2)&gt;5,"WE","")),"")
&amp;IFERROR(LEFT(INDEX(Tableau1[Vacation],MATCH($A17&amp;"|"&amp;Z$6*1,Tableau1[Cle],0)),1),"")
&amp;IFERROR(IF(OR(WEEKDAY(Z$6,2)&gt;5,$AH17=0),"",IF(Z$6&lt;=INDEX(Tableau2[Date de Fin],MATCH(Z$6,OFFSET(Tableau2[[#Headers],[Date de début]],$AH17,,$AI17-$AH17+1),1)),"A","")),"")</f>
        <v>A</v>
      </c>
      <c r="AA17" s="28" t="str">
        <f ca="1">IFERROR(IF(COUNTIF(Fériés!$B$6:$B$18,AA$6)=1,"JF",IF(WEEKDAY(AA$6,2)&gt;5,"WE","")),"")
&amp;IFERROR(LEFT(INDEX(Tableau1[Vacation],MATCH($A17&amp;"|"&amp;AA$6*1,Tableau1[Cle],0)),1),"")
&amp;IFERROR(IF(OR(WEEKDAY(AA$6,2)&gt;5,$AH17=0),"",IF(AA$6&lt;=INDEX(Tableau2[Date de Fin],MATCH(AA$6,OFFSET(Tableau2[[#Headers],[Date de début]],$AH17,,$AI17-$AH17+1),1)),"A","")),"")</f>
        <v>WE</v>
      </c>
      <c r="AB17" s="28" t="str">
        <f ca="1">IFERROR(IF(COUNTIF(Fériés!$B$6:$B$18,AB$6)=1,"JF",IF(WEEKDAY(AB$6,2)&gt;5,"WE","")),"")
&amp;IFERROR(LEFT(INDEX(Tableau1[Vacation],MATCH($A17&amp;"|"&amp;AB$6*1,Tableau1[Cle],0)),1),"")
&amp;IFERROR(IF(OR(WEEKDAY(AB$6,2)&gt;5,$AH17=0),"",IF(AB$6&lt;=INDEX(Tableau2[Date de Fin],MATCH(AB$6,OFFSET(Tableau2[[#Headers],[Date de début]],$AH17,,$AI17-$AH17+1),1)),"A","")),"")</f>
        <v>WE</v>
      </c>
      <c r="AC17" s="28" t="str">
        <f ca="1">IFERROR(IF(COUNTIF(Fériés!$B$6:$B$18,AC$6)=1,"JF",IF(WEEKDAY(AC$6,2)&gt;5,"WE","")),"")
&amp;IFERROR(LEFT(INDEX(Tableau1[Vacation],MATCH($A17&amp;"|"&amp;AC$6*1,Tableau1[Cle],0)),1),"")
&amp;IFERROR(IF(OR(WEEKDAY(AC$6,2)&gt;5,$AH17=0),"",IF(AC$6&lt;=INDEX(Tableau2[Date de Fin],MATCH(AC$6,OFFSET(Tableau2[[#Headers],[Date de début]],$AH17,,$AI17-$AH17+1),1)),"A","")),"")</f>
        <v>A</v>
      </c>
      <c r="AD17" s="28" t="str">
        <f ca="1">IFERROR(IF(COUNTIF(Fériés!$B$6:$B$18,AD$6)=1,"JF",IF(WEEKDAY(AD$6,2)&gt;5,"WE","")),"")
&amp;IFERROR(LEFT(INDEX(Tableau1[Vacation],MATCH($A17&amp;"|"&amp;AD$6*1,Tableau1[Cle],0)),1),"")
&amp;IFERROR(IF(OR(WEEKDAY(AD$6,2)&gt;5,$AH17=0),"",IF(AD$6&lt;=INDEX(Tableau2[Date de Fin],MATCH(AD$6,OFFSET(Tableau2[[#Headers],[Date de début]],$AH17,,$AI17-$AH17+1),1)),"A","")),"")</f>
        <v>A</v>
      </c>
      <c r="AE17" s="28" t="str">
        <f ca="1">IFERROR(IF(COUNTIF(Fériés!$B$6:$B$18,AE$6)=1,"JF",IF(WEEKDAY(AE$6,2)&gt;5,"WE","")),"")
&amp;IFERROR(LEFT(INDEX(Tableau1[Vacation],MATCH($A17&amp;"|"&amp;AE$6*1,Tableau1[Cle],0)),1),"")
&amp;IFERROR(IF(OR(WEEKDAY(AE$6,2)&gt;5,$AH17=0),"",IF(AE$6&lt;=INDEX(Tableau2[Date de Fin],MATCH(AE$6,OFFSET(Tableau2[[#Headers],[Date de début]],$AH17,,$AI17-$AH17+1),1)),"A","")),"")</f>
        <v>A</v>
      </c>
      <c r="AF17" s="28" t="str">
        <f ca="1">IFERROR(IF(COUNTIF(Fériés!$B$6:$B$18,AF$6)=1,"JF",IF(WEEKDAY(AF$6,2)&gt;5,"WE","")),"")
&amp;IFERROR(LEFT(INDEX(Tableau1[Vacation],MATCH($A17&amp;"|"&amp;AF$6*1,Tableau1[Cle],0)),1),"")
&amp;IFERROR(IF(OR(WEEKDAY(AF$6,2)&gt;5,$AH17=0),"",IF(AF$6&lt;=INDEX(Tableau2[Date de Fin],MATCH(AF$6,OFFSET(Tableau2[[#Headers],[Date de début]],$AH17,,$AI17-$AH17+1),1)),"A","")),"")</f>
        <v>A</v>
      </c>
      <c r="AG17" s="25"/>
      <c r="AH17" s="25">
        <f>IFERROR(MATCH(A17,Tableau2[Nom agent],0),0)</f>
        <v>1</v>
      </c>
      <c r="AI17" s="25">
        <f>MATCH(A17,Tableau2[Nom agent],1)</f>
        <v>2</v>
      </c>
    </row>
    <row r="18" spans="1:35" s="27" customFormat="1" hidden="1" x14ac:dyDescent="0.35">
      <c r="A18" s="18" t="str">
        <f t="shared" si="10"/>
        <v>Agent 2</v>
      </c>
      <c r="B18" s="28" t="str">
        <f ca="1">IFERROR(IF(COUNTIF(Fériés!$B$6:$B$18,B$6)=1,"JF",IF(WEEKDAY(B$6,2)&gt;5,"WE","")),"")
&amp;IFERROR(LEFT(INDEX(Tableau1[Vacation],MATCH($A18&amp;"|"&amp;B$6*1,Tableau1[Cle],0)),1),"")
&amp;IFERROR(IF(OR(WEEKDAY(B$6,2)&gt;5,$AH18=0),"",IF(B$6&lt;=INDEX(Tableau2[Date de Fin],MATCH(B$6,OFFSET(Tableau2[[#Headers],[Date de début]],$AH18,,$AI18-$AH18+1),1)),"A","")),"")</f>
        <v>JF</v>
      </c>
      <c r="C18" s="28" t="str">
        <f ca="1">IFERROR(IF(COUNTIF(Fériés!$B$6:$B$18,C$6)=1,"JF",IF(WEEKDAY(C$6,2)&gt;5,"WE","")),"")
&amp;IFERROR(LEFT(INDEX(Tableau1[Vacation],MATCH($A18&amp;"|"&amp;C$6*1,Tableau1[Cle],0)),1),"")
&amp;IFERROR(IF(OR(WEEKDAY(C$6,2)&gt;5,$AH18=0),"",IF(C$6&lt;=INDEX(Tableau2[Date de Fin],MATCH(C$6,OFFSET(Tableau2[[#Headers],[Date de début]],$AH18,,$AI18-$AH18+1),1)),"A","")),"")</f>
        <v/>
      </c>
      <c r="D18" s="28" t="str">
        <f ca="1">IFERROR(IF(COUNTIF(Fériés!$B$6:$B$18,D$6)=1,"JF",IF(WEEKDAY(D$6,2)&gt;5,"WE","")),"")
&amp;IFERROR(LEFT(INDEX(Tableau1[Vacation],MATCH($A18&amp;"|"&amp;D$6*1,Tableau1[Cle],0)),1),"")
&amp;IFERROR(IF(OR(WEEKDAY(D$6,2)&gt;5,$AH18=0),"",IF(D$6&lt;=INDEX(Tableau2[Date de Fin],MATCH(D$6,OFFSET(Tableau2[[#Headers],[Date de début]],$AH18,,$AI18-$AH18+1),1)),"A","")),"")</f>
        <v/>
      </c>
      <c r="E18" s="28" t="str">
        <f ca="1">IFERROR(IF(COUNTIF(Fériés!$B$6:$B$18,E$6)=1,"JF",IF(WEEKDAY(E$6,2)&gt;5,"WE","")),"")
&amp;IFERROR(LEFT(INDEX(Tableau1[Vacation],MATCH($A18&amp;"|"&amp;E$6*1,Tableau1[Cle],0)),1),"")
&amp;IFERROR(IF(OR(WEEKDAY(E$6,2)&gt;5,$AH18=0),"",IF(E$6&lt;=INDEX(Tableau2[Date de Fin],MATCH(E$6,OFFSET(Tableau2[[#Headers],[Date de début]],$AH18,,$AI18-$AH18+1),1)),"A","")),"")</f>
        <v/>
      </c>
      <c r="F18" s="28" t="str">
        <f ca="1">IFERROR(IF(COUNTIF(Fériés!$B$6:$B$18,F$6)=1,"JF",IF(WEEKDAY(F$6,2)&gt;5,"WE","")),"")
&amp;IFERROR(LEFT(INDEX(Tableau1[Vacation],MATCH($A18&amp;"|"&amp;F$6*1,Tableau1[Cle],0)),1),"")
&amp;IFERROR(IF(OR(WEEKDAY(F$6,2)&gt;5,$AH18=0),"",IF(F$6&lt;=INDEX(Tableau2[Date de Fin],MATCH(F$6,OFFSET(Tableau2[[#Headers],[Date de début]],$AH18,,$AI18-$AH18+1),1)),"A","")),"")</f>
        <v>WE</v>
      </c>
      <c r="G18" s="28" t="str">
        <f ca="1">IFERROR(IF(COUNTIF(Fériés!$B$6:$B$18,G$6)=1,"JF",IF(WEEKDAY(G$6,2)&gt;5,"WE","")),"")
&amp;IFERROR(LEFT(INDEX(Tableau1[Vacation],MATCH($A18&amp;"|"&amp;G$6*1,Tableau1[Cle],0)),1),"")
&amp;IFERROR(IF(OR(WEEKDAY(G$6,2)&gt;5,$AH18=0),"",IF(G$6&lt;=INDEX(Tableau2[Date de Fin],MATCH(G$6,OFFSET(Tableau2[[#Headers],[Date de début]],$AH18,,$AI18-$AH18+1),1)),"A","")),"")</f>
        <v>WE</v>
      </c>
      <c r="H18" s="28" t="str">
        <f ca="1">IFERROR(IF(COUNTIF(Fériés!$B$6:$B$18,H$6)=1,"JF",IF(WEEKDAY(H$6,2)&gt;5,"WE","")),"")
&amp;IFERROR(LEFT(INDEX(Tableau1[Vacation],MATCH($A18&amp;"|"&amp;H$6*1,Tableau1[Cle],0)),1),"")
&amp;IFERROR(IF(OR(WEEKDAY(H$6,2)&gt;5,$AH18=0),"",IF(H$6&lt;=INDEX(Tableau2[Date de Fin],MATCH(H$6,OFFSET(Tableau2[[#Headers],[Date de début]],$AH18,,$AI18-$AH18+1),1)),"A","")),"")</f>
        <v/>
      </c>
      <c r="I18" s="28" t="str">
        <f ca="1">IFERROR(IF(COUNTIF(Fériés!$B$6:$B$18,I$6)=1,"JF",IF(WEEKDAY(I$6,2)&gt;5,"WE","")),"")
&amp;IFERROR(LEFT(INDEX(Tableau1[Vacation],MATCH($A18&amp;"|"&amp;I$6*1,Tableau1[Cle],0)),1),"")
&amp;IFERROR(IF(OR(WEEKDAY(I$6,2)&gt;5,$AH18=0),"",IF(I$6&lt;=INDEX(Tableau2[Date de Fin],MATCH(I$6,OFFSET(Tableau2[[#Headers],[Date de début]],$AH18,,$AI18-$AH18+1),1)),"A","")),"")</f>
        <v/>
      </c>
      <c r="J18" s="28" t="str">
        <f ca="1">IFERROR(IF(COUNTIF(Fériés!$B$6:$B$18,J$6)=1,"JF",IF(WEEKDAY(J$6,2)&gt;5,"WE","")),"")
&amp;IFERROR(LEFT(INDEX(Tableau1[Vacation],MATCH($A18&amp;"|"&amp;J$6*1,Tableau1[Cle],0)),1),"")
&amp;IFERROR(IF(OR(WEEKDAY(J$6,2)&gt;5,$AH18=0),"",IF(J$6&lt;=INDEX(Tableau2[Date de Fin],MATCH(J$6,OFFSET(Tableau2[[#Headers],[Date de début]],$AH18,,$AI18-$AH18+1),1)),"A","")),"")</f>
        <v/>
      </c>
      <c r="K18" s="28" t="str">
        <f ca="1">IFERROR(IF(COUNTIF(Fériés!$B$6:$B$18,K$6)=1,"JF",IF(WEEKDAY(K$6,2)&gt;5,"WE","")),"")
&amp;IFERROR(LEFT(INDEX(Tableau1[Vacation],MATCH($A18&amp;"|"&amp;K$6*1,Tableau1[Cle],0)),1),"")
&amp;IFERROR(IF(OR(WEEKDAY(K$6,2)&gt;5,$AH18=0),"",IF(K$6&lt;=INDEX(Tableau2[Date de Fin],MATCH(K$6,OFFSET(Tableau2[[#Headers],[Date de début]],$AH18,,$AI18-$AH18+1),1)),"A","")),"")</f>
        <v/>
      </c>
      <c r="L18" s="28" t="str">
        <f ca="1">IFERROR(IF(COUNTIF(Fériés!$B$6:$B$18,L$6)=1,"JF",IF(WEEKDAY(L$6,2)&gt;5,"WE","")),"")
&amp;IFERROR(LEFT(INDEX(Tableau1[Vacation],MATCH($A18&amp;"|"&amp;L$6*1,Tableau1[Cle],0)),1),"")
&amp;IFERROR(IF(OR(WEEKDAY(L$6,2)&gt;5,$AH18=0),"",IF(L$6&lt;=INDEX(Tableau2[Date de Fin],MATCH(L$6,OFFSET(Tableau2[[#Headers],[Date de début]],$AH18,,$AI18-$AH18+1),1)),"A","")),"")</f>
        <v/>
      </c>
      <c r="M18" s="28" t="str">
        <f ca="1">IFERROR(IF(COUNTIF(Fériés!$B$6:$B$18,M$6)=1,"JF",IF(WEEKDAY(M$6,2)&gt;5,"WE","")),"")
&amp;IFERROR(LEFT(INDEX(Tableau1[Vacation],MATCH($A18&amp;"|"&amp;M$6*1,Tableau1[Cle],0)),1),"")
&amp;IFERROR(IF(OR(WEEKDAY(M$6,2)&gt;5,$AH18=0),"",IF(M$6&lt;=INDEX(Tableau2[Date de Fin],MATCH(M$6,OFFSET(Tableau2[[#Headers],[Date de début]],$AH18,,$AI18-$AH18+1),1)),"A","")),"")</f>
        <v>WE</v>
      </c>
      <c r="N18" s="28" t="str">
        <f ca="1">IFERROR(IF(COUNTIF(Fériés!$B$6:$B$18,N$6)=1,"JF",IF(WEEKDAY(N$6,2)&gt;5,"WE","")),"")
&amp;IFERROR(LEFT(INDEX(Tableau1[Vacation],MATCH($A18&amp;"|"&amp;N$6*1,Tableau1[Cle],0)),1),"")
&amp;IFERROR(IF(OR(WEEKDAY(N$6,2)&gt;5,$AH18=0),"",IF(N$6&lt;=INDEX(Tableau2[Date de Fin],MATCH(N$6,OFFSET(Tableau2[[#Headers],[Date de début]],$AH18,,$AI18-$AH18+1),1)),"A","")),"")</f>
        <v>WE</v>
      </c>
      <c r="O18" s="28" t="str">
        <f ca="1">IFERROR(IF(COUNTIF(Fériés!$B$6:$B$18,O$6)=1,"JF",IF(WEEKDAY(O$6,2)&gt;5,"WE","")),"")
&amp;IFERROR(LEFT(INDEX(Tableau1[Vacation],MATCH($A18&amp;"|"&amp;O$6*1,Tableau1[Cle],0)),1),"")
&amp;IFERROR(IF(OR(WEEKDAY(O$6,2)&gt;5,$AH18=0),"",IF(O$6&lt;=INDEX(Tableau2[Date de Fin],MATCH(O$6,OFFSET(Tableau2[[#Headers],[Date de début]],$AH18,,$AI18-$AH18+1),1)),"A","")),"")</f>
        <v>A</v>
      </c>
      <c r="P18" s="28" t="str">
        <f ca="1">IFERROR(IF(COUNTIF(Fériés!$B$6:$B$18,P$6)=1,"JF",IF(WEEKDAY(P$6,2)&gt;5,"WE","")),"")
&amp;IFERROR(LEFT(INDEX(Tableau1[Vacation],MATCH($A18&amp;"|"&amp;P$6*1,Tableau1[Cle],0)),1),"")
&amp;IFERROR(IF(OR(WEEKDAY(P$6,2)&gt;5,$AH18=0),"",IF(P$6&lt;=INDEX(Tableau2[Date de Fin],MATCH(P$6,OFFSET(Tableau2[[#Headers],[Date de début]],$AH18,,$AI18-$AH18+1),1)),"A","")),"")</f>
        <v>A</v>
      </c>
      <c r="Q18" s="28" t="str">
        <f ca="1">IFERROR(IF(COUNTIF(Fériés!$B$6:$B$18,Q$6)=1,"JF",IF(WEEKDAY(Q$6,2)&gt;5,"WE","")),"")
&amp;IFERROR(LEFT(INDEX(Tableau1[Vacation],MATCH($A18&amp;"|"&amp;Q$6*1,Tableau1[Cle],0)),1),"")
&amp;IFERROR(IF(OR(WEEKDAY(Q$6,2)&gt;5,$AH18=0),"",IF(Q$6&lt;=INDEX(Tableau2[Date de Fin],MATCH(Q$6,OFFSET(Tableau2[[#Headers],[Date de début]],$AH18,,$AI18-$AH18+1),1)),"A","")),"")</f>
        <v>A</v>
      </c>
      <c r="R18" s="28" t="str">
        <f ca="1">IFERROR(IF(COUNTIF(Fériés!$B$6:$B$18,R$6)=1,"JF",IF(WEEKDAY(R$6,2)&gt;5,"WE","")),"")
&amp;IFERROR(LEFT(INDEX(Tableau1[Vacation],MATCH($A18&amp;"|"&amp;R$6*1,Tableau1[Cle],0)),1),"")
&amp;IFERROR(IF(OR(WEEKDAY(R$6,2)&gt;5,$AH18=0),"",IF(R$6&lt;=INDEX(Tableau2[Date de Fin],MATCH(R$6,OFFSET(Tableau2[[#Headers],[Date de début]],$AH18,,$AI18-$AH18+1),1)),"A","")),"")</f>
        <v/>
      </c>
      <c r="S18" s="28" t="str">
        <f ca="1">IFERROR(IF(COUNTIF(Fériés!$B$6:$B$18,S$6)=1,"JF",IF(WEEKDAY(S$6,2)&gt;5,"WE","")),"")
&amp;IFERROR(LEFT(INDEX(Tableau1[Vacation],MATCH($A18&amp;"|"&amp;S$6*1,Tableau1[Cle],0)),1),"")
&amp;IFERROR(IF(OR(WEEKDAY(S$6,2)&gt;5,$AH18=0),"",IF(S$6&lt;=INDEX(Tableau2[Date de Fin],MATCH(S$6,OFFSET(Tableau2[[#Headers],[Date de début]],$AH18,,$AI18-$AH18+1),1)),"A","")),"")</f>
        <v/>
      </c>
      <c r="T18" s="28" t="str">
        <f ca="1">IFERROR(IF(COUNTIF(Fériés!$B$6:$B$18,T$6)=1,"JF",IF(WEEKDAY(T$6,2)&gt;5,"WE","")),"")
&amp;IFERROR(LEFT(INDEX(Tableau1[Vacation],MATCH($A18&amp;"|"&amp;T$6*1,Tableau1[Cle],0)),1),"")
&amp;IFERROR(IF(OR(WEEKDAY(T$6,2)&gt;5,$AH18=0),"",IF(T$6&lt;=INDEX(Tableau2[Date de Fin],MATCH(T$6,OFFSET(Tableau2[[#Headers],[Date de début]],$AH18,,$AI18-$AH18+1),1)),"A","")),"")</f>
        <v>WE</v>
      </c>
      <c r="U18" s="28" t="str">
        <f ca="1">IFERROR(IF(COUNTIF(Fériés!$B$6:$B$18,U$6)=1,"JF",IF(WEEKDAY(U$6,2)&gt;5,"WE","")),"")
&amp;IFERROR(LEFT(INDEX(Tableau1[Vacation],MATCH($A18&amp;"|"&amp;U$6*1,Tableau1[Cle],0)),1),"")
&amp;IFERROR(IF(OR(WEEKDAY(U$6,2)&gt;5,$AH18=0),"",IF(U$6&lt;=INDEX(Tableau2[Date de Fin],MATCH(U$6,OFFSET(Tableau2[[#Headers],[Date de début]],$AH18,,$AI18-$AH18+1),1)),"A","")),"")</f>
        <v>WE</v>
      </c>
      <c r="V18" s="28" t="str">
        <f ca="1">IFERROR(IF(COUNTIF(Fériés!$B$6:$B$18,V$6)=1,"JF",IF(WEEKDAY(V$6,2)&gt;5,"WE","")),"")
&amp;IFERROR(LEFT(INDEX(Tableau1[Vacation],MATCH($A18&amp;"|"&amp;V$6*1,Tableau1[Cle],0)),1),"")
&amp;IFERROR(IF(OR(WEEKDAY(V$6,2)&gt;5,$AH18=0),"",IF(V$6&lt;=INDEX(Tableau2[Date de Fin],MATCH(V$6,OFFSET(Tableau2[[#Headers],[Date de début]],$AH18,,$AI18-$AH18+1),1)),"A","")),"")</f>
        <v/>
      </c>
      <c r="W18" s="28" t="str">
        <f ca="1">IFERROR(IF(COUNTIF(Fériés!$B$6:$B$18,W$6)=1,"JF",IF(WEEKDAY(W$6,2)&gt;5,"WE","")),"")
&amp;IFERROR(LEFT(INDEX(Tableau1[Vacation],MATCH($A18&amp;"|"&amp;W$6*1,Tableau1[Cle],0)),1),"")
&amp;IFERROR(IF(OR(WEEKDAY(W$6,2)&gt;5,$AH18=0),"",IF(W$6&lt;=INDEX(Tableau2[Date de Fin],MATCH(W$6,OFFSET(Tableau2[[#Headers],[Date de début]],$AH18,,$AI18-$AH18+1),1)),"A","")),"")</f>
        <v/>
      </c>
      <c r="X18" s="28" t="str">
        <f ca="1">IFERROR(IF(COUNTIF(Fériés!$B$6:$B$18,X$6)=1,"JF",IF(WEEKDAY(X$6,2)&gt;5,"WE","")),"")
&amp;IFERROR(LEFT(INDEX(Tableau1[Vacation],MATCH($A18&amp;"|"&amp;X$6*1,Tableau1[Cle],0)),1),"")
&amp;IFERROR(IF(OR(WEEKDAY(X$6,2)&gt;5,$AH18=0),"",IF(X$6&lt;=INDEX(Tableau2[Date de Fin],MATCH(X$6,OFFSET(Tableau2[[#Headers],[Date de début]],$AH18,,$AI18-$AH18+1),1)),"A","")),"")</f>
        <v/>
      </c>
      <c r="Y18" s="28" t="str">
        <f ca="1">IFERROR(IF(COUNTIF(Fériés!$B$6:$B$18,Y$6)=1,"JF",IF(WEEKDAY(Y$6,2)&gt;5,"WE","")),"")
&amp;IFERROR(LEFT(INDEX(Tableau1[Vacation],MATCH($A18&amp;"|"&amp;Y$6*1,Tableau1[Cle],0)),1),"")
&amp;IFERROR(IF(OR(WEEKDAY(Y$6,2)&gt;5,$AH18=0),"",IF(Y$6&lt;=INDEX(Tableau2[Date de Fin],MATCH(Y$6,OFFSET(Tableau2[[#Headers],[Date de début]],$AH18,,$AI18-$AH18+1),1)),"A","")),"")</f>
        <v/>
      </c>
      <c r="Z18" s="28" t="str">
        <f ca="1">IFERROR(IF(COUNTIF(Fériés!$B$6:$B$18,Z$6)=1,"JF",IF(WEEKDAY(Z$6,2)&gt;5,"WE","")),"")
&amp;IFERROR(LEFT(INDEX(Tableau1[Vacation],MATCH($A18&amp;"|"&amp;Z$6*1,Tableau1[Cle],0)),1),"")
&amp;IFERROR(IF(OR(WEEKDAY(Z$6,2)&gt;5,$AH18=0),"",IF(Z$6&lt;=INDEX(Tableau2[Date de Fin],MATCH(Z$6,OFFSET(Tableau2[[#Headers],[Date de début]],$AH18,,$AI18-$AH18+1),1)),"A","")),"")</f>
        <v/>
      </c>
      <c r="AA18" s="28" t="str">
        <f ca="1">IFERROR(IF(COUNTIF(Fériés!$B$6:$B$18,AA$6)=1,"JF",IF(WEEKDAY(AA$6,2)&gt;5,"WE","")),"")
&amp;IFERROR(LEFT(INDEX(Tableau1[Vacation],MATCH($A18&amp;"|"&amp;AA$6*1,Tableau1[Cle],0)),1),"")
&amp;IFERROR(IF(OR(WEEKDAY(AA$6,2)&gt;5,$AH18=0),"",IF(AA$6&lt;=INDEX(Tableau2[Date de Fin],MATCH(AA$6,OFFSET(Tableau2[[#Headers],[Date de début]],$AH18,,$AI18-$AH18+1),1)),"A","")),"")</f>
        <v>WE</v>
      </c>
      <c r="AB18" s="28" t="str">
        <f ca="1">IFERROR(IF(COUNTIF(Fériés!$B$6:$B$18,AB$6)=1,"JF",IF(WEEKDAY(AB$6,2)&gt;5,"WE","")),"")
&amp;IFERROR(LEFT(INDEX(Tableau1[Vacation],MATCH($A18&amp;"|"&amp;AB$6*1,Tableau1[Cle],0)),1),"")
&amp;IFERROR(IF(OR(WEEKDAY(AB$6,2)&gt;5,$AH18=0),"",IF(AB$6&lt;=INDEX(Tableau2[Date de Fin],MATCH(AB$6,OFFSET(Tableau2[[#Headers],[Date de début]],$AH18,,$AI18-$AH18+1),1)),"A","")),"")</f>
        <v>WE</v>
      </c>
      <c r="AC18" s="28" t="str">
        <f ca="1">IFERROR(IF(COUNTIF(Fériés!$B$6:$B$18,AC$6)=1,"JF",IF(WEEKDAY(AC$6,2)&gt;5,"WE","")),"")
&amp;IFERROR(LEFT(INDEX(Tableau1[Vacation],MATCH($A18&amp;"|"&amp;AC$6*1,Tableau1[Cle],0)),1),"")
&amp;IFERROR(IF(OR(WEEKDAY(AC$6,2)&gt;5,$AH18=0),"",IF(AC$6&lt;=INDEX(Tableau2[Date de Fin],MATCH(AC$6,OFFSET(Tableau2[[#Headers],[Date de début]],$AH18,,$AI18-$AH18+1),1)),"A","")),"")</f>
        <v/>
      </c>
      <c r="AD18" s="28" t="str">
        <f ca="1">IFERROR(IF(COUNTIF(Fériés!$B$6:$B$18,AD$6)=1,"JF",IF(WEEKDAY(AD$6,2)&gt;5,"WE","")),"")
&amp;IFERROR(LEFT(INDEX(Tableau1[Vacation],MATCH($A18&amp;"|"&amp;AD$6*1,Tableau1[Cle],0)),1),"")
&amp;IFERROR(IF(OR(WEEKDAY(AD$6,2)&gt;5,$AH18=0),"",IF(AD$6&lt;=INDEX(Tableau2[Date de Fin],MATCH(AD$6,OFFSET(Tableau2[[#Headers],[Date de début]],$AH18,,$AI18-$AH18+1),1)),"A","")),"")</f>
        <v/>
      </c>
      <c r="AE18" s="28" t="str">
        <f ca="1">IFERROR(IF(COUNTIF(Fériés!$B$6:$B$18,AE$6)=1,"JF",IF(WEEKDAY(AE$6,2)&gt;5,"WE","")),"")
&amp;IFERROR(LEFT(INDEX(Tableau1[Vacation],MATCH($A18&amp;"|"&amp;AE$6*1,Tableau1[Cle],0)),1),"")
&amp;IFERROR(IF(OR(WEEKDAY(AE$6,2)&gt;5,$AH18=0),"",IF(AE$6&lt;=INDEX(Tableau2[Date de Fin],MATCH(AE$6,OFFSET(Tableau2[[#Headers],[Date de début]],$AH18,,$AI18-$AH18+1),1)),"A","")),"")</f>
        <v/>
      </c>
      <c r="AF18" s="28" t="str">
        <f ca="1">IFERROR(IF(COUNTIF(Fériés!$B$6:$B$18,AF$6)=1,"JF",IF(WEEKDAY(AF$6,2)&gt;5,"WE","")),"")
&amp;IFERROR(LEFT(INDEX(Tableau1[Vacation],MATCH($A18&amp;"|"&amp;AF$6*1,Tableau1[Cle],0)),1),"")
&amp;IFERROR(IF(OR(WEEKDAY(AF$6,2)&gt;5,$AH18=0),"",IF(AF$6&lt;=INDEX(Tableau2[Date de Fin],MATCH(AF$6,OFFSET(Tableau2[[#Headers],[Date de début]],$AH18,,$AI18-$AH18+1),1)),"A","")),"")</f>
        <v/>
      </c>
      <c r="AG18" s="25"/>
      <c r="AH18" s="25">
        <f>IFERROR(MATCH(A18,Tableau2[Nom agent],0),0)</f>
        <v>3</v>
      </c>
      <c r="AI18" s="25">
        <f>MATCH(A18,Tableau2[Nom agent],1)</f>
        <v>3</v>
      </c>
    </row>
    <row r="19" spans="1:35" s="27" customFormat="1" hidden="1" x14ac:dyDescent="0.35">
      <c r="A19" s="18" t="str">
        <f t="shared" si="10"/>
        <v>Agent 3</v>
      </c>
      <c r="B19" s="28" t="str">
        <f ca="1">IFERROR(IF(COUNTIF(Fériés!$B$6:$B$18,B$6)=1,"JF",IF(WEEKDAY(B$6,2)&gt;5,"WE","")),"")
&amp;IFERROR(LEFT(INDEX(Tableau1[Vacation],MATCH($A19&amp;"|"&amp;B$6*1,Tableau1[Cle],0)),1),"")
&amp;IFERROR(IF(OR(WEEKDAY(B$6,2)&gt;5,$AH19=0),"",IF(B$6&lt;=INDEX(Tableau2[Date de Fin],MATCH(B$6,OFFSET(Tableau2[[#Headers],[Date de début]],$AH19,,$AI19-$AH19+1),1)),"A","")),"")</f>
        <v>JF</v>
      </c>
      <c r="C19" s="28" t="str">
        <f ca="1">IFERROR(IF(COUNTIF(Fériés!$B$6:$B$18,C$6)=1,"JF",IF(WEEKDAY(C$6,2)&gt;5,"WE","")),"")
&amp;IFERROR(LEFT(INDEX(Tableau1[Vacation],MATCH($A19&amp;"|"&amp;C$6*1,Tableau1[Cle],0)),1),"")
&amp;IFERROR(IF(OR(WEEKDAY(C$6,2)&gt;5,$AH19=0),"",IF(C$6&lt;=INDEX(Tableau2[Date de Fin],MATCH(C$6,OFFSET(Tableau2[[#Headers],[Date de début]],$AH19,,$AI19-$AH19+1),1)),"A","")),"")</f>
        <v/>
      </c>
      <c r="D19" s="28" t="str">
        <f ca="1">IFERROR(IF(COUNTIF(Fériés!$B$6:$B$18,D$6)=1,"JF",IF(WEEKDAY(D$6,2)&gt;5,"WE","")),"")
&amp;IFERROR(LEFT(INDEX(Tableau1[Vacation],MATCH($A19&amp;"|"&amp;D$6*1,Tableau1[Cle],0)),1),"")
&amp;IFERROR(IF(OR(WEEKDAY(D$6,2)&gt;5,$AH19=0),"",IF(D$6&lt;=INDEX(Tableau2[Date de Fin],MATCH(D$6,OFFSET(Tableau2[[#Headers],[Date de début]],$AH19,,$AI19-$AH19+1),1)),"A","")),"")</f>
        <v/>
      </c>
      <c r="E19" s="28" t="str">
        <f ca="1">IFERROR(IF(COUNTIF(Fériés!$B$6:$B$18,E$6)=1,"JF",IF(WEEKDAY(E$6,2)&gt;5,"WE","")),"")
&amp;IFERROR(LEFT(INDEX(Tableau1[Vacation],MATCH($A19&amp;"|"&amp;E$6*1,Tableau1[Cle],0)),1),"")
&amp;IFERROR(IF(OR(WEEKDAY(E$6,2)&gt;5,$AH19=0),"",IF(E$6&lt;=INDEX(Tableau2[Date de Fin],MATCH(E$6,OFFSET(Tableau2[[#Headers],[Date de début]],$AH19,,$AI19-$AH19+1),1)),"A","")),"")</f>
        <v/>
      </c>
      <c r="F19" s="28" t="str">
        <f ca="1">IFERROR(IF(COUNTIF(Fériés!$B$6:$B$18,F$6)=1,"JF",IF(WEEKDAY(F$6,2)&gt;5,"WE","")),"")
&amp;IFERROR(LEFT(INDEX(Tableau1[Vacation],MATCH($A19&amp;"|"&amp;F$6*1,Tableau1[Cle],0)),1),"")
&amp;IFERROR(IF(OR(WEEKDAY(F$6,2)&gt;5,$AH19=0),"",IF(F$6&lt;=INDEX(Tableau2[Date de Fin],MATCH(F$6,OFFSET(Tableau2[[#Headers],[Date de début]],$AH19,,$AI19-$AH19+1),1)),"A","")),"")</f>
        <v>WE</v>
      </c>
      <c r="G19" s="28" t="str">
        <f ca="1">IFERROR(IF(COUNTIF(Fériés!$B$6:$B$18,G$6)=1,"JF",IF(WEEKDAY(G$6,2)&gt;5,"WE","")),"")
&amp;IFERROR(LEFT(INDEX(Tableau1[Vacation],MATCH($A19&amp;"|"&amp;G$6*1,Tableau1[Cle],0)),1),"")
&amp;IFERROR(IF(OR(WEEKDAY(G$6,2)&gt;5,$AH19=0),"",IF(G$6&lt;=INDEX(Tableau2[Date de Fin],MATCH(G$6,OFFSET(Tableau2[[#Headers],[Date de début]],$AH19,,$AI19-$AH19+1),1)),"A","")),"")</f>
        <v>WE</v>
      </c>
      <c r="H19" s="28" t="str">
        <f ca="1">IFERROR(IF(COUNTIF(Fériés!$B$6:$B$18,H$6)=1,"JF",IF(WEEKDAY(H$6,2)&gt;5,"WE","")),"")
&amp;IFERROR(LEFT(INDEX(Tableau1[Vacation],MATCH($A19&amp;"|"&amp;H$6*1,Tableau1[Cle],0)),1),"")
&amp;IFERROR(IF(OR(WEEKDAY(H$6,2)&gt;5,$AH19=0),"",IF(H$6&lt;=INDEX(Tableau2[Date de Fin],MATCH(H$6,OFFSET(Tableau2[[#Headers],[Date de début]],$AH19,,$AI19-$AH19+1),1)),"A","")),"")</f>
        <v/>
      </c>
      <c r="I19" s="28" t="str">
        <f ca="1">IFERROR(IF(COUNTIF(Fériés!$B$6:$B$18,I$6)=1,"JF",IF(WEEKDAY(I$6,2)&gt;5,"WE","")),"")
&amp;IFERROR(LEFT(INDEX(Tableau1[Vacation],MATCH($A19&amp;"|"&amp;I$6*1,Tableau1[Cle],0)),1),"")
&amp;IFERROR(IF(OR(WEEKDAY(I$6,2)&gt;5,$AH19=0),"",IF(I$6&lt;=INDEX(Tableau2[Date de Fin],MATCH(I$6,OFFSET(Tableau2[[#Headers],[Date de début]],$AH19,,$AI19-$AH19+1),1)),"A","")),"")</f>
        <v/>
      </c>
      <c r="J19" s="28" t="str">
        <f ca="1">IFERROR(IF(COUNTIF(Fériés!$B$6:$B$18,J$6)=1,"JF",IF(WEEKDAY(J$6,2)&gt;5,"WE","")),"")
&amp;IFERROR(LEFT(INDEX(Tableau1[Vacation],MATCH($A19&amp;"|"&amp;J$6*1,Tableau1[Cle],0)),1),"")
&amp;IFERROR(IF(OR(WEEKDAY(J$6,2)&gt;5,$AH19=0),"",IF(J$6&lt;=INDEX(Tableau2[Date de Fin],MATCH(J$6,OFFSET(Tableau2[[#Headers],[Date de début]],$AH19,,$AI19-$AH19+1),1)),"A","")),"")</f>
        <v/>
      </c>
      <c r="K19" s="28" t="str">
        <f ca="1">IFERROR(IF(COUNTIF(Fériés!$B$6:$B$18,K$6)=1,"JF",IF(WEEKDAY(K$6,2)&gt;5,"WE","")),"")
&amp;IFERROR(LEFT(INDEX(Tableau1[Vacation],MATCH($A19&amp;"|"&amp;K$6*1,Tableau1[Cle],0)),1),"")
&amp;IFERROR(IF(OR(WEEKDAY(K$6,2)&gt;5,$AH19=0),"",IF(K$6&lt;=INDEX(Tableau2[Date de Fin],MATCH(K$6,OFFSET(Tableau2[[#Headers],[Date de début]],$AH19,,$AI19-$AH19+1),1)),"A","")),"")</f>
        <v>M</v>
      </c>
      <c r="L19" s="28" t="str">
        <f ca="1">IFERROR(IF(COUNTIF(Fériés!$B$6:$B$18,L$6)=1,"JF",IF(WEEKDAY(L$6,2)&gt;5,"WE","")),"")
&amp;IFERROR(LEFT(INDEX(Tableau1[Vacation],MATCH($A19&amp;"|"&amp;L$6*1,Tableau1[Cle],0)),1),"")
&amp;IFERROR(IF(OR(WEEKDAY(L$6,2)&gt;5,$AH19=0),"",IF(L$6&lt;=INDEX(Tableau2[Date de Fin],MATCH(L$6,OFFSET(Tableau2[[#Headers],[Date de début]],$AH19,,$AI19-$AH19+1),1)),"A","")),"")</f>
        <v/>
      </c>
      <c r="M19" s="28" t="str">
        <f ca="1">IFERROR(IF(COUNTIF(Fériés!$B$6:$B$18,M$6)=1,"JF",IF(WEEKDAY(M$6,2)&gt;5,"WE","")),"")
&amp;IFERROR(LEFT(INDEX(Tableau1[Vacation],MATCH($A19&amp;"|"&amp;M$6*1,Tableau1[Cle],0)),1),"")
&amp;IFERROR(IF(OR(WEEKDAY(M$6,2)&gt;5,$AH19=0),"",IF(M$6&lt;=INDEX(Tableau2[Date de Fin],MATCH(M$6,OFFSET(Tableau2[[#Headers],[Date de début]],$AH19,,$AI19-$AH19+1),1)),"A","")),"")</f>
        <v>WE</v>
      </c>
      <c r="N19" s="28" t="str">
        <f ca="1">IFERROR(IF(COUNTIF(Fériés!$B$6:$B$18,N$6)=1,"JF",IF(WEEKDAY(N$6,2)&gt;5,"WE","")),"")
&amp;IFERROR(LEFT(INDEX(Tableau1[Vacation],MATCH($A19&amp;"|"&amp;N$6*1,Tableau1[Cle],0)),1),"")
&amp;IFERROR(IF(OR(WEEKDAY(N$6,2)&gt;5,$AH19=0),"",IF(N$6&lt;=INDEX(Tableau2[Date de Fin],MATCH(N$6,OFFSET(Tableau2[[#Headers],[Date de début]],$AH19,,$AI19-$AH19+1),1)),"A","")),"")</f>
        <v>WE</v>
      </c>
      <c r="O19" s="28" t="str">
        <f ca="1">IFERROR(IF(COUNTIF(Fériés!$B$6:$B$18,O$6)=1,"JF",IF(WEEKDAY(O$6,2)&gt;5,"WE","")),"")
&amp;IFERROR(LEFT(INDEX(Tableau1[Vacation],MATCH($A19&amp;"|"&amp;O$6*1,Tableau1[Cle],0)),1),"")
&amp;IFERROR(IF(OR(WEEKDAY(O$6,2)&gt;5,$AH19=0),"",IF(O$6&lt;=INDEX(Tableau2[Date de Fin],MATCH(O$6,OFFSET(Tableau2[[#Headers],[Date de début]],$AH19,,$AI19-$AH19+1),1)),"A","")),"")</f>
        <v/>
      </c>
      <c r="P19" s="28" t="str">
        <f ca="1">IFERROR(IF(COUNTIF(Fériés!$B$6:$B$18,P$6)=1,"JF",IF(WEEKDAY(P$6,2)&gt;5,"WE","")),"")
&amp;IFERROR(LEFT(INDEX(Tableau1[Vacation],MATCH($A19&amp;"|"&amp;P$6*1,Tableau1[Cle],0)),1),"")
&amp;IFERROR(IF(OR(WEEKDAY(P$6,2)&gt;5,$AH19=0),"",IF(P$6&lt;=INDEX(Tableau2[Date de Fin],MATCH(P$6,OFFSET(Tableau2[[#Headers],[Date de début]],$AH19,,$AI19-$AH19+1),1)),"A","")),"")</f>
        <v/>
      </c>
      <c r="Q19" s="28" t="str">
        <f ca="1">IFERROR(IF(COUNTIF(Fériés!$B$6:$B$18,Q$6)=1,"JF",IF(WEEKDAY(Q$6,2)&gt;5,"WE","")),"")
&amp;IFERROR(LEFT(INDEX(Tableau1[Vacation],MATCH($A19&amp;"|"&amp;Q$6*1,Tableau1[Cle],0)),1),"")
&amp;IFERROR(IF(OR(WEEKDAY(Q$6,2)&gt;5,$AH19=0),"",IF(Q$6&lt;=INDEX(Tableau2[Date de Fin],MATCH(Q$6,OFFSET(Tableau2[[#Headers],[Date de début]],$AH19,,$AI19-$AH19+1),1)),"A","")),"")</f>
        <v/>
      </c>
      <c r="R19" s="28" t="str">
        <f ca="1">IFERROR(IF(COUNTIF(Fériés!$B$6:$B$18,R$6)=1,"JF",IF(WEEKDAY(R$6,2)&gt;5,"WE","")),"")
&amp;IFERROR(LEFT(INDEX(Tableau1[Vacation],MATCH($A19&amp;"|"&amp;R$6*1,Tableau1[Cle],0)),1),"")
&amp;IFERROR(IF(OR(WEEKDAY(R$6,2)&gt;5,$AH19=0),"",IF(R$6&lt;=INDEX(Tableau2[Date de Fin],MATCH(R$6,OFFSET(Tableau2[[#Headers],[Date de début]],$AH19,,$AI19-$AH19+1),1)),"A","")),"")</f>
        <v/>
      </c>
      <c r="S19" s="28" t="str">
        <f ca="1">IFERROR(IF(COUNTIF(Fériés!$B$6:$B$18,S$6)=1,"JF",IF(WEEKDAY(S$6,2)&gt;5,"WE","")),"")
&amp;IFERROR(LEFT(INDEX(Tableau1[Vacation],MATCH($A19&amp;"|"&amp;S$6*1,Tableau1[Cle],0)),1),"")
&amp;IFERROR(IF(OR(WEEKDAY(S$6,2)&gt;5,$AH19=0),"",IF(S$6&lt;=INDEX(Tableau2[Date de Fin],MATCH(S$6,OFFSET(Tableau2[[#Headers],[Date de début]],$AH19,,$AI19-$AH19+1),1)),"A","")),"")</f>
        <v/>
      </c>
      <c r="T19" s="28" t="str">
        <f ca="1">IFERROR(IF(COUNTIF(Fériés!$B$6:$B$18,T$6)=1,"JF",IF(WEEKDAY(T$6,2)&gt;5,"WE","")),"")
&amp;IFERROR(LEFT(INDEX(Tableau1[Vacation],MATCH($A19&amp;"|"&amp;T$6*1,Tableau1[Cle],0)),1),"")
&amp;IFERROR(IF(OR(WEEKDAY(T$6,2)&gt;5,$AH19=0),"",IF(T$6&lt;=INDEX(Tableau2[Date de Fin],MATCH(T$6,OFFSET(Tableau2[[#Headers],[Date de début]],$AH19,,$AI19-$AH19+1),1)),"A","")),"")</f>
        <v>WE</v>
      </c>
      <c r="U19" s="28" t="str">
        <f ca="1">IFERROR(IF(COUNTIF(Fériés!$B$6:$B$18,U$6)=1,"JF",IF(WEEKDAY(U$6,2)&gt;5,"WE","")),"")
&amp;IFERROR(LEFT(INDEX(Tableau1[Vacation],MATCH($A19&amp;"|"&amp;U$6*1,Tableau1[Cle],0)),1),"")
&amp;IFERROR(IF(OR(WEEKDAY(U$6,2)&gt;5,$AH19=0),"",IF(U$6&lt;=INDEX(Tableau2[Date de Fin],MATCH(U$6,OFFSET(Tableau2[[#Headers],[Date de début]],$AH19,,$AI19-$AH19+1),1)),"A","")),"")</f>
        <v>WE</v>
      </c>
      <c r="V19" s="28" t="str">
        <f ca="1">IFERROR(IF(COUNTIF(Fériés!$B$6:$B$18,V$6)=1,"JF",IF(WEEKDAY(V$6,2)&gt;5,"WE","")),"")
&amp;IFERROR(LEFT(INDEX(Tableau1[Vacation],MATCH($A19&amp;"|"&amp;V$6*1,Tableau1[Cle],0)),1),"")
&amp;IFERROR(IF(OR(WEEKDAY(V$6,2)&gt;5,$AH19=0),"",IF(V$6&lt;=INDEX(Tableau2[Date de Fin],MATCH(V$6,OFFSET(Tableau2[[#Headers],[Date de début]],$AH19,,$AI19-$AH19+1),1)),"A","")),"")</f>
        <v/>
      </c>
      <c r="W19" s="28" t="str">
        <f ca="1">IFERROR(IF(COUNTIF(Fériés!$B$6:$B$18,W$6)=1,"JF",IF(WEEKDAY(W$6,2)&gt;5,"WE","")),"")
&amp;IFERROR(LEFT(INDEX(Tableau1[Vacation],MATCH($A19&amp;"|"&amp;W$6*1,Tableau1[Cle],0)),1),"")
&amp;IFERROR(IF(OR(WEEKDAY(W$6,2)&gt;5,$AH19=0),"",IF(W$6&lt;=INDEX(Tableau2[Date de Fin],MATCH(W$6,OFFSET(Tableau2[[#Headers],[Date de début]],$AH19,,$AI19-$AH19+1),1)),"A","")),"")</f>
        <v/>
      </c>
      <c r="X19" s="28" t="str">
        <f ca="1">IFERROR(IF(COUNTIF(Fériés!$B$6:$B$18,X$6)=1,"JF",IF(WEEKDAY(X$6,2)&gt;5,"WE","")),"")
&amp;IFERROR(LEFT(INDEX(Tableau1[Vacation],MATCH($A19&amp;"|"&amp;X$6*1,Tableau1[Cle],0)),1),"")
&amp;IFERROR(IF(OR(WEEKDAY(X$6,2)&gt;5,$AH19=0),"",IF(X$6&lt;=INDEX(Tableau2[Date de Fin],MATCH(X$6,OFFSET(Tableau2[[#Headers],[Date de début]],$AH19,,$AI19-$AH19+1),1)),"A","")),"")</f>
        <v/>
      </c>
      <c r="Y19" s="28" t="str">
        <f ca="1">IFERROR(IF(COUNTIF(Fériés!$B$6:$B$18,Y$6)=1,"JF",IF(WEEKDAY(Y$6,2)&gt;5,"WE","")),"")
&amp;IFERROR(LEFT(INDEX(Tableau1[Vacation],MATCH($A19&amp;"|"&amp;Y$6*1,Tableau1[Cle],0)),1),"")
&amp;IFERROR(IF(OR(WEEKDAY(Y$6,2)&gt;5,$AH19=0),"",IF(Y$6&lt;=INDEX(Tableau2[Date de Fin],MATCH(Y$6,OFFSET(Tableau2[[#Headers],[Date de début]],$AH19,,$AI19-$AH19+1),1)),"A","")),"")</f>
        <v/>
      </c>
      <c r="Z19" s="28" t="str">
        <f ca="1">IFERROR(IF(COUNTIF(Fériés!$B$6:$B$18,Z$6)=1,"JF",IF(WEEKDAY(Z$6,2)&gt;5,"WE","")),"")
&amp;IFERROR(LEFT(INDEX(Tableau1[Vacation],MATCH($A19&amp;"|"&amp;Z$6*1,Tableau1[Cle],0)),1),"")
&amp;IFERROR(IF(OR(WEEKDAY(Z$6,2)&gt;5,$AH19=0),"",IF(Z$6&lt;=INDEX(Tableau2[Date de Fin],MATCH(Z$6,OFFSET(Tableau2[[#Headers],[Date de début]],$AH19,,$AI19-$AH19+1),1)),"A","")),"")</f>
        <v/>
      </c>
      <c r="AA19" s="28" t="str">
        <f ca="1">IFERROR(IF(COUNTIF(Fériés!$B$6:$B$18,AA$6)=1,"JF",IF(WEEKDAY(AA$6,2)&gt;5,"WE","")),"")
&amp;IFERROR(LEFT(INDEX(Tableau1[Vacation],MATCH($A19&amp;"|"&amp;AA$6*1,Tableau1[Cle],0)),1),"")
&amp;IFERROR(IF(OR(WEEKDAY(AA$6,2)&gt;5,$AH19=0),"",IF(AA$6&lt;=INDEX(Tableau2[Date de Fin],MATCH(AA$6,OFFSET(Tableau2[[#Headers],[Date de début]],$AH19,,$AI19-$AH19+1),1)),"A","")),"")</f>
        <v>WE</v>
      </c>
      <c r="AB19" s="28" t="str">
        <f ca="1">IFERROR(IF(COUNTIF(Fériés!$B$6:$B$18,AB$6)=1,"JF",IF(WEEKDAY(AB$6,2)&gt;5,"WE","")),"")
&amp;IFERROR(LEFT(INDEX(Tableau1[Vacation],MATCH($A19&amp;"|"&amp;AB$6*1,Tableau1[Cle],0)),1),"")
&amp;IFERROR(IF(OR(WEEKDAY(AB$6,2)&gt;5,$AH19=0),"",IF(AB$6&lt;=INDEX(Tableau2[Date de Fin],MATCH(AB$6,OFFSET(Tableau2[[#Headers],[Date de début]],$AH19,,$AI19-$AH19+1),1)),"A","")),"")</f>
        <v>WE</v>
      </c>
      <c r="AC19" s="28" t="str">
        <f ca="1">IFERROR(IF(COUNTIF(Fériés!$B$6:$B$18,AC$6)=1,"JF",IF(WEEKDAY(AC$6,2)&gt;5,"WE","")),"")
&amp;IFERROR(LEFT(INDEX(Tableau1[Vacation],MATCH($A19&amp;"|"&amp;AC$6*1,Tableau1[Cle],0)),1),"")
&amp;IFERROR(IF(OR(WEEKDAY(AC$6,2)&gt;5,$AH19=0),"",IF(AC$6&lt;=INDEX(Tableau2[Date de Fin],MATCH(AC$6,OFFSET(Tableau2[[#Headers],[Date de début]],$AH19,,$AI19-$AH19+1),1)),"A","")),"")</f>
        <v/>
      </c>
      <c r="AD19" s="28" t="str">
        <f ca="1">IFERROR(IF(COUNTIF(Fériés!$B$6:$B$18,AD$6)=1,"JF",IF(WEEKDAY(AD$6,2)&gt;5,"WE","")),"")
&amp;IFERROR(LEFT(INDEX(Tableau1[Vacation],MATCH($A19&amp;"|"&amp;AD$6*1,Tableau1[Cle],0)),1),"")
&amp;IFERROR(IF(OR(WEEKDAY(AD$6,2)&gt;5,$AH19=0),"",IF(AD$6&lt;=INDEX(Tableau2[Date de Fin],MATCH(AD$6,OFFSET(Tableau2[[#Headers],[Date de début]],$AH19,,$AI19-$AH19+1),1)),"A","")),"")</f>
        <v/>
      </c>
      <c r="AE19" s="28" t="str">
        <f ca="1">IFERROR(IF(COUNTIF(Fériés!$B$6:$B$18,AE$6)=1,"JF",IF(WEEKDAY(AE$6,2)&gt;5,"WE","")),"")
&amp;IFERROR(LEFT(INDEX(Tableau1[Vacation],MATCH($A19&amp;"|"&amp;AE$6*1,Tableau1[Cle],0)),1),"")
&amp;IFERROR(IF(OR(WEEKDAY(AE$6,2)&gt;5,$AH19=0),"",IF(AE$6&lt;=INDEX(Tableau2[Date de Fin],MATCH(AE$6,OFFSET(Tableau2[[#Headers],[Date de début]],$AH19,,$AI19-$AH19+1),1)),"A","")),"")</f>
        <v/>
      </c>
      <c r="AF19" s="28" t="str">
        <f ca="1">IFERROR(IF(COUNTIF(Fériés!$B$6:$B$18,AF$6)=1,"JF",IF(WEEKDAY(AF$6,2)&gt;5,"WE","")),"")
&amp;IFERROR(LEFT(INDEX(Tableau1[Vacation],MATCH($A19&amp;"|"&amp;AF$6*1,Tableau1[Cle],0)),1),"")
&amp;IFERROR(IF(OR(WEEKDAY(AF$6,2)&gt;5,$AH19=0),"",IF(AF$6&lt;=INDEX(Tableau2[Date de Fin],MATCH(AF$6,OFFSET(Tableau2[[#Headers],[Date de début]],$AH19,,$AI19-$AH19+1),1)),"A","")),"")</f>
        <v/>
      </c>
      <c r="AG19" s="25"/>
      <c r="AH19" s="25">
        <f>IFERROR(MATCH(A19,Tableau2[Nom agent],0),0)</f>
        <v>0</v>
      </c>
      <c r="AI19" s="25">
        <f>MATCH(A19,Tableau2[Nom agent],1)</f>
        <v>3</v>
      </c>
    </row>
    <row r="20" spans="1:35" s="27" customFormat="1" hidden="1" x14ac:dyDescent="0.35">
      <c r="A20" s="18" t="str">
        <f t="shared" si="10"/>
        <v>Agent 4</v>
      </c>
      <c r="B20" s="28" t="str">
        <f ca="1">IFERROR(IF(COUNTIF(Fériés!$B$6:$B$18,B$6)=1,"JF",IF(WEEKDAY(B$6,2)&gt;5,"WE","")),"")
&amp;IFERROR(LEFT(INDEX(Tableau1[Vacation],MATCH($A20&amp;"|"&amp;B$6*1,Tableau1[Cle],0)),1),"")
&amp;IFERROR(IF(OR(WEEKDAY(B$6,2)&gt;5,$AH20=0),"",IF(B$6&lt;=INDEX(Tableau2[Date de Fin],MATCH(B$6,OFFSET(Tableau2[[#Headers],[Date de début]],$AH20,,$AI20-$AH20+1),1)),"A","")),"")</f>
        <v>JF</v>
      </c>
      <c r="C20" s="28" t="str">
        <f ca="1">IFERROR(IF(COUNTIF(Fériés!$B$6:$B$18,C$6)=1,"JF",IF(WEEKDAY(C$6,2)&gt;5,"WE","")),"")
&amp;IFERROR(LEFT(INDEX(Tableau1[Vacation],MATCH($A20&amp;"|"&amp;C$6*1,Tableau1[Cle],0)),1),"")
&amp;IFERROR(IF(OR(WEEKDAY(C$6,2)&gt;5,$AH20=0),"",IF(C$6&lt;=INDEX(Tableau2[Date de Fin],MATCH(C$6,OFFSET(Tableau2[[#Headers],[Date de début]],$AH20,,$AI20-$AH20+1),1)),"A","")),"")</f>
        <v/>
      </c>
      <c r="D20" s="28" t="str">
        <f ca="1">IFERROR(IF(COUNTIF(Fériés!$B$6:$B$18,D$6)=1,"JF",IF(WEEKDAY(D$6,2)&gt;5,"WE","")),"")
&amp;IFERROR(LEFT(INDEX(Tableau1[Vacation],MATCH($A20&amp;"|"&amp;D$6*1,Tableau1[Cle],0)),1),"")
&amp;IFERROR(IF(OR(WEEKDAY(D$6,2)&gt;5,$AH20=0),"",IF(D$6&lt;=INDEX(Tableau2[Date de Fin],MATCH(D$6,OFFSET(Tableau2[[#Headers],[Date de début]],$AH20,,$AI20-$AH20+1),1)),"A","")),"")</f>
        <v/>
      </c>
      <c r="E20" s="28" t="str">
        <f ca="1">IFERROR(IF(COUNTIF(Fériés!$B$6:$B$18,E$6)=1,"JF",IF(WEEKDAY(E$6,2)&gt;5,"WE","")),"")
&amp;IFERROR(LEFT(INDEX(Tableau1[Vacation],MATCH($A20&amp;"|"&amp;E$6*1,Tableau1[Cle],0)),1),"")
&amp;IFERROR(IF(OR(WEEKDAY(E$6,2)&gt;5,$AH20=0),"",IF(E$6&lt;=INDEX(Tableau2[Date de Fin],MATCH(E$6,OFFSET(Tableau2[[#Headers],[Date de début]],$AH20,,$AI20-$AH20+1),1)),"A","")),"")</f>
        <v/>
      </c>
      <c r="F20" s="28" t="str">
        <f ca="1">IFERROR(IF(COUNTIF(Fériés!$B$6:$B$18,F$6)=1,"JF",IF(WEEKDAY(F$6,2)&gt;5,"WE","")),"")
&amp;IFERROR(LEFT(INDEX(Tableau1[Vacation],MATCH($A20&amp;"|"&amp;F$6*1,Tableau1[Cle],0)),1),"")
&amp;IFERROR(IF(OR(WEEKDAY(F$6,2)&gt;5,$AH20=0),"",IF(F$6&lt;=INDEX(Tableau2[Date de Fin],MATCH(F$6,OFFSET(Tableau2[[#Headers],[Date de début]],$AH20,,$AI20-$AH20+1),1)),"A","")),"")</f>
        <v>WE</v>
      </c>
      <c r="G20" s="28" t="str">
        <f ca="1">IFERROR(IF(COUNTIF(Fériés!$B$6:$B$18,G$6)=1,"JF",IF(WEEKDAY(G$6,2)&gt;5,"WE","")),"")
&amp;IFERROR(LEFT(INDEX(Tableau1[Vacation],MATCH($A20&amp;"|"&amp;G$6*1,Tableau1[Cle],0)),1),"")
&amp;IFERROR(IF(OR(WEEKDAY(G$6,2)&gt;5,$AH20=0),"",IF(G$6&lt;=INDEX(Tableau2[Date de Fin],MATCH(G$6,OFFSET(Tableau2[[#Headers],[Date de début]],$AH20,,$AI20-$AH20+1),1)),"A","")),"")</f>
        <v>WE</v>
      </c>
      <c r="H20" s="28" t="str">
        <f ca="1">IFERROR(IF(COUNTIF(Fériés!$B$6:$B$18,H$6)=1,"JF",IF(WEEKDAY(H$6,2)&gt;5,"WE","")),"")
&amp;IFERROR(LEFT(INDEX(Tableau1[Vacation],MATCH($A20&amp;"|"&amp;H$6*1,Tableau1[Cle],0)),1),"")
&amp;IFERROR(IF(OR(WEEKDAY(H$6,2)&gt;5,$AH20=0),"",IF(H$6&lt;=INDEX(Tableau2[Date de Fin],MATCH(H$6,OFFSET(Tableau2[[#Headers],[Date de début]],$AH20,,$AI20-$AH20+1),1)),"A","")),"")</f>
        <v/>
      </c>
      <c r="I20" s="28" t="str">
        <f ca="1">IFERROR(IF(COUNTIF(Fériés!$B$6:$B$18,I$6)=1,"JF",IF(WEEKDAY(I$6,2)&gt;5,"WE","")),"")
&amp;IFERROR(LEFT(INDEX(Tableau1[Vacation],MATCH($A20&amp;"|"&amp;I$6*1,Tableau1[Cle],0)),1),"")
&amp;IFERROR(IF(OR(WEEKDAY(I$6,2)&gt;5,$AH20=0),"",IF(I$6&lt;=INDEX(Tableau2[Date de Fin],MATCH(I$6,OFFSET(Tableau2[[#Headers],[Date de début]],$AH20,,$AI20-$AH20+1),1)),"A","")),"")</f>
        <v/>
      </c>
      <c r="J20" s="28" t="str">
        <f ca="1">IFERROR(IF(COUNTIF(Fériés!$B$6:$B$18,J$6)=1,"JF",IF(WEEKDAY(J$6,2)&gt;5,"WE","")),"")
&amp;IFERROR(LEFT(INDEX(Tableau1[Vacation],MATCH($A20&amp;"|"&amp;J$6*1,Tableau1[Cle],0)),1),"")
&amp;IFERROR(IF(OR(WEEKDAY(J$6,2)&gt;5,$AH20=0),"",IF(J$6&lt;=INDEX(Tableau2[Date de Fin],MATCH(J$6,OFFSET(Tableau2[[#Headers],[Date de début]],$AH20,,$AI20-$AH20+1),1)),"A","")),"")</f>
        <v/>
      </c>
      <c r="K20" s="28" t="str">
        <f ca="1">IFERROR(IF(COUNTIF(Fériés!$B$6:$B$18,K$6)=1,"JF",IF(WEEKDAY(K$6,2)&gt;5,"WE","")),"")
&amp;IFERROR(LEFT(INDEX(Tableau1[Vacation],MATCH($A20&amp;"|"&amp;K$6*1,Tableau1[Cle],0)),1),"")
&amp;IFERROR(IF(OR(WEEKDAY(K$6,2)&gt;5,$AH20=0),"",IF(K$6&lt;=INDEX(Tableau2[Date de Fin],MATCH(K$6,OFFSET(Tableau2[[#Headers],[Date de début]],$AH20,,$AI20-$AH20+1),1)),"A","")),"")</f>
        <v/>
      </c>
      <c r="L20" s="28" t="str">
        <f ca="1">IFERROR(IF(COUNTIF(Fériés!$B$6:$B$18,L$6)=1,"JF",IF(WEEKDAY(L$6,2)&gt;5,"WE","")),"")
&amp;IFERROR(LEFT(INDEX(Tableau1[Vacation],MATCH($A20&amp;"|"&amp;L$6*1,Tableau1[Cle],0)),1),"")
&amp;IFERROR(IF(OR(WEEKDAY(L$6,2)&gt;5,$AH20=0),"",IF(L$6&lt;=INDEX(Tableau2[Date de Fin],MATCH(L$6,OFFSET(Tableau2[[#Headers],[Date de début]],$AH20,,$AI20-$AH20+1),1)),"A","")),"")</f>
        <v>S</v>
      </c>
      <c r="M20" s="28" t="str">
        <f ca="1">IFERROR(IF(COUNTIF(Fériés!$B$6:$B$18,M$6)=1,"JF",IF(WEEKDAY(M$6,2)&gt;5,"WE","")),"")
&amp;IFERROR(LEFT(INDEX(Tableau1[Vacation],MATCH($A20&amp;"|"&amp;M$6*1,Tableau1[Cle],0)),1),"")
&amp;IFERROR(IF(OR(WEEKDAY(M$6,2)&gt;5,$AH20=0),"",IF(M$6&lt;=INDEX(Tableau2[Date de Fin],MATCH(M$6,OFFSET(Tableau2[[#Headers],[Date de début]],$AH20,,$AI20-$AH20+1),1)),"A","")),"")</f>
        <v>WE</v>
      </c>
      <c r="N20" s="28" t="str">
        <f ca="1">IFERROR(IF(COUNTIF(Fériés!$B$6:$B$18,N$6)=1,"JF",IF(WEEKDAY(N$6,2)&gt;5,"WE","")),"")
&amp;IFERROR(LEFT(INDEX(Tableau1[Vacation],MATCH($A20&amp;"|"&amp;N$6*1,Tableau1[Cle],0)),1),"")
&amp;IFERROR(IF(OR(WEEKDAY(N$6,2)&gt;5,$AH20=0),"",IF(N$6&lt;=INDEX(Tableau2[Date de Fin],MATCH(N$6,OFFSET(Tableau2[[#Headers],[Date de début]],$AH20,,$AI20-$AH20+1),1)),"A","")),"")</f>
        <v>WE</v>
      </c>
      <c r="O20" s="28" t="str">
        <f ca="1">IFERROR(IF(COUNTIF(Fériés!$B$6:$B$18,O$6)=1,"JF",IF(WEEKDAY(O$6,2)&gt;5,"WE","")),"")
&amp;IFERROR(LEFT(INDEX(Tableau1[Vacation],MATCH($A20&amp;"|"&amp;O$6*1,Tableau1[Cle],0)),1),"")
&amp;IFERROR(IF(OR(WEEKDAY(O$6,2)&gt;5,$AH20=0),"",IF(O$6&lt;=INDEX(Tableau2[Date de Fin],MATCH(O$6,OFFSET(Tableau2[[#Headers],[Date de début]],$AH20,,$AI20-$AH20+1),1)),"A","")),"")</f>
        <v/>
      </c>
      <c r="P20" s="28" t="str">
        <f ca="1">IFERROR(IF(COUNTIF(Fériés!$B$6:$B$18,P$6)=1,"JF",IF(WEEKDAY(P$6,2)&gt;5,"WE","")),"")
&amp;IFERROR(LEFT(INDEX(Tableau1[Vacation],MATCH($A20&amp;"|"&amp;P$6*1,Tableau1[Cle],0)),1),"")
&amp;IFERROR(IF(OR(WEEKDAY(P$6,2)&gt;5,$AH20=0),"",IF(P$6&lt;=INDEX(Tableau2[Date de Fin],MATCH(P$6,OFFSET(Tableau2[[#Headers],[Date de début]],$AH20,,$AI20-$AH20+1),1)),"A","")),"")</f>
        <v/>
      </c>
      <c r="Q20" s="28" t="str">
        <f ca="1">IFERROR(IF(COUNTIF(Fériés!$B$6:$B$18,Q$6)=1,"JF",IF(WEEKDAY(Q$6,2)&gt;5,"WE","")),"")
&amp;IFERROR(LEFT(INDEX(Tableau1[Vacation],MATCH($A20&amp;"|"&amp;Q$6*1,Tableau1[Cle],0)),1),"")
&amp;IFERROR(IF(OR(WEEKDAY(Q$6,2)&gt;5,$AH20=0),"",IF(Q$6&lt;=INDEX(Tableau2[Date de Fin],MATCH(Q$6,OFFSET(Tableau2[[#Headers],[Date de début]],$AH20,,$AI20-$AH20+1),1)),"A","")),"")</f>
        <v/>
      </c>
      <c r="R20" s="28" t="str">
        <f ca="1">IFERROR(IF(COUNTIF(Fériés!$B$6:$B$18,R$6)=1,"JF",IF(WEEKDAY(R$6,2)&gt;5,"WE","")),"")
&amp;IFERROR(LEFT(INDEX(Tableau1[Vacation],MATCH($A20&amp;"|"&amp;R$6*1,Tableau1[Cle],0)),1),"")
&amp;IFERROR(IF(OR(WEEKDAY(R$6,2)&gt;5,$AH20=0),"",IF(R$6&lt;=INDEX(Tableau2[Date de Fin],MATCH(R$6,OFFSET(Tableau2[[#Headers],[Date de début]],$AH20,,$AI20-$AH20+1),1)),"A","")),"")</f>
        <v/>
      </c>
      <c r="S20" s="28" t="str">
        <f ca="1">IFERROR(IF(COUNTIF(Fériés!$B$6:$B$18,S$6)=1,"JF",IF(WEEKDAY(S$6,2)&gt;5,"WE","")),"")
&amp;IFERROR(LEFT(INDEX(Tableau1[Vacation],MATCH($A20&amp;"|"&amp;S$6*1,Tableau1[Cle],0)),1),"")
&amp;IFERROR(IF(OR(WEEKDAY(S$6,2)&gt;5,$AH20=0),"",IF(S$6&lt;=INDEX(Tableau2[Date de Fin],MATCH(S$6,OFFSET(Tableau2[[#Headers],[Date de début]],$AH20,,$AI20-$AH20+1),1)),"A","")),"")</f>
        <v/>
      </c>
      <c r="T20" s="28" t="str">
        <f ca="1">IFERROR(IF(COUNTIF(Fériés!$B$6:$B$18,T$6)=1,"JF",IF(WEEKDAY(T$6,2)&gt;5,"WE","")),"")
&amp;IFERROR(LEFT(INDEX(Tableau1[Vacation],MATCH($A20&amp;"|"&amp;T$6*1,Tableau1[Cle],0)),1),"")
&amp;IFERROR(IF(OR(WEEKDAY(T$6,2)&gt;5,$AH20=0),"",IF(T$6&lt;=INDEX(Tableau2[Date de Fin],MATCH(T$6,OFFSET(Tableau2[[#Headers],[Date de début]],$AH20,,$AI20-$AH20+1),1)),"A","")),"")</f>
        <v>WE</v>
      </c>
      <c r="U20" s="28" t="str">
        <f ca="1">IFERROR(IF(COUNTIF(Fériés!$B$6:$B$18,U$6)=1,"JF",IF(WEEKDAY(U$6,2)&gt;5,"WE","")),"")
&amp;IFERROR(LEFT(INDEX(Tableau1[Vacation],MATCH($A20&amp;"|"&amp;U$6*1,Tableau1[Cle],0)),1),"")
&amp;IFERROR(IF(OR(WEEKDAY(U$6,2)&gt;5,$AH20=0),"",IF(U$6&lt;=INDEX(Tableau2[Date de Fin],MATCH(U$6,OFFSET(Tableau2[[#Headers],[Date de début]],$AH20,,$AI20-$AH20+1),1)),"A","")),"")</f>
        <v>WE</v>
      </c>
      <c r="V20" s="28" t="str">
        <f ca="1">IFERROR(IF(COUNTIF(Fériés!$B$6:$B$18,V$6)=1,"JF",IF(WEEKDAY(V$6,2)&gt;5,"WE","")),"")
&amp;IFERROR(LEFT(INDEX(Tableau1[Vacation],MATCH($A20&amp;"|"&amp;V$6*1,Tableau1[Cle],0)),1),"")
&amp;IFERROR(IF(OR(WEEKDAY(V$6,2)&gt;5,$AH20=0),"",IF(V$6&lt;=INDEX(Tableau2[Date de Fin],MATCH(V$6,OFFSET(Tableau2[[#Headers],[Date de début]],$AH20,,$AI20-$AH20+1),1)),"A","")),"")</f>
        <v/>
      </c>
      <c r="W20" s="28" t="str">
        <f ca="1">IFERROR(IF(COUNTIF(Fériés!$B$6:$B$18,W$6)=1,"JF",IF(WEEKDAY(W$6,2)&gt;5,"WE","")),"")
&amp;IFERROR(LEFT(INDEX(Tableau1[Vacation],MATCH($A20&amp;"|"&amp;W$6*1,Tableau1[Cle],0)),1),"")
&amp;IFERROR(IF(OR(WEEKDAY(W$6,2)&gt;5,$AH20=0),"",IF(W$6&lt;=INDEX(Tableau2[Date de Fin],MATCH(W$6,OFFSET(Tableau2[[#Headers],[Date de début]],$AH20,,$AI20-$AH20+1),1)),"A","")),"")</f>
        <v/>
      </c>
      <c r="X20" s="28" t="str">
        <f ca="1">IFERROR(IF(COUNTIF(Fériés!$B$6:$B$18,X$6)=1,"JF",IF(WEEKDAY(X$6,2)&gt;5,"WE","")),"")
&amp;IFERROR(LEFT(INDEX(Tableau1[Vacation],MATCH($A20&amp;"|"&amp;X$6*1,Tableau1[Cle],0)),1),"")
&amp;IFERROR(IF(OR(WEEKDAY(X$6,2)&gt;5,$AH20=0),"",IF(X$6&lt;=INDEX(Tableau2[Date de Fin],MATCH(X$6,OFFSET(Tableau2[[#Headers],[Date de début]],$AH20,,$AI20-$AH20+1),1)),"A","")),"")</f>
        <v/>
      </c>
      <c r="Y20" s="28" t="str">
        <f ca="1">IFERROR(IF(COUNTIF(Fériés!$B$6:$B$18,Y$6)=1,"JF",IF(WEEKDAY(Y$6,2)&gt;5,"WE","")),"")
&amp;IFERROR(LEFT(INDEX(Tableau1[Vacation],MATCH($A20&amp;"|"&amp;Y$6*1,Tableau1[Cle],0)),1),"")
&amp;IFERROR(IF(OR(WEEKDAY(Y$6,2)&gt;5,$AH20=0),"",IF(Y$6&lt;=INDEX(Tableau2[Date de Fin],MATCH(Y$6,OFFSET(Tableau2[[#Headers],[Date de début]],$AH20,,$AI20-$AH20+1),1)),"A","")),"")</f>
        <v/>
      </c>
      <c r="Z20" s="28" t="str">
        <f ca="1">IFERROR(IF(COUNTIF(Fériés!$B$6:$B$18,Z$6)=1,"JF",IF(WEEKDAY(Z$6,2)&gt;5,"WE","")),"")
&amp;IFERROR(LEFT(INDEX(Tableau1[Vacation],MATCH($A20&amp;"|"&amp;Z$6*1,Tableau1[Cle],0)),1),"")
&amp;IFERROR(IF(OR(WEEKDAY(Z$6,2)&gt;5,$AH20=0),"",IF(Z$6&lt;=INDEX(Tableau2[Date de Fin],MATCH(Z$6,OFFSET(Tableau2[[#Headers],[Date de début]],$AH20,,$AI20-$AH20+1),1)),"A","")),"")</f>
        <v/>
      </c>
      <c r="AA20" s="28" t="str">
        <f ca="1">IFERROR(IF(COUNTIF(Fériés!$B$6:$B$18,AA$6)=1,"JF",IF(WEEKDAY(AA$6,2)&gt;5,"WE","")),"")
&amp;IFERROR(LEFT(INDEX(Tableau1[Vacation],MATCH($A20&amp;"|"&amp;AA$6*1,Tableau1[Cle],0)),1),"")
&amp;IFERROR(IF(OR(WEEKDAY(AA$6,2)&gt;5,$AH20=0),"",IF(AA$6&lt;=INDEX(Tableau2[Date de Fin],MATCH(AA$6,OFFSET(Tableau2[[#Headers],[Date de début]],$AH20,,$AI20-$AH20+1),1)),"A","")),"")</f>
        <v>WE</v>
      </c>
      <c r="AB20" s="28" t="str">
        <f ca="1">IFERROR(IF(COUNTIF(Fériés!$B$6:$B$18,AB$6)=1,"JF",IF(WEEKDAY(AB$6,2)&gt;5,"WE","")),"")
&amp;IFERROR(LEFT(INDEX(Tableau1[Vacation],MATCH($A20&amp;"|"&amp;AB$6*1,Tableau1[Cle],0)),1),"")
&amp;IFERROR(IF(OR(WEEKDAY(AB$6,2)&gt;5,$AH20=0),"",IF(AB$6&lt;=INDEX(Tableau2[Date de Fin],MATCH(AB$6,OFFSET(Tableau2[[#Headers],[Date de début]],$AH20,,$AI20-$AH20+1),1)),"A","")),"")</f>
        <v>WE</v>
      </c>
      <c r="AC20" s="28" t="str">
        <f ca="1">IFERROR(IF(COUNTIF(Fériés!$B$6:$B$18,AC$6)=1,"JF",IF(WEEKDAY(AC$6,2)&gt;5,"WE","")),"")
&amp;IFERROR(LEFT(INDEX(Tableau1[Vacation],MATCH($A20&amp;"|"&amp;AC$6*1,Tableau1[Cle],0)),1),"")
&amp;IFERROR(IF(OR(WEEKDAY(AC$6,2)&gt;5,$AH20=0),"",IF(AC$6&lt;=INDEX(Tableau2[Date de Fin],MATCH(AC$6,OFFSET(Tableau2[[#Headers],[Date de début]],$AH20,,$AI20-$AH20+1),1)),"A","")),"")</f>
        <v/>
      </c>
      <c r="AD20" s="28" t="str">
        <f ca="1">IFERROR(IF(COUNTIF(Fériés!$B$6:$B$18,AD$6)=1,"JF",IF(WEEKDAY(AD$6,2)&gt;5,"WE","")),"")
&amp;IFERROR(LEFT(INDEX(Tableau1[Vacation],MATCH($A20&amp;"|"&amp;AD$6*1,Tableau1[Cle],0)),1),"")
&amp;IFERROR(IF(OR(WEEKDAY(AD$6,2)&gt;5,$AH20=0),"",IF(AD$6&lt;=INDEX(Tableau2[Date de Fin],MATCH(AD$6,OFFSET(Tableau2[[#Headers],[Date de début]],$AH20,,$AI20-$AH20+1),1)),"A","")),"")</f>
        <v/>
      </c>
      <c r="AE20" s="28" t="str">
        <f ca="1">IFERROR(IF(COUNTIF(Fériés!$B$6:$B$18,AE$6)=1,"JF",IF(WEEKDAY(AE$6,2)&gt;5,"WE","")),"")
&amp;IFERROR(LEFT(INDEX(Tableau1[Vacation],MATCH($A20&amp;"|"&amp;AE$6*1,Tableau1[Cle],0)),1),"")
&amp;IFERROR(IF(OR(WEEKDAY(AE$6,2)&gt;5,$AH20=0),"",IF(AE$6&lt;=INDEX(Tableau2[Date de Fin],MATCH(AE$6,OFFSET(Tableau2[[#Headers],[Date de début]],$AH20,,$AI20-$AH20+1),1)),"A","")),"")</f>
        <v/>
      </c>
      <c r="AF20" s="28" t="str">
        <f ca="1">IFERROR(IF(COUNTIF(Fériés!$B$6:$B$18,AF$6)=1,"JF",IF(WEEKDAY(AF$6,2)&gt;5,"WE","")),"")
&amp;IFERROR(LEFT(INDEX(Tableau1[Vacation],MATCH($A20&amp;"|"&amp;AF$6*1,Tableau1[Cle],0)),1),"")
&amp;IFERROR(IF(OR(WEEKDAY(AF$6,2)&gt;5,$AH20=0),"",IF(AF$6&lt;=INDEX(Tableau2[Date de Fin],MATCH(AF$6,OFFSET(Tableau2[[#Headers],[Date de début]],$AH20,,$AI20-$AH20+1),1)),"A","")),"")</f>
        <v/>
      </c>
      <c r="AG20" s="25"/>
      <c r="AH20" s="25">
        <f>IFERROR(MATCH(A20,Tableau2[Nom agent],0),0)</f>
        <v>0</v>
      </c>
      <c r="AI20" s="25">
        <f>MATCH(A20,Tableau2[Nom agent],1)</f>
        <v>3</v>
      </c>
    </row>
    <row r="21" spans="1:35" s="27" customFormat="1" hidden="1" x14ac:dyDescent="0.35">
      <c r="A21" s="18" t="str">
        <f t="shared" si="10"/>
        <v>Agent 5</v>
      </c>
      <c r="B21" s="28" t="str">
        <f ca="1">IFERROR(IF(COUNTIF(Fériés!$B$6:$B$18,B$6)=1,"JF",IF(WEEKDAY(B$6,2)&gt;5,"WE","")),"")
&amp;IFERROR(LEFT(INDEX(Tableau1[Vacation],MATCH($A21&amp;"|"&amp;B$6*1,Tableau1[Cle],0)),1),"")
&amp;IFERROR(IF(OR(WEEKDAY(B$6,2)&gt;5,$AH21=0),"",IF(B$6&lt;=INDEX(Tableau2[Date de Fin],MATCH(B$6,OFFSET(Tableau2[[#Headers],[Date de début]],$AH21,,$AI21-$AH21+1),1)),"A","")),"")</f>
        <v>JF</v>
      </c>
      <c r="C21" s="28" t="str">
        <f ca="1">IFERROR(IF(COUNTIF(Fériés!$B$6:$B$18,C$6)=1,"JF",IF(WEEKDAY(C$6,2)&gt;5,"WE","")),"")
&amp;IFERROR(LEFT(INDEX(Tableau1[Vacation],MATCH($A21&amp;"|"&amp;C$6*1,Tableau1[Cle],0)),1),"")
&amp;IFERROR(IF(OR(WEEKDAY(C$6,2)&gt;5,$AH21=0),"",IF(C$6&lt;=INDEX(Tableau2[Date de Fin],MATCH(C$6,OFFSET(Tableau2[[#Headers],[Date de début]],$AH21,,$AI21-$AH21+1),1)),"A","")),"")</f>
        <v/>
      </c>
      <c r="D21" s="28" t="str">
        <f ca="1">IFERROR(IF(COUNTIF(Fériés!$B$6:$B$18,D$6)=1,"JF",IF(WEEKDAY(D$6,2)&gt;5,"WE","")),"")
&amp;IFERROR(LEFT(INDEX(Tableau1[Vacation],MATCH($A21&amp;"|"&amp;D$6*1,Tableau1[Cle],0)),1),"")
&amp;IFERROR(IF(OR(WEEKDAY(D$6,2)&gt;5,$AH21=0),"",IF(D$6&lt;=INDEX(Tableau2[Date de Fin],MATCH(D$6,OFFSET(Tableau2[[#Headers],[Date de début]],$AH21,,$AI21-$AH21+1),1)),"A","")),"")</f>
        <v/>
      </c>
      <c r="E21" s="28" t="str">
        <f ca="1">IFERROR(IF(COUNTIF(Fériés!$B$6:$B$18,E$6)=1,"JF",IF(WEEKDAY(E$6,2)&gt;5,"WE","")),"")
&amp;IFERROR(LEFT(INDEX(Tableau1[Vacation],MATCH($A21&amp;"|"&amp;E$6*1,Tableau1[Cle],0)),1),"")
&amp;IFERROR(IF(OR(WEEKDAY(E$6,2)&gt;5,$AH21=0),"",IF(E$6&lt;=INDEX(Tableau2[Date de Fin],MATCH(E$6,OFFSET(Tableau2[[#Headers],[Date de début]],$AH21,,$AI21-$AH21+1),1)),"A","")),"")</f>
        <v/>
      </c>
      <c r="F21" s="28" t="str">
        <f ca="1">IFERROR(IF(COUNTIF(Fériés!$B$6:$B$18,F$6)=1,"JF",IF(WEEKDAY(F$6,2)&gt;5,"WE","")),"")
&amp;IFERROR(LEFT(INDEX(Tableau1[Vacation],MATCH($A21&amp;"|"&amp;F$6*1,Tableau1[Cle],0)),1),"")
&amp;IFERROR(IF(OR(WEEKDAY(F$6,2)&gt;5,$AH21=0),"",IF(F$6&lt;=INDEX(Tableau2[Date de Fin],MATCH(F$6,OFFSET(Tableau2[[#Headers],[Date de début]],$AH21,,$AI21-$AH21+1),1)),"A","")),"")</f>
        <v>WE</v>
      </c>
      <c r="G21" s="28" t="str">
        <f ca="1">IFERROR(IF(COUNTIF(Fériés!$B$6:$B$18,G$6)=1,"JF",IF(WEEKDAY(G$6,2)&gt;5,"WE","")),"")
&amp;IFERROR(LEFT(INDEX(Tableau1[Vacation],MATCH($A21&amp;"|"&amp;G$6*1,Tableau1[Cle],0)),1),"")
&amp;IFERROR(IF(OR(WEEKDAY(G$6,2)&gt;5,$AH21=0),"",IF(G$6&lt;=INDEX(Tableau2[Date de Fin],MATCH(G$6,OFFSET(Tableau2[[#Headers],[Date de début]],$AH21,,$AI21-$AH21+1),1)),"A","")),"")</f>
        <v>WE</v>
      </c>
      <c r="H21" s="28" t="str">
        <f ca="1">IFERROR(IF(COUNTIF(Fériés!$B$6:$B$18,H$6)=1,"JF",IF(WEEKDAY(H$6,2)&gt;5,"WE","")),"")
&amp;IFERROR(LEFT(INDEX(Tableau1[Vacation],MATCH($A21&amp;"|"&amp;H$6*1,Tableau1[Cle],0)),1),"")
&amp;IFERROR(IF(OR(WEEKDAY(H$6,2)&gt;5,$AH21=0),"",IF(H$6&lt;=INDEX(Tableau2[Date de Fin],MATCH(H$6,OFFSET(Tableau2[[#Headers],[Date de début]],$AH21,,$AI21-$AH21+1),1)),"A","")),"")</f>
        <v/>
      </c>
      <c r="I21" s="28" t="str">
        <f ca="1">IFERROR(IF(COUNTIF(Fériés!$B$6:$B$18,I$6)=1,"JF",IF(WEEKDAY(I$6,2)&gt;5,"WE","")),"")
&amp;IFERROR(LEFT(INDEX(Tableau1[Vacation],MATCH($A21&amp;"|"&amp;I$6*1,Tableau1[Cle],0)),1),"")
&amp;IFERROR(IF(OR(WEEKDAY(I$6,2)&gt;5,$AH21=0),"",IF(I$6&lt;=INDEX(Tableau2[Date de Fin],MATCH(I$6,OFFSET(Tableau2[[#Headers],[Date de début]],$AH21,,$AI21-$AH21+1),1)),"A","")),"")</f>
        <v/>
      </c>
      <c r="J21" s="28" t="str">
        <f ca="1">IFERROR(IF(COUNTIF(Fériés!$B$6:$B$18,J$6)=1,"JF",IF(WEEKDAY(J$6,2)&gt;5,"WE","")),"")
&amp;IFERROR(LEFT(INDEX(Tableau1[Vacation],MATCH($A21&amp;"|"&amp;J$6*1,Tableau1[Cle],0)),1),"")
&amp;IFERROR(IF(OR(WEEKDAY(J$6,2)&gt;5,$AH21=0),"",IF(J$6&lt;=INDEX(Tableau2[Date de Fin],MATCH(J$6,OFFSET(Tableau2[[#Headers],[Date de début]],$AH21,,$AI21-$AH21+1),1)),"A","")),"")</f>
        <v/>
      </c>
      <c r="K21" s="28" t="str">
        <f ca="1">IFERROR(IF(COUNTIF(Fériés!$B$6:$B$18,K$6)=1,"JF",IF(WEEKDAY(K$6,2)&gt;5,"WE","")),"")
&amp;IFERROR(LEFT(INDEX(Tableau1[Vacation],MATCH($A21&amp;"|"&amp;K$6*1,Tableau1[Cle],0)),1),"")
&amp;IFERROR(IF(OR(WEEKDAY(K$6,2)&gt;5,$AH21=0),"",IF(K$6&lt;=INDEX(Tableau2[Date de Fin],MATCH(K$6,OFFSET(Tableau2[[#Headers],[Date de début]],$AH21,,$AI21-$AH21+1),1)),"A","")),"")</f>
        <v/>
      </c>
      <c r="L21" s="28" t="str">
        <f ca="1">IFERROR(IF(COUNTIF(Fériés!$B$6:$B$18,L$6)=1,"JF",IF(WEEKDAY(L$6,2)&gt;5,"WE","")),"")
&amp;IFERROR(LEFT(INDEX(Tableau1[Vacation],MATCH($A21&amp;"|"&amp;L$6*1,Tableau1[Cle],0)),1),"")
&amp;IFERROR(IF(OR(WEEKDAY(L$6,2)&gt;5,$AH21=0),"",IF(L$6&lt;=INDEX(Tableau2[Date de Fin],MATCH(L$6,OFFSET(Tableau2[[#Headers],[Date de début]],$AH21,,$AI21-$AH21+1),1)),"A","")),"")</f>
        <v/>
      </c>
      <c r="M21" s="28" t="str">
        <f ca="1">IFERROR(IF(COUNTIF(Fériés!$B$6:$B$18,M$6)=1,"JF",IF(WEEKDAY(M$6,2)&gt;5,"WE","")),"")
&amp;IFERROR(LEFT(INDEX(Tableau1[Vacation],MATCH($A21&amp;"|"&amp;M$6*1,Tableau1[Cle],0)),1),"")
&amp;IFERROR(IF(OR(WEEKDAY(M$6,2)&gt;5,$AH21=0),"",IF(M$6&lt;=INDEX(Tableau2[Date de Fin],MATCH(M$6,OFFSET(Tableau2[[#Headers],[Date de début]],$AH21,,$AI21-$AH21+1),1)),"A","")),"")</f>
        <v>WE</v>
      </c>
      <c r="N21" s="28" t="str">
        <f ca="1">IFERROR(IF(COUNTIF(Fériés!$B$6:$B$18,N$6)=1,"JF",IF(WEEKDAY(N$6,2)&gt;5,"WE","")),"")
&amp;IFERROR(LEFT(INDEX(Tableau1[Vacation],MATCH($A21&amp;"|"&amp;N$6*1,Tableau1[Cle],0)),1),"")
&amp;IFERROR(IF(OR(WEEKDAY(N$6,2)&gt;5,$AH21=0),"",IF(N$6&lt;=INDEX(Tableau2[Date de Fin],MATCH(N$6,OFFSET(Tableau2[[#Headers],[Date de début]],$AH21,,$AI21-$AH21+1),1)),"A","")),"")</f>
        <v>WE</v>
      </c>
      <c r="O21" s="28" t="str">
        <f ca="1">IFERROR(IF(COUNTIF(Fériés!$B$6:$B$18,O$6)=1,"JF",IF(WEEKDAY(O$6,2)&gt;5,"WE","")),"")
&amp;IFERROR(LEFT(INDEX(Tableau1[Vacation],MATCH($A21&amp;"|"&amp;O$6*1,Tableau1[Cle],0)),1),"")
&amp;IFERROR(IF(OR(WEEKDAY(O$6,2)&gt;5,$AH21=0),"",IF(O$6&lt;=INDEX(Tableau2[Date de Fin],MATCH(O$6,OFFSET(Tableau2[[#Headers],[Date de début]],$AH21,,$AI21-$AH21+1),1)),"A","")),"")</f>
        <v/>
      </c>
      <c r="P21" s="28" t="str">
        <f ca="1">IFERROR(IF(COUNTIF(Fériés!$B$6:$B$18,P$6)=1,"JF",IF(WEEKDAY(P$6,2)&gt;5,"WE","")),"")
&amp;IFERROR(LEFT(INDEX(Tableau1[Vacation],MATCH($A21&amp;"|"&amp;P$6*1,Tableau1[Cle],0)),1),"")
&amp;IFERROR(IF(OR(WEEKDAY(P$6,2)&gt;5,$AH21=0),"",IF(P$6&lt;=INDEX(Tableau2[Date de Fin],MATCH(P$6,OFFSET(Tableau2[[#Headers],[Date de début]],$AH21,,$AI21-$AH21+1),1)),"A","")),"")</f>
        <v/>
      </c>
      <c r="Q21" s="28" t="str">
        <f ca="1">IFERROR(IF(COUNTIF(Fériés!$B$6:$B$18,Q$6)=1,"JF",IF(WEEKDAY(Q$6,2)&gt;5,"WE","")),"")
&amp;IFERROR(LEFT(INDEX(Tableau1[Vacation],MATCH($A21&amp;"|"&amp;Q$6*1,Tableau1[Cle],0)),1),"")
&amp;IFERROR(IF(OR(WEEKDAY(Q$6,2)&gt;5,$AH21=0),"",IF(Q$6&lt;=INDEX(Tableau2[Date de Fin],MATCH(Q$6,OFFSET(Tableau2[[#Headers],[Date de début]],$AH21,,$AI21-$AH21+1),1)),"A","")),"")</f>
        <v/>
      </c>
      <c r="R21" s="28" t="str">
        <f ca="1">IFERROR(IF(COUNTIF(Fériés!$B$6:$B$18,R$6)=1,"JF",IF(WEEKDAY(R$6,2)&gt;5,"WE","")),"")
&amp;IFERROR(LEFT(INDEX(Tableau1[Vacation],MATCH($A21&amp;"|"&amp;R$6*1,Tableau1[Cle],0)),1),"")
&amp;IFERROR(IF(OR(WEEKDAY(R$6,2)&gt;5,$AH21=0),"",IF(R$6&lt;=INDEX(Tableau2[Date de Fin],MATCH(R$6,OFFSET(Tableau2[[#Headers],[Date de début]],$AH21,,$AI21-$AH21+1),1)),"A","")),"")</f>
        <v/>
      </c>
      <c r="S21" s="28" t="str">
        <f ca="1">IFERROR(IF(COUNTIF(Fériés!$B$6:$B$18,S$6)=1,"JF",IF(WEEKDAY(S$6,2)&gt;5,"WE","")),"")
&amp;IFERROR(LEFT(INDEX(Tableau1[Vacation],MATCH($A21&amp;"|"&amp;S$6*1,Tableau1[Cle],0)),1),"")
&amp;IFERROR(IF(OR(WEEKDAY(S$6,2)&gt;5,$AH21=0),"",IF(S$6&lt;=INDEX(Tableau2[Date de Fin],MATCH(S$6,OFFSET(Tableau2[[#Headers],[Date de début]],$AH21,,$AI21-$AH21+1),1)),"A","")),"")</f>
        <v/>
      </c>
      <c r="T21" s="28" t="str">
        <f ca="1">IFERROR(IF(COUNTIF(Fériés!$B$6:$B$18,T$6)=1,"JF",IF(WEEKDAY(T$6,2)&gt;5,"WE","")),"")
&amp;IFERROR(LEFT(INDEX(Tableau1[Vacation],MATCH($A21&amp;"|"&amp;T$6*1,Tableau1[Cle],0)),1),"")
&amp;IFERROR(IF(OR(WEEKDAY(T$6,2)&gt;5,$AH21=0),"",IF(T$6&lt;=INDEX(Tableau2[Date de Fin],MATCH(T$6,OFFSET(Tableau2[[#Headers],[Date de début]],$AH21,,$AI21-$AH21+1),1)),"A","")),"")</f>
        <v>WE</v>
      </c>
      <c r="U21" s="28" t="str">
        <f ca="1">IFERROR(IF(COUNTIF(Fériés!$B$6:$B$18,U$6)=1,"JF",IF(WEEKDAY(U$6,2)&gt;5,"WE","")),"")
&amp;IFERROR(LEFT(INDEX(Tableau1[Vacation],MATCH($A21&amp;"|"&amp;U$6*1,Tableau1[Cle],0)),1),"")
&amp;IFERROR(IF(OR(WEEKDAY(U$6,2)&gt;5,$AH21=0),"",IF(U$6&lt;=INDEX(Tableau2[Date de Fin],MATCH(U$6,OFFSET(Tableau2[[#Headers],[Date de début]],$AH21,,$AI21-$AH21+1),1)),"A","")),"")</f>
        <v>WE</v>
      </c>
      <c r="V21" s="28" t="str">
        <f ca="1">IFERROR(IF(COUNTIF(Fériés!$B$6:$B$18,V$6)=1,"JF",IF(WEEKDAY(V$6,2)&gt;5,"WE","")),"")
&amp;IFERROR(LEFT(INDEX(Tableau1[Vacation],MATCH($A21&amp;"|"&amp;V$6*1,Tableau1[Cle],0)),1),"")
&amp;IFERROR(IF(OR(WEEKDAY(V$6,2)&gt;5,$AH21=0),"",IF(V$6&lt;=INDEX(Tableau2[Date de Fin],MATCH(V$6,OFFSET(Tableau2[[#Headers],[Date de début]],$AH21,,$AI21-$AH21+1),1)),"A","")),"")</f>
        <v/>
      </c>
      <c r="W21" s="28" t="str">
        <f ca="1">IFERROR(IF(COUNTIF(Fériés!$B$6:$B$18,W$6)=1,"JF",IF(WEEKDAY(W$6,2)&gt;5,"WE","")),"")
&amp;IFERROR(LEFT(INDEX(Tableau1[Vacation],MATCH($A21&amp;"|"&amp;W$6*1,Tableau1[Cle],0)),1),"")
&amp;IFERROR(IF(OR(WEEKDAY(W$6,2)&gt;5,$AH21=0),"",IF(W$6&lt;=INDEX(Tableau2[Date de Fin],MATCH(W$6,OFFSET(Tableau2[[#Headers],[Date de début]],$AH21,,$AI21-$AH21+1),1)),"A","")),"")</f>
        <v/>
      </c>
      <c r="X21" s="28" t="str">
        <f ca="1">IFERROR(IF(COUNTIF(Fériés!$B$6:$B$18,X$6)=1,"JF",IF(WEEKDAY(X$6,2)&gt;5,"WE","")),"")
&amp;IFERROR(LEFT(INDEX(Tableau1[Vacation],MATCH($A21&amp;"|"&amp;X$6*1,Tableau1[Cle],0)),1),"")
&amp;IFERROR(IF(OR(WEEKDAY(X$6,2)&gt;5,$AH21=0),"",IF(X$6&lt;=INDEX(Tableau2[Date de Fin],MATCH(X$6,OFFSET(Tableau2[[#Headers],[Date de début]],$AH21,,$AI21-$AH21+1),1)),"A","")),"")</f>
        <v/>
      </c>
      <c r="Y21" s="28" t="str">
        <f ca="1">IFERROR(IF(COUNTIF(Fériés!$B$6:$B$18,Y$6)=1,"JF",IF(WEEKDAY(Y$6,2)&gt;5,"WE","")),"")
&amp;IFERROR(LEFT(INDEX(Tableau1[Vacation],MATCH($A21&amp;"|"&amp;Y$6*1,Tableau1[Cle],0)),1),"")
&amp;IFERROR(IF(OR(WEEKDAY(Y$6,2)&gt;5,$AH21=0),"",IF(Y$6&lt;=INDEX(Tableau2[Date de Fin],MATCH(Y$6,OFFSET(Tableau2[[#Headers],[Date de début]],$AH21,,$AI21-$AH21+1),1)),"A","")),"")</f>
        <v/>
      </c>
      <c r="Z21" s="28" t="str">
        <f ca="1">IFERROR(IF(COUNTIF(Fériés!$B$6:$B$18,Z$6)=1,"JF",IF(WEEKDAY(Z$6,2)&gt;5,"WE","")),"")
&amp;IFERROR(LEFT(INDEX(Tableau1[Vacation],MATCH($A21&amp;"|"&amp;Z$6*1,Tableau1[Cle],0)),1),"")
&amp;IFERROR(IF(OR(WEEKDAY(Z$6,2)&gt;5,$AH21=0),"",IF(Z$6&lt;=INDEX(Tableau2[Date de Fin],MATCH(Z$6,OFFSET(Tableau2[[#Headers],[Date de début]],$AH21,,$AI21-$AH21+1),1)),"A","")),"")</f>
        <v/>
      </c>
      <c r="AA21" s="28" t="str">
        <f ca="1">IFERROR(IF(COUNTIF(Fériés!$B$6:$B$18,AA$6)=1,"JF",IF(WEEKDAY(AA$6,2)&gt;5,"WE","")),"")
&amp;IFERROR(LEFT(INDEX(Tableau1[Vacation],MATCH($A21&amp;"|"&amp;AA$6*1,Tableau1[Cle],0)),1),"")
&amp;IFERROR(IF(OR(WEEKDAY(AA$6,2)&gt;5,$AH21=0),"",IF(AA$6&lt;=INDEX(Tableau2[Date de Fin],MATCH(AA$6,OFFSET(Tableau2[[#Headers],[Date de début]],$AH21,,$AI21-$AH21+1),1)),"A","")),"")</f>
        <v>WE</v>
      </c>
      <c r="AB21" s="28" t="str">
        <f ca="1">IFERROR(IF(COUNTIF(Fériés!$B$6:$B$18,AB$6)=1,"JF",IF(WEEKDAY(AB$6,2)&gt;5,"WE","")),"")
&amp;IFERROR(LEFT(INDEX(Tableau1[Vacation],MATCH($A21&amp;"|"&amp;AB$6*1,Tableau1[Cle],0)),1),"")
&amp;IFERROR(IF(OR(WEEKDAY(AB$6,2)&gt;5,$AH21=0),"",IF(AB$6&lt;=INDEX(Tableau2[Date de Fin],MATCH(AB$6,OFFSET(Tableau2[[#Headers],[Date de début]],$AH21,,$AI21-$AH21+1),1)),"A","")),"")</f>
        <v>WE</v>
      </c>
      <c r="AC21" s="28" t="str">
        <f ca="1">IFERROR(IF(COUNTIF(Fériés!$B$6:$B$18,AC$6)=1,"JF",IF(WEEKDAY(AC$6,2)&gt;5,"WE","")),"")
&amp;IFERROR(LEFT(INDEX(Tableau1[Vacation],MATCH($A21&amp;"|"&amp;AC$6*1,Tableau1[Cle],0)),1),"")
&amp;IFERROR(IF(OR(WEEKDAY(AC$6,2)&gt;5,$AH21=0),"",IF(AC$6&lt;=INDEX(Tableau2[Date de Fin],MATCH(AC$6,OFFSET(Tableau2[[#Headers],[Date de début]],$AH21,,$AI21-$AH21+1),1)),"A","")),"")</f>
        <v/>
      </c>
      <c r="AD21" s="28" t="str">
        <f ca="1">IFERROR(IF(COUNTIF(Fériés!$B$6:$B$18,AD$6)=1,"JF",IF(WEEKDAY(AD$6,2)&gt;5,"WE","")),"")
&amp;IFERROR(LEFT(INDEX(Tableau1[Vacation],MATCH($A21&amp;"|"&amp;AD$6*1,Tableau1[Cle],0)),1),"")
&amp;IFERROR(IF(OR(WEEKDAY(AD$6,2)&gt;5,$AH21=0),"",IF(AD$6&lt;=INDEX(Tableau2[Date de Fin],MATCH(AD$6,OFFSET(Tableau2[[#Headers],[Date de début]],$AH21,,$AI21-$AH21+1),1)),"A","")),"")</f>
        <v/>
      </c>
      <c r="AE21" s="28" t="str">
        <f ca="1">IFERROR(IF(COUNTIF(Fériés!$B$6:$B$18,AE$6)=1,"JF",IF(WEEKDAY(AE$6,2)&gt;5,"WE","")),"")
&amp;IFERROR(LEFT(INDEX(Tableau1[Vacation],MATCH($A21&amp;"|"&amp;AE$6*1,Tableau1[Cle],0)),1),"")
&amp;IFERROR(IF(OR(WEEKDAY(AE$6,2)&gt;5,$AH21=0),"",IF(AE$6&lt;=INDEX(Tableau2[Date de Fin],MATCH(AE$6,OFFSET(Tableau2[[#Headers],[Date de début]],$AH21,,$AI21-$AH21+1),1)),"A","")),"")</f>
        <v/>
      </c>
      <c r="AF21" s="28" t="str">
        <f ca="1">IFERROR(IF(COUNTIF(Fériés!$B$6:$B$18,AF$6)=1,"JF",IF(WEEKDAY(AF$6,2)&gt;5,"WE","")),"")
&amp;IFERROR(LEFT(INDEX(Tableau1[Vacation],MATCH($A21&amp;"|"&amp;AF$6*1,Tableau1[Cle],0)),1),"")
&amp;IFERROR(IF(OR(WEEKDAY(AF$6,2)&gt;5,$AH21=0),"",IF(AF$6&lt;=INDEX(Tableau2[Date de Fin],MATCH(AF$6,OFFSET(Tableau2[[#Headers],[Date de début]],$AH21,,$AI21-$AH21+1),1)),"A","")),"")</f>
        <v/>
      </c>
      <c r="AG21" s="25"/>
      <c r="AH21" s="25">
        <f>IFERROR(MATCH(A21,Tableau2[Nom agent],0),0)</f>
        <v>0</v>
      </c>
      <c r="AI21" s="25">
        <f>MATCH(A21,Tableau2[Nom agent],1)</f>
        <v>3</v>
      </c>
    </row>
    <row r="22" spans="1:35" s="27" customFormat="1" hidden="1" x14ac:dyDescent="0.35">
      <c r="A22" s="18" t="str">
        <f t="shared" si="10"/>
        <v>Agent 6</v>
      </c>
      <c r="B22" s="28" t="str">
        <f ca="1">IFERROR(IF(COUNTIF(Fériés!$B$6:$B$18,B$6)=1,"JF",IF(WEEKDAY(B$6,2)&gt;5,"WE","")),"")
&amp;IFERROR(LEFT(INDEX(Tableau1[Vacation],MATCH($A22&amp;"|"&amp;B$6*1,Tableau1[Cle],0)),1),"")
&amp;IFERROR(IF(OR(WEEKDAY(B$6,2)&gt;5,$AH22=0),"",IF(B$6&lt;=INDEX(Tableau2[Date de Fin],MATCH(B$6,OFFSET(Tableau2[[#Headers],[Date de début]],$AH22,,$AI22-$AH22+1),1)),"A","")),"")</f>
        <v>JF</v>
      </c>
      <c r="C22" s="28" t="str">
        <f ca="1">IFERROR(IF(COUNTIF(Fériés!$B$6:$B$18,C$6)=1,"JF",IF(WEEKDAY(C$6,2)&gt;5,"WE","")),"")
&amp;IFERROR(LEFT(INDEX(Tableau1[Vacation],MATCH($A22&amp;"|"&amp;C$6*1,Tableau1[Cle],0)),1),"")
&amp;IFERROR(IF(OR(WEEKDAY(C$6,2)&gt;5,$AH22=0),"",IF(C$6&lt;=INDEX(Tableau2[Date de Fin],MATCH(C$6,OFFSET(Tableau2[[#Headers],[Date de début]],$AH22,,$AI22-$AH22+1),1)),"A","")),"")</f>
        <v/>
      </c>
      <c r="D22" s="28" t="str">
        <f ca="1">IFERROR(IF(COUNTIF(Fériés!$B$6:$B$18,D$6)=1,"JF",IF(WEEKDAY(D$6,2)&gt;5,"WE","")),"")
&amp;IFERROR(LEFT(INDEX(Tableau1[Vacation],MATCH($A22&amp;"|"&amp;D$6*1,Tableau1[Cle],0)),1),"")
&amp;IFERROR(IF(OR(WEEKDAY(D$6,2)&gt;5,$AH22=0),"",IF(D$6&lt;=INDEX(Tableau2[Date de Fin],MATCH(D$6,OFFSET(Tableau2[[#Headers],[Date de début]],$AH22,,$AI22-$AH22+1),1)),"A","")),"")</f>
        <v/>
      </c>
      <c r="E22" s="28" t="str">
        <f ca="1">IFERROR(IF(COUNTIF(Fériés!$B$6:$B$18,E$6)=1,"JF",IF(WEEKDAY(E$6,2)&gt;5,"WE","")),"")
&amp;IFERROR(LEFT(INDEX(Tableau1[Vacation],MATCH($A22&amp;"|"&amp;E$6*1,Tableau1[Cle],0)),1),"")
&amp;IFERROR(IF(OR(WEEKDAY(E$6,2)&gt;5,$AH22=0),"",IF(E$6&lt;=INDEX(Tableau2[Date de Fin],MATCH(E$6,OFFSET(Tableau2[[#Headers],[Date de début]],$AH22,,$AI22-$AH22+1),1)),"A","")),"")</f>
        <v/>
      </c>
      <c r="F22" s="28" t="str">
        <f ca="1">IFERROR(IF(COUNTIF(Fériés!$B$6:$B$18,F$6)=1,"JF",IF(WEEKDAY(F$6,2)&gt;5,"WE","")),"")
&amp;IFERROR(LEFT(INDEX(Tableau1[Vacation],MATCH($A22&amp;"|"&amp;F$6*1,Tableau1[Cle],0)),1),"")
&amp;IFERROR(IF(OR(WEEKDAY(F$6,2)&gt;5,$AH22=0),"",IF(F$6&lt;=INDEX(Tableau2[Date de Fin],MATCH(F$6,OFFSET(Tableau2[[#Headers],[Date de début]],$AH22,,$AI22-$AH22+1),1)),"A","")),"")</f>
        <v>WE</v>
      </c>
      <c r="G22" s="28" t="str">
        <f ca="1">IFERROR(IF(COUNTIF(Fériés!$B$6:$B$18,G$6)=1,"JF",IF(WEEKDAY(G$6,2)&gt;5,"WE","")),"")
&amp;IFERROR(LEFT(INDEX(Tableau1[Vacation],MATCH($A22&amp;"|"&amp;G$6*1,Tableau1[Cle],0)),1),"")
&amp;IFERROR(IF(OR(WEEKDAY(G$6,2)&gt;5,$AH22=0),"",IF(G$6&lt;=INDEX(Tableau2[Date de Fin],MATCH(G$6,OFFSET(Tableau2[[#Headers],[Date de début]],$AH22,,$AI22-$AH22+1),1)),"A","")),"")</f>
        <v>WE</v>
      </c>
      <c r="H22" s="28" t="str">
        <f ca="1">IFERROR(IF(COUNTIF(Fériés!$B$6:$B$18,H$6)=1,"JF",IF(WEEKDAY(H$6,2)&gt;5,"WE","")),"")
&amp;IFERROR(LEFT(INDEX(Tableau1[Vacation],MATCH($A22&amp;"|"&amp;H$6*1,Tableau1[Cle],0)),1),"")
&amp;IFERROR(IF(OR(WEEKDAY(H$6,2)&gt;5,$AH22=0),"",IF(H$6&lt;=INDEX(Tableau2[Date de Fin],MATCH(H$6,OFFSET(Tableau2[[#Headers],[Date de début]],$AH22,,$AI22-$AH22+1),1)),"A","")),"")</f>
        <v/>
      </c>
      <c r="I22" s="28" t="str">
        <f ca="1">IFERROR(IF(COUNTIF(Fériés!$B$6:$B$18,I$6)=1,"JF",IF(WEEKDAY(I$6,2)&gt;5,"WE","")),"")
&amp;IFERROR(LEFT(INDEX(Tableau1[Vacation],MATCH($A22&amp;"|"&amp;I$6*1,Tableau1[Cle],0)),1),"")
&amp;IFERROR(IF(OR(WEEKDAY(I$6,2)&gt;5,$AH22=0),"",IF(I$6&lt;=INDEX(Tableau2[Date de Fin],MATCH(I$6,OFFSET(Tableau2[[#Headers],[Date de début]],$AH22,,$AI22-$AH22+1),1)),"A","")),"")</f>
        <v/>
      </c>
      <c r="J22" s="28" t="str">
        <f ca="1">IFERROR(IF(COUNTIF(Fériés!$B$6:$B$18,J$6)=1,"JF",IF(WEEKDAY(J$6,2)&gt;5,"WE","")),"")
&amp;IFERROR(LEFT(INDEX(Tableau1[Vacation],MATCH($A22&amp;"|"&amp;J$6*1,Tableau1[Cle],0)),1),"")
&amp;IFERROR(IF(OR(WEEKDAY(J$6,2)&gt;5,$AH22=0),"",IF(J$6&lt;=INDEX(Tableau2[Date de Fin],MATCH(J$6,OFFSET(Tableau2[[#Headers],[Date de début]],$AH22,,$AI22-$AH22+1),1)),"A","")),"")</f>
        <v/>
      </c>
      <c r="K22" s="28" t="str">
        <f ca="1">IFERROR(IF(COUNTIF(Fériés!$B$6:$B$18,K$6)=1,"JF",IF(WEEKDAY(K$6,2)&gt;5,"WE","")),"")
&amp;IFERROR(LEFT(INDEX(Tableau1[Vacation],MATCH($A22&amp;"|"&amp;K$6*1,Tableau1[Cle],0)),1),"")
&amp;IFERROR(IF(OR(WEEKDAY(K$6,2)&gt;5,$AH22=0),"",IF(K$6&lt;=INDEX(Tableau2[Date de Fin],MATCH(K$6,OFFSET(Tableau2[[#Headers],[Date de début]],$AH22,,$AI22-$AH22+1),1)),"A","")),"")</f>
        <v/>
      </c>
      <c r="L22" s="28" t="str">
        <f ca="1">IFERROR(IF(COUNTIF(Fériés!$B$6:$B$18,L$6)=1,"JF",IF(WEEKDAY(L$6,2)&gt;5,"WE","")),"")
&amp;IFERROR(LEFT(INDEX(Tableau1[Vacation],MATCH($A22&amp;"|"&amp;L$6*1,Tableau1[Cle],0)),1),"")
&amp;IFERROR(IF(OR(WEEKDAY(L$6,2)&gt;5,$AH22=0),"",IF(L$6&lt;=INDEX(Tableau2[Date de Fin],MATCH(L$6,OFFSET(Tableau2[[#Headers],[Date de début]],$AH22,,$AI22-$AH22+1),1)),"A","")),"")</f>
        <v/>
      </c>
      <c r="M22" s="28" t="str">
        <f ca="1">IFERROR(IF(COUNTIF(Fériés!$B$6:$B$18,M$6)=1,"JF",IF(WEEKDAY(M$6,2)&gt;5,"WE","")),"")
&amp;IFERROR(LEFT(INDEX(Tableau1[Vacation],MATCH($A22&amp;"|"&amp;M$6*1,Tableau1[Cle],0)),1),"")
&amp;IFERROR(IF(OR(WEEKDAY(M$6,2)&gt;5,$AH22=0),"",IF(M$6&lt;=INDEX(Tableau2[Date de Fin],MATCH(M$6,OFFSET(Tableau2[[#Headers],[Date de début]],$AH22,,$AI22-$AH22+1),1)),"A","")),"")</f>
        <v>WE</v>
      </c>
      <c r="N22" s="28" t="str">
        <f ca="1">IFERROR(IF(COUNTIF(Fériés!$B$6:$B$18,N$6)=1,"JF",IF(WEEKDAY(N$6,2)&gt;5,"WE","")),"")
&amp;IFERROR(LEFT(INDEX(Tableau1[Vacation],MATCH($A22&amp;"|"&amp;N$6*1,Tableau1[Cle],0)),1),"")
&amp;IFERROR(IF(OR(WEEKDAY(N$6,2)&gt;5,$AH22=0),"",IF(N$6&lt;=INDEX(Tableau2[Date de Fin],MATCH(N$6,OFFSET(Tableau2[[#Headers],[Date de début]],$AH22,,$AI22-$AH22+1),1)),"A","")),"")</f>
        <v>WE</v>
      </c>
      <c r="O22" s="28" t="str">
        <f ca="1">IFERROR(IF(COUNTIF(Fériés!$B$6:$B$18,O$6)=1,"JF",IF(WEEKDAY(O$6,2)&gt;5,"WE","")),"")
&amp;IFERROR(LEFT(INDEX(Tableau1[Vacation],MATCH($A22&amp;"|"&amp;O$6*1,Tableau1[Cle],0)),1),"")
&amp;IFERROR(IF(OR(WEEKDAY(O$6,2)&gt;5,$AH22=0),"",IF(O$6&lt;=INDEX(Tableau2[Date de Fin],MATCH(O$6,OFFSET(Tableau2[[#Headers],[Date de début]],$AH22,,$AI22-$AH22+1),1)),"A","")),"")</f>
        <v/>
      </c>
      <c r="P22" s="28" t="str">
        <f ca="1">IFERROR(IF(COUNTIF(Fériés!$B$6:$B$18,P$6)=1,"JF",IF(WEEKDAY(P$6,2)&gt;5,"WE","")),"")
&amp;IFERROR(LEFT(INDEX(Tableau1[Vacation],MATCH($A22&amp;"|"&amp;P$6*1,Tableau1[Cle],0)),1),"")
&amp;IFERROR(IF(OR(WEEKDAY(P$6,2)&gt;5,$AH22=0),"",IF(P$6&lt;=INDEX(Tableau2[Date de Fin],MATCH(P$6,OFFSET(Tableau2[[#Headers],[Date de début]],$AH22,,$AI22-$AH22+1),1)),"A","")),"")</f>
        <v/>
      </c>
      <c r="Q22" s="28" t="str">
        <f ca="1">IFERROR(IF(COUNTIF(Fériés!$B$6:$B$18,Q$6)=1,"JF",IF(WEEKDAY(Q$6,2)&gt;5,"WE","")),"")
&amp;IFERROR(LEFT(INDEX(Tableau1[Vacation],MATCH($A22&amp;"|"&amp;Q$6*1,Tableau1[Cle],0)),1),"")
&amp;IFERROR(IF(OR(WEEKDAY(Q$6,2)&gt;5,$AH22=0),"",IF(Q$6&lt;=INDEX(Tableau2[Date de Fin],MATCH(Q$6,OFFSET(Tableau2[[#Headers],[Date de début]],$AH22,,$AI22-$AH22+1),1)),"A","")),"")</f>
        <v/>
      </c>
      <c r="R22" s="28" t="str">
        <f ca="1">IFERROR(IF(COUNTIF(Fériés!$B$6:$B$18,R$6)=1,"JF",IF(WEEKDAY(R$6,2)&gt;5,"WE","")),"")
&amp;IFERROR(LEFT(INDEX(Tableau1[Vacation],MATCH($A22&amp;"|"&amp;R$6*1,Tableau1[Cle],0)),1),"")
&amp;IFERROR(IF(OR(WEEKDAY(R$6,2)&gt;5,$AH22=0),"",IF(R$6&lt;=INDEX(Tableau2[Date de Fin],MATCH(R$6,OFFSET(Tableau2[[#Headers],[Date de début]],$AH22,,$AI22-$AH22+1),1)),"A","")),"")</f>
        <v/>
      </c>
      <c r="S22" s="28" t="str">
        <f ca="1">IFERROR(IF(COUNTIF(Fériés!$B$6:$B$18,S$6)=1,"JF",IF(WEEKDAY(S$6,2)&gt;5,"WE","")),"")
&amp;IFERROR(LEFT(INDEX(Tableau1[Vacation],MATCH($A22&amp;"|"&amp;S$6*1,Tableau1[Cle],0)),1),"")
&amp;IFERROR(IF(OR(WEEKDAY(S$6,2)&gt;5,$AH22=0),"",IF(S$6&lt;=INDEX(Tableau2[Date de Fin],MATCH(S$6,OFFSET(Tableau2[[#Headers],[Date de début]],$AH22,,$AI22-$AH22+1),1)),"A","")),"")</f>
        <v/>
      </c>
      <c r="T22" s="28" t="str">
        <f ca="1">IFERROR(IF(COUNTIF(Fériés!$B$6:$B$18,T$6)=1,"JF",IF(WEEKDAY(T$6,2)&gt;5,"WE","")),"")
&amp;IFERROR(LEFT(INDEX(Tableau1[Vacation],MATCH($A22&amp;"|"&amp;T$6*1,Tableau1[Cle],0)),1),"")
&amp;IFERROR(IF(OR(WEEKDAY(T$6,2)&gt;5,$AH22=0),"",IF(T$6&lt;=INDEX(Tableau2[Date de Fin],MATCH(T$6,OFFSET(Tableau2[[#Headers],[Date de début]],$AH22,,$AI22-$AH22+1),1)),"A","")),"")</f>
        <v>WE</v>
      </c>
      <c r="U22" s="28" t="str">
        <f ca="1">IFERROR(IF(COUNTIF(Fériés!$B$6:$B$18,U$6)=1,"JF",IF(WEEKDAY(U$6,2)&gt;5,"WE","")),"")
&amp;IFERROR(LEFT(INDEX(Tableau1[Vacation],MATCH($A22&amp;"|"&amp;U$6*1,Tableau1[Cle],0)),1),"")
&amp;IFERROR(IF(OR(WEEKDAY(U$6,2)&gt;5,$AH22=0),"",IF(U$6&lt;=INDEX(Tableau2[Date de Fin],MATCH(U$6,OFFSET(Tableau2[[#Headers],[Date de début]],$AH22,,$AI22-$AH22+1),1)),"A","")),"")</f>
        <v>WE</v>
      </c>
      <c r="V22" s="28" t="str">
        <f ca="1">IFERROR(IF(COUNTIF(Fériés!$B$6:$B$18,V$6)=1,"JF",IF(WEEKDAY(V$6,2)&gt;5,"WE","")),"")
&amp;IFERROR(LEFT(INDEX(Tableau1[Vacation],MATCH($A22&amp;"|"&amp;V$6*1,Tableau1[Cle],0)),1),"")
&amp;IFERROR(IF(OR(WEEKDAY(V$6,2)&gt;5,$AH22=0),"",IF(V$6&lt;=INDEX(Tableau2[Date de Fin],MATCH(V$6,OFFSET(Tableau2[[#Headers],[Date de début]],$AH22,,$AI22-$AH22+1),1)),"A","")),"")</f>
        <v/>
      </c>
      <c r="W22" s="28" t="str">
        <f ca="1">IFERROR(IF(COUNTIF(Fériés!$B$6:$B$18,W$6)=1,"JF",IF(WEEKDAY(W$6,2)&gt;5,"WE","")),"")
&amp;IFERROR(LEFT(INDEX(Tableau1[Vacation],MATCH($A22&amp;"|"&amp;W$6*1,Tableau1[Cle],0)),1),"")
&amp;IFERROR(IF(OR(WEEKDAY(W$6,2)&gt;5,$AH22=0),"",IF(W$6&lt;=INDEX(Tableau2[Date de Fin],MATCH(W$6,OFFSET(Tableau2[[#Headers],[Date de début]],$AH22,,$AI22-$AH22+1),1)),"A","")),"")</f>
        <v/>
      </c>
      <c r="X22" s="28" t="str">
        <f ca="1">IFERROR(IF(COUNTIF(Fériés!$B$6:$B$18,X$6)=1,"JF",IF(WEEKDAY(X$6,2)&gt;5,"WE","")),"")
&amp;IFERROR(LEFT(INDEX(Tableau1[Vacation],MATCH($A22&amp;"|"&amp;X$6*1,Tableau1[Cle],0)),1),"")
&amp;IFERROR(IF(OR(WEEKDAY(X$6,2)&gt;5,$AH22=0),"",IF(X$6&lt;=INDEX(Tableau2[Date de Fin],MATCH(X$6,OFFSET(Tableau2[[#Headers],[Date de début]],$AH22,,$AI22-$AH22+1),1)),"A","")),"")</f>
        <v/>
      </c>
      <c r="Y22" s="28" t="str">
        <f ca="1">IFERROR(IF(COUNTIF(Fériés!$B$6:$B$18,Y$6)=1,"JF",IF(WEEKDAY(Y$6,2)&gt;5,"WE","")),"")
&amp;IFERROR(LEFT(INDEX(Tableau1[Vacation],MATCH($A22&amp;"|"&amp;Y$6*1,Tableau1[Cle],0)),1),"")
&amp;IFERROR(IF(OR(WEEKDAY(Y$6,2)&gt;5,$AH22=0),"",IF(Y$6&lt;=INDEX(Tableau2[Date de Fin],MATCH(Y$6,OFFSET(Tableau2[[#Headers],[Date de début]],$AH22,,$AI22-$AH22+1),1)),"A","")),"")</f>
        <v/>
      </c>
      <c r="Z22" s="28" t="str">
        <f ca="1">IFERROR(IF(COUNTIF(Fériés!$B$6:$B$18,Z$6)=1,"JF",IF(WEEKDAY(Z$6,2)&gt;5,"WE","")),"")
&amp;IFERROR(LEFT(INDEX(Tableau1[Vacation],MATCH($A22&amp;"|"&amp;Z$6*1,Tableau1[Cle],0)),1),"")
&amp;IFERROR(IF(OR(WEEKDAY(Z$6,2)&gt;5,$AH22=0),"",IF(Z$6&lt;=INDEX(Tableau2[Date de Fin],MATCH(Z$6,OFFSET(Tableau2[[#Headers],[Date de début]],$AH22,,$AI22-$AH22+1),1)),"A","")),"")</f>
        <v/>
      </c>
      <c r="AA22" s="28" t="str">
        <f ca="1">IFERROR(IF(COUNTIF(Fériés!$B$6:$B$18,AA$6)=1,"JF",IF(WEEKDAY(AA$6,2)&gt;5,"WE","")),"")
&amp;IFERROR(LEFT(INDEX(Tableau1[Vacation],MATCH($A22&amp;"|"&amp;AA$6*1,Tableau1[Cle],0)),1),"")
&amp;IFERROR(IF(OR(WEEKDAY(AA$6,2)&gt;5,$AH22=0),"",IF(AA$6&lt;=INDEX(Tableau2[Date de Fin],MATCH(AA$6,OFFSET(Tableau2[[#Headers],[Date de début]],$AH22,,$AI22-$AH22+1),1)),"A","")),"")</f>
        <v>WE</v>
      </c>
      <c r="AB22" s="28" t="str">
        <f ca="1">IFERROR(IF(COUNTIF(Fériés!$B$6:$B$18,AB$6)=1,"JF",IF(WEEKDAY(AB$6,2)&gt;5,"WE","")),"")
&amp;IFERROR(LEFT(INDEX(Tableau1[Vacation],MATCH($A22&amp;"|"&amp;AB$6*1,Tableau1[Cle],0)),1),"")
&amp;IFERROR(IF(OR(WEEKDAY(AB$6,2)&gt;5,$AH22=0),"",IF(AB$6&lt;=INDEX(Tableau2[Date de Fin],MATCH(AB$6,OFFSET(Tableau2[[#Headers],[Date de début]],$AH22,,$AI22-$AH22+1),1)),"A","")),"")</f>
        <v>WE</v>
      </c>
      <c r="AC22" s="28" t="str">
        <f ca="1">IFERROR(IF(COUNTIF(Fériés!$B$6:$B$18,AC$6)=1,"JF",IF(WEEKDAY(AC$6,2)&gt;5,"WE","")),"")
&amp;IFERROR(LEFT(INDEX(Tableau1[Vacation],MATCH($A22&amp;"|"&amp;AC$6*1,Tableau1[Cle],0)),1),"")
&amp;IFERROR(IF(OR(WEEKDAY(AC$6,2)&gt;5,$AH22=0),"",IF(AC$6&lt;=INDEX(Tableau2[Date de Fin],MATCH(AC$6,OFFSET(Tableau2[[#Headers],[Date de début]],$AH22,,$AI22-$AH22+1),1)),"A","")),"")</f>
        <v/>
      </c>
      <c r="AD22" s="28" t="str">
        <f ca="1">IFERROR(IF(COUNTIF(Fériés!$B$6:$B$18,AD$6)=1,"JF",IF(WEEKDAY(AD$6,2)&gt;5,"WE","")),"")
&amp;IFERROR(LEFT(INDEX(Tableau1[Vacation],MATCH($A22&amp;"|"&amp;AD$6*1,Tableau1[Cle],0)),1),"")
&amp;IFERROR(IF(OR(WEEKDAY(AD$6,2)&gt;5,$AH22=0),"",IF(AD$6&lt;=INDEX(Tableau2[Date de Fin],MATCH(AD$6,OFFSET(Tableau2[[#Headers],[Date de début]],$AH22,,$AI22-$AH22+1),1)),"A","")),"")</f>
        <v/>
      </c>
      <c r="AE22" s="28" t="str">
        <f ca="1">IFERROR(IF(COUNTIF(Fériés!$B$6:$B$18,AE$6)=1,"JF",IF(WEEKDAY(AE$6,2)&gt;5,"WE","")),"")
&amp;IFERROR(LEFT(INDEX(Tableau1[Vacation],MATCH($A22&amp;"|"&amp;AE$6*1,Tableau1[Cle],0)),1),"")
&amp;IFERROR(IF(OR(WEEKDAY(AE$6,2)&gt;5,$AH22=0),"",IF(AE$6&lt;=INDEX(Tableau2[Date de Fin],MATCH(AE$6,OFFSET(Tableau2[[#Headers],[Date de début]],$AH22,,$AI22-$AH22+1),1)),"A","")),"")</f>
        <v/>
      </c>
      <c r="AF22" s="28" t="str">
        <f ca="1">IFERROR(IF(COUNTIF(Fériés!$B$6:$B$18,AF$6)=1,"JF",IF(WEEKDAY(AF$6,2)&gt;5,"WE","")),"")
&amp;IFERROR(LEFT(INDEX(Tableau1[Vacation],MATCH($A22&amp;"|"&amp;AF$6*1,Tableau1[Cle],0)),1),"")
&amp;IFERROR(IF(OR(WEEKDAY(AF$6,2)&gt;5,$AH22=0),"",IF(AF$6&lt;=INDEX(Tableau2[Date de Fin],MATCH(AF$6,OFFSET(Tableau2[[#Headers],[Date de début]],$AH22,,$AI22-$AH22+1),1)),"A","")),"")</f>
        <v/>
      </c>
      <c r="AG22" s="25"/>
      <c r="AH22" s="25">
        <f>IFERROR(MATCH(A22,Tableau2[Nom agent],0),0)</f>
        <v>0</v>
      </c>
      <c r="AI22" s="25">
        <f>MATCH(A22,Tableau2[Nom agent],1)</f>
        <v>3</v>
      </c>
    </row>
    <row r="23" spans="1:35" s="27" customFormat="1" hidden="1" x14ac:dyDescent="0.35">
      <c r="A23" s="18" t="str">
        <f t="shared" si="10"/>
        <v>Agent 7</v>
      </c>
      <c r="B23" s="28" t="str">
        <f ca="1">IFERROR(IF(COUNTIF(Fériés!$B$6:$B$18,B$6)=1,"JF",IF(WEEKDAY(B$6,2)&gt;5,"WE","")),"")
&amp;IFERROR(LEFT(INDEX(Tableau1[Vacation],MATCH($A23&amp;"|"&amp;B$6*1,Tableau1[Cle],0)),1),"")
&amp;IFERROR(IF(OR(WEEKDAY(B$6,2)&gt;5,$AH23=0),"",IF(B$6&lt;=INDEX(Tableau2[Date de Fin],MATCH(B$6,OFFSET(Tableau2[[#Headers],[Date de début]],$AH23,,$AI23-$AH23+1),1)),"A","")),"")</f>
        <v>JF</v>
      </c>
      <c r="C23" s="28" t="str">
        <f ca="1">IFERROR(IF(COUNTIF(Fériés!$B$6:$B$18,C$6)=1,"JF",IF(WEEKDAY(C$6,2)&gt;5,"WE","")),"")
&amp;IFERROR(LEFT(INDEX(Tableau1[Vacation],MATCH($A23&amp;"|"&amp;C$6*1,Tableau1[Cle],0)),1),"")
&amp;IFERROR(IF(OR(WEEKDAY(C$6,2)&gt;5,$AH23=0),"",IF(C$6&lt;=INDEX(Tableau2[Date de Fin],MATCH(C$6,OFFSET(Tableau2[[#Headers],[Date de début]],$AH23,,$AI23-$AH23+1),1)),"A","")),"")</f>
        <v/>
      </c>
      <c r="D23" s="28" t="str">
        <f ca="1">IFERROR(IF(COUNTIF(Fériés!$B$6:$B$18,D$6)=1,"JF",IF(WEEKDAY(D$6,2)&gt;5,"WE","")),"")
&amp;IFERROR(LEFT(INDEX(Tableau1[Vacation],MATCH($A23&amp;"|"&amp;D$6*1,Tableau1[Cle],0)),1),"")
&amp;IFERROR(IF(OR(WEEKDAY(D$6,2)&gt;5,$AH23=0),"",IF(D$6&lt;=INDEX(Tableau2[Date de Fin],MATCH(D$6,OFFSET(Tableau2[[#Headers],[Date de début]],$AH23,,$AI23-$AH23+1),1)),"A","")),"")</f>
        <v/>
      </c>
      <c r="E23" s="28" t="str">
        <f ca="1">IFERROR(IF(COUNTIF(Fériés!$B$6:$B$18,E$6)=1,"JF",IF(WEEKDAY(E$6,2)&gt;5,"WE","")),"")
&amp;IFERROR(LEFT(INDEX(Tableau1[Vacation],MATCH($A23&amp;"|"&amp;E$6*1,Tableau1[Cle],0)),1),"")
&amp;IFERROR(IF(OR(WEEKDAY(E$6,2)&gt;5,$AH23=0),"",IF(E$6&lt;=INDEX(Tableau2[Date de Fin],MATCH(E$6,OFFSET(Tableau2[[#Headers],[Date de début]],$AH23,,$AI23-$AH23+1),1)),"A","")),"")</f>
        <v/>
      </c>
      <c r="F23" s="28" t="str">
        <f ca="1">IFERROR(IF(COUNTIF(Fériés!$B$6:$B$18,F$6)=1,"JF",IF(WEEKDAY(F$6,2)&gt;5,"WE","")),"")
&amp;IFERROR(LEFT(INDEX(Tableau1[Vacation],MATCH($A23&amp;"|"&amp;F$6*1,Tableau1[Cle],0)),1),"")
&amp;IFERROR(IF(OR(WEEKDAY(F$6,2)&gt;5,$AH23=0),"",IF(F$6&lt;=INDEX(Tableau2[Date de Fin],MATCH(F$6,OFFSET(Tableau2[[#Headers],[Date de début]],$AH23,,$AI23-$AH23+1),1)),"A","")),"")</f>
        <v>WE</v>
      </c>
      <c r="G23" s="28" t="str">
        <f ca="1">IFERROR(IF(COUNTIF(Fériés!$B$6:$B$18,G$6)=1,"JF",IF(WEEKDAY(G$6,2)&gt;5,"WE","")),"")
&amp;IFERROR(LEFT(INDEX(Tableau1[Vacation],MATCH($A23&amp;"|"&amp;G$6*1,Tableau1[Cle],0)),1),"")
&amp;IFERROR(IF(OR(WEEKDAY(G$6,2)&gt;5,$AH23=0),"",IF(G$6&lt;=INDEX(Tableau2[Date de Fin],MATCH(G$6,OFFSET(Tableau2[[#Headers],[Date de début]],$AH23,,$AI23-$AH23+1),1)),"A","")),"")</f>
        <v>WE</v>
      </c>
      <c r="H23" s="28" t="str">
        <f ca="1">IFERROR(IF(COUNTIF(Fériés!$B$6:$B$18,H$6)=1,"JF",IF(WEEKDAY(H$6,2)&gt;5,"WE","")),"")
&amp;IFERROR(LEFT(INDEX(Tableau1[Vacation],MATCH($A23&amp;"|"&amp;H$6*1,Tableau1[Cle],0)),1),"")
&amp;IFERROR(IF(OR(WEEKDAY(H$6,2)&gt;5,$AH23=0),"",IF(H$6&lt;=INDEX(Tableau2[Date de Fin],MATCH(H$6,OFFSET(Tableau2[[#Headers],[Date de début]],$AH23,,$AI23-$AH23+1),1)),"A","")),"")</f>
        <v/>
      </c>
      <c r="I23" s="28" t="str">
        <f ca="1">IFERROR(IF(COUNTIF(Fériés!$B$6:$B$18,I$6)=1,"JF",IF(WEEKDAY(I$6,2)&gt;5,"WE","")),"")
&amp;IFERROR(LEFT(INDEX(Tableau1[Vacation],MATCH($A23&amp;"|"&amp;I$6*1,Tableau1[Cle],0)),1),"")
&amp;IFERROR(IF(OR(WEEKDAY(I$6,2)&gt;5,$AH23=0),"",IF(I$6&lt;=INDEX(Tableau2[Date de Fin],MATCH(I$6,OFFSET(Tableau2[[#Headers],[Date de début]],$AH23,,$AI23-$AH23+1),1)),"A","")),"")</f>
        <v/>
      </c>
      <c r="J23" s="28" t="str">
        <f ca="1">IFERROR(IF(COUNTIF(Fériés!$B$6:$B$18,J$6)=1,"JF",IF(WEEKDAY(J$6,2)&gt;5,"WE","")),"")
&amp;IFERROR(LEFT(INDEX(Tableau1[Vacation],MATCH($A23&amp;"|"&amp;J$6*1,Tableau1[Cle],0)),1),"")
&amp;IFERROR(IF(OR(WEEKDAY(J$6,2)&gt;5,$AH23=0),"",IF(J$6&lt;=INDEX(Tableau2[Date de Fin],MATCH(J$6,OFFSET(Tableau2[[#Headers],[Date de début]],$AH23,,$AI23-$AH23+1),1)),"A","")),"")</f>
        <v/>
      </c>
      <c r="K23" s="28" t="str">
        <f ca="1">IFERROR(IF(COUNTIF(Fériés!$B$6:$B$18,K$6)=1,"JF",IF(WEEKDAY(K$6,2)&gt;5,"WE","")),"")
&amp;IFERROR(LEFT(INDEX(Tableau1[Vacation],MATCH($A23&amp;"|"&amp;K$6*1,Tableau1[Cle],0)),1),"")
&amp;IFERROR(IF(OR(WEEKDAY(K$6,2)&gt;5,$AH23=0),"",IF(K$6&lt;=INDEX(Tableau2[Date de Fin],MATCH(K$6,OFFSET(Tableau2[[#Headers],[Date de début]],$AH23,,$AI23-$AH23+1),1)),"A","")),"")</f>
        <v/>
      </c>
      <c r="L23" s="28" t="str">
        <f ca="1">IFERROR(IF(COUNTIF(Fériés!$B$6:$B$18,L$6)=1,"JF",IF(WEEKDAY(L$6,2)&gt;5,"WE","")),"")
&amp;IFERROR(LEFT(INDEX(Tableau1[Vacation],MATCH($A23&amp;"|"&amp;L$6*1,Tableau1[Cle],0)),1),"")
&amp;IFERROR(IF(OR(WEEKDAY(L$6,2)&gt;5,$AH23=0),"",IF(L$6&lt;=INDEX(Tableau2[Date de Fin],MATCH(L$6,OFFSET(Tableau2[[#Headers],[Date de début]],$AH23,,$AI23-$AH23+1),1)),"A","")),"")</f>
        <v/>
      </c>
      <c r="M23" s="28" t="str">
        <f ca="1">IFERROR(IF(COUNTIF(Fériés!$B$6:$B$18,M$6)=1,"JF",IF(WEEKDAY(M$6,2)&gt;5,"WE","")),"")
&amp;IFERROR(LEFT(INDEX(Tableau1[Vacation],MATCH($A23&amp;"|"&amp;M$6*1,Tableau1[Cle],0)),1),"")
&amp;IFERROR(IF(OR(WEEKDAY(M$6,2)&gt;5,$AH23=0),"",IF(M$6&lt;=INDEX(Tableau2[Date de Fin],MATCH(M$6,OFFSET(Tableau2[[#Headers],[Date de début]],$AH23,,$AI23-$AH23+1),1)),"A","")),"")</f>
        <v>WE</v>
      </c>
      <c r="N23" s="28" t="str">
        <f ca="1">IFERROR(IF(COUNTIF(Fériés!$B$6:$B$18,N$6)=1,"JF",IF(WEEKDAY(N$6,2)&gt;5,"WE","")),"")
&amp;IFERROR(LEFT(INDEX(Tableau1[Vacation],MATCH($A23&amp;"|"&amp;N$6*1,Tableau1[Cle],0)),1),"")
&amp;IFERROR(IF(OR(WEEKDAY(N$6,2)&gt;5,$AH23=0),"",IF(N$6&lt;=INDEX(Tableau2[Date de Fin],MATCH(N$6,OFFSET(Tableau2[[#Headers],[Date de début]],$AH23,,$AI23-$AH23+1),1)),"A","")),"")</f>
        <v>WE</v>
      </c>
      <c r="O23" s="28" t="str">
        <f ca="1">IFERROR(IF(COUNTIF(Fériés!$B$6:$B$18,O$6)=1,"JF",IF(WEEKDAY(O$6,2)&gt;5,"WE","")),"")
&amp;IFERROR(LEFT(INDEX(Tableau1[Vacation],MATCH($A23&amp;"|"&amp;O$6*1,Tableau1[Cle],0)),1),"")
&amp;IFERROR(IF(OR(WEEKDAY(O$6,2)&gt;5,$AH23=0),"",IF(O$6&lt;=INDEX(Tableau2[Date de Fin],MATCH(O$6,OFFSET(Tableau2[[#Headers],[Date de début]],$AH23,,$AI23-$AH23+1),1)),"A","")),"")</f>
        <v/>
      </c>
      <c r="P23" s="28" t="str">
        <f ca="1">IFERROR(IF(COUNTIF(Fériés!$B$6:$B$18,P$6)=1,"JF",IF(WEEKDAY(P$6,2)&gt;5,"WE","")),"")
&amp;IFERROR(LEFT(INDEX(Tableau1[Vacation],MATCH($A23&amp;"|"&amp;P$6*1,Tableau1[Cle],0)),1),"")
&amp;IFERROR(IF(OR(WEEKDAY(P$6,2)&gt;5,$AH23=0),"",IF(P$6&lt;=INDEX(Tableau2[Date de Fin],MATCH(P$6,OFFSET(Tableau2[[#Headers],[Date de début]],$AH23,,$AI23-$AH23+1),1)),"A","")),"")</f>
        <v/>
      </c>
      <c r="Q23" s="28" t="str">
        <f ca="1">IFERROR(IF(COUNTIF(Fériés!$B$6:$B$18,Q$6)=1,"JF",IF(WEEKDAY(Q$6,2)&gt;5,"WE","")),"")
&amp;IFERROR(LEFT(INDEX(Tableau1[Vacation],MATCH($A23&amp;"|"&amp;Q$6*1,Tableau1[Cle],0)),1),"")
&amp;IFERROR(IF(OR(WEEKDAY(Q$6,2)&gt;5,$AH23=0),"",IF(Q$6&lt;=INDEX(Tableau2[Date de Fin],MATCH(Q$6,OFFSET(Tableau2[[#Headers],[Date de début]],$AH23,,$AI23-$AH23+1),1)),"A","")),"")</f>
        <v/>
      </c>
      <c r="R23" s="28" t="str">
        <f ca="1">IFERROR(IF(COUNTIF(Fériés!$B$6:$B$18,R$6)=1,"JF",IF(WEEKDAY(R$6,2)&gt;5,"WE","")),"")
&amp;IFERROR(LEFT(INDEX(Tableau1[Vacation],MATCH($A23&amp;"|"&amp;R$6*1,Tableau1[Cle],0)),1),"")
&amp;IFERROR(IF(OR(WEEKDAY(R$6,2)&gt;5,$AH23=0),"",IF(R$6&lt;=INDEX(Tableau2[Date de Fin],MATCH(R$6,OFFSET(Tableau2[[#Headers],[Date de début]],$AH23,,$AI23-$AH23+1),1)),"A","")),"")</f>
        <v/>
      </c>
      <c r="S23" s="28" t="str">
        <f ca="1">IFERROR(IF(COUNTIF(Fériés!$B$6:$B$18,S$6)=1,"JF",IF(WEEKDAY(S$6,2)&gt;5,"WE","")),"")
&amp;IFERROR(LEFT(INDEX(Tableau1[Vacation],MATCH($A23&amp;"|"&amp;S$6*1,Tableau1[Cle],0)),1),"")
&amp;IFERROR(IF(OR(WEEKDAY(S$6,2)&gt;5,$AH23=0),"",IF(S$6&lt;=INDEX(Tableau2[Date de Fin],MATCH(S$6,OFFSET(Tableau2[[#Headers],[Date de début]],$AH23,,$AI23-$AH23+1),1)),"A","")),"")</f>
        <v/>
      </c>
      <c r="T23" s="28" t="str">
        <f ca="1">IFERROR(IF(COUNTIF(Fériés!$B$6:$B$18,T$6)=1,"JF",IF(WEEKDAY(T$6,2)&gt;5,"WE","")),"")
&amp;IFERROR(LEFT(INDEX(Tableau1[Vacation],MATCH($A23&amp;"|"&amp;T$6*1,Tableau1[Cle],0)),1),"")
&amp;IFERROR(IF(OR(WEEKDAY(T$6,2)&gt;5,$AH23=0),"",IF(T$6&lt;=INDEX(Tableau2[Date de Fin],MATCH(T$6,OFFSET(Tableau2[[#Headers],[Date de début]],$AH23,,$AI23-$AH23+1),1)),"A","")),"")</f>
        <v>WE</v>
      </c>
      <c r="U23" s="28" t="str">
        <f ca="1">IFERROR(IF(COUNTIF(Fériés!$B$6:$B$18,U$6)=1,"JF",IF(WEEKDAY(U$6,2)&gt;5,"WE","")),"")
&amp;IFERROR(LEFT(INDEX(Tableau1[Vacation],MATCH($A23&amp;"|"&amp;U$6*1,Tableau1[Cle],0)),1),"")
&amp;IFERROR(IF(OR(WEEKDAY(U$6,2)&gt;5,$AH23=0),"",IF(U$6&lt;=INDEX(Tableau2[Date de Fin],MATCH(U$6,OFFSET(Tableau2[[#Headers],[Date de début]],$AH23,,$AI23-$AH23+1),1)),"A","")),"")</f>
        <v>WE</v>
      </c>
      <c r="V23" s="28" t="str">
        <f ca="1">IFERROR(IF(COUNTIF(Fériés!$B$6:$B$18,V$6)=1,"JF",IF(WEEKDAY(V$6,2)&gt;5,"WE","")),"")
&amp;IFERROR(LEFT(INDEX(Tableau1[Vacation],MATCH($A23&amp;"|"&amp;V$6*1,Tableau1[Cle],0)),1),"")
&amp;IFERROR(IF(OR(WEEKDAY(V$6,2)&gt;5,$AH23=0),"",IF(V$6&lt;=INDEX(Tableau2[Date de Fin],MATCH(V$6,OFFSET(Tableau2[[#Headers],[Date de début]],$AH23,,$AI23-$AH23+1),1)),"A","")),"")</f>
        <v/>
      </c>
      <c r="W23" s="28" t="str">
        <f ca="1">IFERROR(IF(COUNTIF(Fériés!$B$6:$B$18,W$6)=1,"JF",IF(WEEKDAY(W$6,2)&gt;5,"WE","")),"")
&amp;IFERROR(LEFT(INDEX(Tableau1[Vacation],MATCH($A23&amp;"|"&amp;W$6*1,Tableau1[Cle],0)),1),"")
&amp;IFERROR(IF(OR(WEEKDAY(W$6,2)&gt;5,$AH23=0),"",IF(W$6&lt;=INDEX(Tableau2[Date de Fin],MATCH(W$6,OFFSET(Tableau2[[#Headers],[Date de début]],$AH23,,$AI23-$AH23+1),1)),"A","")),"")</f>
        <v/>
      </c>
      <c r="X23" s="28" t="str">
        <f ca="1">IFERROR(IF(COUNTIF(Fériés!$B$6:$B$18,X$6)=1,"JF",IF(WEEKDAY(X$6,2)&gt;5,"WE","")),"")
&amp;IFERROR(LEFT(INDEX(Tableau1[Vacation],MATCH($A23&amp;"|"&amp;X$6*1,Tableau1[Cle],0)),1),"")
&amp;IFERROR(IF(OR(WEEKDAY(X$6,2)&gt;5,$AH23=0),"",IF(X$6&lt;=INDEX(Tableau2[Date de Fin],MATCH(X$6,OFFSET(Tableau2[[#Headers],[Date de début]],$AH23,,$AI23-$AH23+1),1)),"A","")),"")</f>
        <v/>
      </c>
      <c r="Y23" s="28" t="str">
        <f ca="1">IFERROR(IF(COUNTIF(Fériés!$B$6:$B$18,Y$6)=1,"JF",IF(WEEKDAY(Y$6,2)&gt;5,"WE","")),"")
&amp;IFERROR(LEFT(INDEX(Tableau1[Vacation],MATCH($A23&amp;"|"&amp;Y$6*1,Tableau1[Cle],0)),1),"")
&amp;IFERROR(IF(OR(WEEKDAY(Y$6,2)&gt;5,$AH23=0),"",IF(Y$6&lt;=INDEX(Tableau2[Date de Fin],MATCH(Y$6,OFFSET(Tableau2[[#Headers],[Date de début]],$AH23,,$AI23-$AH23+1),1)),"A","")),"")</f>
        <v/>
      </c>
      <c r="Z23" s="28" t="str">
        <f ca="1">IFERROR(IF(COUNTIF(Fériés!$B$6:$B$18,Z$6)=1,"JF",IF(WEEKDAY(Z$6,2)&gt;5,"WE","")),"")
&amp;IFERROR(LEFT(INDEX(Tableau1[Vacation],MATCH($A23&amp;"|"&amp;Z$6*1,Tableau1[Cle],0)),1),"")
&amp;IFERROR(IF(OR(WEEKDAY(Z$6,2)&gt;5,$AH23=0),"",IF(Z$6&lt;=INDEX(Tableau2[Date de Fin],MATCH(Z$6,OFFSET(Tableau2[[#Headers],[Date de début]],$AH23,,$AI23-$AH23+1),1)),"A","")),"")</f>
        <v/>
      </c>
      <c r="AA23" s="28" t="str">
        <f ca="1">IFERROR(IF(COUNTIF(Fériés!$B$6:$B$18,AA$6)=1,"JF",IF(WEEKDAY(AA$6,2)&gt;5,"WE","")),"")
&amp;IFERROR(LEFT(INDEX(Tableau1[Vacation],MATCH($A23&amp;"|"&amp;AA$6*1,Tableau1[Cle],0)),1),"")
&amp;IFERROR(IF(OR(WEEKDAY(AA$6,2)&gt;5,$AH23=0),"",IF(AA$6&lt;=INDEX(Tableau2[Date de Fin],MATCH(AA$6,OFFSET(Tableau2[[#Headers],[Date de début]],$AH23,,$AI23-$AH23+1),1)),"A","")),"")</f>
        <v>WE</v>
      </c>
      <c r="AB23" s="28" t="str">
        <f ca="1">IFERROR(IF(COUNTIF(Fériés!$B$6:$B$18,AB$6)=1,"JF",IF(WEEKDAY(AB$6,2)&gt;5,"WE","")),"")
&amp;IFERROR(LEFT(INDEX(Tableau1[Vacation],MATCH($A23&amp;"|"&amp;AB$6*1,Tableau1[Cle],0)),1),"")
&amp;IFERROR(IF(OR(WEEKDAY(AB$6,2)&gt;5,$AH23=0),"",IF(AB$6&lt;=INDEX(Tableau2[Date de Fin],MATCH(AB$6,OFFSET(Tableau2[[#Headers],[Date de début]],$AH23,,$AI23-$AH23+1),1)),"A","")),"")</f>
        <v>WE</v>
      </c>
      <c r="AC23" s="28" t="str">
        <f ca="1">IFERROR(IF(COUNTIF(Fériés!$B$6:$B$18,AC$6)=1,"JF",IF(WEEKDAY(AC$6,2)&gt;5,"WE","")),"")
&amp;IFERROR(LEFT(INDEX(Tableau1[Vacation],MATCH($A23&amp;"|"&amp;AC$6*1,Tableau1[Cle],0)),1),"")
&amp;IFERROR(IF(OR(WEEKDAY(AC$6,2)&gt;5,$AH23=0),"",IF(AC$6&lt;=INDEX(Tableau2[Date de Fin],MATCH(AC$6,OFFSET(Tableau2[[#Headers],[Date de début]],$AH23,,$AI23-$AH23+1),1)),"A","")),"")</f>
        <v/>
      </c>
      <c r="AD23" s="28" t="str">
        <f ca="1">IFERROR(IF(COUNTIF(Fériés!$B$6:$B$18,AD$6)=1,"JF",IF(WEEKDAY(AD$6,2)&gt;5,"WE","")),"")
&amp;IFERROR(LEFT(INDEX(Tableau1[Vacation],MATCH($A23&amp;"|"&amp;AD$6*1,Tableau1[Cle],0)),1),"")
&amp;IFERROR(IF(OR(WEEKDAY(AD$6,2)&gt;5,$AH23=0),"",IF(AD$6&lt;=INDEX(Tableau2[Date de Fin],MATCH(AD$6,OFFSET(Tableau2[[#Headers],[Date de début]],$AH23,,$AI23-$AH23+1),1)),"A","")),"")</f>
        <v/>
      </c>
      <c r="AE23" s="28" t="str">
        <f ca="1">IFERROR(IF(COUNTIF(Fériés!$B$6:$B$18,AE$6)=1,"JF",IF(WEEKDAY(AE$6,2)&gt;5,"WE","")),"")
&amp;IFERROR(LEFT(INDEX(Tableau1[Vacation],MATCH($A23&amp;"|"&amp;AE$6*1,Tableau1[Cle],0)),1),"")
&amp;IFERROR(IF(OR(WEEKDAY(AE$6,2)&gt;5,$AH23=0),"",IF(AE$6&lt;=INDEX(Tableau2[Date de Fin],MATCH(AE$6,OFFSET(Tableau2[[#Headers],[Date de début]],$AH23,,$AI23-$AH23+1),1)),"A","")),"")</f>
        <v/>
      </c>
      <c r="AF23" s="28" t="str">
        <f ca="1">IFERROR(IF(COUNTIF(Fériés!$B$6:$B$18,AF$6)=1,"JF",IF(WEEKDAY(AF$6,2)&gt;5,"WE","")),"")
&amp;IFERROR(LEFT(INDEX(Tableau1[Vacation],MATCH($A23&amp;"|"&amp;AF$6*1,Tableau1[Cle],0)),1),"")
&amp;IFERROR(IF(OR(WEEKDAY(AF$6,2)&gt;5,$AH23=0),"",IF(AF$6&lt;=INDEX(Tableau2[Date de Fin],MATCH(AF$6,OFFSET(Tableau2[[#Headers],[Date de début]],$AH23,,$AI23-$AH23+1),1)),"A","")),"")</f>
        <v/>
      </c>
      <c r="AG23" s="25"/>
      <c r="AH23" s="25">
        <f>IFERROR(MATCH(A23,Tableau2[Nom agent],0),0)</f>
        <v>0</v>
      </c>
      <c r="AI23" s="25">
        <f>MATCH(A23,Tableau2[Nom agent],1)</f>
        <v>3</v>
      </c>
    </row>
    <row r="24" spans="1:35" s="27" customFormat="1" hidden="1" x14ac:dyDescent="0.35">
      <c r="A24" s="18" t="str">
        <f t="shared" si="10"/>
        <v>Agent 8</v>
      </c>
      <c r="B24" s="28" t="str">
        <f ca="1">IFERROR(IF(COUNTIF(Fériés!$B$6:$B$18,B$6)=1,"JF",IF(WEEKDAY(B$6,2)&gt;5,"WE","")),"")
&amp;IFERROR(LEFT(INDEX(Tableau1[Vacation],MATCH($A24&amp;"|"&amp;B$6*1,Tableau1[Cle],0)),1),"")
&amp;IFERROR(IF(OR(WEEKDAY(B$6,2)&gt;5,$AH24=0),"",IF(B$6&lt;=INDEX(Tableau2[Date de Fin],MATCH(B$6,OFFSET(Tableau2[[#Headers],[Date de début]],$AH24,,$AI24-$AH24+1),1)),"A","")),"")</f>
        <v>JF</v>
      </c>
      <c r="C24" s="28" t="str">
        <f ca="1">IFERROR(IF(COUNTIF(Fériés!$B$6:$B$18,C$6)=1,"JF",IF(WEEKDAY(C$6,2)&gt;5,"WE","")),"")
&amp;IFERROR(LEFT(INDEX(Tableau1[Vacation],MATCH($A24&amp;"|"&amp;C$6*1,Tableau1[Cle],0)),1),"")
&amp;IFERROR(IF(OR(WEEKDAY(C$6,2)&gt;5,$AH24=0),"",IF(C$6&lt;=INDEX(Tableau2[Date de Fin],MATCH(C$6,OFFSET(Tableau2[[#Headers],[Date de début]],$AH24,,$AI24-$AH24+1),1)),"A","")),"")</f>
        <v/>
      </c>
      <c r="D24" s="28" t="str">
        <f ca="1">IFERROR(IF(COUNTIF(Fériés!$B$6:$B$18,D$6)=1,"JF",IF(WEEKDAY(D$6,2)&gt;5,"WE","")),"")
&amp;IFERROR(LEFT(INDEX(Tableau1[Vacation],MATCH($A24&amp;"|"&amp;D$6*1,Tableau1[Cle],0)),1),"")
&amp;IFERROR(IF(OR(WEEKDAY(D$6,2)&gt;5,$AH24=0),"",IF(D$6&lt;=INDEX(Tableau2[Date de Fin],MATCH(D$6,OFFSET(Tableau2[[#Headers],[Date de début]],$AH24,,$AI24-$AH24+1),1)),"A","")),"")</f>
        <v/>
      </c>
      <c r="E24" s="28" t="str">
        <f ca="1">IFERROR(IF(COUNTIF(Fériés!$B$6:$B$18,E$6)=1,"JF",IF(WEEKDAY(E$6,2)&gt;5,"WE","")),"")
&amp;IFERROR(LEFT(INDEX(Tableau1[Vacation],MATCH($A24&amp;"|"&amp;E$6*1,Tableau1[Cle],0)),1),"")
&amp;IFERROR(IF(OR(WEEKDAY(E$6,2)&gt;5,$AH24=0),"",IF(E$6&lt;=INDEX(Tableau2[Date de Fin],MATCH(E$6,OFFSET(Tableau2[[#Headers],[Date de début]],$AH24,,$AI24-$AH24+1),1)),"A","")),"")</f>
        <v/>
      </c>
      <c r="F24" s="28" t="str">
        <f ca="1">IFERROR(IF(COUNTIF(Fériés!$B$6:$B$18,F$6)=1,"JF",IF(WEEKDAY(F$6,2)&gt;5,"WE","")),"")
&amp;IFERROR(LEFT(INDEX(Tableau1[Vacation],MATCH($A24&amp;"|"&amp;F$6*1,Tableau1[Cle],0)),1),"")
&amp;IFERROR(IF(OR(WEEKDAY(F$6,2)&gt;5,$AH24=0),"",IF(F$6&lt;=INDEX(Tableau2[Date de Fin],MATCH(F$6,OFFSET(Tableau2[[#Headers],[Date de début]],$AH24,,$AI24-$AH24+1),1)),"A","")),"")</f>
        <v>WE</v>
      </c>
      <c r="G24" s="28" t="str">
        <f ca="1">IFERROR(IF(COUNTIF(Fériés!$B$6:$B$18,G$6)=1,"JF",IF(WEEKDAY(G$6,2)&gt;5,"WE","")),"")
&amp;IFERROR(LEFT(INDEX(Tableau1[Vacation],MATCH($A24&amp;"|"&amp;G$6*1,Tableau1[Cle],0)),1),"")
&amp;IFERROR(IF(OR(WEEKDAY(G$6,2)&gt;5,$AH24=0),"",IF(G$6&lt;=INDEX(Tableau2[Date de Fin],MATCH(G$6,OFFSET(Tableau2[[#Headers],[Date de début]],$AH24,,$AI24-$AH24+1),1)),"A","")),"")</f>
        <v>WE</v>
      </c>
      <c r="H24" s="28" t="str">
        <f ca="1">IFERROR(IF(COUNTIF(Fériés!$B$6:$B$18,H$6)=1,"JF",IF(WEEKDAY(H$6,2)&gt;5,"WE","")),"")
&amp;IFERROR(LEFT(INDEX(Tableau1[Vacation],MATCH($A24&amp;"|"&amp;H$6*1,Tableau1[Cle],0)),1),"")
&amp;IFERROR(IF(OR(WEEKDAY(H$6,2)&gt;5,$AH24=0),"",IF(H$6&lt;=INDEX(Tableau2[Date de Fin],MATCH(H$6,OFFSET(Tableau2[[#Headers],[Date de début]],$AH24,,$AI24-$AH24+1),1)),"A","")),"")</f>
        <v/>
      </c>
      <c r="I24" s="28" t="str">
        <f ca="1">IFERROR(IF(COUNTIF(Fériés!$B$6:$B$18,I$6)=1,"JF",IF(WEEKDAY(I$6,2)&gt;5,"WE","")),"")
&amp;IFERROR(LEFT(INDEX(Tableau1[Vacation],MATCH($A24&amp;"|"&amp;I$6*1,Tableau1[Cle],0)),1),"")
&amp;IFERROR(IF(OR(WEEKDAY(I$6,2)&gt;5,$AH24=0),"",IF(I$6&lt;=INDEX(Tableau2[Date de Fin],MATCH(I$6,OFFSET(Tableau2[[#Headers],[Date de début]],$AH24,,$AI24-$AH24+1),1)),"A","")),"")</f>
        <v/>
      </c>
      <c r="J24" s="28" t="str">
        <f ca="1">IFERROR(IF(COUNTIF(Fériés!$B$6:$B$18,J$6)=1,"JF",IF(WEEKDAY(J$6,2)&gt;5,"WE","")),"")
&amp;IFERROR(LEFT(INDEX(Tableau1[Vacation],MATCH($A24&amp;"|"&amp;J$6*1,Tableau1[Cle],0)),1),"")
&amp;IFERROR(IF(OR(WEEKDAY(J$6,2)&gt;5,$AH24=0),"",IF(J$6&lt;=INDEX(Tableau2[Date de Fin],MATCH(J$6,OFFSET(Tableau2[[#Headers],[Date de début]],$AH24,,$AI24-$AH24+1),1)),"A","")),"")</f>
        <v/>
      </c>
      <c r="K24" s="28" t="str">
        <f ca="1">IFERROR(IF(COUNTIF(Fériés!$B$6:$B$18,K$6)=1,"JF",IF(WEEKDAY(K$6,2)&gt;5,"WE","")),"")
&amp;IFERROR(LEFT(INDEX(Tableau1[Vacation],MATCH($A24&amp;"|"&amp;K$6*1,Tableau1[Cle],0)),1),"")
&amp;IFERROR(IF(OR(WEEKDAY(K$6,2)&gt;5,$AH24=0),"",IF(K$6&lt;=INDEX(Tableau2[Date de Fin],MATCH(K$6,OFFSET(Tableau2[[#Headers],[Date de début]],$AH24,,$AI24-$AH24+1),1)),"A","")),"")</f>
        <v/>
      </c>
      <c r="L24" s="28" t="str">
        <f ca="1">IFERROR(IF(COUNTIF(Fériés!$B$6:$B$18,L$6)=1,"JF",IF(WEEKDAY(L$6,2)&gt;5,"WE","")),"")
&amp;IFERROR(LEFT(INDEX(Tableau1[Vacation],MATCH($A24&amp;"|"&amp;L$6*1,Tableau1[Cle],0)),1),"")
&amp;IFERROR(IF(OR(WEEKDAY(L$6,2)&gt;5,$AH24=0),"",IF(L$6&lt;=INDEX(Tableau2[Date de Fin],MATCH(L$6,OFFSET(Tableau2[[#Headers],[Date de début]],$AH24,,$AI24-$AH24+1),1)),"A","")),"")</f>
        <v/>
      </c>
      <c r="M24" s="28" t="str">
        <f ca="1">IFERROR(IF(COUNTIF(Fériés!$B$6:$B$18,M$6)=1,"JF",IF(WEEKDAY(M$6,2)&gt;5,"WE","")),"")
&amp;IFERROR(LEFT(INDEX(Tableau1[Vacation],MATCH($A24&amp;"|"&amp;M$6*1,Tableau1[Cle],0)),1),"")
&amp;IFERROR(IF(OR(WEEKDAY(M$6,2)&gt;5,$AH24=0),"",IF(M$6&lt;=INDEX(Tableau2[Date de Fin],MATCH(M$6,OFFSET(Tableau2[[#Headers],[Date de début]],$AH24,,$AI24-$AH24+1),1)),"A","")),"")</f>
        <v>WE</v>
      </c>
      <c r="N24" s="28" t="str">
        <f ca="1">IFERROR(IF(COUNTIF(Fériés!$B$6:$B$18,N$6)=1,"JF",IF(WEEKDAY(N$6,2)&gt;5,"WE","")),"")
&amp;IFERROR(LEFT(INDEX(Tableau1[Vacation],MATCH($A24&amp;"|"&amp;N$6*1,Tableau1[Cle],0)),1),"")
&amp;IFERROR(IF(OR(WEEKDAY(N$6,2)&gt;5,$AH24=0),"",IF(N$6&lt;=INDEX(Tableau2[Date de Fin],MATCH(N$6,OFFSET(Tableau2[[#Headers],[Date de début]],$AH24,,$AI24-$AH24+1),1)),"A","")),"")</f>
        <v>WE</v>
      </c>
      <c r="O24" s="28" t="str">
        <f ca="1">IFERROR(IF(COUNTIF(Fériés!$B$6:$B$18,O$6)=1,"JF",IF(WEEKDAY(O$6,2)&gt;5,"WE","")),"")
&amp;IFERROR(LEFT(INDEX(Tableau1[Vacation],MATCH($A24&amp;"|"&amp;O$6*1,Tableau1[Cle],0)),1),"")
&amp;IFERROR(IF(OR(WEEKDAY(O$6,2)&gt;5,$AH24=0),"",IF(O$6&lt;=INDEX(Tableau2[Date de Fin],MATCH(O$6,OFFSET(Tableau2[[#Headers],[Date de début]],$AH24,,$AI24-$AH24+1),1)),"A","")),"")</f>
        <v/>
      </c>
      <c r="P24" s="28" t="str">
        <f ca="1">IFERROR(IF(COUNTIF(Fériés!$B$6:$B$18,P$6)=1,"JF",IF(WEEKDAY(P$6,2)&gt;5,"WE","")),"")
&amp;IFERROR(LEFT(INDEX(Tableau1[Vacation],MATCH($A24&amp;"|"&amp;P$6*1,Tableau1[Cle],0)),1),"")
&amp;IFERROR(IF(OR(WEEKDAY(P$6,2)&gt;5,$AH24=0),"",IF(P$6&lt;=INDEX(Tableau2[Date de Fin],MATCH(P$6,OFFSET(Tableau2[[#Headers],[Date de début]],$AH24,,$AI24-$AH24+1),1)),"A","")),"")</f>
        <v/>
      </c>
      <c r="Q24" s="28" t="str">
        <f ca="1">IFERROR(IF(COUNTIF(Fériés!$B$6:$B$18,Q$6)=1,"JF",IF(WEEKDAY(Q$6,2)&gt;5,"WE","")),"")
&amp;IFERROR(LEFT(INDEX(Tableau1[Vacation],MATCH($A24&amp;"|"&amp;Q$6*1,Tableau1[Cle],0)),1),"")
&amp;IFERROR(IF(OR(WEEKDAY(Q$6,2)&gt;5,$AH24=0),"",IF(Q$6&lt;=INDEX(Tableau2[Date de Fin],MATCH(Q$6,OFFSET(Tableau2[[#Headers],[Date de début]],$AH24,,$AI24-$AH24+1),1)),"A","")),"")</f>
        <v/>
      </c>
      <c r="R24" s="28" t="str">
        <f ca="1">IFERROR(IF(COUNTIF(Fériés!$B$6:$B$18,R$6)=1,"JF",IF(WEEKDAY(R$6,2)&gt;5,"WE","")),"")
&amp;IFERROR(LEFT(INDEX(Tableau1[Vacation],MATCH($A24&amp;"|"&amp;R$6*1,Tableau1[Cle],0)),1),"")
&amp;IFERROR(IF(OR(WEEKDAY(R$6,2)&gt;5,$AH24=0),"",IF(R$6&lt;=INDEX(Tableau2[Date de Fin],MATCH(R$6,OFFSET(Tableau2[[#Headers],[Date de début]],$AH24,,$AI24-$AH24+1),1)),"A","")),"")</f>
        <v/>
      </c>
      <c r="S24" s="28" t="str">
        <f ca="1">IFERROR(IF(COUNTIF(Fériés!$B$6:$B$18,S$6)=1,"JF",IF(WEEKDAY(S$6,2)&gt;5,"WE","")),"")
&amp;IFERROR(LEFT(INDEX(Tableau1[Vacation],MATCH($A24&amp;"|"&amp;S$6*1,Tableau1[Cle],0)),1),"")
&amp;IFERROR(IF(OR(WEEKDAY(S$6,2)&gt;5,$AH24=0),"",IF(S$6&lt;=INDEX(Tableau2[Date de Fin],MATCH(S$6,OFFSET(Tableau2[[#Headers],[Date de début]],$AH24,,$AI24-$AH24+1),1)),"A","")),"")</f>
        <v/>
      </c>
      <c r="T24" s="28" t="str">
        <f ca="1">IFERROR(IF(COUNTIF(Fériés!$B$6:$B$18,T$6)=1,"JF",IF(WEEKDAY(T$6,2)&gt;5,"WE","")),"")
&amp;IFERROR(LEFT(INDEX(Tableau1[Vacation],MATCH($A24&amp;"|"&amp;T$6*1,Tableau1[Cle],0)),1),"")
&amp;IFERROR(IF(OR(WEEKDAY(T$6,2)&gt;5,$AH24=0),"",IF(T$6&lt;=INDEX(Tableau2[Date de Fin],MATCH(T$6,OFFSET(Tableau2[[#Headers],[Date de début]],$AH24,,$AI24-$AH24+1),1)),"A","")),"")</f>
        <v>WE</v>
      </c>
      <c r="U24" s="28" t="str">
        <f ca="1">IFERROR(IF(COUNTIF(Fériés!$B$6:$B$18,U$6)=1,"JF",IF(WEEKDAY(U$6,2)&gt;5,"WE","")),"")
&amp;IFERROR(LEFT(INDEX(Tableau1[Vacation],MATCH($A24&amp;"|"&amp;U$6*1,Tableau1[Cle],0)),1),"")
&amp;IFERROR(IF(OR(WEEKDAY(U$6,2)&gt;5,$AH24=0),"",IF(U$6&lt;=INDEX(Tableau2[Date de Fin],MATCH(U$6,OFFSET(Tableau2[[#Headers],[Date de début]],$AH24,,$AI24-$AH24+1),1)),"A","")),"")</f>
        <v>WE</v>
      </c>
      <c r="V24" s="28" t="str">
        <f ca="1">IFERROR(IF(COUNTIF(Fériés!$B$6:$B$18,V$6)=1,"JF",IF(WEEKDAY(V$6,2)&gt;5,"WE","")),"")
&amp;IFERROR(LEFT(INDEX(Tableau1[Vacation],MATCH($A24&amp;"|"&amp;V$6*1,Tableau1[Cle],0)),1),"")
&amp;IFERROR(IF(OR(WEEKDAY(V$6,2)&gt;5,$AH24=0),"",IF(V$6&lt;=INDEX(Tableau2[Date de Fin],MATCH(V$6,OFFSET(Tableau2[[#Headers],[Date de début]],$AH24,,$AI24-$AH24+1),1)),"A","")),"")</f>
        <v/>
      </c>
      <c r="W24" s="28" t="str">
        <f ca="1">IFERROR(IF(COUNTIF(Fériés!$B$6:$B$18,W$6)=1,"JF",IF(WEEKDAY(W$6,2)&gt;5,"WE","")),"")
&amp;IFERROR(LEFT(INDEX(Tableau1[Vacation],MATCH($A24&amp;"|"&amp;W$6*1,Tableau1[Cle],0)),1),"")
&amp;IFERROR(IF(OR(WEEKDAY(W$6,2)&gt;5,$AH24=0),"",IF(W$6&lt;=INDEX(Tableau2[Date de Fin],MATCH(W$6,OFFSET(Tableau2[[#Headers],[Date de début]],$AH24,,$AI24-$AH24+1),1)),"A","")),"")</f>
        <v/>
      </c>
      <c r="X24" s="28" t="str">
        <f ca="1">IFERROR(IF(COUNTIF(Fériés!$B$6:$B$18,X$6)=1,"JF",IF(WEEKDAY(X$6,2)&gt;5,"WE","")),"")
&amp;IFERROR(LEFT(INDEX(Tableau1[Vacation],MATCH($A24&amp;"|"&amp;X$6*1,Tableau1[Cle],0)),1),"")
&amp;IFERROR(IF(OR(WEEKDAY(X$6,2)&gt;5,$AH24=0),"",IF(X$6&lt;=INDEX(Tableau2[Date de Fin],MATCH(X$6,OFFSET(Tableau2[[#Headers],[Date de début]],$AH24,,$AI24-$AH24+1),1)),"A","")),"")</f>
        <v/>
      </c>
      <c r="Y24" s="28" t="str">
        <f ca="1">IFERROR(IF(COUNTIF(Fériés!$B$6:$B$18,Y$6)=1,"JF",IF(WEEKDAY(Y$6,2)&gt;5,"WE","")),"")
&amp;IFERROR(LEFT(INDEX(Tableau1[Vacation],MATCH($A24&amp;"|"&amp;Y$6*1,Tableau1[Cle],0)),1),"")
&amp;IFERROR(IF(OR(WEEKDAY(Y$6,2)&gt;5,$AH24=0),"",IF(Y$6&lt;=INDEX(Tableau2[Date de Fin],MATCH(Y$6,OFFSET(Tableau2[[#Headers],[Date de début]],$AH24,,$AI24-$AH24+1),1)),"A","")),"")</f>
        <v/>
      </c>
      <c r="Z24" s="28" t="str">
        <f ca="1">IFERROR(IF(COUNTIF(Fériés!$B$6:$B$18,Z$6)=1,"JF",IF(WEEKDAY(Z$6,2)&gt;5,"WE","")),"")
&amp;IFERROR(LEFT(INDEX(Tableau1[Vacation],MATCH($A24&amp;"|"&amp;Z$6*1,Tableau1[Cle],0)),1),"")
&amp;IFERROR(IF(OR(WEEKDAY(Z$6,2)&gt;5,$AH24=0),"",IF(Z$6&lt;=INDEX(Tableau2[Date de Fin],MATCH(Z$6,OFFSET(Tableau2[[#Headers],[Date de début]],$AH24,,$AI24-$AH24+1),1)),"A","")),"")</f>
        <v/>
      </c>
      <c r="AA24" s="28" t="str">
        <f ca="1">IFERROR(IF(COUNTIF(Fériés!$B$6:$B$18,AA$6)=1,"JF",IF(WEEKDAY(AA$6,2)&gt;5,"WE","")),"")
&amp;IFERROR(LEFT(INDEX(Tableau1[Vacation],MATCH($A24&amp;"|"&amp;AA$6*1,Tableau1[Cle],0)),1),"")
&amp;IFERROR(IF(OR(WEEKDAY(AA$6,2)&gt;5,$AH24=0),"",IF(AA$6&lt;=INDEX(Tableau2[Date de Fin],MATCH(AA$6,OFFSET(Tableau2[[#Headers],[Date de début]],$AH24,,$AI24-$AH24+1),1)),"A","")),"")</f>
        <v>WE</v>
      </c>
      <c r="AB24" s="28" t="str">
        <f ca="1">IFERROR(IF(COUNTIF(Fériés!$B$6:$B$18,AB$6)=1,"JF",IF(WEEKDAY(AB$6,2)&gt;5,"WE","")),"")
&amp;IFERROR(LEFT(INDEX(Tableau1[Vacation],MATCH($A24&amp;"|"&amp;AB$6*1,Tableau1[Cle],0)),1),"")
&amp;IFERROR(IF(OR(WEEKDAY(AB$6,2)&gt;5,$AH24=0),"",IF(AB$6&lt;=INDEX(Tableau2[Date de Fin],MATCH(AB$6,OFFSET(Tableau2[[#Headers],[Date de début]],$AH24,,$AI24-$AH24+1),1)),"A","")),"")</f>
        <v>WE</v>
      </c>
      <c r="AC24" s="28" t="str">
        <f ca="1">IFERROR(IF(COUNTIF(Fériés!$B$6:$B$18,AC$6)=1,"JF",IF(WEEKDAY(AC$6,2)&gt;5,"WE","")),"")
&amp;IFERROR(LEFT(INDEX(Tableau1[Vacation],MATCH($A24&amp;"|"&amp;AC$6*1,Tableau1[Cle],0)),1),"")
&amp;IFERROR(IF(OR(WEEKDAY(AC$6,2)&gt;5,$AH24=0),"",IF(AC$6&lt;=INDEX(Tableau2[Date de Fin],MATCH(AC$6,OFFSET(Tableau2[[#Headers],[Date de début]],$AH24,,$AI24-$AH24+1),1)),"A","")),"")</f>
        <v/>
      </c>
      <c r="AD24" s="28" t="str">
        <f ca="1">IFERROR(IF(COUNTIF(Fériés!$B$6:$B$18,AD$6)=1,"JF",IF(WEEKDAY(AD$6,2)&gt;5,"WE","")),"")
&amp;IFERROR(LEFT(INDEX(Tableau1[Vacation],MATCH($A24&amp;"|"&amp;AD$6*1,Tableau1[Cle],0)),1),"")
&amp;IFERROR(IF(OR(WEEKDAY(AD$6,2)&gt;5,$AH24=0),"",IF(AD$6&lt;=INDEX(Tableau2[Date de Fin],MATCH(AD$6,OFFSET(Tableau2[[#Headers],[Date de début]],$AH24,,$AI24-$AH24+1),1)),"A","")),"")</f>
        <v/>
      </c>
      <c r="AE24" s="28" t="str">
        <f ca="1">IFERROR(IF(COUNTIF(Fériés!$B$6:$B$18,AE$6)=1,"JF",IF(WEEKDAY(AE$6,2)&gt;5,"WE","")),"")
&amp;IFERROR(LEFT(INDEX(Tableau1[Vacation],MATCH($A24&amp;"|"&amp;AE$6*1,Tableau1[Cle],0)),1),"")
&amp;IFERROR(IF(OR(WEEKDAY(AE$6,2)&gt;5,$AH24=0),"",IF(AE$6&lt;=INDEX(Tableau2[Date de Fin],MATCH(AE$6,OFFSET(Tableau2[[#Headers],[Date de début]],$AH24,,$AI24-$AH24+1),1)),"A","")),"")</f>
        <v/>
      </c>
      <c r="AF24" s="28" t="str">
        <f ca="1">IFERROR(IF(COUNTIF(Fériés!$B$6:$B$18,AF$6)=1,"JF",IF(WEEKDAY(AF$6,2)&gt;5,"WE","")),"")
&amp;IFERROR(LEFT(INDEX(Tableau1[Vacation],MATCH($A24&amp;"|"&amp;AF$6*1,Tableau1[Cle],0)),1),"")
&amp;IFERROR(IF(OR(WEEKDAY(AF$6,2)&gt;5,$AH24=0),"",IF(AF$6&lt;=INDEX(Tableau2[Date de Fin],MATCH(AF$6,OFFSET(Tableau2[[#Headers],[Date de début]],$AH24,,$AI24-$AH24+1),1)),"A","")),"")</f>
        <v/>
      </c>
      <c r="AG24" s="25"/>
      <c r="AH24" s="25">
        <f>IFERROR(MATCH(A24,Tableau2[Nom agent],0),0)</f>
        <v>0</v>
      </c>
      <c r="AI24" s="25">
        <f>MATCH(A24,Tableau2[Nom agent],1)</f>
        <v>3</v>
      </c>
    </row>
    <row r="25" spans="1:35" s="27" customFormat="1" hidden="1" x14ac:dyDescent="0.35"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</row>
    <row r="26" spans="1:35" s="27" customFormat="1" hidden="1" x14ac:dyDescent="0.35">
      <c r="A26" s="22" t="s">
        <v>0</v>
      </c>
      <c r="B26" s="28">
        <f ca="1">COUNTIF(B$17:B$24,$A26)</f>
        <v>0</v>
      </c>
      <c r="C26" s="28">
        <f t="shared" ref="C26:AF27" ca="1" si="11">COUNTIF(C$17:C$24,$A26)</f>
        <v>0</v>
      </c>
      <c r="D26" s="28">
        <f t="shared" ca="1" si="11"/>
        <v>0</v>
      </c>
      <c r="E26" s="28">
        <f t="shared" ca="1" si="11"/>
        <v>0</v>
      </c>
      <c r="F26" s="28">
        <f t="shared" ca="1" si="11"/>
        <v>0</v>
      </c>
      <c r="G26" s="28">
        <f t="shared" ca="1" si="11"/>
        <v>0</v>
      </c>
      <c r="H26" s="28">
        <f t="shared" ca="1" si="11"/>
        <v>0</v>
      </c>
      <c r="I26" s="28">
        <f t="shared" ca="1" si="11"/>
        <v>0</v>
      </c>
      <c r="J26" s="28">
        <f t="shared" ca="1" si="11"/>
        <v>0</v>
      </c>
      <c r="K26" s="28">
        <f t="shared" ca="1" si="11"/>
        <v>1</v>
      </c>
      <c r="L26" s="28">
        <f t="shared" ca="1" si="11"/>
        <v>0</v>
      </c>
      <c r="M26" s="28">
        <f t="shared" ca="1" si="11"/>
        <v>0</v>
      </c>
      <c r="N26" s="28">
        <f t="shared" ca="1" si="11"/>
        <v>0</v>
      </c>
      <c r="O26" s="28">
        <f t="shared" ca="1" si="11"/>
        <v>0</v>
      </c>
      <c r="P26" s="28">
        <f t="shared" ca="1" si="11"/>
        <v>0</v>
      </c>
      <c r="Q26" s="28">
        <f t="shared" ca="1" si="11"/>
        <v>0</v>
      </c>
      <c r="R26" s="28">
        <f t="shared" ca="1" si="11"/>
        <v>0</v>
      </c>
      <c r="S26" s="28">
        <f t="shared" ca="1" si="11"/>
        <v>0</v>
      </c>
      <c r="T26" s="28">
        <f t="shared" ca="1" si="11"/>
        <v>0</v>
      </c>
      <c r="U26" s="28">
        <f t="shared" ca="1" si="11"/>
        <v>0</v>
      </c>
      <c r="V26" s="28">
        <f t="shared" ca="1" si="11"/>
        <v>0</v>
      </c>
      <c r="W26" s="28">
        <f t="shared" ca="1" si="11"/>
        <v>0</v>
      </c>
      <c r="X26" s="28">
        <f t="shared" ca="1" si="11"/>
        <v>0</v>
      </c>
      <c r="Y26" s="28">
        <f t="shared" ca="1" si="11"/>
        <v>0</v>
      </c>
      <c r="Z26" s="28">
        <f t="shared" ca="1" si="11"/>
        <v>0</v>
      </c>
      <c r="AA26" s="28">
        <f t="shared" ca="1" si="11"/>
        <v>0</v>
      </c>
      <c r="AB26" s="28">
        <f t="shared" ca="1" si="11"/>
        <v>0</v>
      </c>
      <c r="AC26" s="28">
        <f t="shared" ca="1" si="11"/>
        <v>0</v>
      </c>
      <c r="AD26" s="28">
        <f t="shared" ca="1" si="11"/>
        <v>0</v>
      </c>
      <c r="AE26" s="28">
        <f t="shared" ca="1" si="11"/>
        <v>0</v>
      </c>
      <c r="AF26" s="28">
        <f t="shared" ca="1" si="11"/>
        <v>0</v>
      </c>
      <c r="AG26" s="25"/>
      <c r="AH26" s="25"/>
      <c r="AI26" s="25"/>
    </row>
    <row r="27" spans="1:35" s="27" customFormat="1" hidden="1" x14ac:dyDescent="0.35">
      <c r="A27" s="22" t="s">
        <v>32</v>
      </c>
      <c r="B27" s="28">
        <f ca="1">COUNTIF(B$17:B$24,$A27)</f>
        <v>0</v>
      </c>
      <c r="C27" s="28">
        <f t="shared" ca="1" si="11"/>
        <v>0</v>
      </c>
      <c r="D27" s="28">
        <f t="shared" ca="1" si="11"/>
        <v>0</v>
      </c>
      <c r="E27" s="28">
        <f t="shared" ca="1" si="11"/>
        <v>0</v>
      </c>
      <c r="F27" s="28">
        <f t="shared" ca="1" si="11"/>
        <v>0</v>
      </c>
      <c r="G27" s="28">
        <f t="shared" ca="1" si="11"/>
        <v>0</v>
      </c>
      <c r="H27" s="28">
        <f t="shared" ca="1" si="11"/>
        <v>0</v>
      </c>
      <c r="I27" s="28">
        <f t="shared" ca="1" si="11"/>
        <v>0</v>
      </c>
      <c r="J27" s="28">
        <f t="shared" ca="1" si="11"/>
        <v>0</v>
      </c>
      <c r="K27" s="28">
        <f t="shared" ca="1" si="11"/>
        <v>0</v>
      </c>
      <c r="L27" s="28">
        <f t="shared" ca="1" si="11"/>
        <v>1</v>
      </c>
      <c r="M27" s="28">
        <f t="shared" ca="1" si="11"/>
        <v>0</v>
      </c>
      <c r="N27" s="28">
        <f t="shared" ca="1" si="11"/>
        <v>0</v>
      </c>
      <c r="O27" s="28">
        <f t="shared" ca="1" si="11"/>
        <v>0</v>
      </c>
      <c r="P27" s="28">
        <f t="shared" ca="1" si="11"/>
        <v>0</v>
      </c>
      <c r="Q27" s="28">
        <f t="shared" ca="1" si="11"/>
        <v>0</v>
      </c>
      <c r="R27" s="28">
        <f t="shared" ca="1" si="11"/>
        <v>0</v>
      </c>
      <c r="S27" s="28">
        <f t="shared" ca="1" si="11"/>
        <v>0</v>
      </c>
      <c r="T27" s="28">
        <f t="shared" ca="1" si="11"/>
        <v>0</v>
      </c>
      <c r="U27" s="28">
        <f t="shared" ca="1" si="11"/>
        <v>0</v>
      </c>
      <c r="V27" s="28">
        <f t="shared" ca="1" si="11"/>
        <v>0</v>
      </c>
      <c r="W27" s="28">
        <f t="shared" ca="1" si="11"/>
        <v>0</v>
      </c>
      <c r="X27" s="28">
        <f t="shared" ca="1" si="11"/>
        <v>0</v>
      </c>
      <c r="Y27" s="28">
        <f t="shared" ca="1" si="11"/>
        <v>0</v>
      </c>
      <c r="Z27" s="28">
        <f t="shared" ca="1" si="11"/>
        <v>0</v>
      </c>
      <c r="AA27" s="28">
        <f t="shared" ca="1" si="11"/>
        <v>0</v>
      </c>
      <c r="AB27" s="28">
        <f t="shared" ca="1" si="11"/>
        <v>0</v>
      </c>
      <c r="AC27" s="28">
        <f t="shared" ca="1" si="11"/>
        <v>0</v>
      </c>
      <c r="AD27" s="28">
        <f t="shared" ca="1" si="11"/>
        <v>0</v>
      </c>
      <c r="AE27" s="28">
        <f t="shared" ca="1" si="11"/>
        <v>0</v>
      </c>
      <c r="AF27" s="28">
        <f t="shared" ca="1" si="11"/>
        <v>0</v>
      </c>
      <c r="AG27" s="25"/>
      <c r="AH27" s="25"/>
      <c r="AI27" s="25"/>
    </row>
    <row r="28" spans="1:35" s="27" customFormat="1" hidden="1" x14ac:dyDescent="0.35"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</row>
    <row r="29" spans="1:35" s="27" customFormat="1" hidden="1" x14ac:dyDescent="0.35">
      <c r="A29" s="26" t="s">
        <v>35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</row>
    <row r="30" spans="1:35" s="27" customFormat="1" hidden="1" x14ac:dyDescent="0.35">
      <c r="A30" s="27" t="str">
        <f t="shared" ref="A30:A37" si="12">A7</f>
        <v>Agent 1</v>
      </c>
      <c r="B30" s="25">
        <f ca="1">IF(B17="",RANDBETWEEN(1,9)+(ROW()-ROW($A$29))/10,0)</f>
        <v>0</v>
      </c>
      <c r="C30" s="25">
        <f ca="1">IF(C17="",RANDBETWEEN(1,9)+(ROW()-ROW($A$29))/10,0)</f>
        <v>9.1</v>
      </c>
      <c r="D30" s="25">
        <f ca="1">IF(D17="",RANDBETWEEN(1,9)+(ROW()-ROW($A$29))/10,0)</f>
        <v>1.1000000000000001</v>
      </c>
      <c r="E30" s="25">
        <f ca="1">IF(E17="",RANDBETWEEN(1,9)+(ROW()-ROW($A$29))/10,0)</f>
        <v>5.0999999999999996</v>
      </c>
      <c r="F30" s="25">
        <f ca="1">IF(F17="",RANDBETWEEN(1,9)+(ROW()-ROW($A$29))/10,0)</f>
        <v>0</v>
      </c>
      <c r="G30" s="25">
        <f ca="1">IF(G17="",RANDBETWEEN(1,9)+(ROW()-ROW($A$29))/10,0)</f>
        <v>0</v>
      </c>
      <c r="H30" s="25">
        <f ca="1">IF(H17="",RANDBETWEEN(1,9)+(ROW()-ROW($A$29))/10,0)</f>
        <v>1.1000000000000001</v>
      </c>
      <c r="I30" s="25">
        <f ca="1">IF(I17="",RANDBETWEEN(1,9)+(ROW()-ROW($A$29))/10,0)</f>
        <v>3.1</v>
      </c>
      <c r="J30" s="25">
        <f ca="1">IF(J17="",RANDBETWEEN(1,9)+(ROW()-ROW($A$29))/10,0)</f>
        <v>6.1</v>
      </c>
      <c r="K30" s="25">
        <f ca="1">IF(K17="",RANDBETWEEN(1,9)+(ROW()-ROW($A$29))/10,0)</f>
        <v>9.1</v>
      </c>
      <c r="L30" s="25">
        <f ca="1">IF(L17="",RANDBETWEEN(1,9)+(ROW()-ROW($A$29))/10,0)</f>
        <v>6.1</v>
      </c>
      <c r="M30" s="25">
        <f ca="1">IF(M17="",RANDBETWEEN(1,9)+(ROW()-ROW($A$29))/10,0)</f>
        <v>0</v>
      </c>
      <c r="N30" s="25">
        <f ca="1">IF(N17="",RANDBETWEEN(1,9)+(ROW()-ROW($A$29))/10,0)</f>
        <v>0</v>
      </c>
      <c r="O30" s="25">
        <f ca="1">IF(O17="",RANDBETWEEN(1,9)+(ROW()-ROW($A$29))/10,0)</f>
        <v>1.1000000000000001</v>
      </c>
      <c r="P30" s="25">
        <f ca="1">IF(P17="",RANDBETWEEN(1,9)+(ROW()-ROW($A$29))/10,0)</f>
        <v>0</v>
      </c>
      <c r="Q30" s="25">
        <f ca="1">IF(Q17="",RANDBETWEEN(1,9)+(ROW()-ROW($A$29))/10,0)</f>
        <v>0</v>
      </c>
      <c r="R30" s="25">
        <f ca="1">IF(R17="",RANDBETWEEN(1,9)+(ROW()-ROW($A$29))/10,0)</f>
        <v>5.0999999999999996</v>
      </c>
      <c r="S30" s="25">
        <f ca="1">IF(S17="",RANDBETWEEN(1,9)+(ROW()-ROW($A$29))/10,0)</f>
        <v>5.0999999999999996</v>
      </c>
      <c r="T30" s="25">
        <f ca="1">IF(T17="",RANDBETWEEN(1,9)+(ROW()-ROW($A$29))/10,0)</f>
        <v>0</v>
      </c>
      <c r="U30" s="25">
        <f ca="1">IF(U17="",RANDBETWEEN(1,9)+(ROW()-ROW($A$29))/10,0)</f>
        <v>0</v>
      </c>
      <c r="V30" s="25">
        <f ca="1">IF(V17="",RANDBETWEEN(1,9)+(ROW()-ROW($A$29))/10,0)</f>
        <v>0</v>
      </c>
      <c r="W30" s="25">
        <f ca="1">IF(W17="",RANDBETWEEN(1,9)+(ROW()-ROW($A$29))/10,0)</f>
        <v>0</v>
      </c>
      <c r="X30" s="25">
        <f ca="1">IF(X17="",RANDBETWEEN(1,9)+(ROW()-ROW($A$29))/10,0)</f>
        <v>0</v>
      </c>
      <c r="Y30" s="25">
        <f ca="1">IF(Y17="",RANDBETWEEN(1,9)+(ROW()-ROW($A$29))/10,0)</f>
        <v>0</v>
      </c>
      <c r="Z30" s="25">
        <f ca="1">IF(Z17="",RANDBETWEEN(1,9)+(ROW()-ROW($A$29))/10,0)</f>
        <v>0</v>
      </c>
      <c r="AA30" s="25">
        <f ca="1">IF(AA17="",RANDBETWEEN(1,9)+(ROW()-ROW($A$29))/10,0)</f>
        <v>0</v>
      </c>
      <c r="AB30" s="25">
        <f ca="1">IF(AB17="",RANDBETWEEN(1,9)+(ROW()-ROW($A$29))/10,0)</f>
        <v>0</v>
      </c>
      <c r="AC30" s="25">
        <f ca="1">IF(AC17="",RANDBETWEEN(1,9)+(ROW()-ROW($A$29))/10,0)</f>
        <v>0</v>
      </c>
      <c r="AD30" s="25">
        <f ca="1">IF(AD17="",RANDBETWEEN(1,9)+(ROW()-ROW($A$29))/10,0)</f>
        <v>0</v>
      </c>
      <c r="AE30" s="25">
        <f ca="1">IF(AE17="",RANDBETWEEN(1,9)+(ROW()-ROW($A$29))/10,0)</f>
        <v>0</v>
      </c>
      <c r="AF30" s="25">
        <f ca="1">IF(AF17="",RANDBETWEEN(1,9)+(ROW()-ROW($A$29))/10,0)</f>
        <v>0</v>
      </c>
      <c r="AG30" s="25"/>
      <c r="AH30" s="25"/>
      <c r="AI30" s="25"/>
    </row>
    <row r="31" spans="1:35" s="27" customFormat="1" hidden="1" x14ac:dyDescent="0.35">
      <c r="A31" s="27" t="str">
        <f t="shared" si="12"/>
        <v>Agent 2</v>
      </c>
      <c r="B31" s="25">
        <f ca="1">IF(B18="",RANDBETWEEN(1,9)+(ROW()-ROW($A$29))/10,0)</f>
        <v>0</v>
      </c>
      <c r="C31" s="25">
        <f ca="1">IF(C18="",RANDBETWEEN(1,9)+(ROW()-ROW($A$29))/10,0)</f>
        <v>7.2</v>
      </c>
      <c r="D31" s="25">
        <f ca="1">IF(D18="",RANDBETWEEN(1,9)+(ROW()-ROW($A$29))/10,0)</f>
        <v>5.2</v>
      </c>
      <c r="E31" s="25">
        <f ca="1">IF(E18="",RANDBETWEEN(1,9)+(ROW()-ROW($A$29))/10,0)</f>
        <v>7.2</v>
      </c>
      <c r="F31" s="25">
        <f ca="1">IF(F18="",RANDBETWEEN(1,9)+(ROW()-ROW($A$29))/10,0)</f>
        <v>0</v>
      </c>
      <c r="G31" s="25">
        <f ca="1">IF(G18="",RANDBETWEEN(1,9)+(ROW()-ROW($A$29))/10,0)</f>
        <v>0</v>
      </c>
      <c r="H31" s="25">
        <f ca="1">IF(H18="",RANDBETWEEN(1,9)+(ROW()-ROW($A$29))/10,0)</f>
        <v>4.2</v>
      </c>
      <c r="I31" s="25">
        <f ca="1">IF(I18="",RANDBETWEEN(1,9)+(ROW()-ROW($A$29))/10,0)</f>
        <v>2.2000000000000002</v>
      </c>
      <c r="J31" s="25">
        <f ca="1">IF(J18="",RANDBETWEEN(1,9)+(ROW()-ROW($A$29))/10,0)</f>
        <v>1.2</v>
      </c>
      <c r="K31" s="25">
        <f ca="1">IF(K18="",RANDBETWEEN(1,9)+(ROW()-ROW($A$29))/10,0)</f>
        <v>1.2</v>
      </c>
      <c r="L31" s="25">
        <f ca="1">IF(L18="",RANDBETWEEN(1,9)+(ROW()-ROW($A$29))/10,0)</f>
        <v>3.2</v>
      </c>
      <c r="M31" s="25">
        <f ca="1">IF(M18="",RANDBETWEEN(1,9)+(ROW()-ROW($A$29))/10,0)</f>
        <v>0</v>
      </c>
      <c r="N31" s="25">
        <f ca="1">IF(N18="",RANDBETWEEN(1,9)+(ROW()-ROW($A$29))/10,0)</f>
        <v>0</v>
      </c>
      <c r="O31" s="25">
        <f ca="1">IF(O18="",RANDBETWEEN(1,9)+(ROW()-ROW($A$29))/10,0)</f>
        <v>0</v>
      </c>
      <c r="P31" s="25">
        <f ca="1">IF(P18="",RANDBETWEEN(1,9)+(ROW()-ROW($A$29))/10,0)</f>
        <v>0</v>
      </c>
      <c r="Q31" s="25">
        <f ca="1">IF(Q18="",RANDBETWEEN(1,9)+(ROW()-ROW($A$29))/10,0)</f>
        <v>0</v>
      </c>
      <c r="R31" s="25">
        <f ca="1">IF(R18="",RANDBETWEEN(1,9)+(ROW()-ROW($A$29))/10,0)</f>
        <v>7.2</v>
      </c>
      <c r="S31" s="25">
        <f ca="1">IF(S18="",RANDBETWEEN(1,9)+(ROW()-ROW($A$29))/10,0)</f>
        <v>9.1999999999999993</v>
      </c>
      <c r="T31" s="25">
        <f ca="1">IF(T18="",RANDBETWEEN(1,9)+(ROW()-ROW($A$29))/10,0)</f>
        <v>0</v>
      </c>
      <c r="U31" s="25">
        <f ca="1">IF(U18="",RANDBETWEEN(1,9)+(ROW()-ROW($A$29))/10,0)</f>
        <v>0</v>
      </c>
      <c r="V31" s="25">
        <f ca="1">IF(V18="",RANDBETWEEN(1,9)+(ROW()-ROW($A$29))/10,0)</f>
        <v>2.2000000000000002</v>
      </c>
      <c r="W31" s="25">
        <f ca="1">IF(W18="",RANDBETWEEN(1,9)+(ROW()-ROW($A$29))/10,0)</f>
        <v>1.2</v>
      </c>
      <c r="X31" s="25">
        <f ca="1">IF(X18="",RANDBETWEEN(1,9)+(ROW()-ROW($A$29))/10,0)</f>
        <v>3.2</v>
      </c>
      <c r="Y31" s="25">
        <f ca="1">IF(Y18="",RANDBETWEEN(1,9)+(ROW()-ROW($A$29))/10,0)</f>
        <v>2.2000000000000002</v>
      </c>
      <c r="Z31" s="25">
        <f ca="1">IF(Z18="",RANDBETWEEN(1,9)+(ROW()-ROW($A$29))/10,0)</f>
        <v>4.2</v>
      </c>
      <c r="AA31" s="25">
        <f ca="1">IF(AA18="",RANDBETWEEN(1,9)+(ROW()-ROW($A$29))/10,0)</f>
        <v>0</v>
      </c>
      <c r="AB31" s="25">
        <f ca="1">IF(AB18="",RANDBETWEEN(1,9)+(ROW()-ROW($A$29))/10,0)</f>
        <v>0</v>
      </c>
      <c r="AC31" s="25">
        <f ca="1">IF(AC18="",RANDBETWEEN(1,9)+(ROW()-ROW($A$29))/10,0)</f>
        <v>9.1999999999999993</v>
      </c>
      <c r="AD31" s="25">
        <f ca="1">IF(AD18="",RANDBETWEEN(1,9)+(ROW()-ROW($A$29))/10,0)</f>
        <v>3.2</v>
      </c>
      <c r="AE31" s="25">
        <f ca="1">IF(AE18="",RANDBETWEEN(1,9)+(ROW()-ROW($A$29))/10,0)</f>
        <v>4.2</v>
      </c>
      <c r="AF31" s="25">
        <f ca="1">IF(AF18="",RANDBETWEEN(1,9)+(ROW()-ROW($A$29))/10,0)</f>
        <v>2.2000000000000002</v>
      </c>
      <c r="AG31" s="25"/>
      <c r="AH31" s="25"/>
      <c r="AI31" s="25"/>
    </row>
    <row r="32" spans="1:35" s="27" customFormat="1" hidden="1" x14ac:dyDescent="0.35">
      <c r="A32" s="27" t="str">
        <f t="shared" si="12"/>
        <v>Agent 3</v>
      </c>
      <c r="B32" s="25">
        <f ca="1">IF(B19="",RANDBETWEEN(1,9)+(ROW()-ROW($A$29))/10,0)</f>
        <v>0</v>
      </c>
      <c r="C32" s="25">
        <f ca="1">IF(C19="",RANDBETWEEN(1,9)+(ROW()-ROW($A$29))/10,0)</f>
        <v>6.3</v>
      </c>
      <c r="D32" s="25">
        <f ca="1">IF(D19="",RANDBETWEEN(1,9)+(ROW()-ROW($A$29))/10,0)</f>
        <v>3.3</v>
      </c>
      <c r="E32" s="25">
        <f ca="1">IF(E19="",RANDBETWEEN(1,9)+(ROW()-ROW($A$29))/10,0)</f>
        <v>7.3</v>
      </c>
      <c r="F32" s="25">
        <f ca="1">IF(F19="",RANDBETWEEN(1,9)+(ROW()-ROW($A$29))/10,0)</f>
        <v>0</v>
      </c>
      <c r="G32" s="25">
        <f ca="1">IF(G19="",RANDBETWEEN(1,9)+(ROW()-ROW($A$29))/10,0)</f>
        <v>0</v>
      </c>
      <c r="H32" s="25">
        <f ca="1">IF(H19="",RANDBETWEEN(1,9)+(ROW()-ROW($A$29))/10,0)</f>
        <v>2.2999999999999998</v>
      </c>
      <c r="I32" s="25">
        <f ca="1">IF(I19="",RANDBETWEEN(1,9)+(ROW()-ROW($A$29))/10,0)</f>
        <v>5.3</v>
      </c>
      <c r="J32" s="25">
        <f ca="1">IF(J19="",RANDBETWEEN(1,9)+(ROW()-ROW($A$29))/10,0)</f>
        <v>4.3</v>
      </c>
      <c r="K32" s="25">
        <f ca="1">IF(K19="",RANDBETWEEN(1,9)+(ROW()-ROW($A$29))/10,0)</f>
        <v>0</v>
      </c>
      <c r="L32" s="25">
        <f ca="1">IF(L19="",RANDBETWEEN(1,9)+(ROW()-ROW($A$29))/10,0)</f>
        <v>7.3</v>
      </c>
      <c r="M32" s="25">
        <f ca="1">IF(M19="",RANDBETWEEN(1,9)+(ROW()-ROW($A$29))/10,0)</f>
        <v>0</v>
      </c>
      <c r="N32" s="25">
        <f ca="1">IF(N19="",RANDBETWEEN(1,9)+(ROW()-ROW($A$29))/10,0)</f>
        <v>0</v>
      </c>
      <c r="O32" s="25">
        <f ca="1">IF(O19="",RANDBETWEEN(1,9)+(ROW()-ROW($A$29))/10,0)</f>
        <v>6.3</v>
      </c>
      <c r="P32" s="25">
        <f ca="1">IF(P19="",RANDBETWEEN(1,9)+(ROW()-ROW($A$29))/10,0)</f>
        <v>9.3000000000000007</v>
      </c>
      <c r="Q32" s="25">
        <f ca="1">IF(Q19="",RANDBETWEEN(1,9)+(ROW()-ROW($A$29))/10,0)</f>
        <v>7.3</v>
      </c>
      <c r="R32" s="25">
        <f ca="1">IF(R19="",RANDBETWEEN(1,9)+(ROW()-ROW($A$29))/10,0)</f>
        <v>8.3000000000000007</v>
      </c>
      <c r="S32" s="25">
        <f ca="1">IF(S19="",RANDBETWEEN(1,9)+(ROW()-ROW($A$29))/10,0)</f>
        <v>6.3</v>
      </c>
      <c r="T32" s="25">
        <f ca="1">IF(T19="",RANDBETWEEN(1,9)+(ROW()-ROW($A$29))/10,0)</f>
        <v>0</v>
      </c>
      <c r="U32" s="25">
        <f ca="1">IF(U19="",RANDBETWEEN(1,9)+(ROW()-ROW($A$29))/10,0)</f>
        <v>0</v>
      </c>
      <c r="V32" s="25">
        <f ca="1">IF(V19="",RANDBETWEEN(1,9)+(ROW()-ROW($A$29))/10,0)</f>
        <v>7.3</v>
      </c>
      <c r="W32" s="25">
        <f ca="1">IF(W19="",RANDBETWEEN(1,9)+(ROW()-ROW($A$29))/10,0)</f>
        <v>4.3</v>
      </c>
      <c r="X32" s="25">
        <f ca="1">IF(X19="",RANDBETWEEN(1,9)+(ROW()-ROW($A$29))/10,0)</f>
        <v>5.3</v>
      </c>
      <c r="Y32" s="25">
        <f ca="1">IF(Y19="",RANDBETWEEN(1,9)+(ROW()-ROW($A$29))/10,0)</f>
        <v>9.3000000000000007</v>
      </c>
      <c r="Z32" s="25">
        <f ca="1">IF(Z19="",RANDBETWEEN(1,9)+(ROW()-ROW($A$29))/10,0)</f>
        <v>4.3</v>
      </c>
      <c r="AA32" s="25">
        <f ca="1">IF(AA19="",RANDBETWEEN(1,9)+(ROW()-ROW($A$29))/10,0)</f>
        <v>0</v>
      </c>
      <c r="AB32" s="25">
        <f ca="1">IF(AB19="",RANDBETWEEN(1,9)+(ROW()-ROW($A$29))/10,0)</f>
        <v>0</v>
      </c>
      <c r="AC32" s="25">
        <f ca="1">IF(AC19="",RANDBETWEEN(1,9)+(ROW()-ROW($A$29))/10,0)</f>
        <v>1.3</v>
      </c>
      <c r="AD32" s="25">
        <f ca="1">IF(AD19="",RANDBETWEEN(1,9)+(ROW()-ROW($A$29))/10,0)</f>
        <v>9.3000000000000007</v>
      </c>
      <c r="AE32" s="25">
        <f ca="1">IF(AE19="",RANDBETWEEN(1,9)+(ROW()-ROW($A$29))/10,0)</f>
        <v>2.2999999999999998</v>
      </c>
      <c r="AF32" s="25">
        <f ca="1">IF(AF19="",RANDBETWEEN(1,9)+(ROW()-ROW($A$29))/10,0)</f>
        <v>9.3000000000000007</v>
      </c>
      <c r="AG32" s="25"/>
      <c r="AH32" s="25"/>
      <c r="AI32" s="25"/>
    </row>
    <row r="33" spans="1:35" s="27" customFormat="1" hidden="1" x14ac:dyDescent="0.35">
      <c r="A33" s="27" t="str">
        <f t="shared" si="12"/>
        <v>Agent 4</v>
      </c>
      <c r="B33" s="25">
        <f ca="1">IF(B20="",RANDBETWEEN(1,9)+(ROW()-ROW($A$29))/10,0)</f>
        <v>0</v>
      </c>
      <c r="C33" s="25">
        <f ca="1">IF(C20="",RANDBETWEEN(1,9)+(ROW()-ROW($A$29))/10,0)</f>
        <v>6.4</v>
      </c>
      <c r="D33" s="25">
        <f ca="1">IF(D20="",RANDBETWEEN(1,9)+(ROW()-ROW($A$29))/10,0)</f>
        <v>1.4</v>
      </c>
      <c r="E33" s="25">
        <f ca="1">IF(E20="",RANDBETWEEN(1,9)+(ROW()-ROW($A$29))/10,0)</f>
        <v>7.4</v>
      </c>
      <c r="F33" s="25">
        <f ca="1">IF(F20="",RANDBETWEEN(1,9)+(ROW()-ROW($A$29))/10,0)</f>
        <v>0</v>
      </c>
      <c r="G33" s="25">
        <f ca="1">IF(G20="",RANDBETWEEN(1,9)+(ROW()-ROW($A$29))/10,0)</f>
        <v>0</v>
      </c>
      <c r="H33" s="25">
        <f ca="1">IF(H20="",RANDBETWEEN(1,9)+(ROW()-ROW($A$29))/10,0)</f>
        <v>8.4</v>
      </c>
      <c r="I33" s="25">
        <f ca="1">IF(I20="",RANDBETWEEN(1,9)+(ROW()-ROW($A$29))/10,0)</f>
        <v>4.4000000000000004</v>
      </c>
      <c r="J33" s="25">
        <f ca="1">IF(J20="",RANDBETWEEN(1,9)+(ROW()-ROW($A$29))/10,0)</f>
        <v>8.4</v>
      </c>
      <c r="K33" s="25">
        <f ca="1">IF(K20="",RANDBETWEEN(1,9)+(ROW()-ROW($A$29))/10,0)</f>
        <v>8.4</v>
      </c>
      <c r="L33" s="25">
        <f ca="1">IF(L20="",RANDBETWEEN(1,9)+(ROW()-ROW($A$29))/10,0)</f>
        <v>0</v>
      </c>
      <c r="M33" s="25">
        <f ca="1">IF(M20="",RANDBETWEEN(1,9)+(ROW()-ROW($A$29))/10,0)</f>
        <v>0</v>
      </c>
      <c r="N33" s="25">
        <f ca="1">IF(N20="",RANDBETWEEN(1,9)+(ROW()-ROW($A$29))/10,0)</f>
        <v>0</v>
      </c>
      <c r="O33" s="25">
        <f ca="1">IF(O20="",RANDBETWEEN(1,9)+(ROW()-ROW($A$29))/10,0)</f>
        <v>2.4</v>
      </c>
      <c r="P33" s="25">
        <f ca="1">IF(P20="",RANDBETWEEN(1,9)+(ROW()-ROW($A$29))/10,0)</f>
        <v>3.4</v>
      </c>
      <c r="Q33" s="25">
        <f ca="1">IF(Q20="",RANDBETWEEN(1,9)+(ROW()-ROW($A$29))/10,0)</f>
        <v>4.4000000000000004</v>
      </c>
      <c r="R33" s="25">
        <f ca="1">IF(R20="",RANDBETWEEN(1,9)+(ROW()-ROW($A$29))/10,0)</f>
        <v>1.4</v>
      </c>
      <c r="S33" s="25">
        <f ca="1">IF(S20="",RANDBETWEEN(1,9)+(ROW()-ROW($A$29))/10,0)</f>
        <v>6.4</v>
      </c>
      <c r="T33" s="25">
        <f ca="1">IF(T20="",RANDBETWEEN(1,9)+(ROW()-ROW($A$29))/10,0)</f>
        <v>0</v>
      </c>
      <c r="U33" s="25">
        <f ca="1">IF(U20="",RANDBETWEEN(1,9)+(ROW()-ROW($A$29))/10,0)</f>
        <v>0</v>
      </c>
      <c r="V33" s="25">
        <f ca="1">IF(V20="",RANDBETWEEN(1,9)+(ROW()-ROW($A$29))/10,0)</f>
        <v>1.4</v>
      </c>
      <c r="W33" s="25">
        <f ca="1">IF(W20="",RANDBETWEEN(1,9)+(ROW()-ROW($A$29))/10,0)</f>
        <v>1.4</v>
      </c>
      <c r="X33" s="25">
        <f ca="1">IF(X20="",RANDBETWEEN(1,9)+(ROW()-ROW($A$29))/10,0)</f>
        <v>7.4</v>
      </c>
      <c r="Y33" s="25">
        <f ca="1">IF(Y20="",RANDBETWEEN(1,9)+(ROW()-ROW($A$29))/10,0)</f>
        <v>8.4</v>
      </c>
      <c r="Z33" s="25">
        <f ca="1">IF(Z20="",RANDBETWEEN(1,9)+(ROW()-ROW($A$29))/10,0)</f>
        <v>2.4</v>
      </c>
      <c r="AA33" s="25">
        <f ca="1">IF(AA20="",RANDBETWEEN(1,9)+(ROW()-ROW($A$29))/10,0)</f>
        <v>0</v>
      </c>
      <c r="AB33" s="25">
        <f ca="1">IF(AB20="",RANDBETWEEN(1,9)+(ROW()-ROW($A$29))/10,0)</f>
        <v>0</v>
      </c>
      <c r="AC33" s="25">
        <f ca="1">IF(AC20="",RANDBETWEEN(1,9)+(ROW()-ROW($A$29))/10,0)</f>
        <v>3.4</v>
      </c>
      <c r="AD33" s="25">
        <f ca="1">IF(AD20="",RANDBETWEEN(1,9)+(ROW()-ROW($A$29))/10,0)</f>
        <v>8.4</v>
      </c>
      <c r="AE33" s="25">
        <f ca="1">IF(AE20="",RANDBETWEEN(1,9)+(ROW()-ROW($A$29))/10,0)</f>
        <v>5.4</v>
      </c>
      <c r="AF33" s="25">
        <f ca="1">IF(AF20="",RANDBETWEEN(1,9)+(ROW()-ROW($A$29))/10,0)</f>
        <v>1.4</v>
      </c>
      <c r="AG33" s="25"/>
      <c r="AH33" s="25"/>
      <c r="AI33" s="25"/>
    </row>
    <row r="34" spans="1:35" s="27" customFormat="1" hidden="1" x14ac:dyDescent="0.35">
      <c r="A34" s="27" t="str">
        <f t="shared" si="12"/>
        <v>Agent 5</v>
      </c>
      <c r="B34" s="25">
        <f ca="1">IF(B21="",RANDBETWEEN(1,9)+(ROW()-ROW($A$29))/10,0)</f>
        <v>0</v>
      </c>
      <c r="C34" s="25">
        <f ca="1">IF(C21="",RANDBETWEEN(1,9)+(ROW()-ROW($A$29))/10,0)</f>
        <v>5.5</v>
      </c>
      <c r="D34" s="25">
        <f ca="1">IF(D21="",RANDBETWEEN(1,9)+(ROW()-ROW($A$29))/10,0)</f>
        <v>8.5</v>
      </c>
      <c r="E34" s="25">
        <f ca="1">IF(E21="",RANDBETWEEN(1,9)+(ROW()-ROW($A$29))/10,0)</f>
        <v>9.5</v>
      </c>
      <c r="F34" s="25">
        <f ca="1">IF(F21="",RANDBETWEEN(1,9)+(ROW()-ROW($A$29))/10,0)</f>
        <v>0</v>
      </c>
      <c r="G34" s="25">
        <f ca="1">IF(G21="",RANDBETWEEN(1,9)+(ROW()-ROW($A$29))/10,0)</f>
        <v>0</v>
      </c>
      <c r="H34" s="25">
        <f ca="1">IF(H21="",RANDBETWEEN(1,9)+(ROW()-ROW($A$29))/10,0)</f>
        <v>8.5</v>
      </c>
      <c r="I34" s="25">
        <f ca="1">IF(I21="",RANDBETWEEN(1,9)+(ROW()-ROW($A$29))/10,0)</f>
        <v>6.5</v>
      </c>
      <c r="J34" s="25">
        <f ca="1">IF(J21="",RANDBETWEEN(1,9)+(ROW()-ROW($A$29))/10,0)</f>
        <v>8.5</v>
      </c>
      <c r="K34" s="25">
        <f ca="1">IF(K21="",RANDBETWEEN(1,9)+(ROW()-ROW($A$29))/10,0)</f>
        <v>9.5</v>
      </c>
      <c r="L34" s="25">
        <f ca="1">IF(L21="",RANDBETWEEN(1,9)+(ROW()-ROW($A$29))/10,0)</f>
        <v>1.5</v>
      </c>
      <c r="M34" s="25">
        <f ca="1">IF(M21="",RANDBETWEEN(1,9)+(ROW()-ROW($A$29))/10,0)</f>
        <v>0</v>
      </c>
      <c r="N34" s="25">
        <f ca="1">IF(N21="",RANDBETWEEN(1,9)+(ROW()-ROW($A$29))/10,0)</f>
        <v>0</v>
      </c>
      <c r="O34" s="25">
        <f ca="1">IF(O21="",RANDBETWEEN(1,9)+(ROW()-ROW($A$29))/10,0)</f>
        <v>6.5</v>
      </c>
      <c r="P34" s="25">
        <f ca="1">IF(P21="",RANDBETWEEN(1,9)+(ROW()-ROW($A$29))/10,0)</f>
        <v>6.5</v>
      </c>
      <c r="Q34" s="25">
        <f ca="1">IF(Q21="",RANDBETWEEN(1,9)+(ROW()-ROW($A$29))/10,0)</f>
        <v>8.5</v>
      </c>
      <c r="R34" s="25">
        <f ca="1">IF(R21="",RANDBETWEEN(1,9)+(ROW()-ROW($A$29))/10,0)</f>
        <v>8.5</v>
      </c>
      <c r="S34" s="25">
        <f ca="1">IF(S21="",RANDBETWEEN(1,9)+(ROW()-ROW($A$29))/10,0)</f>
        <v>5.5</v>
      </c>
      <c r="T34" s="25">
        <f ca="1">IF(T21="",RANDBETWEEN(1,9)+(ROW()-ROW($A$29))/10,0)</f>
        <v>0</v>
      </c>
      <c r="U34" s="25">
        <f ca="1">IF(U21="",RANDBETWEEN(1,9)+(ROW()-ROW($A$29))/10,0)</f>
        <v>0</v>
      </c>
      <c r="V34" s="25">
        <f ca="1">IF(V21="",RANDBETWEEN(1,9)+(ROW()-ROW($A$29))/10,0)</f>
        <v>3.5</v>
      </c>
      <c r="W34" s="25">
        <f ca="1">IF(W21="",RANDBETWEEN(1,9)+(ROW()-ROW($A$29))/10,0)</f>
        <v>8.5</v>
      </c>
      <c r="X34" s="25">
        <f ca="1">IF(X21="",RANDBETWEEN(1,9)+(ROW()-ROW($A$29))/10,0)</f>
        <v>7.5</v>
      </c>
      <c r="Y34" s="25">
        <f ca="1">IF(Y21="",RANDBETWEEN(1,9)+(ROW()-ROW($A$29))/10,0)</f>
        <v>1.5</v>
      </c>
      <c r="Z34" s="25">
        <f ca="1">IF(Z21="",RANDBETWEEN(1,9)+(ROW()-ROW($A$29))/10,0)</f>
        <v>5.5</v>
      </c>
      <c r="AA34" s="25">
        <f ca="1">IF(AA21="",RANDBETWEEN(1,9)+(ROW()-ROW($A$29))/10,0)</f>
        <v>0</v>
      </c>
      <c r="AB34" s="25">
        <f ca="1">IF(AB21="",RANDBETWEEN(1,9)+(ROW()-ROW($A$29))/10,0)</f>
        <v>0</v>
      </c>
      <c r="AC34" s="25">
        <f ca="1">IF(AC21="",RANDBETWEEN(1,9)+(ROW()-ROW($A$29))/10,0)</f>
        <v>1.5</v>
      </c>
      <c r="AD34" s="25">
        <f ca="1">IF(AD21="",RANDBETWEEN(1,9)+(ROW()-ROW($A$29))/10,0)</f>
        <v>5.5</v>
      </c>
      <c r="AE34" s="25">
        <f ca="1">IF(AE21="",RANDBETWEEN(1,9)+(ROW()-ROW($A$29))/10,0)</f>
        <v>2.5</v>
      </c>
      <c r="AF34" s="25">
        <f ca="1">IF(AF21="",RANDBETWEEN(1,9)+(ROW()-ROW($A$29))/10,0)</f>
        <v>5.5</v>
      </c>
      <c r="AG34" s="25"/>
      <c r="AH34" s="25"/>
      <c r="AI34" s="25"/>
    </row>
    <row r="35" spans="1:35" s="27" customFormat="1" hidden="1" x14ac:dyDescent="0.35">
      <c r="A35" s="27" t="str">
        <f t="shared" si="12"/>
        <v>Agent 6</v>
      </c>
      <c r="B35" s="25">
        <f ca="1">IF(B22="",RANDBETWEEN(1,9)+(ROW()-ROW($A$29))/10,0)</f>
        <v>0</v>
      </c>
      <c r="C35" s="25">
        <f ca="1">IF(C22="",RANDBETWEEN(1,9)+(ROW()-ROW($A$29))/10,0)</f>
        <v>1.6</v>
      </c>
      <c r="D35" s="25">
        <f ca="1">IF(D22="",RANDBETWEEN(1,9)+(ROW()-ROW($A$29))/10,0)</f>
        <v>8.6</v>
      </c>
      <c r="E35" s="25">
        <f ca="1">IF(E22="",RANDBETWEEN(1,9)+(ROW()-ROW($A$29))/10,0)</f>
        <v>9.6</v>
      </c>
      <c r="F35" s="25">
        <f ca="1">IF(F22="",RANDBETWEEN(1,9)+(ROW()-ROW($A$29))/10,0)</f>
        <v>0</v>
      </c>
      <c r="G35" s="25">
        <f ca="1">IF(G22="",RANDBETWEEN(1,9)+(ROW()-ROW($A$29))/10,0)</f>
        <v>0</v>
      </c>
      <c r="H35" s="25">
        <f ca="1">IF(H22="",RANDBETWEEN(1,9)+(ROW()-ROW($A$29))/10,0)</f>
        <v>5.6</v>
      </c>
      <c r="I35" s="25">
        <f ca="1">IF(I22="",RANDBETWEEN(1,9)+(ROW()-ROW($A$29))/10,0)</f>
        <v>6.6</v>
      </c>
      <c r="J35" s="25">
        <f ca="1">IF(J22="",RANDBETWEEN(1,9)+(ROW()-ROW($A$29))/10,0)</f>
        <v>7.6</v>
      </c>
      <c r="K35" s="25">
        <f ca="1">IF(K22="",RANDBETWEEN(1,9)+(ROW()-ROW($A$29))/10,0)</f>
        <v>5.6</v>
      </c>
      <c r="L35" s="25">
        <f ca="1">IF(L22="",RANDBETWEEN(1,9)+(ROW()-ROW($A$29))/10,0)</f>
        <v>8.6</v>
      </c>
      <c r="M35" s="25">
        <f ca="1">IF(M22="",RANDBETWEEN(1,9)+(ROW()-ROW($A$29))/10,0)</f>
        <v>0</v>
      </c>
      <c r="N35" s="25">
        <f ca="1">IF(N22="",RANDBETWEEN(1,9)+(ROW()-ROW($A$29))/10,0)</f>
        <v>0</v>
      </c>
      <c r="O35" s="25">
        <f ca="1">IF(O22="",RANDBETWEEN(1,9)+(ROW()-ROW($A$29))/10,0)</f>
        <v>9.6</v>
      </c>
      <c r="P35" s="25">
        <f ca="1">IF(P22="",RANDBETWEEN(1,9)+(ROW()-ROW($A$29))/10,0)</f>
        <v>1.6</v>
      </c>
      <c r="Q35" s="25">
        <f ca="1">IF(Q22="",RANDBETWEEN(1,9)+(ROW()-ROW($A$29))/10,0)</f>
        <v>9.6</v>
      </c>
      <c r="R35" s="25">
        <f ca="1">IF(R22="",RANDBETWEEN(1,9)+(ROW()-ROW($A$29))/10,0)</f>
        <v>6.6</v>
      </c>
      <c r="S35" s="25">
        <f ca="1">IF(S22="",RANDBETWEEN(1,9)+(ROW()-ROW($A$29))/10,0)</f>
        <v>4.5999999999999996</v>
      </c>
      <c r="T35" s="25">
        <f ca="1">IF(T22="",RANDBETWEEN(1,9)+(ROW()-ROW($A$29))/10,0)</f>
        <v>0</v>
      </c>
      <c r="U35" s="25">
        <f ca="1">IF(U22="",RANDBETWEEN(1,9)+(ROW()-ROW($A$29))/10,0)</f>
        <v>0</v>
      </c>
      <c r="V35" s="25">
        <f ca="1">IF(V22="",RANDBETWEEN(1,9)+(ROW()-ROW($A$29))/10,0)</f>
        <v>3.6</v>
      </c>
      <c r="W35" s="25">
        <f ca="1">IF(W22="",RANDBETWEEN(1,9)+(ROW()-ROW($A$29))/10,0)</f>
        <v>3.6</v>
      </c>
      <c r="X35" s="25">
        <f ca="1">IF(X22="",RANDBETWEEN(1,9)+(ROW()-ROW($A$29))/10,0)</f>
        <v>1.6</v>
      </c>
      <c r="Y35" s="25">
        <f ca="1">IF(Y22="",RANDBETWEEN(1,9)+(ROW()-ROW($A$29))/10,0)</f>
        <v>9.6</v>
      </c>
      <c r="Z35" s="25">
        <f ca="1">IF(Z22="",RANDBETWEEN(1,9)+(ROW()-ROW($A$29))/10,0)</f>
        <v>3.6</v>
      </c>
      <c r="AA35" s="25">
        <f ca="1">IF(AA22="",RANDBETWEEN(1,9)+(ROW()-ROW($A$29))/10,0)</f>
        <v>0</v>
      </c>
      <c r="AB35" s="25">
        <f ca="1">IF(AB22="",RANDBETWEEN(1,9)+(ROW()-ROW($A$29))/10,0)</f>
        <v>0</v>
      </c>
      <c r="AC35" s="25">
        <f ca="1">IF(AC22="",RANDBETWEEN(1,9)+(ROW()-ROW($A$29))/10,0)</f>
        <v>4.5999999999999996</v>
      </c>
      <c r="AD35" s="25">
        <f ca="1">IF(AD22="",RANDBETWEEN(1,9)+(ROW()-ROW($A$29))/10,0)</f>
        <v>3.6</v>
      </c>
      <c r="AE35" s="25">
        <f ca="1">IF(AE22="",RANDBETWEEN(1,9)+(ROW()-ROW($A$29))/10,0)</f>
        <v>7.6</v>
      </c>
      <c r="AF35" s="25">
        <f ca="1">IF(AF22="",RANDBETWEEN(1,9)+(ROW()-ROW($A$29))/10,0)</f>
        <v>6.6</v>
      </c>
      <c r="AG35" s="25"/>
      <c r="AH35" s="25"/>
      <c r="AI35" s="25"/>
    </row>
    <row r="36" spans="1:35" s="27" customFormat="1" hidden="1" x14ac:dyDescent="0.35">
      <c r="A36" s="27" t="str">
        <f t="shared" si="12"/>
        <v>Agent 7</v>
      </c>
      <c r="B36" s="25">
        <f ca="1">IF(B23="",RANDBETWEEN(1,9)+(ROW()-ROW($A$29))/10,0)</f>
        <v>0</v>
      </c>
      <c r="C36" s="25">
        <f ca="1">IF(C23="",RANDBETWEEN(1,9)+(ROW()-ROW($A$29))/10,0)</f>
        <v>5.7</v>
      </c>
      <c r="D36" s="25">
        <f ca="1">IF(D23="",RANDBETWEEN(1,9)+(ROW()-ROW($A$29))/10,0)</f>
        <v>7.7</v>
      </c>
      <c r="E36" s="25">
        <f ca="1">IF(E23="",RANDBETWEEN(1,9)+(ROW()-ROW($A$29))/10,0)</f>
        <v>4.7</v>
      </c>
      <c r="F36" s="25">
        <f ca="1">IF(F23="",RANDBETWEEN(1,9)+(ROW()-ROW($A$29))/10,0)</f>
        <v>0</v>
      </c>
      <c r="G36" s="25">
        <f ca="1">IF(G23="",RANDBETWEEN(1,9)+(ROW()-ROW($A$29))/10,0)</f>
        <v>0</v>
      </c>
      <c r="H36" s="25">
        <f ca="1">IF(H23="",RANDBETWEEN(1,9)+(ROW()-ROW($A$29))/10,0)</f>
        <v>3.7</v>
      </c>
      <c r="I36" s="25">
        <f ca="1">IF(I23="",RANDBETWEEN(1,9)+(ROW()-ROW($A$29))/10,0)</f>
        <v>6.7</v>
      </c>
      <c r="J36" s="25">
        <f ca="1">IF(J23="",RANDBETWEEN(1,9)+(ROW()-ROW($A$29))/10,0)</f>
        <v>3.7</v>
      </c>
      <c r="K36" s="25">
        <f ca="1">IF(K23="",RANDBETWEEN(1,9)+(ROW()-ROW($A$29))/10,0)</f>
        <v>1.7</v>
      </c>
      <c r="L36" s="25">
        <f ca="1">IF(L23="",RANDBETWEEN(1,9)+(ROW()-ROW($A$29))/10,0)</f>
        <v>2.7</v>
      </c>
      <c r="M36" s="25">
        <f ca="1">IF(M23="",RANDBETWEEN(1,9)+(ROW()-ROW($A$29))/10,0)</f>
        <v>0</v>
      </c>
      <c r="N36" s="25">
        <f ca="1">IF(N23="",RANDBETWEEN(1,9)+(ROW()-ROW($A$29))/10,0)</f>
        <v>0</v>
      </c>
      <c r="O36" s="25">
        <f ca="1">IF(O23="",RANDBETWEEN(1,9)+(ROW()-ROW($A$29))/10,0)</f>
        <v>3.7</v>
      </c>
      <c r="P36" s="25">
        <f ca="1">IF(P23="",RANDBETWEEN(1,9)+(ROW()-ROW($A$29))/10,0)</f>
        <v>9.6999999999999993</v>
      </c>
      <c r="Q36" s="25">
        <f ca="1">IF(Q23="",RANDBETWEEN(1,9)+(ROW()-ROW($A$29))/10,0)</f>
        <v>8.6999999999999993</v>
      </c>
      <c r="R36" s="25">
        <f ca="1">IF(R23="",RANDBETWEEN(1,9)+(ROW()-ROW($A$29))/10,0)</f>
        <v>7.7</v>
      </c>
      <c r="S36" s="25">
        <f ca="1">IF(S23="",RANDBETWEEN(1,9)+(ROW()-ROW($A$29))/10,0)</f>
        <v>2.7</v>
      </c>
      <c r="T36" s="25">
        <f ca="1">IF(T23="",RANDBETWEEN(1,9)+(ROW()-ROW($A$29))/10,0)</f>
        <v>0</v>
      </c>
      <c r="U36" s="25">
        <f ca="1">IF(U23="",RANDBETWEEN(1,9)+(ROW()-ROW($A$29))/10,0)</f>
        <v>0</v>
      </c>
      <c r="V36" s="25">
        <f ca="1">IF(V23="",RANDBETWEEN(1,9)+(ROW()-ROW($A$29))/10,0)</f>
        <v>6.7</v>
      </c>
      <c r="W36" s="25">
        <f ca="1">IF(W23="",RANDBETWEEN(1,9)+(ROW()-ROW($A$29))/10,0)</f>
        <v>9.6999999999999993</v>
      </c>
      <c r="X36" s="25">
        <f ca="1">IF(X23="",RANDBETWEEN(1,9)+(ROW()-ROW($A$29))/10,0)</f>
        <v>3.7</v>
      </c>
      <c r="Y36" s="25">
        <f ca="1">IF(Y23="",RANDBETWEEN(1,9)+(ROW()-ROW($A$29))/10,0)</f>
        <v>8.6999999999999993</v>
      </c>
      <c r="Z36" s="25">
        <f ca="1">IF(Z23="",RANDBETWEEN(1,9)+(ROW()-ROW($A$29))/10,0)</f>
        <v>8.6999999999999993</v>
      </c>
      <c r="AA36" s="25">
        <f ca="1">IF(AA23="",RANDBETWEEN(1,9)+(ROW()-ROW($A$29))/10,0)</f>
        <v>0</v>
      </c>
      <c r="AB36" s="25">
        <f ca="1">IF(AB23="",RANDBETWEEN(1,9)+(ROW()-ROW($A$29))/10,0)</f>
        <v>0</v>
      </c>
      <c r="AC36" s="25">
        <f ca="1">IF(AC23="",RANDBETWEEN(1,9)+(ROW()-ROW($A$29))/10,0)</f>
        <v>8.6999999999999993</v>
      </c>
      <c r="AD36" s="25">
        <f ca="1">IF(AD23="",RANDBETWEEN(1,9)+(ROW()-ROW($A$29))/10,0)</f>
        <v>1.7</v>
      </c>
      <c r="AE36" s="25">
        <f ca="1">IF(AE23="",RANDBETWEEN(1,9)+(ROW()-ROW($A$29))/10,0)</f>
        <v>9.6999999999999993</v>
      </c>
      <c r="AF36" s="25">
        <f ca="1">IF(AF23="",RANDBETWEEN(1,9)+(ROW()-ROW($A$29))/10,0)</f>
        <v>4.7</v>
      </c>
      <c r="AG36" s="25"/>
      <c r="AH36" s="25"/>
      <c r="AI36" s="25"/>
    </row>
    <row r="37" spans="1:35" s="27" customFormat="1" hidden="1" x14ac:dyDescent="0.35">
      <c r="A37" s="27" t="str">
        <f t="shared" si="12"/>
        <v>Agent 8</v>
      </c>
      <c r="B37" s="25">
        <f ca="1">IF(B24="",RANDBETWEEN(1,9)+(ROW()-ROW($A$29))/10,0)</f>
        <v>0</v>
      </c>
      <c r="C37" s="25">
        <f ca="1">IF(C24="",RANDBETWEEN(1,9)+(ROW()-ROW($A$29))/10,0)</f>
        <v>2.8</v>
      </c>
      <c r="D37" s="25">
        <f ca="1">IF(D24="",RANDBETWEEN(1,9)+(ROW()-ROW($A$29))/10,0)</f>
        <v>5.8</v>
      </c>
      <c r="E37" s="25">
        <f ca="1">IF(E24="",RANDBETWEEN(1,9)+(ROW()-ROW($A$29))/10,0)</f>
        <v>2.8</v>
      </c>
      <c r="F37" s="25">
        <f ca="1">IF(F24="",RANDBETWEEN(1,9)+(ROW()-ROW($A$29))/10,0)</f>
        <v>0</v>
      </c>
      <c r="G37" s="25">
        <f ca="1">IF(G24="",RANDBETWEEN(1,9)+(ROW()-ROW($A$29))/10,0)</f>
        <v>0</v>
      </c>
      <c r="H37" s="25">
        <f ca="1">IF(H24="",RANDBETWEEN(1,9)+(ROW()-ROW($A$29))/10,0)</f>
        <v>6.8</v>
      </c>
      <c r="I37" s="25">
        <f ca="1">IF(I24="",RANDBETWEEN(1,9)+(ROW()-ROW($A$29))/10,0)</f>
        <v>5.8</v>
      </c>
      <c r="J37" s="25">
        <f ca="1">IF(J24="",RANDBETWEEN(1,9)+(ROW()-ROW($A$29))/10,0)</f>
        <v>9.8000000000000007</v>
      </c>
      <c r="K37" s="25">
        <f ca="1">IF(K24="",RANDBETWEEN(1,9)+(ROW()-ROW($A$29))/10,0)</f>
        <v>3.8</v>
      </c>
      <c r="L37" s="25">
        <f ca="1">IF(L24="",RANDBETWEEN(1,9)+(ROW()-ROW($A$29))/10,0)</f>
        <v>7.8</v>
      </c>
      <c r="M37" s="25">
        <f ca="1">IF(M24="",RANDBETWEEN(1,9)+(ROW()-ROW($A$29))/10,0)</f>
        <v>0</v>
      </c>
      <c r="N37" s="25">
        <f ca="1">IF(N24="",RANDBETWEEN(1,9)+(ROW()-ROW($A$29))/10,0)</f>
        <v>0</v>
      </c>
      <c r="O37" s="25">
        <f ca="1">IF(O24="",RANDBETWEEN(1,9)+(ROW()-ROW($A$29))/10,0)</f>
        <v>9.8000000000000007</v>
      </c>
      <c r="P37" s="25">
        <f ca="1">IF(P24="",RANDBETWEEN(1,9)+(ROW()-ROW($A$29))/10,0)</f>
        <v>7.8</v>
      </c>
      <c r="Q37" s="25">
        <f ca="1">IF(Q24="",RANDBETWEEN(1,9)+(ROW()-ROW($A$29))/10,0)</f>
        <v>3.8</v>
      </c>
      <c r="R37" s="25">
        <f ca="1">IF(R24="",RANDBETWEEN(1,9)+(ROW()-ROW($A$29))/10,0)</f>
        <v>3.8</v>
      </c>
      <c r="S37" s="25">
        <f ca="1">IF(S24="",RANDBETWEEN(1,9)+(ROW()-ROW($A$29))/10,0)</f>
        <v>8.8000000000000007</v>
      </c>
      <c r="T37" s="25">
        <f ca="1">IF(T24="",RANDBETWEEN(1,9)+(ROW()-ROW($A$29))/10,0)</f>
        <v>0</v>
      </c>
      <c r="U37" s="25">
        <f ca="1">IF(U24="",RANDBETWEEN(1,9)+(ROW()-ROW($A$29))/10,0)</f>
        <v>0</v>
      </c>
      <c r="V37" s="25">
        <f ca="1">IF(V24="",RANDBETWEEN(1,9)+(ROW()-ROW($A$29))/10,0)</f>
        <v>3.8</v>
      </c>
      <c r="W37" s="25">
        <f ca="1">IF(W24="",RANDBETWEEN(1,9)+(ROW()-ROW($A$29))/10,0)</f>
        <v>2.8</v>
      </c>
      <c r="X37" s="25">
        <f ca="1">IF(X24="",RANDBETWEEN(1,9)+(ROW()-ROW($A$29))/10,0)</f>
        <v>3.8</v>
      </c>
      <c r="Y37" s="25">
        <f ca="1">IF(Y24="",RANDBETWEEN(1,9)+(ROW()-ROW($A$29))/10,0)</f>
        <v>2.8</v>
      </c>
      <c r="Z37" s="25">
        <f ca="1">IF(Z24="",RANDBETWEEN(1,9)+(ROW()-ROW($A$29))/10,0)</f>
        <v>1.8</v>
      </c>
      <c r="AA37" s="25">
        <f ca="1">IF(AA24="",RANDBETWEEN(1,9)+(ROW()-ROW($A$29))/10,0)</f>
        <v>0</v>
      </c>
      <c r="AB37" s="25">
        <f ca="1">IF(AB24="",RANDBETWEEN(1,9)+(ROW()-ROW($A$29))/10,0)</f>
        <v>0</v>
      </c>
      <c r="AC37" s="25">
        <f ca="1">IF(AC24="",RANDBETWEEN(1,9)+(ROW()-ROW($A$29))/10,0)</f>
        <v>4.8</v>
      </c>
      <c r="AD37" s="25">
        <f ca="1">IF(AD24="",RANDBETWEEN(1,9)+(ROW()-ROW($A$29))/10,0)</f>
        <v>6.8</v>
      </c>
      <c r="AE37" s="25">
        <f ca="1">IF(AE24="",RANDBETWEEN(1,9)+(ROW()-ROW($A$29))/10,0)</f>
        <v>7.8</v>
      </c>
      <c r="AF37" s="25">
        <f ca="1">IF(AF24="",RANDBETWEEN(1,9)+(ROW()-ROW($A$29))/10,0)</f>
        <v>2.8</v>
      </c>
      <c r="AG37" s="25"/>
      <c r="AH37" s="25"/>
      <c r="AI37" s="25"/>
    </row>
    <row r="38" spans="1:35" s="27" customFormat="1" hidden="1" x14ac:dyDescent="0.35"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</row>
    <row r="39" spans="1:35" s="27" customFormat="1" hidden="1" x14ac:dyDescent="0.35">
      <c r="A39" s="26" t="s">
        <v>36</v>
      </c>
      <c r="B39" s="25">
        <f ca="1">RANDBETWEEN(1,2)</f>
        <v>2</v>
      </c>
      <c r="C39" s="25">
        <f t="shared" ref="C39:AF39" ca="1" si="13">RANDBETWEEN(1,2)</f>
        <v>2</v>
      </c>
      <c r="D39" s="25">
        <f t="shared" ca="1" si="13"/>
        <v>1</v>
      </c>
      <c r="E39" s="25">
        <f t="shared" ca="1" si="13"/>
        <v>1</v>
      </c>
      <c r="F39" s="25">
        <f t="shared" ca="1" si="13"/>
        <v>1</v>
      </c>
      <c r="G39" s="25">
        <f t="shared" ca="1" si="13"/>
        <v>1</v>
      </c>
      <c r="H39" s="25">
        <f t="shared" ca="1" si="13"/>
        <v>2</v>
      </c>
      <c r="I39" s="25">
        <f t="shared" ca="1" si="13"/>
        <v>2</v>
      </c>
      <c r="J39" s="25">
        <f t="shared" ca="1" si="13"/>
        <v>1</v>
      </c>
      <c r="K39" s="25">
        <f t="shared" ca="1" si="13"/>
        <v>2</v>
      </c>
      <c r="L39" s="25">
        <f t="shared" ca="1" si="13"/>
        <v>1</v>
      </c>
      <c r="M39" s="25">
        <f t="shared" ca="1" si="13"/>
        <v>2</v>
      </c>
      <c r="N39" s="25">
        <f t="shared" ca="1" si="13"/>
        <v>1</v>
      </c>
      <c r="O39" s="25">
        <f t="shared" ca="1" si="13"/>
        <v>2</v>
      </c>
      <c r="P39" s="25">
        <f t="shared" ca="1" si="13"/>
        <v>2</v>
      </c>
      <c r="Q39" s="25">
        <f t="shared" ca="1" si="13"/>
        <v>1</v>
      </c>
      <c r="R39" s="25">
        <f t="shared" ca="1" si="13"/>
        <v>2</v>
      </c>
      <c r="S39" s="25">
        <f t="shared" ca="1" si="13"/>
        <v>1</v>
      </c>
      <c r="T39" s="25">
        <f t="shared" ca="1" si="13"/>
        <v>2</v>
      </c>
      <c r="U39" s="25">
        <f t="shared" ca="1" si="13"/>
        <v>1</v>
      </c>
      <c r="V39" s="25">
        <f t="shared" ca="1" si="13"/>
        <v>1</v>
      </c>
      <c r="W39" s="25">
        <f t="shared" ca="1" si="13"/>
        <v>1</v>
      </c>
      <c r="X39" s="25">
        <f t="shared" ca="1" si="13"/>
        <v>2</v>
      </c>
      <c r="Y39" s="25">
        <f t="shared" ca="1" si="13"/>
        <v>1</v>
      </c>
      <c r="Z39" s="25">
        <f t="shared" ca="1" si="13"/>
        <v>2</v>
      </c>
      <c r="AA39" s="25">
        <f t="shared" ca="1" si="13"/>
        <v>1</v>
      </c>
      <c r="AB39" s="25">
        <f t="shared" ca="1" si="13"/>
        <v>1</v>
      </c>
      <c r="AC39" s="25">
        <f t="shared" ca="1" si="13"/>
        <v>2</v>
      </c>
      <c r="AD39" s="25">
        <f t="shared" ca="1" si="13"/>
        <v>1</v>
      </c>
      <c r="AE39" s="25">
        <f t="shared" ca="1" si="13"/>
        <v>2</v>
      </c>
      <c r="AF39" s="25">
        <f t="shared" ca="1" si="13"/>
        <v>2</v>
      </c>
      <c r="AG39" s="25"/>
      <c r="AH39" s="25"/>
      <c r="AI39" s="25"/>
    </row>
    <row r="40" spans="1:35" s="27" customFormat="1" hidden="1" x14ac:dyDescent="0.35">
      <c r="A40" s="29" t="s">
        <v>0</v>
      </c>
      <c r="B40" s="25">
        <f ca="1">ROUND(MOD(LARGE(B$30:B$37,B39),1)*10,0)</f>
        <v>0</v>
      </c>
      <c r="C40" s="25">
        <f t="shared" ref="C40:AF40" ca="1" si="14">ROUND(MOD(LARGE(C$30:C$37,C39),1)*10,0)</f>
        <v>2</v>
      </c>
      <c r="D40" s="25">
        <f t="shared" ca="1" si="14"/>
        <v>6</v>
      </c>
      <c r="E40" s="25">
        <f t="shared" ca="1" si="14"/>
        <v>6</v>
      </c>
      <c r="F40" s="25">
        <f t="shared" ca="1" si="14"/>
        <v>0</v>
      </c>
      <c r="G40" s="25">
        <f t="shared" ca="1" si="14"/>
        <v>0</v>
      </c>
      <c r="H40" s="25">
        <f t="shared" ca="1" si="14"/>
        <v>4</v>
      </c>
      <c r="I40" s="25">
        <f t="shared" ca="1" si="14"/>
        <v>6</v>
      </c>
      <c r="J40" s="25">
        <f t="shared" ca="1" si="14"/>
        <v>8</v>
      </c>
      <c r="K40" s="25">
        <f t="shared" ca="1" si="14"/>
        <v>1</v>
      </c>
      <c r="L40" s="25">
        <f t="shared" ca="1" si="14"/>
        <v>6</v>
      </c>
      <c r="M40" s="25">
        <f t="shared" ca="1" si="14"/>
        <v>0</v>
      </c>
      <c r="N40" s="25">
        <f t="shared" ca="1" si="14"/>
        <v>0</v>
      </c>
      <c r="O40" s="25">
        <f t="shared" ca="1" si="14"/>
        <v>6</v>
      </c>
      <c r="P40" s="25">
        <f t="shared" ca="1" si="14"/>
        <v>3</v>
      </c>
      <c r="Q40" s="25">
        <f t="shared" ca="1" si="14"/>
        <v>6</v>
      </c>
      <c r="R40" s="25">
        <f t="shared" ca="1" si="14"/>
        <v>3</v>
      </c>
      <c r="S40" s="25">
        <f t="shared" ca="1" si="14"/>
        <v>2</v>
      </c>
      <c r="T40" s="25">
        <f t="shared" ca="1" si="14"/>
        <v>0</v>
      </c>
      <c r="U40" s="25">
        <f t="shared" ca="1" si="14"/>
        <v>0</v>
      </c>
      <c r="V40" s="25">
        <f t="shared" ca="1" si="14"/>
        <v>3</v>
      </c>
      <c r="W40" s="25">
        <f t="shared" ca="1" si="14"/>
        <v>7</v>
      </c>
      <c r="X40" s="25">
        <f t="shared" ca="1" si="14"/>
        <v>4</v>
      </c>
      <c r="Y40" s="25">
        <f t="shared" ca="1" si="14"/>
        <v>6</v>
      </c>
      <c r="Z40" s="25">
        <f t="shared" ca="1" si="14"/>
        <v>5</v>
      </c>
      <c r="AA40" s="25">
        <f t="shared" ca="1" si="14"/>
        <v>0</v>
      </c>
      <c r="AB40" s="25">
        <f t="shared" ca="1" si="14"/>
        <v>0</v>
      </c>
      <c r="AC40" s="25">
        <f t="shared" ca="1" si="14"/>
        <v>7</v>
      </c>
      <c r="AD40" s="25">
        <f t="shared" ca="1" si="14"/>
        <v>3</v>
      </c>
      <c r="AE40" s="25">
        <f t="shared" ca="1" si="14"/>
        <v>8</v>
      </c>
      <c r="AF40" s="25">
        <f t="shared" ca="1" si="14"/>
        <v>6</v>
      </c>
      <c r="AG40" s="25"/>
      <c r="AH40" s="25"/>
      <c r="AI40" s="25"/>
    </row>
    <row r="41" spans="1:35" s="27" customFormat="1" hidden="1" x14ac:dyDescent="0.35">
      <c r="A41" s="29" t="s">
        <v>32</v>
      </c>
      <c r="B41" s="25">
        <f ca="1">ROUND(MOD(LARGE(B$30:B$37,MOD(B39,2)+1),1)*10,0)</f>
        <v>0</v>
      </c>
      <c r="C41" s="25">
        <f t="shared" ref="C41:AF41" ca="1" si="15">ROUND(MOD(LARGE(C$30:C$37,MOD(C39,2)+1),1)*10,0)</f>
        <v>1</v>
      </c>
      <c r="D41" s="25">
        <f t="shared" ca="1" si="15"/>
        <v>5</v>
      </c>
      <c r="E41" s="25">
        <f t="shared" ca="1" si="15"/>
        <v>5</v>
      </c>
      <c r="F41" s="25">
        <f t="shared" ca="1" si="15"/>
        <v>0</v>
      </c>
      <c r="G41" s="25">
        <f t="shared" ca="1" si="15"/>
        <v>0</v>
      </c>
      <c r="H41" s="25">
        <f t="shared" ca="1" si="15"/>
        <v>5</v>
      </c>
      <c r="I41" s="25">
        <f t="shared" ca="1" si="15"/>
        <v>7</v>
      </c>
      <c r="J41" s="25">
        <f t="shared" ca="1" si="15"/>
        <v>5</v>
      </c>
      <c r="K41" s="25">
        <f t="shared" ca="1" si="15"/>
        <v>5</v>
      </c>
      <c r="L41" s="25">
        <f t="shared" ca="1" si="15"/>
        <v>8</v>
      </c>
      <c r="M41" s="25">
        <f t="shared" ca="1" si="15"/>
        <v>0</v>
      </c>
      <c r="N41" s="25">
        <f t="shared" ca="1" si="15"/>
        <v>0</v>
      </c>
      <c r="O41" s="25">
        <f t="shared" ca="1" si="15"/>
        <v>8</v>
      </c>
      <c r="P41" s="25">
        <f t="shared" ca="1" si="15"/>
        <v>7</v>
      </c>
      <c r="Q41" s="25">
        <f t="shared" ca="1" si="15"/>
        <v>7</v>
      </c>
      <c r="R41" s="25">
        <f t="shared" ca="1" si="15"/>
        <v>5</v>
      </c>
      <c r="S41" s="25">
        <f t="shared" ca="1" si="15"/>
        <v>8</v>
      </c>
      <c r="T41" s="25">
        <f t="shared" ca="1" si="15"/>
        <v>0</v>
      </c>
      <c r="U41" s="25">
        <f t="shared" ca="1" si="15"/>
        <v>0</v>
      </c>
      <c r="V41" s="25">
        <f t="shared" ca="1" si="15"/>
        <v>7</v>
      </c>
      <c r="W41" s="25">
        <f t="shared" ca="1" si="15"/>
        <v>5</v>
      </c>
      <c r="X41" s="25">
        <f t="shared" ca="1" si="15"/>
        <v>5</v>
      </c>
      <c r="Y41" s="25">
        <f t="shared" ca="1" si="15"/>
        <v>3</v>
      </c>
      <c r="Z41" s="25">
        <f t="shared" ca="1" si="15"/>
        <v>7</v>
      </c>
      <c r="AA41" s="25">
        <f t="shared" ca="1" si="15"/>
        <v>0</v>
      </c>
      <c r="AB41" s="25">
        <f t="shared" ca="1" si="15"/>
        <v>0</v>
      </c>
      <c r="AC41" s="25">
        <f t="shared" ca="1" si="15"/>
        <v>2</v>
      </c>
      <c r="AD41" s="25">
        <f t="shared" ca="1" si="15"/>
        <v>4</v>
      </c>
      <c r="AE41" s="25">
        <f t="shared" ca="1" si="15"/>
        <v>7</v>
      </c>
      <c r="AF41" s="25">
        <f t="shared" ca="1" si="15"/>
        <v>3</v>
      </c>
      <c r="AG41" s="25"/>
      <c r="AH41" s="25"/>
      <c r="AI41" s="25"/>
    </row>
    <row r="42" spans="1:35" s="27" customFormat="1" hidden="1" x14ac:dyDescent="0.35">
      <c r="A42" s="26" t="s">
        <v>37</v>
      </c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</row>
    <row r="43" spans="1:35" s="27" customFormat="1" ht="14" hidden="1" customHeight="1" x14ac:dyDescent="0.35">
      <c r="A43" s="27" t="str">
        <f t="shared" ref="A43:A50" si="16">A7</f>
        <v>Agent 1</v>
      </c>
      <c r="B43" s="25" t="str">
        <f ca="1">IF(AND(B$26=0,(ROW()-ROW($A$42))=B$40),"M","")
&amp;IF(AND(B$27=0,(ROW()-ROW($A$42))=B$41),"S","")</f>
        <v/>
      </c>
      <c r="C43" s="25" t="str">
        <f t="shared" ref="C43:AF50" ca="1" si="17">IF(AND(C$26=0,(ROW()-ROW($A$42))=C$40),"M","")
&amp;IF(AND(C$27=0,(ROW()-ROW($A$42))=C$41),"S","")</f>
        <v>S</v>
      </c>
      <c r="D43" s="25" t="str">
        <f t="shared" ca="1" si="17"/>
        <v/>
      </c>
      <c r="E43" s="25" t="str">
        <f t="shared" ca="1" si="17"/>
        <v/>
      </c>
      <c r="F43" s="25" t="str">
        <f t="shared" ca="1" si="17"/>
        <v/>
      </c>
      <c r="G43" s="25" t="str">
        <f t="shared" ca="1" si="17"/>
        <v/>
      </c>
      <c r="H43" s="25" t="str">
        <f t="shared" ca="1" si="17"/>
        <v/>
      </c>
      <c r="I43" s="25" t="str">
        <f t="shared" ca="1" si="17"/>
        <v/>
      </c>
      <c r="J43" s="25" t="str">
        <f t="shared" ca="1" si="17"/>
        <v/>
      </c>
      <c r="K43" s="25" t="str">
        <f t="shared" ca="1" si="17"/>
        <v/>
      </c>
      <c r="L43" s="25" t="str">
        <f t="shared" ca="1" si="17"/>
        <v/>
      </c>
      <c r="M43" s="25" t="str">
        <f t="shared" ca="1" si="17"/>
        <v/>
      </c>
      <c r="N43" s="25" t="str">
        <f t="shared" ca="1" si="17"/>
        <v/>
      </c>
      <c r="O43" s="25" t="str">
        <f t="shared" ca="1" si="17"/>
        <v/>
      </c>
      <c r="P43" s="25" t="str">
        <f t="shared" ca="1" si="17"/>
        <v/>
      </c>
      <c r="Q43" s="25" t="str">
        <f t="shared" ca="1" si="17"/>
        <v/>
      </c>
      <c r="R43" s="25" t="str">
        <f t="shared" ca="1" si="17"/>
        <v/>
      </c>
      <c r="S43" s="25" t="str">
        <f t="shared" ca="1" si="17"/>
        <v/>
      </c>
      <c r="T43" s="25" t="str">
        <f t="shared" ca="1" si="17"/>
        <v/>
      </c>
      <c r="U43" s="25" t="str">
        <f t="shared" ca="1" si="17"/>
        <v/>
      </c>
      <c r="V43" s="25" t="str">
        <f t="shared" ca="1" si="17"/>
        <v/>
      </c>
      <c r="W43" s="25" t="str">
        <f t="shared" ca="1" si="17"/>
        <v/>
      </c>
      <c r="X43" s="25" t="str">
        <f t="shared" ca="1" si="17"/>
        <v/>
      </c>
      <c r="Y43" s="25" t="str">
        <f t="shared" ca="1" si="17"/>
        <v/>
      </c>
      <c r="Z43" s="25" t="str">
        <f t="shared" ca="1" si="17"/>
        <v/>
      </c>
      <c r="AA43" s="25" t="str">
        <f t="shared" ca="1" si="17"/>
        <v/>
      </c>
      <c r="AB43" s="25" t="str">
        <f t="shared" ca="1" si="17"/>
        <v/>
      </c>
      <c r="AC43" s="25" t="str">
        <f t="shared" ca="1" si="17"/>
        <v/>
      </c>
      <c r="AD43" s="25" t="str">
        <f t="shared" ca="1" si="17"/>
        <v/>
      </c>
      <c r="AE43" s="25" t="str">
        <f t="shared" ca="1" si="17"/>
        <v/>
      </c>
      <c r="AF43" s="25" t="str">
        <f t="shared" ca="1" si="17"/>
        <v/>
      </c>
      <c r="AG43" s="25"/>
      <c r="AH43" s="25"/>
      <c r="AI43" s="25"/>
    </row>
    <row r="44" spans="1:35" s="27" customFormat="1" hidden="1" x14ac:dyDescent="0.35">
      <c r="A44" s="27" t="str">
        <f t="shared" si="16"/>
        <v>Agent 2</v>
      </c>
      <c r="B44" s="25" t="str">
        <f t="shared" ref="B44:Q50" ca="1" si="18">IF(AND(B$26=0,(ROW()-ROW($A$42))=B$40),"M","")
&amp;IF(AND(B$27=0,(ROW()-ROW($A$42))=B$41),"S","")</f>
        <v/>
      </c>
      <c r="C44" s="25" t="str">
        <f t="shared" ca="1" si="18"/>
        <v>M</v>
      </c>
      <c r="D44" s="25" t="str">
        <f t="shared" ca="1" si="18"/>
        <v/>
      </c>
      <c r="E44" s="25" t="str">
        <f t="shared" ca="1" si="18"/>
        <v/>
      </c>
      <c r="F44" s="25" t="str">
        <f t="shared" ca="1" si="18"/>
        <v/>
      </c>
      <c r="G44" s="25" t="str">
        <f t="shared" ca="1" si="18"/>
        <v/>
      </c>
      <c r="H44" s="25" t="str">
        <f t="shared" ca="1" si="18"/>
        <v/>
      </c>
      <c r="I44" s="25" t="str">
        <f t="shared" ca="1" si="18"/>
        <v/>
      </c>
      <c r="J44" s="25" t="str">
        <f t="shared" ca="1" si="18"/>
        <v/>
      </c>
      <c r="K44" s="25" t="str">
        <f t="shared" ca="1" si="18"/>
        <v/>
      </c>
      <c r="L44" s="25" t="str">
        <f t="shared" ca="1" si="18"/>
        <v/>
      </c>
      <c r="M44" s="25" t="str">
        <f t="shared" ca="1" si="18"/>
        <v/>
      </c>
      <c r="N44" s="25" t="str">
        <f t="shared" ca="1" si="18"/>
        <v/>
      </c>
      <c r="O44" s="25" t="str">
        <f t="shared" ca="1" si="18"/>
        <v/>
      </c>
      <c r="P44" s="25" t="str">
        <f t="shared" ca="1" si="18"/>
        <v/>
      </c>
      <c r="Q44" s="25" t="str">
        <f t="shared" ca="1" si="18"/>
        <v/>
      </c>
      <c r="R44" s="25" t="str">
        <f t="shared" ca="1" si="17"/>
        <v/>
      </c>
      <c r="S44" s="25" t="str">
        <f t="shared" ca="1" si="17"/>
        <v>M</v>
      </c>
      <c r="T44" s="25" t="str">
        <f t="shared" ca="1" si="17"/>
        <v/>
      </c>
      <c r="U44" s="25" t="str">
        <f t="shared" ca="1" si="17"/>
        <v/>
      </c>
      <c r="V44" s="25" t="str">
        <f t="shared" ca="1" si="17"/>
        <v/>
      </c>
      <c r="W44" s="25" t="str">
        <f t="shared" ca="1" si="17"/>
        <v/>
      </c>
      <c r="X44" s="25" t="str">
        <f t="shared" ca="1" si="17"/>
        <v/>
      </c>
      <c r="Y44" s="25" t="str">
        <f t="shared" ca="1" si="17"/>
        <v/>
      </c>
      <c r="Z44" s="25" t="str">
        <f t="shared" ca="1" si="17"/>
        <v/>
      </c>
      <c r="AA44" s="25" t="str">
        <f t="shared" ca="1" si="17"/>
        <v/>
      </c>
      <c r="AB44" s="25" t="str">
        <f t="shared" ca="1" si="17"/>
        <v/>
      </c>
      <c r="AC44" s="25" t="str">
        <f t="shared" ca="1" si="17"/>
        <v>S</v>
      </c>
      <c r="AD44" s="25" t="str">
        <f t="shared" ca="1" si="17"/>
        <v/>
      </c>
      <c r="AE44" s="25" t="str">
        <f t="shared" ca="1" si="17"/>
        <v/>
      </c>
      <c r="AF44" s="25" t="str">
        <f t="shared" ca="1" si="17"/>
        <v/>
      </c>
      <c r="AG44" s="25"/>
      <c r="AH44" s="25"/>
      <c r="AI44" s="25"/>
    </row>
    <row r="45" spans="1:35" s="27" customFormat="1" hidden="1" x14ac:dyDescent="0.35">
      <c r="A45" s="27" t="str">
        <f t="shared" si="16"/>
        <v>Agent 3</v>
      </c>
      <c r="B45" s="25" t="str">
        <f t="shared" ca="1" si="18"/>
        <v/>
      </c>
      <c r="C45" s="25" t="str">
        <f t="shared" ca="1" si="17"/>
        <v/>
      </c>
      <c r="D45" s="25" t="str">
        <f t="shared" ca="1" si="17"/>
        <v/>
      </c>
      <c r="E45" s="25" t="str">
        <f t="shared" ca="1" si="17"/>
        <v/>
      </c>
      <c r="F45" s="25" t="str">
        <f t="shared" ca="1" si="17"/>
        <v/>
      </c>
      <c r="G45" s="25" t="str">
        <f t="shared" ca="1" si="17"/>
        <v/>
      </c>
      <c r="H45" s="25" t="str">
        <f t="shared" ca="1" si="17"/>
        <v/>
      </c>
      <c r="I45" s="25" t="str">
        <f t="shared" ca="1" si="17"/>
        <v/>
      </c>
      <c r="J45" s="25" t="str">
        <f t="shared" ca="1" si="17"/>
        <v/>
      </c>
      <c r="K45" s="25" t="str">
        <f t="shared" ca="1" si="17"/>
        <v/>
      </c>
      <c r="L45" s="25" t="str">
        <f t="shared" ca="1" si="17"/>
        <v/>
      </c>
      <c r="M45" s="25" t="str">
        <f t="shared" ca="1" si="17"/>
        <v/>
      </c>
      <c r="N45" s="25" t="str">
        <f t="shared" ca="1" si="17"/>
        <v/>
      </c>
      <c r="O45" s="25" t="str">
        <f t="shared" ca="1" si="17"/>
        <v/>
      </c>
      <c r="P45" s="25" t="str">
        <f t="shared" ca="1" si="17"/>
        <v>M</v>
      </c>
      <c r="Q45" s="25" t="str">
        <f t="shared" ca="1" si="17"/>
        <v/>
      </c>
      <c r="R45" s="25" t="str">
        <f t="shared" ca="1" si="17"/>
        <v>M</v>
      </c>
      <c r="S45" s="25" t="str">
        <f t="shared" ca="1" si="17"/>
        <v/>
      </c>
      <c r="T45" s="25" t="str">
        <f t="shared" ca="1" si="17"/>
        <v/>
      </c>
      <c r="U45" s="25" t="str">
        <f t="shared" ca="1" si="17"/>
        <v/>
      </c>
      <c r="V45" s="25" t="str">
        <f t="shared" ca="1" si="17"/>
        <v>M</v>
      </c>
      <c r="W45" s="25" t="str">
        <f t="shared" ca="1" si="17"/>
        <v/>
      </c>
      <c r="X45" s="25" t="str">
        <f t="shared" ca="1" si="17"/>
        <v/>
      </c>
      <c r="Y45" s="25" t="str">
        <f t="shared" ca="1" si="17"/>
        <v>S</v>
      </c>
      <c r="Z45" s="25" t="str">
        <f t="shared" ca="1" si="17"/>
        <v/>
      </c>
      <c r="AA45" s="25" t="str">
        <f t="shared" ca="1" si="17"/>
        <v/>
      </c>
      <c r="AB45" s="25" t="str">
        <f t="shared" ca="1" si="17"/>
        <v/>
      </c>
      <c r="AC45" s="25" t="str">
        <f t="shared" ca="1" si="17"/>
        <v/>
      </c>
      <c r="AD45" s="25" t="str">
        <f t="shared" ca="1" si="17"/>
        <v>M</v>
      </c>
      <c r="AE45" s="25" t="str">
        <f t="shared" ca="1" si="17"/>
        <v/>
      </c>
      <c r="AF45" s="25" t="str">
        <f t="shared" ca="1" si="17"/>
        <v>S</v>
      </c>
      <c r="AG45" s="25"/>
      <c r="AH45" s="25"/>
      <c r="AI45" s="25"/>
    </row>
    <row r="46" spans="1:35" s="27" customFormat="1" hidden="1" x14ac:dyDescent="0.35">
      <c r="A46" s="27" t="str">
        <f t="shared" si="16"/>
        <v>Agent 4</v>
      </c>
      <c r="B46" s="25" t="str">
        <f t="shared" ca="1" si="18"/>
        <v/>
      </c>
      <c r="C46" s="25" t="str">
        <f t="shared" ca="1" si="17"/>
        <v/>
      </c>
      <c r="D46" s="25" t="str">
        <f t="shared" ca="1" si="17"/>
        <v/>
      </c>
      <c r="E46" s="25" t="str">
        <f t="shared" ca="1" si="17"/>
        <v/>
      </c>
      <c r="F46" s="25" t="str">
        <f t="shared" ca="1" si="17"/>
        <v/>
      </c>
      <c r="G46" s="25" t="str">
        <f t="shared" ca="1" si="17"/>
        <v/>
      </c>
      <c r="H46" s="25" t="str">
        <f t="shared" ca="1" si="17"/>
        <v>M</v>
      </c>
      <c r="I46" s="25" t="str">
        <f t="shared" ca="1" si="17"/>
        <v/>
      </c>
      <c r="J46" s="25" t="str">
        <f t="shared" ca="1" si="17"/>
        <v/>
      </c>
      <c r="K46" s="25" t="str">
        <f t="shared" ca="1" si="17"/>
        <v/>
      </c>
      <c r="L46" s="25" t="str">
        <f t="shared" ca="1" si="17"/>
        <v/>
      </c>
      <c r="M46" s="25" t="str">
        <f t="shared" ca="1" si="17"/>
        <v/>
      </c>
      <c r="N46" s="25" t="str">
        <f t="shared" ca="1" si="17"/>
        <v/>
      </c>
      <c r="O46" s="25" t="str">
        <f t="shared" ca="1" si="17"/>
        <v/>
      </c>
      <c r="P46" s="25" t="str">
        <f t="shared" ca="1" si="17"/>
        <v/>
      </c>
      <c r="Q46" s="25" t="str">
        <f t="shared" ca="1" si="17"/>
        <v/>
      </c>
      <c r="R46" s="25" t="str">
        <f t="shared" ca="1" si="17"/>
        <v/>
      </c>
      <c r="S46" s="25" t="str">
        <f t="shared" ca="1" si="17"/>
        <v/>
      </c>
      <c r="T46" s="25" t="str">
        <f t="shared" ca="1" si="17"/>
        <v/>
      </c>
      <c r="U46" s="25" t="str">
        <f t="shared" ca="1" si="17"/>
        <v/>
      </c>
      <c r="V46" s="25" t="str">
        <f t="shared" ca="1" si="17"/>
        <v/>
      </c>
      <c r="W46" s="25" t="str">
        <f t="shared" ca="1" si="17"/>
        <v/>
      </c>
      <c r="X46" s="25" t="str">
        <f t="shared" ca="1" si="17"/>
        <v>M</v>
      </c>
      <c r="Y46" s="25" t="str">
        <f t="shared" ca="1" si="17"/>
        <v/>
      </c>
      <c r="Z46" s="25" t="str">
        <f t="shared" ca="1" si="17"/>
        <v/>
      </c>
      <c r="AA46" s="25" t="str">
        <f t="shared" ca="1" si="17"/>
        <v/>
      </c>
      <c r="AB46" s="25" t="str">
        <f t="shared" ca="1" si="17"/>
        <v/>
      </c>
      <c r="AC46" s="25" t="str">
        <f t="shared" ca="1" si="17"/>
        <v/>
      </c>
      <c r="AD46" s="25" t="str">
        <f t="shared" ca="1" si="17"/>
        <v>S</v>
      </c>
      <c r="AE46" s="25" t="str">
        <f t="shared" ca="1" si="17"/>
        <v/>
      </c>
      <c r="AF46" s="25" t="str">
        <f t="shared" ca="1" si="17"/>
        <v/>
      </c>
      <c r="AG46" s="25"/>
      <c r="AH46" s="25"/>
      <c r="AI46" s="25"/>
    </row>
    <row r="47" spans="1:35" s="27" customFormat="1" hidden="1" x14ac:dyDescent="0.35">
      <c r="A47" s="27" t="str">
        <f t="shared" si="16"/>
        <v>Agent 5</v>
      </c>
      <c r="B47" s="25" t="str">
        <f t="shared" ca="1" si="18"/>
        <v/>
      </c>
      <c r="C47" s="25" t="str">
        <f t="shared" ca="1" si="17"/>
        <v/>
      </c>
      <c r="D47" s="25" t="str">
        <f t="shared" ca="1" si="17"/>
        <v>S</v>
      </c>
      <c r="E47" s="25" t="str">
        <f t="shared" ca="1" si="17"/>
        <v>S</v>
      </c>
      <c r="F47" s="25" t="str">
        <f t="shared" ca="1" si="17"/>
        <v/>
      </c>
      <c r="G47" s="25" t="str">
        <f t="shared" ca="1" si="17"/>
        <v/>
      </c>
      <c r="H47" s="25" t="str">
        <f t="shared" ca="1" si="17"/>
        <v>S</v>
      </c>
      <c r="I47" s="25" t="str">
        <f t="shared" ca="1" si="17"/>
        <v/>
      </c>
      <c r="J47" s="25" t="str">
        <f t="shared" ca="1" si="17"/>
        <v>S</v>
      </c>
      <c r="K47" s="25" t="str">
        <f t="shared" ca="1" si="17"/>
        <v>S</v>
      </c>
      <c r="L47" s="25" t="str">
        <f t="shared" ca="1" si="17"/>
        <v/>
      </c>
      <c r="M47" s="25" t="str">
        <f t="shared" ca="1" si="17"/>
        <v/>
      </c>
      <c r="N47" s="25" t="str">
        <f t="shared" ca="1" si="17"/>
        <v/>
      </c>
      <c r="O47" s="25" t="str">
        <f t="shared" ca="1" si="17"/>
        <v/>
      </c>
      <c r="P47" s="25" t="str">
        <f t="shared" ca="1" si="17"/>
        <v/>
      </c>
      <c r="Q47" s="25" t="str">
        <f t="shared" ca="1" si="17"/>
        <v/>
      </c>
      <c r="R47" s="25" t="str">
        <f t="shared" ca="1" si="17"/>
        <v>S</v>
      </c>
      <c r="S47" s="25" t="str">
        <f t="shared" ca="1" si="17"/>
        <v/>
      </c>
      <c r="T47" s="25" t="str">
        <f t="shared" ca="1" si="17"/>
        <v/>
      </c>
      <c r="U47" s="25" t="str">
        <f t="shared" ca="1" si="17"/>
        <v/>
      </c>
      <c r="V47" s="25" t="str">
        <f t="shared" ca="1" si="17"/>
        <v/>
      </c>
      <c r="W47" s="25" t="str">
        <f t="shared" ca="1" si="17"/>
        <v>S</v>
      </c>
      <c r="X47" s="25" t="str">
        <f t="shared" ca="1" si="17"/>
        <v>S</v>
      </c>
      <c r="Y47" s="25" t="str">
        <f t="shared" ca="1" si="17"/>
        <v/>
      </c>
      <c r="Z47" s="25" t="str">
        <f t="shared" ca="1" si="17"/>
        <v>M</v>
      </c>
      <c r="AA47" s="25" t="str">
        <f t="shared" ca="1" si="17"/>
        <v/>
      </c>
      <c r="AB47" s="25" t="str">
        <f t="shared" ca="1" si="17"/>
        <v/>
      </c>
      <c r="AC47" s="25" t="str">
        <f t="shared" ca="1" si="17"/>
        <v/>
      </c>
      <c r="AD47" s="25" t="str">
        <f t="shared" ca="1" si="17"/>
        <v/>
      </c>
      <c r="AE47" s="25" t="str">
        <f t="shared" ca="1" si="17"/>
        <v/>
      </c>
      <c r="AF47" s="25" t="str">
        <f t="shared" ca="1" si="17"/>
        <v/>
      </c>
      <c r="AG47" s="25"/>
      <c r="AH47" s="25"/>
      <c r="AI47" s="25"/>
    </row>
    <row r="48" spans="1:35" s="27" customFormat="1" hidden="1" x14ac:dyDescent="0.35">
      <c r="A48" s="27" t="str">
        <f t="shared" si="16"/>
        <v>Agent 6</v>
      </c>
      <c r="B48" s="25" t="str">
        <f t="shared" ca="1" si="18"/>
        <v/>
      </c>
      <c r="C48" s="25" t="str">
        <f t="shared" ca="1" si="17"/>
        <v/>
      </c>
      <c r="D48" s="25" t="str">
        <f t="shared" ca="1" si="17"/>
        <v>M</v>
      </c>
      <c r="E48" s="25" t="str">
        <f t="shared" ca="1" si="17"/>
        <v>M</v>
      </c>
      <c r="F48" s="25" t="str">
        <f t="shared" ca="1" si="17"/>
        <v/>
      </c>
      <c r="G48" s="25" t="str">
        <f t="shared" ca="1" si="17"/>
        <v/>
      </c>
      <c r="H48" s="25" t="str">
        <f t="shared" ca="1" si="17"/>
        <v/>
      </c>
      <c r="I48" s="25" t="str">
        <f t="shared" ca="1" si="17"/>
        <v>M</v>
      </c>
      <c r="J48" s="25" t="str">
        <f t="shared" ca="1" si="17"/>
        <v/>
      </c>
      <c r="K48" s="25" t="str">
        <f t="shared" ca="1" si="17"/>
        <v/>
      </c>
      <c r="L48" s="25" t="str">
        <f t="shared" ca="1" si="17"/>
        <v>M</v>
      </c>
      <c r="M48" s="25" t="str">
        <f t="shared" ca="1" si="17"/>
        <v/>
      </c>
      <c r="N48" s="25" t="str">
        <f t="shared" ca="1" si="17"/>
        <v/>
      </c>
      <c r="O48" s="25" t="str">
        <f t="shared" ca="1" si="17"/>
        <v>M</v>
      </c>
      <c r="P48" s="25" t="str">
        <f t="shared" ca="1" si="17"/>
        <v/>
      </c>
      <c r="Q48" s="25" t="str">
        <f t="shared" ca="1" si="17"/>
        <v>M</v>
      </c>
      <c r="R48" s="25" t="str">
        <f t="shared" ca="1" si="17"/>
        <v/>
      </c>
      <c r="S48" s="25" t="str">
        <f t="shared" ca="1" si="17"/>
        <v/>
      </c>
      <c r="T48" s="25" t="str">
        <f t="shared" ca="1" si="17"/>
        <v/>
      </c>
      <c r="U48" s="25" t="str">
        <f t="shared" ca="1" si="17"/>
        <v/>
      </c>
      <c r="V48" s="25" t="str">
        <f t="shared" ca="1" si="17"/>
        <v/>
      </c>
      <c r="W48" s="25" t="str">
        <f t="shared" ca="1" si="17"/>
        <v/>
      </c>
      <c r="X48" s="25" t="str">
        <f t="shared" ca="1" si="17"/>
        <v/>
      </c>
      <c r="Y48" s="25" t="str">
        <f t="shared" ca="1" si="17"/>
        <v>M</v>
      </c>
      <c r="Z48" s="25" t="str">
        <f t="shared" ca="1" si="17"/>
        <v/>
      </c>
      <c r="AA48" s="25" t="str">
        <f t="shared" ca="1" si="17"/>
        <v/>
      </c>
      <c r="AB48" s="25" t="str">
        <f t="shared" ca="1" si="17"/>
        <v/>
      </c>
      <c r="AC48" s="25" t="str">
        <f t="shared" ca="1" si="17"/>
        <v/>
      </c>
      <c r="AD48" s="25" t="str">
        <f t="shared" ca="1" si="17"/>
        <v/>
      </c>
      <c r="AE48" s="25" t="str">
        <f t="shared" ca="1" si="17"/>
        <v/>
      </c>
      <c r="AF48" s="25" t="str">
        <f t="shared" ca="1" si="17"/>
        <v>M</v>
      </c>
      <c r="AG48" s="25"/>
      <c r="AH48" s="25"/>
      <c r="AI48" s="25"/>
    </row>
    <row r="49" spans="1:35" s="27" customFormat="1" hidden="1" x14ac:dyDescent="0.35">
      <c r="A49" s="27" t="str">
        <f t="shared" si="16"/>
        <v>Agent 7</v>
      </c>
      <c r="B49" s="25" t="str">
        <f t="shared" ca="1" si="18"/>
        <v/>
      </c>
      <c r="C49" s="25" t="str">
        <f t="shared" ca="1" si="17"/>
        <v/>
      </c>
      <c r="D49" s="25" t="str">
        <f t="shared" ca="1" si="17"/>
        <v/>
      </c>
      <c r="E49" s="25" t="str">
        <f t="shared" ca="1" si="17"/>
        <v/>
      </c>
      <c r="F49" s="25" t="str">
        <f t="shared" ca="1" si="17"/>
        <v/>
      </c>
      <c r="G49" s="25" t="str">
        <f t="shared" ca="1" si="17"/>
        <v/>
      </c>
      <c r="H49" s="25" t="str">
        <f t="shared" ca="1" si="17"/>
        <v/>
      </c>
      <c r="I49" s="25" t="str">
        <f t="shared" ca="1" si="17"/>
        <v>S</v>
      </c>
      <c r="J49" s="25" t="str">
        <f t="shared" ca="1" si="17"/>
        <v/>
      </c>
      <c r="K49" s="25" t="str">
        <f t="shared" ca="1" si="17"/>
        <v/>
      </c>
      <c r="L49" s="25" t="str">
        <f t="shared" ca="1" si="17"/>
        <v/>
      </c>
      <c r="M49" s="25" t="str">
        <f t="shared" ca="1" si="17"/>
        <v/>
      </c>
      <c r="N49" s="25" t="str">
        <f t="shared" ca="1" si="17"/>
        <v/>
      </c>
      <c r="O49" s="25" t="str">
        <f t="shared" ca="1" si="17"/>
        <v/>
      </c>
      <c r="P49" s="25" t="str">
        <f t="shared" ca="1" si="17"/>
        <v>S</v>
      </c>
      <c r="Q49" s="25" t="str">
        <f t="shared" ca="1" si="17"/>
        <v>S</v>
      </c>
      <c r="R49" s="25" t="str">
        <f t="shared" ca="1" si="17"/>
        <v/>
      </c>
      <c r="S49" s="25" t="str">
        <f t="shared" ca="1" si="17"/>
        <v/>
      </c>
      <c r="T49" s="25" t="str">
        <f t="shared" ca="1" si="17"/>
        <v/>
      </c>
      <c r="U49" s="25" t="str">
        <f t="shared" ca="1" si="17"/>
        <v/>
      </c>
      <c r="V49" s="25" t="str">
        <f t="shared" ca="1" si="17"/>
        <v>S</v>
      </c>
      <c r="W49" s="25" t="str">
        <f t="shared" ca="1" si="17"/>
        <v>M</v>
      </c>
      <c r="X49" s="25" t="str">
        <f t="shared" ca="1" si="17"/>
        <v/>
      </c>
      <c r="Y49" s="25" t="str">
        <f t="shared" ca="1" si="17"/>
        <v/>
      </c>
      <c r="Z49" s="25" t="str">
        <f t="shared" ca="1" si="17"/>
        <v>S</v>
      </c>
      <c r="AA49" s="25" t="str">
        <f t="shared" ca="1" si="17"/>
        <v/>
      </c>
      <c r="AB49" s="25" t="str">
        <f t="shared" ca="1" si="17"/>
        <v/>
      </c>
      <c r="AC49" s="25" t="str">
        <f t="shared" ca="1" si="17"/>
        <v>M</v>
      </c>
      <c r="AD49" s="25" t="str">
        <f t="shared" ca="1" si="17"/>
        <v/>
      </c>
      <c r="AE49" s="25" t="str">
        <f t="shared" ca="1" si="17"/>
        <v>S</v>
      </c>
      <c r="AF49" s="25" t="str">
        <f t="shared" ca="1" si="17"/>
        <v/>
      </c>
      <c r="AG49" s="25"/>
      <c r="AH49" s="25"/>
      <c r="AI49" s="25"/>
    </row>
    <row r="50" spans="1:35" s="27" customFormat="1" hidden="1" x14ac:dyDescent="0.35">
      <c r="A50" s="27" t="str">
        <f t="shared" si="16"/>
        <v>Agent 8</v>
      </c>
      <c r="B50" s="25" t="str">
        <f t="shared" ca="1" si="18"/>
        <v/>
      </c>
      <c r="C50" s="25" t="str">
        <f t="shared" ca="1" si="17"/>
        <v/>
      </c>
      <c r="D50" s="25" t="str">
        <f t="shared" ca="1" si="17"/>
        <v/>
      </c>
      <c r="E50" s="25" t="str">
        <f t="shared" ca="1" si="17"/>
        <v/>
      </c>
      <c r="F50" s="25" t="str">
        <f t="shared" ca="1" si="17"/>
        <v/>
      </c>
      <c r="G50" s="25" t="str">
        <f t="shared" ca="1" si="17"/>
        <v/>
      </c>
      <c r="H50" s="25" t="str">
        <f t="shared" ca="1" si="17"/>
        <v/>
      </c>
      <c r="I50" s="25" t="str">
        <f t="shared" ca="1" si="17"/>
        <v/>
      </c>
      <c r="J50" s="25" t="str">
        <f t="shared" ca="1" si="17"/>
        <v>M</v>
      </c>
      <c r="K50" s="25" t="str">
        <f t="shared" ca="1" si="17"/>
        <v/>
      </c>
      <c r="L50" s="25" t="str">
        <f t="shared" ca="1" si="17"/>
        <v/>
      </c>
      <c r="M50" s="25" t="str">
        <f t="shared" ca="1" si="17"/>
        <v/>
      </c>
      <c r="N50" s="25" t="str">
        <f t="shared" ca="1" si="17"/>
        <v/>
      </c>
      <c r="O50" s="25" t="str">
        <f t="shared" ca="1" si="17"/>
        <v>S</v>
      </c>
      <c r="P50" s="25" t="str">
        <f t="shared" ca="1" si="17"/>
        <v/>
      </c>
      <c r="Q50" s="25" t="str">
        <f t="shared" ca="1" si="17"/>
        <v/>
      </c>
      <c r="R50" s="25" t="str">
        <f t="shared" ca="1" si="17"/>
        <v/>
      </c>
      <c r="S50" s="25" t="str">
        <f t="shared" ca="1" si="17"/>
        <v>S</v>
      </c>
      <c r="T50" s="25" t="str">
        <f t="shared" ca="1" si="17"/>
        <v/>
      </c>
      <c r="U50" s="25" t="str">
        <f t="shared" ca="1" si="17"/>
        <v/>
      </c>
      <c r="V50" s="25" t="str">
        <f t="shared" ca="1" si="17"/>
        <v/>
      </c>
      <c r="W50" s="25" t="str">
        <f t="shared" ca="1" si="17"/>
        <v/>
      </c>
      <c r="X50" s="25" t="str">
        <f t="shared" ca="1" si="17"/>
        <v/>
      </c>
      <c r="Y50" s="25" t="str">
        <f t="shared" ca="1" si="17"/>
        <v/>
      </c>
      <c r="Z50" s="25" t="str">
        <f t="shared" ca="1" si="17"/>
        <v/>
      </c>
      <c r="AA50" s="25" t="str">
        <f t="shared" ca="1" si="17"/>
        <v/>
      </c>
      <c r="AB50" s="25" t="str">
        <f t="shared" ca="1" si="17"/>
        <v/>
      </c>
      <c r="AC50" s="25" t="str">
        <f t="shared" ca="1" si="17"/>
        <v/>
      </c>
      <c r="AD50" s="25" t="str">
        <f t="shared" ca="1" si="17"/>
        <v/>
      </c>
      <c r="AE50" s="25" t="str">
        <f t="shared" ca="1" si="17"/>
        <v>M</v>
      </c>
      <c r="AF50" s="25" t="str">
        <f t="shared" ca="1" si="17"/>
        <v/>
      </c>
      <c r="AG50" s="25"/>
      <c r="AH50" s="25"/>
      <c r="AI50" s="25"/>
    </row>
    <row r="51" spans="1:35" s="27" customFormat="1" x14ac:dyDescent="0.35"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</row>
    <row r="52" spans="1:35" s="27" customFormat="1" x14ac:dyDescent="0.35"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</row>
  </sheetData>
  <sheetProtection formatCells="0" formatColumns="0" formatRows="0" insertColumns="0" insertRows="0" insertHyperlinks="0" deleteColumns="0" deleteRows="0" sort="0" autoFilter="0" pivotTables="0"/>
  <mergeCells count="1">
    <mergeCell ref="B4:AF4"/>
  </mergeCells>
  <conditionalFormatting sqref="B7:AF14">
    <cfRule type="expression" dxfId="1" priority="3">
      <formula>B7&lt;&gt;""</formula>
    </cfRule>
    <cfRule type="expression" dxfId="2" priority="2">
      <formula>B7="M"</formula>
    </cfRule>
    <cfRule type="expression" dxfId="0" priority="1">
      <formula>B7="S"</formula>
    </cfRule>
  </conditionalFormatting>
  <printOptions horizontalCentered="1"/>
  <pageMargins left="0.4" right="0.4" top="0.4" bottom="0.4" header="0.3" footer="0.3"/>
  <pageSetup paperSize="9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"/>
  <sheetViews>
    <sheetView workbookViewId="0">
      <selection activeCell="B4" sqref="B4"/>
    </sheetView>
  </sheetViews>
  <sheetFormatPr baseColWidth="10" defaultRowHeight="14.5" x14ac:dyDescent="0.35"/>
  <cols>
    <col min="1" max="1" width="17.1796875" style="19" customWidth="1"/>
    <col min="2" max="2" width="17.81640625" style="19" customWidth="1"/>
    <col min="3" max="3" width="19" style="19" customWidth="1"/>
    <col min="4" max="16384" width="10.90625" style="19"/>
  </cols>
  <sheetData>
    <row r="1" spans="1:3" x14ac:dyDescent="0.35">
      <c r="A1" s="15" t="s">
        <v>25</v>
      </c>
      <c r="B1" s="15" t="s">
        <v>26</v>
      </c>
      <c r="C1" s="15" t="s">
        <v>27</v>
      </c>
    </row>
    <row r="2" spans="1:3" x14ac:dyDescent="0.35">
      <c r="A2" s="18" t="s">
        <v>17</v>
      </c>
      <c r="B2" s="20">
        <v>43480</v>
      </c>
      <c r="C2" s="20">
        <v>43481</v>
      </c>
    </row>
    <row r="3" spans="1:3" x14ac:dyDescent="0.35">
      <c r="A3" s="18" t="s">
        <v>17</v>
      </c>
      <c r="B3" s="20">
        <v>43484</v>
      </c>
      <c r="C3" s="20">
        <v>43527</v>
      </c>
    </row>
    <row r="4" spans="1:3" x14ac:dyDescent="0.35">
      <c r="A4" s="18" t="s">
        <v>18</v>
      </c>
      <c r="B4" s="20">
        <v>43479</v>
      </c>
      <c r="C4" s="20">
        <v>43481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"/>
  <sheetViews>
    <sheetView workbookViewId="0"/>
  </sheetViews>
  <sheetFormatPr baseColWidth="10" defaultRowHeight="14.5" x14ac:dyDescent="0.35"/>
  <cols>
    <col min="1" max="1" width="11.90625" style="16" customWidth="1"/>
    <col min="2" max="2" width="10.7265625" style="16" bestFit="1" customWidth="1"/>
    <col min="3" max="3" width="10.90625" style="16"/>
    <col min="4" max="4" width="13" style="16" bestFit="1" customWidth="1"/>
    <col min="5" max="16384" width="10.90625" style="16"/>
  </cols>
  <sheetData>
    <row r="1" spans="1:4" x14ac:dyDescent="0.35">
      <c r="A1" s="15" t="s">
        <v>25</v>
      </c>
      <c r="B1" s="15" t="s">
        <v>29</v>
      </c>
      <c r="C1" s="15" t="s">
        <v>28</v>
      </c>
      <c r="D1" s="15" t="s">
        <v>33</v>
      </c>
    </row>
    <row r="2" spans="1:4" x14ac:dyDescent="0.35">
      <c r="A2" s="15" t="s">
        <v>19</v>
      </c>
      <c r="B2" s="17">
        <v>43475</v>
      </c>
      <c r="C2" s="15" t="s">
        <v>30</v>
      </c>
      <c r="D2" s="15" t="str">
        <f>Tableau1[[#This Row],[Nom agent]]&amp;"|"&amp;Tableau1[[#This Row],[Date]]*1</f>
        <v>Agent 3|43475</v>
      </c>
    </row>
    <row r="3" spans="1:4" x14ac:dyDescent="0.35">
      <c r="A3" s="18" t="s">
        <v>20</v>
      </c>
      <c r="B3" s="17">
        <v>43476</v>
      </c>
      <c r="C3" s="15" t="s">
        <v>31</v>
      </c>
      <c r="D3" s="15" t="str">
        <f>Tableau1[[#This Row],[Nom agent]]&amp;"|"&amp;Tableau1[[#This Row],[Date]]*1</f>
        <v>Agent 4|43476</v>
      </c>
    </row>
    <row r="4" spans="1:4" x14ac:dyDescent="0.35">
      <c r="D4" s="15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9"/>
  <sheetViews>
    <sheetView workbookViewId="0">
      <selection activeCell="C24" sqref="C24"/>
    </sheetView>
  </sheetViews>
  <sheetFormatPr baseColWidth="10" defaultRowHeight="14.5" x14ac:dyDescent="0.35"/>
  <cols>
    <col min="1" max="1" width="15.453125" bestFit="1" customWidth="1"/>
    <col min="2" max="2" width="10.7265625" bestFit="1" customWidth="1"/>
  </cols>
  <sheetData>
    <row r="1" spans="1:2" ht="15" thickBot="1" x14ac:dyDescent="0.4">
      <c r="A1" s="1"/>
      <c r="B1" s="1"/>
    </row>
    <row r="2" spans="1:2" ht="15" thickBot="1" x14ac:dyDescent="0.4">
      <c r="A2" s="2" t="s">
        <v>1</v>
      </c>
      <c r="B2" s="1"/>
    </row>
    <row r="3" spans="1:2" ht="15" thickBot="1" x14ac:dyDescent="0.4">
      <c r="A3" s="3">
        <v>2019</v>
      </c>
      <c r="B3" s="1"/>
    </row>
    <row r="4" spans="1:2" x14ac:dyDescent="0.35">
      <c r="A4" s="4"/>
      <c r="B4" s="1"/>
    </row>
    <row r="5" spans="1:2" x14ac:dyDescent="0.35">
      <c r="A5" s="9" t="s">
        <v>2</v>
      </c>
      <c r="B5" s="9" t="s">
        <v>3</v>
      </c>
    </row>
    <row r="6" spans="1:2" x14ac:dyDescent="0.35">
      <c r="A6" s="5" t="s">
        <v>4</v>
      </c>
      <c r="B6" s="6">
        <f>DATE($A$3,1,1)</f>
        <v>43466</v>
      </c>
    </row>
    <row r="7" spans="1:2" x14ac:dyDescent="0.35">
      <c r="A7" s="5" t="s">
        <v>5</v>
      </c>
      <c r="B7" s="6">
        <f>FLOOR(DAY(MINUTE($A$3/38)/2+56)&amp;"/5/"&amp;$A$3,7)-34</f>
        <v>43576</v>
      </c>
    </row>
    <row r="8" spans="1:2" x14ac:dyDescent="0.35">
      <c r="A8" s="5" t="s">
        <v>6</v>
      </c>
      <c r="B8" s="6">
        <f>B7+1</f>
        <v>43577</v>
      </c>
    </row>
    <row r="9" spans="1:2" x14ac:dyDescent="0.35">
      <c r="A9" s="5" t="s">
        <v>7</v>
      </c>
      <c r="B9" s="6">
        <f>DATE($A$3,5,1)</f>
        <v>43586</v>
      </c>
    </row>
    <row r="10" spans="1:2" x14ac:dyDescent="0.35">
      <c r="A10" s="5" t="s">
        <v>8</v>
      </c>
      <c r="B10" s="6">
        <f>DATE($A$3,5,8)</f>
        <v>43593</v>
      </c>
    </row>
    <row r="11" spans="1:2" x14ac:dyDescent="0.35">
      <c r="A11" s="5" t="s">
        <v>9</v>
      </c>
      <c r="B11" s="7">
        <f>B7+39</f>
        <v>43615</v>
      </c>
    </row>
    <row r="12" spans="1:2" x14ac:dyDescent="0.35">
      <c r="A12" s="5" t="s">
        <v>10</v>
      </c>
      <c r="B12" s="6">
        <f>B7+49</f>
        <v>43625</v>
      </c>
    </row>
    <row r="13" spans="1:2" x14ac:dyDescent="0.35">
      <c r="A13" s="5" t="s">
        <v>11</v>
      </c>
      <c r="B13" s="6">
        <f>B7+50</f>
        <v>43626</v>
      </c>
    </row>
    <row r="14" spans="1:2" x14ac:dyDescent="0.35">
      <c r="A14" s="8" t="s">
        <v>12</v>
      </c>
      <c r="B14" s="6">
        <f>DATE($A$3,7,14)</f>
        <v>43660</v>
      </c>
    </row>
    <row r="15" spans="1:2" x14ac:dyDescent="0.35">
      <c r="A15" s="5" t="s">
        <v>13</v>
      </c>
      <c r="B15" s="6">
        <f>DATE($A$3,8,15)</f>
        <v>43692</v>
      </c>
    </row>
    <row r="16" spans="1:2" x14ac:dyDescent="0.35">
      <c r="A16" s="5" t="s">
        <v>14</v>
      </c>
      <c r="B16" s="6">
        <f>DATE($A$3,11,1)</f>
        <v>43770</v>
      </c>
    </row>
    <row r="17" spans="1:2" x14ac:dyDescent="0.35">
      <c r="A17" s="5" t="s">
        <v>15</v>
      </c>
      <c r="B17" s="6">
        <f>DATE($A$3,11,11)</f>
        <v>43780</v>
      </c>
    </row>
    <row r="18" spans="1:2" x14ac:dyDescent="0.35">
      <c r="A18" s="5" t="s">
        <v>16</v>
      </c>
      <c r="B18" s="6">
        <f>DATE($A$3,12,25)</f>
        <v>43824</v>
      </c>
    </row>
    <row r="19" spans="1:2" x14ac:dyDescent="0.35">
      <c r="A19" s="1"/>
      <c r="B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Planning excel</vt:lpstr>
      <vt:lpstr>Absences</vt:lpstr>
      <vt:lpstr>Volontariat</vt:lpstr>
      <vt:lpstr>Fériés</vt:lpstr>
      <vt:lpstr>'Planning excel'!Zone_d_impression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Excel</dc:title>
  <dc:subject>Planning excel</dc:subject>
  <dc:creator>plannings.fr</dc:creator>
  <cp:keywords>office 2007 openxml php</cp:keywords>
  <dc:description>Planning excel avec vacances scolaires, jours feries et numeros de semaine.</dc:description>
  <cp:lastModifiedBy>Michel</cp:lastModifiedBy>
  <dcterms:created xsi:type="dcterms:W3CDTF">2018-12-13T14:58:49Z</dcterms:created>
  <dcterms:modified xsi:type="dcterms:W3CDTF">2018-12-17T20:07:31Z</dcterms:modified>
  <cp:category>time calendar</cp:category>
</cp:coreProperties>
</file>