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alcul" sheetId="2" r:id="rId1"/>
    <sheet name="Taux" sheetId="1" r:id="rId2"/>
  </sheets>
  <definedNames>
    <definedName name="datedebut">Calcul!$D$3</definedName>
    <definedName name="datefin">Calcul!$D$4</definedName>
    <definedName name="montant">Calcul!$D$5</definedName>
  </definedNames>
  <calcPr calcId="152511"/>
</workbook>
</file>

<file path=xl/calcChain.xml><?xml version="1.0" encoding="utf-8"?>
<calcChain xmlns="http://schemas.openxmlformats.org/spreadsheetml/2006/main">
  <c r="D7" i="2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" i="1"/>
  <c r="G1" i="1"/>
  <c r="D23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D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22" i="1"/>
  <c r="G2" i="1" l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</calcChain>
</file>

<file path=xl/sharedStrings.xml><?xml version="1.0" encoding="utf-8"?>
<sst xmlns="http://schemas.openxmlformats.org/spreadsheetml/2006/main" count="12" uniqueCount="12">
  <si>
    <t>Taux</t>
  </si>
  <si>
    <t>Années</t>
  </si>
  <si>
    <t>Trimestre</t>
  </si>
  <si>
    <t>Date de départ du calcul d'intérêt :</t>
  </si>
  <si>
    <t>Date de fin :</t>
  </si>
  <si>
    <t>Montant de base :</t>
  </si>
  <si>
    <t>Données saisies :</t>
  </si>
  <si>
    <t>Intérêts dûs :</t>
  </si>
  <si>
    <t>(la réponse est 34$ tout rond)</t>
  </si>
  <si>
    <t>Taux Jour</t>
  </si>
  <si>
    <t>Debut Période</t>
  </si>
  <si>
    <t>Nbre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</si>
</sst>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$&quot;;[Red]\-#,##0\ &quot;$&quot;"/>
    <numFmt numFmtId="165" formatCode="0.0000%"/>
    <numFmt numFmtId="169" formatCode="#,##0.00\ &quot;$&quot;;[Red]\-#,##0.00\ &quot;$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4B4B4B"/>
      <name val="Calibri"/>
      <family val="2"/>
      <scheme val="minor"/>
    </font>
    <font>
      <sz val="11"/>
      <color rgb="FF4B4B4B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0" fillId="0" borderId="0" xfId="0"/>
    <xf numFmtId="0" fontId="1" fillId="0" borderId="0" xfId="0" applyFont="1" applyAlignment="1">
      <alignment horizontal="center"/>
    </xf>
    <xf numFmtId="14" fontId="0" fillId="2" borderId="1" xfId="0" applyNumberFormat="1" applyFill="1" applyBorder="1"/>
    <xf numFmtId="164" fontId="0" fillId="2" borderId="1" xfId="0" applyNumberFormat="1" applyFill="1" applyBorder="1"/>
    <xf numFmtId="0" fontId="2" fillId="0" borderId="0" xfId="0" applyFont="1"/>
    <xf numFmtId="4" fontId="0" fillId="0" borderId="0" xfId="0" applyNumberFormat="1"/>
    <xf numFmtId="0" fontId="0" fillId="0" borderId="1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Border="1"/>
    <xf numFmtId="0" fontId="4" fillId="0" borderId="0" xfId="0" applyFont="1" applyBorder="1" applyAlignment="1">
      <alignment vertical="center" wrapText="1"/>
    </xf>
    <xf numFmtId="9" fontId="4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Border="1" applyAlignment="1">
      <alignment vertical="center" wrapText="1"/>
    </xf>
    <xf numFmtId="165" fontId="4" fillId="0" borderId="0" xfId="0" applyNumberFormat="1" applyFont="1" applyBorder="1" applyAlignment="1">
      <alignment vertical="center" wrapText="1"/>
    </xf>
    <xf numFmtId="169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7" sqref="D7"/>
    </sheetView>
  </sheetViews>
  <sheetFormatPr baseColWidth="10" defaultRowHeight="14.5" x14ac:dyDescent="0.35"/>
  <sheetData>
    <row r="1" spans="1:4" x14ac:dyDescent="0.35">
      <c r="A1" s="9" t="s">
        <v>6</v>
      </c>
      <c r="B1" s="9"/>
      <c r="C1" s="9"/>
      <c r="D1" s="9"/>
    </row>
    <row r="2" spans="1:4" s="2" customFormat="1" x14ac:dyDescent="0.35">
      <c r="A2" s="3"/>
      <c r="B2" s="3"/>
      <c r="C2" s="3"/>
      <c r="D2" s="3"/>
    </row>
    <row r="3" spans="1:4" x14ac:dyDescent="0.35">
      <c r="A3" s="8" t="s">
        <v>3</v>
      </c>
      <c r="B3" s="8"/>
      <c r="C3" s="8"/>
      <c r="D3" s="4">
        <v>40179</v>
      </c>
    </row>
    <row r="4" spans="1:4" x14ac:dyDescent="0.35">
      <c r="A4" s="8" t="s">
        <v>4</v>
      </c>
      <c r="B4" s="8"/>
      <c r="C4" s="8"/>
      <c r="D4" s="4">
        <v>42006</v>
      </c>
    </row>
    <row r="5" spans="1:4" x14ac:dyDescent="0.35">
      <c r="A5" s="8" t="s">
        <v>5</v>
      </c>
      <c r="B5" s="8"/>
      <c r="C5" s="8"/>
      <c r="D5" s="5">
        <v>100</v>
      </c>
    </row>
    <row r="7" spans="1:4" x14ac:dyDescent="0.35">
      <c r="A7" s="1" t="s">
        <v>7</v>
      </c>
      <c r="D7">
        <f>MAX(Taux!G:G)-montant</f>
        <v>34.002568698112441</v>
      </c>
    </row>
    <row r="8" spans="1:4" x14ac:dyDescent="0.35">
      <c r="A8" s="6" t="s">
        <v>8</v>
      </c>
      <c r="D8" s="7"/>
    </row>
  </sheetData>
  <mergeCells count="4">
    <mergeCell ref="A3:C3"/>
    <mergeCell ref="A4:C4"/>
    <mergeCell ref="A5:C5"/>
    <mergeCell ref="A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workbookViewId="0">
      <selection activeCell="G1" sqref="G1"/>
    </sheetView>
  </sheetViews>
  <sheetFormatPr baseColWidth="10" defaultColWidth="11.453125" defaultRowHeight="14.5" x14ac:dyDescent="0.35"/>
  <cols>
    <col min="1" max="1" width="10.7265625" style="10" bestFit="1" customWidth="1"/>
    <col min="2" max="2" width="12.54296875" style="10" customWidth="1"/>
    <col min="3" max="3" width="11.453125" style="10"/>
    <col min="4" max="4" width="12.54296875" style="10" customWidth="1"/>
    <col min="5" max="6" width="11.453125" style="10"/>
    <col min="7" max="7" width="11.453125" style="17"/>
    <col min="8" max="16384" width="11.453125" style="10"/>
  </cols>
  <sheetData>
    <row r="1" spans="1:7" ht="29" x14ac:dyDescent="0.35">
      <c r="A1" s="13" t="s">
        <v>1</v>
      </c>
      <c r="B1" s="13" t="s">
        <v>2</v>
      </c>
      <c r="C1" s="13" t="s">
        <v>0</v>
      </c>
      <c r="D1" s="13" t="s">
        <v>10</v>
      </c>
      <c r="E1" s="13" t="s">
        <v>9</v>
      </c>
      <c r="F1" s="14" t="s">
        <v>11</v>
      </c>
      <c r="G1" s="17">
        <f>montant</f>
        <v>100</v>
      </c>
    </row>
    <row r="2" spans="1:7" x14ac:dyDescent="0.35">
      <c r="A2" s="11">
        <v>2010</v>
      </c>
      <c r="B2" s="11">
        <v>1</v>
      </c>
      <c r="C2" s="12">
        <v>0.05</v>
      </c>
      <c r="D2" s="15">
        <f>DATE(A2,(B2-1)*3+1,1)</f>
        <v>40179</v>
      </c>
      <c r="E2" s="16">
        <f>C2/365</f>
        <v>1.3698630136986303E-4</v>
      </c>
      <c r="F2" s="10">
        <f>IF(AND((datedebut+1)&lt;D3,datefin&gt;D2),MIN(datefin,D3)-MAX(datedebut+1,D2),0)</f>
        <v>89</v>
      </c>
      <c r="G2" s="17">
        <f>(1+E2)^F2*G1</f>
        <v>101.22655583155651</v>
      </c>
    </row>
    <row r="3" spans="1:7" x14ac:dyDescent="0.35">
      <c r="A3" s="11">
        <v>2010</v>
      </c>
      <c r="B3" s="11">
        <v>2</v>
      </c>
      <c r="C3" s="12">
        <v>0.05</v>
      </c>
      <c r="D3" s="15">
        <f>DATE(A3,(B3-1)*3+1,1)</f>
        <v>40269</v>
      </c>
      <c r="E3" s="16">
        <f>C3/365</f>
        <v>1.3698630136986303E-4</v>
      </c>
      <c r="F3" s="10">
        <f>IF(AND((datedebut+1)&lt;D4,datefin&gt;D3),MIN(datefin,D4)-MAX(datedebut+1,D3),0)</f>
        <v>91</v>
      </c>
      <c r="G3" s="17">
        <f t="shared" ref="G3:G23" si="0">(1+E3)^F3*G2</f>
        <v>102.49623144544486</v>
      </c>
    </row>
    <row r="4" spans="1:7" x14ac:dyDescent="0.35">
      <c r="A4" s="11">
        <v>2010</v>
      </c>
      <c r="B4" s="11">
        <v>3</v>
      </c>
      <c r="C4" s="12">
        <v>0.05</v>
      </c>
      <c r="D4" s="15">
        <f>DATE(A4,(B4-1)*3+1,1)</f>
        <v>40360</v>
      </c>
      <c r="E4" s="16">
        <f>C4/365</f>
        <v>1.3698630136986303E-4</v>
      </c>
      <c r="F4" s="10">
        <f>IF(AND((datedebut+1)&lt;D5,datefin&gt;D4),MIN(datefin,D5)-MAX(datedebut+1,D4),0)</f>
        <v>92</v>
      </c>
      <c r="G4" s="17">
        <f t="shared" si="0"/>
        <v>103.79604917610163</v>
      </c>
    </row>
    <row r="5" spans="1:7" x14ac:dyDescent="0.35">
      <c r="A5" s="11">
        <v>2010</v>
      </c>
      <c r="B5" s="11">
        <v>4</v>
      </c>
      <c r="C5" s="12">
        <v>0.06</v>
      </c>
      <c r="D5" s="15">
        <f>DATE(A5,(B5-1)*3+1,1)</f>
        <v>40452</v>
      </c>
      <c r="E5" s="16">
        <f>C5/365</f>
        <v>1.6438356164383562E-4</v>
      </c>
      <c r="F5" s="10">
        <f>IF(AND((datedebut+1)&lt;D6,datefin&gt;D5),MIN(datefin,D6)-MAX(datedebut+1,D5),0)</f>
        <v>92</v>
      </c>
      <c r="G5" s="17">
        <f t="shared" si="0"/>
        <v>105.37758557548428</v>
      </c>
    </row>
    <row r="6" spans="1:7" x14ac:dyDescent="0.35">
      <c r="A6" s="11">
        <v>2011</v>
      </c>
      <c r="B6" s="11">
        <v>1</v>
      </c>
      <c r="C6" s="12">
        <v>0.06</v>
      </c>
      <c r="D6" s="15">
        <f>DATE(A6,(B6-1)*3+1,1)</f>
        <v>40544</v>
      </c>
      <c r="E6" s="16">
        <f>C6/365</f>
        <v>1.6438356164383562E-4</v>
      </c>
      <c r="F6" s="10">
        <f>IF(AND((datedebut+1)&lt;D7,datefin&gt;D6),MIN(datefin,D7)-MAX(datedebut+1,D6),0)</f>
        <v>90</v>
      </c>
      <c r="G6" s="17">
        <f t="shared" si="0"/>
        <v>106.94805588938577</v>
      </c>
    </row>
    <row r="7" spans="1:7" x14ac:dyDescent="0.35">
      <c r="A7" s="11">
        <v>2011</v>
      </c>
      <c r="B7" s="11">
        <v>2</v>
      </c>
      <c r="C7" s="12">
        <v>0.06</v>
      </c>
      <c r="D7" s="15">
        <f>DATE(A7,(B7-1)*3+1,1)</f>
        <v>40634</v>
      </c>
      <c r="E7" s="16">
        <f>C7/365</f>
        <v>1.6438356164383562E-4</v>
      </c>
      <c r="F7" s="10">
        <f>IF(AND((datedebut+1)&lt;D8,datefin&gt;D7),MIN(datefin,D8)-MAX(datedebut+1,D7),0)</f>
        <v>91</v>
      </c>
      <c r="G7" s="17">
        <f t="shared" si="0"/>
        <v>108.55977385125443</v>
      </c>
    </row>
    <row r="8" spans="1:7" x14ac:dyDescent="0.35">
      <c r="A8" s="11">
        <v>2011</v>
      </c>
      <c r="B8" s="11">
        <v>3</v>
      </c>
      <c r="C8" s="12">
        <v>0.06</v>
      </c>
      <c r="D8" s="15">
        <f>DATE(A8,(B8-1)*3+1,1)</f>
        <v>40725</v>
      </c>
      <c r="E8" s="16">
        <f>C8/365</f>
        <v>1.6438356164383562E-4</v>
      </c>
      <c r="F8" s="10">
        <f>IF(AND((datedebut+1)&lt;D9,datefin&gt;D8),MIN(datefin,D9)-MAX(datedebut+1,D8),0)</f>
        <v>92</v>
      </c>
      <c r="G8" s="17">
        <f t="shared" si="0"/>
        <v>110.21389493984437</v>
      </c>
    </row>
    <row r="9" spans="1:7" x14ac:dyDescent="0.35">
      <c r="A9" s="11">
        <v>2011</v>
      </c>
      <c r="B9" s="11">
        <v>4</v>
      </c>
      <c r="C9" s="12">
        <v>0.06</v>
      </c>
      <c r="D9" s="15">
        <f>DATE(A9,(B9-1)*3+1,1)</f>
        <v>40817</v>
      </c>
      <c r="E9" s="16">
        <f>C9/365</f>
        <v>1.6438356164383562E-4</v>
      </c>
      <c r="F9" s="10">
        <f>IF(AND((datedebut+1)&lt;D10,datefin&gt;D9),MIN(datefin,D10)-MAX(datedebut+1,D9),0)</f>
        <v>92</v>
      </c>
      <c r="G9" s="17">
        <f t="shared" si="0"/>
        <v>111.8932198076856</v>
      </c>
    </row>
    <row r="10" spans="1:7" x14ac:dyDescent="0.35">
      <c r="A10" s="11">
        <v>2012</v>
      </c>
      <c r="B10" s="11">
        <v>1</v>
      </c>
      <c r="C10" s="12">
        <v>0.06</v>
      </c>
      <c r="D10" s="15">
        <f>DATE(A10,(B10-1)*3+1,1)</f>
        <v>40909</v>
      </c>
      <c r="E10" s="16">
        <f>C10/365</f>
        <v>1.6438356164383562E-4</v>
      </c>
      <c r="F10" s="10">
        <f>IF(AND((datedebut+1)&lt;D11,datefin&gt;D10),MIN(datefin,D11)-MAX(datedebut+1,D10),0)</f>
        <v>91</v>
      </c>
      <c r="G10" s="17">
        <f t="shared" si="0"/>
        <v>113.57946188731619</v>
      </c>
    </row>
    <row r="11" spans="1:7" x14ac:dyDescent="0.35">
      <c r="A11" s="11">
        <v>2012</v>
      </c>
      <c r="B11" s="11">
        <v>2</v>
      </c>
      <c r="C11" s="12">
        <v>0.06</v>
      </c>
      <c r="D11" s="15">
        <f>DATE(A11,(B11-1)*3+1,1)</f>
        <v>41000</v>
      </c>
      <c r="E11" s="16">
        <f>C11/365</f>
        <v>1.6438356164383562E-4</v>
      </c>
      <c r="F11" s="10">
        <f>IF(AND((datedebut+1)&lt;D12,datefin&gt;D11),MIN(datefin,D12)-MAX(datedebut+1,D11),0)</f>
        <v>91</v>
      </c>
      <c r="G11" s="17">
        <f t="shared" si="0"/>
        <v>115.29111580473287</v>
      </c>
    </row>
    <row r="12" spans="1:7" x14ac:dyDescent="0.35">
      <c r="A12" s="11">
        <v>2012</v>
      </c>
      <c r="B12" s="11">
        <v>3</v>
      </c>
      <c r="C12" s="12">
        <v>0.06</v>
      </c>
      <c r="D12" s="15">
        <f>DATE(A12,(B12-1)*3+1,1)</f>
        <v>41091</v>
      </c>
      <c r="E12" s="16">
        <f>C12/365</f>
        <v>1.6438356164383562E-4</v>
      </c>
      <c r="F12" s="10">
        <f>IF(AND((datedebut+1)&lt;D13,datefin&gt;D12),MIN(datefin,D13)-MAX(datedebut+1,D12),0)</f>
        <v>92</v>
      </c>
      <c r="G12" s="17">
        <f t="shared" si="0"/>
        <v>117.04780209113737</v>
      </c>
    </row>
    <row r="13" spans="1:7" x14ac:dyDescent="0.35">
      <c r="A13" s="11">
        <v>2012</v>
      </c>
      <c r="B13" s="11">
        <v>4</v>
      </c>
      <c r="C13" s="12">
        <v>0.06</v>
      </c>
      <c r="D13" s="15">
        <f>DATE(A13,(B13-1)*3+1,1)</f>
        <v>41183</v>
      </c>
      <c r="E13" s="16">
        <f>C13/365</f>
        <v>1.6438356164383562E-4</v>
      </c>
      <c r="F13" s="10">
        <f>IF(AND((datedebut+1)&lt;D14,datefin&gt;D13),MIN(datefin,D14)-MAX(datedebut+1,D13),0)</f>
        <v>92</v>
      </c>
      <c r="G13" s="17">
        <f t="shared" si="0"/>
        <v>118.83125493875781</v>
      </c>
    </row>
    <row r="14" spans="1:7" x14ac:dyDescent="0.35">
      <c r="A14" s="11">
        <v>2013</v>
      </c>
      <c r="B14" s="11">
        <v>1</v>
      </c>
      <c r="C14" s="12">
        <v>0.06</v>
      </c>
      <c r="D14" s="15">
        <f>DATE(A14,(B14-1)*3+1,1)</f>
        <v>41275</v>
      </c>
      <c r="E14" s="16">
        <f>C14/365</f>
        <v>1.6438356164383562E-4</v>
      </c>
      <c r="F14" s="10">
        <f>IF(AND((datedebut+1)&lt;D15,datefin&gt;D14),MIN(datefin,D15)-MAX(datedebut+1,D14),0)</f>
        <v>90</v>
      </c>
      <c r="G14" s="17">
        <f t="shared" si="0"/>
        <v>120.60222888189583</v>
      </c>
    </row>
    <row r="15" spans="1:7" x14ac:dyDescent="0.35">
      <c r="A15" s="11">
        <v>2013</v>
      </c>
      <c r="B15" s="11">
        <v>2</v>
      </c>
      <c r="C15" s="12">
        <v>0.06</v>
      </c>
      <c r="D15" s="15">
        <f>DATE(A15,(B15-1)*3+1,1)</f>
        <v>41365</v>
      </c>
      <c r="E15" s="16">
        <f>C15/365</f>
        <v>1.6438356164383562E-4</v>
      </c>
      <c r="F15" s="10">
        <f>IF(AND((datedebut+1)&lt;D16,datefin&gt;D15),MIN(datefin,D16)-MAX(datedebut+1,D15),0)</f>
        <v>91</v>
      </c>
      <c r="G15" s="17">
        <f t="shared" si="0"/>
        <v>122.41971660445328</v>
      </c>
    </row>
    <row r="16" spans="1:7" x14ac:dyDescent="0.35">
      <c r="A16" s="11">
        <v>2013</v>
      </c>
      <c r="B16" s="11">
        <v>3</v>
      </c>
      <c r="C16" s="12">
        <v>0.06</v>
      </c>
      <c r="D16" s="15">
        <f>DATE(A16,(B16-1)*3+1,1)</f>
        <v>41456</v>
      </c>
      <c r="E16" s="16">
        <f>C16/365</f>
        <v>1.6438356164383562E-4</v>
      </c>
      <c r="F16" s="10">
        <f>IF(AND((datedebut+1)&lt;D17,datefin&gt;D16),MIN(datefin,D17)-MAX(datedebut+1,D16),0)</f>
        <v>92</v>
      </c>
      <c r="G16" s="17">
        <f t="shared" si="0"/>
        <v>124.285021106396</v>
      </c>
    </row>
    <row r="17" spans="1:7" x14ac:dyDescent="0.35">
      <c r="A17" s="11">
        <v>2013</v>
      </c>
      <c r="B17" s="11">
        <v>4</v>
      </c>
      <c r="C17" s="12">
        <v>0.06</v>
      </c>
      <c r="D17" s="15">
        <f>DATE(A17,(B17-1)*3+1,1)</f>
        <v>41548</v>
      </c>
      <c r="E17" s="16">
        <f>C17/365</f>
        <v>1.6438356164383562E-4</v>
      </c>
      <c r="F17" s="10">
        <f>IF(AND((datedebut+1)&lt;D18,datefin&gt;D17),MIN(datefin,D18)-MAX(datedebut+1,D17),0)</f>
        <v>92</v>
      </c>
      <c r="G17" s="17">
        <f t="shared" si="0"/>
        <v>126.17874718111699</v>
      </c>
    </row>
    <row r="18" spans="1:7" x14ac:dyDescent="0.35">
      <c r="A18" s="11">
        <v>2014</v>
      </c>
      <c r="B18" s="11">
        <v>1</v>
      </c>
      <c r="C18" s="12">
        <v>0.06</v>
      </c>
      <c r="D18" s="15">
        <f>DATE(A18,(B18-1)*3+1,1)</f>
        <v>41640</v>
      </c>
      <c r="E18" s="16">
        <f>C18/365</f>
        <v>1.6438356164383562E-4</v>
      </c>
      <c r="F18" s="10">
        <f>IF(AND((datedebut+1)&lt;D19,datefin&gt;D18),MIN(datefin,D19)-MAX(datedebut+1,D18),0)</f>
        <v>90</v>
      </c>
      <c r="G18" s="17">
        <f t="shared" si="0"/>
        <v>128.05922276433557</v>
      </c>
    </row>
    <row r="19" spans="1:7" x14ac:dyDescent="0.35">
      <c r="A19" s="11">
        <v>2014</v>
      </c>
      <c r="B19" s="11">
        <v>2</v>
      </c>
      <c r="C19" s="12">
        <v>0.06</v>
      </c>
      <c r="D19" s="15">
        <f>DATE(A19,(B19-1)*3+1,1)</f>
        <v>41730</v>
      </c>
      <c r="E19" s="16">
        <f>C19/365</f>
        <v>1.6438356164383562E-4</v>
      </c>
      <c r="F19" s="10">
        <f>IF(AND((datedebut+1)&lt;D20,datefin&gt;D19),MIN(datefin,D20)-MAX(datedebut+1,D19),0)</f>
        <v>91</v>
      </c>
      <c r="G19" s="17">
        <f t="shared" si="0"/>
        <v>129.98908813491968</v>
      </c>
    </row>
    <row r="20" spans="1:7" x14ac:dyDescent="0.35">
      <c r="A20" s="11">
        <v>2014</v>
      </c>
      <c r="B20" s="11">
        <v>3</v>
      </c>
      <c r="C20" s="12">
        <v>0.06</v>
      </c>
      <c r="D20" s="15">
        <f>DATE(A20,(B20-1)*3+1,1)</f>
        <v>41821</v>
      </c>
      <c r="E20" s="16">
        <f>C20/365</f>
        <v>1.6438356164383562E-4</v>
      </c>
      <c r="F20" s="10">
        <f>IF(AND((datedebut+1)&lt;D21,datefin&gt;D20),MIN(datefin,D21)-MAX(datedebut+1,D20),0)</f>
        <v>92</v>
      </c>
      <c r="G20" s="17">
        <f t="shared" si="0"/>
        <v>131.96972685903086</v>
      </c>
    </row>
    <row r="21" spans="1:7" x14ac:dyDescent="0.35">
      <c r="A21" s="11">
        <v>2014</v>
      </c>
      <c r="B21" s="11">
        <v>4</v>
      </c>
      <c r="C21" s="12">
        <v>0.06</v>
      </c>
      <c r="D21" s="15">
        <f>DATE(A21,(B21-1)*3+1,1)</f>
        <v>41913</v>
      </c>
      <c r="E21" s="16">
        <f>C21/365</f>
        <v>1.6438356164383562E-4</v>
      </c>
      <c r="F21" s="10">
        <f>IF(AND((datedebut+1)&lt;D22,datefin&gt;D21),MIN(datefin,D22)-MAX(datedebut+1,D21),0)</f>
        <v>92</v>
      </c>
      <c r="G21" s="17">
        <f t="shared" si="0"/>
        <v>133.9805444990167</v>
      </c>
    </row>
    <row r="22" spans="1:7" x14ac:dyDescent="0.35">
      <c r="A22" s="11">
        <v>2015</v>
      </c>
      <c r="B22" s="11">
        <v>1</v>
      </c>
      <c r="C22" s="12">
        <v>0.06</v>
      </c>
      <c r="D22" s="15">
        <f>DATE(A22,(B22-1)*3+1,1)</f>
        <v>42005</v>
      </c>
      <c r="E22" s="16">
        <f>C22/365</f>
        <v>1.6438356164383562E-4</v>
      </c>
      <c r="F22" s="10">
        <f>IF(AND((datedebut+1)&lt;D23,datefin&gt;D22),MIN(datefin,D23)-MAX(datedebut+1,D22),0)</f>
        <v>1</v>
      </c>
      <c r="G22" s="17">
        <f t="shared" si="0"/>
        <v>134.00256869811244</v>
      </c>
    </row>
    <row r="23" spans="1:7" x14ac:dyDescent="0.35">
      <c r="A23" s="11">
        <v>2015</v>
      </c>
      <c r="B23" s="11">
        <v>2</v>
      </c>
      <c r="D23" s="15">
        <f>DATE(A23,(B23-1)*3+1,1)</f>
        <v>42095</v>
      </c>
    </row>
    <row r="24" spans="1:7" x14ac:dyDescent="0.35">
      <c r="A24" s="11"/>
      <c r="B24" s="12"/>
      <c r="D24" s="12"/>
    </row>
    <row r="25" spans="1:7" x14ac:dyDescent="0.35">
      <c r="A25" s="11"/>
      <c r="B25" s="12"/>
      <c r="D25" s="12"/>
    </row>
    <row r="26" spans="1:7" x14ac:dyDescent="0.35">
      <c r="A26" s="11"/>
      <c r="B26" s="12"/>
      <c r="D26" s="12"/>
    </row>
    <row r="27" spans="1:7" x14ac:dyDescent="0.35">
      <c r="A27" s="11"/>
      <c r="B27" s="12"/>
      <c r="D27" s="12"/>
    </row>
    <row r="28" spans="1:7" x14ac:dyDescent="0.35">
      <c r="A28" s="11"/>
      <c r="B28" s="12"/>
      <c r="D28" s="12"/>
    </row>
    <row r="29" spans="1:7" x14ac:dyDescent="0.35">
      <c r="A29" s="11"/>
      <c r="B29" s="12"/>
      <c r="D29" s="12"/>
    </row>
    <row r="30" spans="1:7" x14ac:dyDescent="0.35">
      <c r="A30" s="11"/>
      <c r="B30" s="12"/>
      <c r="D30" s="12"/>
    </row>
    <row r="31" spans="1:7" x14ac:dyDescent="0.35">
      <c r="A31" s="11"/>
      <c r="B31" s="12"/>
      <c r="D31" s="12"/>
    </row>
    <row r="32" spans="1:7" x14ac:dyDescent="0.35">
      <c r="A32" s="11"/>
      <c r="B32" s="12"/>
      <c r="D32" s="12"/>
    </row>
    <row r="33" spans="1:4" x14ac:dyDescent="0.35">
      <c r="A33" s="11"/>
      <c r="B33" s="12"/>
      <c r="D33" s="12"/>
    </row>
    <row r="34" spans="1:4" x14ac:dyDescent="0.35">
      <c r="A34" s="11"/>
      <c r="B34" s="12"/>
      <c r="D34" s="12"/>
    </row>
    <row r="35" spans="1:4" x14ac:dyDescent="0.35">
      <c r="A35" s="11"/>
      <c r="B35" s="12"/>
      <c r="D35" s="12"/>
    </row>
    <row r="36" spans="1:4" x14ac:dyDescent="0.35">
      <c r="A36" s="11"/>
      <c r="B36" s="12"/>
      <c r="D36" s="12"/>
    </row>
    <row r="37" spans="1:4" x14ac:dyDescent="0.35">
      <c r="A37" s="11"/>
      <c r="B37" s="12"/>
      <c r="D37" s="12"/>
    </row>
    <row r="38" spans="1:4" x14ac:dyDescent="0.35">
      <c r="A38" s="11"/>
      <c r="B38" s="12"/>
      <c r="D38" s="12"/>
    </row>
    <row r="39" spans="1:4" x14ac:dyDescent="0.35">
      <c r="A39" s="11"/>
      <c r="B39" s="12"/>
      <c r="D39" s="12"/>
    </row>
    <row r="40" spans="1:4" x14ac:dyDescent="0.35">
      <c r="A40" s="11"/>
      <c r="B40" s="12"/>
      <c r="D40" s="12"/>
    </row>
    <row r="41" spans="1:4" x14ac:dyDescent="0.35">
      <c r="A41" s="11"/>
      <c r="B41" s="12"/>
      <c r="D41" s="12"/>
    </row>
    <row r="42" spans="1:4" x14ac:dyDescent="0.35">
      <c r="A42" s="11"/>
      <c r="B42" s="12"/>
      <c r="D42" s="12"/>
    </row>
    <row r="43" spans="1:4" x14ac:dyDescent="0.35">
      <c r="A43" s="11"/>
      <c r="B43" s="12"/>
      <c r="D43" s="12"/>
    </row>
    <row r="44" spans="1:4" x14ac:dyDescent="0.35">
      <c r="A44" s="11"/>
      <c r="B44" s="12"/>
      <c r="D44" s="12"/>
    </row>
    <row r="45" spans="1:4" x14ac:dyDescent="0.35">
      <c r="A45" s="11"/>
      <c r="B45" s="12"/>
      <c r="D45" s="12"/>
    </row>
    <row r="46" spans="1:4" x14ac:dyDescent="0.35">
      <c r="A46" s="11"/>
      <c r="B46" s="12"/>
      <c r="D46" s="12"/>
    </row>
  </sheetData>
  <sortState ref="A2:F22">
    <sortCondition ref="D2:D22"/>
  </sortState>
  <pageMargins left="0.7" right="0.7" top="0.75" bottom="0.75" header="0.3" footer="0.3"/>
  <pageSetup paperSize="15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Calcul</vt:lpstr>
      <vt:lpstr>Taux</vt:lpstr>
      <vt:lpstr>datedebut</vt:lpstr>
      <vt:lpstr>datefin</vt:lpstr>
      <vt:lpstr>montant</vt:lpstr>
    </vt:vector>
  </TitlesOfParts>
  <Company>Agence du Revenu du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Dupin Matthieu</dc:creator>
  <cp:lastModifiedBy>Michel Staelens</cp:lastModifiedBy>
  <dcterms:created xsi:type="dcterms:W3CDTF">2015-04-14T14:54:32Z</dcterms:created>
  <dcterms:modified xsi:type="dcterms:W3CDTF">2015-04-15T00:27:45Z</dcterms:modified>
</cp:coreProperties>
</file>