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7620"/>
  </bookViews>
  <sheets>
    <sheet name="du 05-08-19 au 01-09-19" sheetId="1" r:id="rId1"/>
  </sheets>
  <externalReferences>
    <externalReference r:id="rId2"/>
  </externalReferences>
  <definedNames>
    <definedName name="Annee">#REF!</definedName>
    <definedName name="Feries">#REF!</definedName>
    <definedName name="MaxLignePlanning" localSheetId="0">'du 05-08-19 au 01-09-19'!$A$67</definedName>
    <definedName name="MaxLignePlanning">#REF!</definedName>
    <definedName name="_xlnm.Print_Area" localSheetId="0">'du 05-08-19 au 01-09-19'!$A$1:$BK$57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9" i="1" l="1"/>
  <c r="AE12" i="1"/>
  <c r="AE15" i="1"/>
  <c r="AE18" i="1"/>
  <c r="AE21" i="1"/>
  <c r="AE24" i="1"/>
  <c r="AE27" i="1"/>
  <c r="AE30" i="1"/>
  <c r="AE33" i="1"/>
  <c r="AE36" i="1"/>
  <c r="AE39" i="1"/>
  <c r="AE42" i="1"/>
  <c r="AE45" i="1"/>
  <c r="AE48" i="1"/>
  <c r="AE51" i="1"/>
  <c r="AE54" i="1"/>
  <c r="AE57" i="1"/>
  <c r="AE60" i="1"/>
  <c r="AE63" i="1"/>
  <c r="AE6" i="1"/>
  <c r="P15" i="1"/>
  <c r="P18" i="1"/>
  <c r="P21" i="1"/>
  <c r="P24" i="1"/>
  <c r="P27" i="1"/>
  <c r="P30" i="1"/>
  <c r="P33" i="1"/>
  <c r="P36" i="1"/>
  <c r="P39" i="1"/>
  <c r="P42" i="1"/>
  <c r="P45" i="1"/>
  <c r="P48" i="1"/>
  <c r="P51" i="1"/>
  <c r="P54" i="1"/>
  <c r="P57" i="1"/>
  <c r="P60" i="1"/>
  <c r="P63" i="1"/>
  <c r="P12" i="1"/>
  <c r="P9" i="1"/>
  <c r="P6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Q71" i="1"/>
  <c r="B71" i="1"/>
  <c r="AD66" i="1"/>
  <c r="AB66" i="1"/>
  <c r="Z66" i="1"/>
  <c r="X66" i="1"/>
  <c r="V66" i="1"/>
  <c r="T66" i="1"/>
  <c r="AC65" i="1"/>
  <c r="AA65" i="1"/>
  <c r="Y65" i="1"/>
  <c r="W65" i="1"/>
  <c r="U65" i="1"/>
  <c r="S65" i="1"/>
  <c r="R66" i="1"/>
  <c r="Q65" i="1"/>
  <c r="O66" i="1"/>
  <c r="M66" i="1"/>
  <c r="K66" i="1"/>
  <c r="I66" i="1"/>
  <c r="G66" i="1"/>
  <c r="E66" i="1"/>
  <c r="N65" i="1"/>
  <c r="L65" i="1"/>
  <c r="J65" i="1"/>
  <c r="H65" i="1"/>
  <c r="F65" i="1"/>
  <c r="D65" i="1"/>
  <c r="C66" i="1"/>
  <c r="B65" i="1"/>
  <c r="BK63" i="1" l="1"/>
  <c r="AV63" i="1"/>
  <c r="BK61" i="1"/>
  <c r="AG61" i="1"/>
  <c r="BK60" i="1"/>
  <c r="AV60" i="1"/>
  <c r="BK58" i="1"/>
  <c r="BK57" i="1"/>
  <c r="AV57" i="1"/>
  <c r="BK55" i="1" s="1"/>
  <c r="AG55" i="1"/>
  <c r="BK54" i="1"/>
  <c r="AV54" i="1"/>
  <c r="BK52" i="1"/>
  <c r="AG52" i="1"/>
  <c r="BK51" i="1"/>
  <c r="AV51" i="1"/>
  <c r="BK49" i="1"/>
  <c r="AG49" i="1"/>
  <c r="BK48" i="1"/>
  <c r="AV48" i="1"/>
  <c r="BK46" i="1" s="1"/>
  <c r="AG46" i="1"/>
  <c r="BK45" i="1"/>
  <c r="AV45" i="1"/>
  <c r="BK43" i="1"/>
  <c r="AG43" i="1"/>
  <c r="BK42" i="1"/>
  <c r="BK40" i="1" s="1"/>
  <c r="AV42" i="1"/>
  <c r="AG40" i="1"/>
  <c r="BK39" i="1"/>
  <c r="AV39" i="1"/>
  <c r="BK36" i="1"/>
  <c r="BK34" i="1" s="1"/>
  <c r="AV36" i="1"/>
  <c r="AG34" i="1"/>
  <c r="BK33" i="1"/>
  <c r="AV33" i="1"/>
  <c r="BK31" i="1" s="1"/>
  <c r="AG31" i="1"/>
  <c r="BK30" i="1"/>
  <c r="AV30" i="1"/>
  <c r="BK28" i="1"/>
  <c r="AG28" i="1"/>
  <c r="BK27" i="1"/>
  <c r="BK25" i="1" s="1"/>
  <c r="AV27" i="1"/>
  <c r="AG25" i="1"/>
  <c r="BK24" i="1"/>
  <c r="AV24" i="1"/>
  <c r="BK22" i="1"/>
  <c r="AG22" i="1"/>
  <c r="AV21" i="1"/>
  <c r="BK18" i="1"/>
  <c r="AV18" i="1"/>
  <c r="BK16" i="1" s="1"/>
  <c r="AG16" i="1"/>
  <c r="BK15" i="1"/>
  <c r="AV15" i="1"/>
  <c r="BK13" i="1"/>
  <c r="AG13" i="1"/>
  <c r="BK12" i="1"/>
  <c r="BK10" i="1" s="1"/>
  <c r="AV12" i="1"/>
  <c r="AG10" i="1"/>
  <c r="BK9" i="1"/>
  <c r="AV9" i="1"/>
  <c r="BK7" i="1" s="1"/>
  <c r="AG7" i="1"/>
  <c r="BK6" i="1"/>
  <c r="AV6" i="1"/>
  <c r="BK4" i="1"/>
  <c r="A67" i="1"/>
  <c r="C1" i="1"/>
  <c r="B3" i="1" s="1"/>
  <c r="BK37" i="1" l="1"/>
  <c r="B2" i="1"/>
  <c r="D3" i="1"/>
  <c r="AG4" i="1"/>
  <c r="A3" i="1"/>
  <c r="F3" i="1" l="1"/>
  <c r="D2" i="1"/>
  <c r="H3" i="1" l="1"/>
  <c r="F2" i="1"/>
  <c r="H2" i="1" l="1"/>
  <c r="J3" i="1"/>
  <c r="J2" i="1" l="1"/>
  <c r="L3" i="1"/>
  <c r="N3" i="1" l="1"/>
  <c r="L2" i="1"/>
  <c r="P3" i="1" l="1"/>
  <c r="N2" i="1"/>
  <c r="Q3" i="1"/>
  <c r="Q2" i="1" l="1"/>
  <c r="S3" i="1"/>
  <c r="U3" i="1" l="1"/>
  <c r="S2" i="1"/>
  <c r="T3" i="1"/>
  <c r="W3" i="1" l="1"/>
  <c r="V3" i="1"/>
  <c r="U2" i="1"/>
  <c r="Y3" i="1" l="1"/>
  <c r="X3" i="1"/>
  <c r="W2" i="1"/>
  <c r="Y2" i="1" l="1"/>
  <c r="AA3" i="1"/>
  <c r="Z3" i="1"/>
  <c r="AC3" i="1" l="1"/>
  <c r="AA2" i="1"/>
  <c r="AB3" i="1"/>
  <c r="AE3" i="1" l="1"/>
  <c r="AD3" i="1"/>
  <c r="AC2" i="1"/>
  <c r="J1" i="1"/>
  <c r="AI1" i="1" s="1"/>
  <c r="AI3" i="1" l="1"/>
  <c r="AH3" i="1"/>
  <c r="AH2" i="1" l="1"/>
  <c r="AJ3" i="1"/>
  <c r="AL3" i="1" l="1"/>
  <c r="AJ2" i="1"/>
  <c r="AK3" i="1"/>
  <c r="AM3" i="1" l="1"/>
  <c r="AL2" i="1"/>
  <c r="AN3" i="1"/>
  <c r="AP3" i="1" l="1"/>
  <c r="AO3" i="1"/>
  <c r="AN2" i="1"/>
  <c r="AQ3" i="1" l="1"/>
  <c r="AP2" i="1"/>
  <c r="AR3" i="1"/>
  <c r="AT3" i="1" l="1"/>
  <c r="AR2" i="1"/>
  <c r="AS3" i="1"/>
  <c r="AU3" i="1" l="1"/>
  <c r="AT2" i="1"/>
  <c r="AW3" i="1"/>
  <c r="AV3" i="1"/>
  <c r="AY3" i="1" l="1"/>
  <c r="AX3" i="1"/>
  <c r="AW2" i="1"/>
  <c r="BA3" i="1" l="1"/>
  <c r="AY2" i="1"/>
  <c r="AZ3" i="1"/>
  <c r="BC3" i="1" l="1"/>
  <c r="BB3" i="1"/>
  <c r="BA2" i="1"/>
  <c r="BC2" i="1" l="1"/>
  <c r="BE3" i="1"/>
  <c r="BD3" i="1"/>
  <c r="BG3" i="1" l="1"/>
  <c r="BF3" i="1"/>
  <c r="BE2" i="1"/>
  <c r="BI3" i="1" l="1"/>
  <c r="BG2" i="1"/>
  <c r="BH3" i="1"/>
  <c r="BK3" i="1" l="1"/>
  <c r="BJ3" i="1"/>
  <c r="BI2" i="1"/>
  <c r="AP1" i="1"/>
</calcChain>
</file>

<file path=xl/comments1.xml><?xml version="1.0" encoding="utf-8"?>
<comments xmlns="http://schemas.openxmlformats.org/spreadsheetml/2006/main">
  <authors>
    <author>Windows User</author>
  </authors>
  <commentList>
    <comment ref="A31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remplacement MME GILEWSKI</t>
        </r>
      </text>
    </comment>
  </commentList>
</comments>
</file>

<file path=xl/sharedStrings.xml><?xml version="1.0" encoding="utf-8"?>
<sst xmlns="http://schemas.openxmlformats.org/spreadsheetml/2006/main" count="574" uniqueCount="44">
  <si>
    <t>DU</t>
  </si>
  <si>
    <t>AU</t>
  </si>
  <si>
    <t>Semaine</t>
  </si>
  <si>
    <t>CP</t>
  </si>
  <si>
    <t>RHD</t>
  </si>
  <si>
    <t>FERIE</t>
  </si>
  <si>
    <t>J</t>
  </si>
  <si>
    <t>RH5</t>
  </si>
  <si>
    <t>S</t>
  </si>
  <si>
    <t>CSE</t>
  </si>
  <si>
    <t>M</t>
  </si>
  <si>
    <t>RHS</t>
  </si>
  <si>
    <t>TOT SEM</t>
  </si>
  <si>
    <t>NT</t>
  </si>
  <si>
    <t>RCR</t>
  </si>
  <si>
    <t>AM</t>
  </si>
  <si>
    <t>CM</t>
  </si>
  <si>
    <t>JNT</t>
  </si>
  <si>
    <t xml:space="preserve">M </t>
  </si>
  <si>
    <t>matin</t>
  </si>
  <si>
    <t>soir</t>
  </si>
  <si>
    <t>ARRET (maladie, accid travail. Enfant mal;Congés mat…)</t>
  </si>
  <si>
    <t>CONGES (CT, CP…)</t>
  </si>
  <si>
    <t xml:space="preserve">FORMATION </t>
  </si>
  <si>
    <t xml:space="preserve">REPOS COMPENSATEUR DE RECUPERATION </t>
  </si>
  <si>
    <t>A</t>
  </si>
  <si>
    <t xml:space="preserve">B  </t>
  </si>
  <si>
    <t>C</t>
  </si>
  <si>
    <t>D</t>
  </si>
  <si>
    <t>E</t>
  </si>
  <si>
    <t>F</t>
  </si>
  <si>
    <t>G</t>
  </si>
  <si>
    <t>H</t>
  </si>
  <si>
    <t>I</t>
  </si>
  <si>
    <t>K</t>
  </si>
  <si>
    <t xml:space="preserve">J </t>
  </si>
  <si>
    <t>L</t>
  </si>
  <si>
    <t>O</t>
  </si>
  <si>
    <t xml:space="preserve">P  </t>
  </si>
  <si>
    <t>Q</t>
  </si>
  <si>
    <t>R</t>
  </si>
  <si>
    <t>T</t>
  </si>
  <si>
    <t>U</t>
  </si>
  <si>
    <t xml:space="preserve">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</si>
</sst>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\-yy"/>
    <numFmt numFmtId="165" formatCode="dd\ mmm"/>
    <numFmt numFmtId="166" formatCode="[hh]:mm"/>
    <numFmt numFmtId="167" formatCode="h:m"/>
  </numFmts>
  <fonts count="3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56"/>
      <name val="Calibri"/>
      <family val="2"/>
    </font>
    <font>
      <b/>
      <sz val="11"/>
      <color indexed="56"/>
      <name val="Byington"/>
    </font>
    <font>
      <b/>
      <sz val="1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  <scheme val="minor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7"/>
      <color indexed="8"/>
      <name val="Arial Rounded MT Bold"/>
      <family val="2"/>
    </font>
    <font>
      <sz val="14"/>
      <color indexed="8"/>
      <name val="Calibri"/>
      <family val="2"/>
    </font>
    <font>
      <b/>
      <sz val="9"/>
      <color indexed="8"/>
      <name val="Arial Rounded MT Bold"/>
      <family val="2"/>
    </font>
    <font>
      <sz val="8"/>
      <name val="Calibri"/>
      <family val="2"/>
    </font>
    <font>
      <sz val="7"/>
      <color indexed="8"/>
      <name val="Calibri"/>
      <family val="2"/>
    </font>
    <font>
      <sz val="8"/>
      <color rgb="FF00B050"/>
      <name val="Calibri"/>
      <family val="2"/>
    </font>
    <font>
      <sz val="10"/>
      <color indexed="8"/>
      <name val="Calibri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FF0000"/>
      <name val="Calibri"/>
      <family val="2"/>
    </font>
    <font>
      <sz val="7"/>
      <name val="Calibri"/>
      <family val="2"/>
    </font>
    <font>
      <sz val="6"/>
      <color indexed="8"/>
      <name val="Calibri"/>
      <family val="2"/>
    </font>
    <font>
      <sz val="16"/>
      <color indexed="8"/>
      <name val="Arial Rounded MT Bold"/>
      <family val="2"/>
    </font>
    <font>
      <sz val="14"/>
      <color indexed="8"/>
      <name val="Arial Rounded MT Bold"/>
      <family val="2"/>
    </font>
    <font>
      <sz val="8"/>
      <color indexed="8"/>
      <name val="Calibri"/>
      <family val="2"/>
    </font>
    <font>
      <sz val="12"/>
      <color rgb="FFFF0000"/>
      <name val="Arial Rounded MT Bold"/>
      <family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3"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2" fillId="4" borderId="4" xfId="0" applyFont="1" applyFill="1" applyBorder="1" applyAlignment="1">
      <alignment horizontal="center"/>
    </xf>
    <xf numFmtId="0" fontId="2" fillId="4" borderId="4" xfId="0" applyNumberFormat="1" applyFont="1" applyFill="1" applyBorder="1" applyAlignment="1">
      <alignment horizontal="center"/>
    </xf>
    <xf numFmtId="166" fontId="10" fillId="0" borderId="10" xfId="0" applyNumberFormat="1" applyFont="1" applyBorder="1" applyAlignment="1">
      <alignment vertical="center"/>
    </xf>
    <xf numFmtId="0" fontId="12" fillId="0" borderId="0" xfId="0" applyFont="1" applyAlignment="1">
      <alignment vertical="center"/>
    </xf>
    <xf numFmtId="0" fontId="9" fillId="0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vertical="center"/>
    </xf>
    <xf numFmtId="166" fontId="13" fillId="0" borderId="11" xfId="0" applyNumberFormat="1" applyFont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167" fontId="14" fillId="6" borderId="15" xfId="0" applyNumberFormat="1" applyFont="1" applyFill="1" applyBorder="1" applyAlignment="1">
      <alignment horizontal="center" vertical="center"/>
    </xf>
    <xf numFmtId="167" fontId="14" fillId="6" borderId="16" xfId="0" applyNumberFormat="1" applyFont="1" applyFill="1" applyBorder="1" applyAlignment="1">
      <alignment horizontal="center" vertical="center"/>
    </xf>
    <xf numFmtId="167" fontId="14" fillId="6" borderId="17" xfId="0" applyNumberFormat="1" applyFont="1" applyFill="1" applyBorder="1" applyAlignment="1">
      <alignment horizontal="center" vertical="center"/>
    </xf>
    <xf numFmtId="167" fontId="14" fillId="6" borderId="18" xfId="0" applyNumberFormat="1" applyFont="1" applyFill="1" applyBorder="1" applyAlignment="1">
      <alignment horizontal="center" vertical="center"/>
    </xf>
    <xf numFmtId="167" fontId="14" fillId="6" borderId="0" xfId="0" applyNumberFormat="1" applyFont="1" applyFill="1" applyBorder="1" applyAlignment="1">
      <alignment horizontal="center" vertical="center"/>
    </xf>
    <xf numFmtId="167" fontId="14" fillId="6" borderId="19" xfId="0" applyNumberFormat="1" applyFont="1" applyFill="1" applyBorder="1" applyAlignment="1">
      <alignment horizontal="center" vertical="center"/>
    </xf>
    <xf numFmtId="167" fontId="14" fillId="6" borderId="20" xfId="0" applyNumberFormat="1" applyFont="1" applyFill="1" applyBorder="1" applyAlignment="1">
      <alignment horizontal="center" vertical="center"/>
    </xf>
    <xf numFmtId="167" fontId="14" fillId="0" borderId="21" xfId="0" applyNumberFormat="1" applyFont="1" applyBorder="1" applyAlignment="1">
      <alignment horizontal="center"/>
    </xf>
    <xf numFmtId="167" fontId="14" fillId="6" borderId="7" xfId="0" applyNumberFormat="1" applyFont="1" applyFill="1" applyBorder="1" applyAlignment="1">
      <alignment horizontal="center" vertical="center"/>
    </xf>
    <xf numFmtId="167" fontId="14" fillId="6" borderId="10" xfId="0" applyNumberFormat="1" applyFont="1" applyFill="1" applyBorder="1" applyAlignment="1">
      <alignment horizontal="center" vertical="center"/>
    </xf>
    <xf numFmtId="167" fontId="14" fillId="6" borderId="22" xfId="0" applyNumberFormat="1" applyFont="1" applyFill="1" applyBorder="1" applyAlignment="1">
      <alignment horizontal="center" vertical="center"/>
    </xf>
    <xf numFmtId="167" fontId="14" fillId="6" borderId="23" xfId="0" applyNumberFormat="1" applyFont="1" applyFill="1" applyBorder="1" applyAlignment="1">
      <alignment horizontal="center" vertical="center"/>
    </xf>
    <xf numFmtId="167" fontId="14" fillId="6" borderId="24" xfId="0" applyNumberFormat="1" applyFont="1" applyFill="1" applyBorder="1" applyAlignment="1">
      <alignment horizontal="center" vertical="center"/>
    </xf>
    <xf numFmtId="20" fontId="15" fillId="0" borderId="25" xfId="0" applyNumberFormat="1" applyFont="1" applyBorder="1" applyAlignment="1">
      <alignment horizontal="center"/>
    </xf>
    <xf numFmtId="167" fontId="14" fillId="0" borderId="18" xfId="0" applyNumberFormat="1" applyFont="1" applyFill="1" applyBorder="1" applyAlignment="1">
      <alignment horizontal="center" vertical="center"/>
    </xf>
    <xf numFmtId="167" fontId="14" fillId="0" borderId="26" xfId="0" applyNumberFormat="1" applyFont="1" applyFill="1" applyBorder="1" applyAlignment="1">
      <alignment horizontal="center" vertical="center"/>
    </xf>
    <xf numFmtId="167" fontId="14" fillId="0" borderId="15" xfId="0" applyNumberFormat="1" applyFont="1" applyFill="1" applyBorder="1" applyAlignment="1">
      <alignment horizontal="center" vertical="center"/>
    </xf>
    <xf numFmtId="167" fontId="14" fillId="0" borderId="16" xfId="0" applyNumberFormat="1" applyFont="1" applyFill="1" applyBorder="1" applyAlignment="1">
      <alignment horizontal="center" vertical="center"/>
    </xf>
    <xf numFmtId="167" fontId="14" fillId="0" borderId="0" xfId="0" applyNumberFormat="1" applyFont="1" applyFill="1" applyBorder="1" applyAlignment="1">
      <alignment horizontal="center" vertical="center"/>
    </xf>
    <xf numFmtId="167" fontId="14" fillId="0" borderId="19" xfId="0" applyNumberFormat="1" applyFont="1" applyFill="1" applyBorder="1" applyAlignment="1">
      <alignment horizontal="center" vertical="center"/>
    </xf>
    <xf numFmtId="167" fontId="14" fillId="7" borderId="0" xfId="0" applyNumberFormat="1" applyFont="1" applyFill="1" applyBorder="1" applyAlignment="1">
      <alignment horizontal="center" vertical="center"/>
    </xf>
    <xf numFmtId="167" fontId="16" fillId="7" borderId="19" xfId="0" applyNumberFormat="1" applyFont="1" applyFill="1" applyBorder="1" applyAlignment="1">
      <alignment horizontal="center" vertical="center"/>
    </xf>
    <xf numFmtId="167" fontId="14" fillId="7" borderId="19" xfId="0" applyNumberFormat="1" applyFont="1" applyFill="1" applyBorder="1" applyAlignment="1">
      <alignment horizontal="center" vertical="center"/>
    </xf>
    <xf numFmtId="167" fontId="14" fillId="0" borderId="20" xfId="0" applyNumberFormat="1" applyFont="1" applyFill="1" applyBorder="1" applyAlignment="1">
      <alignment horizontal="center" vertical="center"/>
    </xf>
    <xf numFmtId="167" fontId="14" fillId="6" borderId="2" xfId="0" applyNumberFormat="1" applyFont="1" applyFill="1" applyBorder="1" applyAlignment="1">
      <alignment horizontal="center" vertical="center"/>
    </xf>
    <xf numFmtId="167" fontId="14" fillId="6" borderId="27" xfId="0" applyNumberFormat="1" applyFont="1" applyFill="1" applyBorder="1" applyAlignment="1">
      <alignment horizontal="center" vertical="center"/>
    </xf>
    <xf numFmtId="167" fontId="14" fillId="6" borderId="1" xfId="0" applyNumberFormat="1" applyFont="1" applyFill="1" applyBorder="1" applyAlignment="1">
      <alignment horizontal="center" vertical="center"/>
    </xf>
    <xf numFmtId="167" fontId="14" fillId="6" borderId="28" xfId="0" applyNumberFormat="1" applyFont="1" applyFill="1" applyBorder="1" applyAlignment="1">
      <alignment horizontal="center" vertical="center"/>
    </xf>
    <xf numFmtId="167" fontId="14" fillId="6" borderId="3" xfId="0" applyNumberFormat="1" applyFont="1" applyFill="1" applyBorder="1" applyAlignment="1">
      <alignment horizontal="center" vertical="center"/>
    </xf>
    <xf numFmtId="166" fontId="14" fillId="0" borderId="29" xfId="0" applyNumberFormat="1" applyFont="1" applyBorder="1" applyAlignment="1">
      <alignment horizontal="center" vertical="center"/>
    </xf>
    <xf numFmtId="166" fontId="17" fillId="0" borderId="30" xfId="0" applyNumberFormat="1" applyFont="1" applyBorder="1" applyAlignment="1">
      <alignment horizontal="center" vertical="center"/>
    </xf>
    <xf numFmtId="167" fontId="14" fillId="0" borderId="28" xfId="0" applyNumberFormat="1" applyFont="1" applyFill="1" applyBorder="1" applyAlignment="1">
      <alignment horizontal="center" vertical="center"/>
    </xf>
    <xf numFmtId="167" fontId="14" fillId="0" borderId="3" xfId="0" applyNumberFormat="1" applyFont="1" applyFill="1" applyBorder="1" applyAlignment="1">
      <alignment horizontal="center" vertical="center"/>
    </xf>
    <xf numFmtId="166" fontId="14" fillId="0" borderId="30" xfId="0" applyNumberFormat="1" applyFont="1" applyBorder="1" applyAlignment="1">
      <alignment horizontal="center" vertical="center"/>
    </xf>
    <xf numFmtId="167" fontId="14" fillId="0" borderId="2" xfId="0" applyNumberFormat="1" applyFont="1" applyFill="1" applyBorder="1" applyAlignment="1">
      <alignment horizontal="center" vertical="center"/>
    </xf>
    <xf numFmtId="167" fontId="14" fillId="0" borderId="27" xfId="0" applyNumberFormat="1" applyFont="1" applyFill="1" applyBorder="1" applyAlignment="1">
      <alignment horizontal="center" vertical="center"/>
    </xf>
    <xf numFmtId="167" fontId="14" fillId="0" borderId="1" xfId="0" applyNumberFormat="1" applyFont="1" applyFill="1" applyBorder="1" applyAlignment="1">
      <alignment horizontal="center" vertical="center"/>
    </xf>
    <xf numFmtId="167" fontId="14" fillId="7" borderId="1" xfId="0" applyNumberFormat="1" applyFont="1" applyFill="1" applyBorder="1" applyAlignment="1">
      <alignment horizontal="center" vertical="center"/>
    </xf>
    <xf numFmtId="167" fontId="16" fillId="7" borderId="27" xfId="0" applyNumberFormat="1" applyFont="1" applyFill="1" applyBorder="1" applyAlignment="1">
      <alignment horizontal="center" vertical="center"/>
    </xf>
    <xf numFmtId="167" fontId="14" fillId="7" borderId="27" xfId="0" applyNumberFormat="1" applyFont="1" applyFill="1" applyBorder="1" applyAlignment="1">
      <alignment horizontal="center" vertical="center"/>
    </xf>
    <xf numFmtId="167" fontId="20" fillId="0" borderId="17" xfId="0" applyNumberFormat="1" applyFont="1" applyFill="1" applyBorder="1" applyAlignment="1">
      <alignment horizontal="center" vertical="center"/>
    </xf>
    <xf numFmtId="167" fontId="14" fillId="6" borderId="14" xfId="0" applyNumberFormat="1" applyFont="1" applyFill="1" applyBorder="1" applyAlignment="1">
      <alignment horizontal="center" vertical="center"/>
    </xf>
    <xf numFmtId="167" fontId="14" fillId="6" borderId="32" xfId="0" applyNumberFormat="1" applyFont="1" applyFill="1" applyBorder="1" applyAlignment="1">
      <alignment horizontal="center" vertical="center"/>
    </xf>
    <xf numFmtId="167" fontId="14" fillId="6" borderId="26" xfId="0" applyNumberFormat="1" applyFont="1" applyFill="1" applyBorder="1" applyAlignment="1">
      <alignment horizontal="center" vertical="center"/>
    </xf>
    <xf numFmtId="167" fontId="20" fillId="0" borderId="1" xfId="0" applyNumberFormat="1" applyFont="1" applyFill="1" applyBorder="1" applyAlignment="1">
      <alignment horizontal="center" vertical="center"/>
    </xf>
    <xf numFmtId="166" fontId="14" fillId="0" borderId="33" xfId="0" applyNumberFormat="1" applyFont="1" applyBorder="1" applyAlignment="1">
      <alignment horizontal="center" vertical="center"/>
    </xf>
    <xf numFmtId="167" fontId="14" fillId="3" borderId="0" xfId="0" applyNumberFormat="1" applyFont="1" applyFill="1" applyBorder="1" applyAlignment="1">
      <alignment horizontal="center" vertical="center"/>
    </xf>
    <xf numFmtId="167" fontId="14" fillId="3" borderId="19" xfId="0" applyNumberFormat="1" applyFont="1" applyFill="1" applyBorder="1" applyAlignment="1">
      <alignment horizontal="center" vertical="center"/>
    </xf>
    <xf numFmtId="167" fontId="14" fillId="0" borderId="17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 vertical="center"/>
    </xf>
    <xf numFmtId="167" fontId="14" fillId="3" borderId="27" xfId="0" applyNumberFormat="1" applyFont="1" applyFill="1" applyBorder="1" applyAlignment="1">
      <alignment horizontal="center" vertical="center"/>
    </xf>
    <xf numFmtId="166" fontId="17" fillId="0" borderId="4" xfId="0" applyNumberFormat="1" applyFont="1" applyBorder="1" applyAlignment="1">
      <alignment horizontal="center" vertical="center"/>
    </xf>
    <xf numFmtId="167" fontId="14" fillId="3" borderId="18" xfId="0" applyNumberFormat="1" applyFont="1" applyFill="1" applyBorder="1" applyAlignment="1">
      <alignment horizontal="center" vertical="center"/>
    </xf>
    <xf numFmtId="167" fontId="14" fillId="3" borderId="16" xfId="0" applyNumberFormat="1" applyFont="1" applyFill="1" applyBorder="1" applyAlignment="1">
      <alignment horizontal="center" vertical="center"/>
    </xf>
    <xf numFmtId="167" fontId="20" fillId="0" borderId="16" xfId="0" applyNumberFormat="1" applyFont="1" applyFill="1" applyBorder="1" applyAlignment="1">
      <alignment horizontal="center" vertical="center"/>
    </xf>
    <xf numFmtId="167" fontId="20" fillId="0" borderId="15" xfId="0" applyNumberFormat="1" applyFont="1" applyFill="1" applyBorder="1" applyAlignment="1">
      <alignment horizontal="center" vertical="center"/>
    </xf>
    <xf numFmtId="167" fontId="14" fillId="3" borderId="28" xfId="0" applyNumberFormat="1" applyFont="1" applyFill="1" applyBorder="1" applyAlignment="1">
      <alignment horizontal="center" vertical="center"/>
    </xf>
    <xf numFmtId="167" fontId="20" fillId="3" borderId="27" xfId="0" applyNumberFormat="1" applyFont="1" applyFill="1" applyBorder="1" applyAlignment="1">
      <alignment horizontal="center" vertical="center"/>
    </xf>
    <xf numFmtId="167" fontId="20" fillId="0" borderId="27" xfId="0" applyNumberFormat="1" applyFont="1" applyFill="1" applyBorder="1" applyAlignment="1">
      <alignment horizontal="center" vertical="center"/>
    </xf>
    <xf numFmtId="167" fontId="20" fillId="0" borderId="2" xfId="0" applyNumberFormat="1" applyFont="1" applyFill="1" applyBorder="1" applyAlignment="1">
      <alignment horizontal="center" vertical="center"/>
    </xf>
    <xf numFmtId="167" fontId="22" fillId="0" borderId="12" xfId="0" applyNumberFormat="1" applyFont="1" applyFill="1" applyBorder="1" applyAlignment="1">
      <alignment horizontal="center"/>
    </xf>
    <xf numFmtId="167" fontId="14" fillId="3" borderId="15" xfId="0" applyNumberFormat="1" applyFont="1" applyFill="1" applyBorder="1" applyAlignment="1">
      <alignment horizontal="center" vertical="center"/>
    </xf>
    <xf numFmtId="167" fontId="14" fillId="3" borderId="17" xfId="0" applyNumberFormat="1" applyFont="1" applyFill="1" applyBorder="1" applyAlignment="1">
      <alignment horizontal="center" vertical="center"/>
    </xf>
    <xf numFmtId="167" fontId="20" fillId="3" borderId="0" xfId="0" applyNumberFormat="1" applyFont="1" applyFill="1" applyBorder="1" applyAlignment="1">
      <alignment horizontal="center" vertical="center"/>
    </xf>
    <xf numFmtId="167" fontId="20" fillId="3" borderId="16" xfId="0" applyNumberFormat="1" applyFont="1" applyFill="1" applyBorder="1" applyAlignment="1">
      <alignment horizontal="center" vertical="center"/>
    </xf>
    <xf numFmtId="167" fontId="20" fillId="0" borderId="18" xfId="0" applyNumberFormat="1" applyFont="1" applyFill="1" applyBorder="1" applyAlignment="1">
      <alignment horizontal="center" vertical="center"/>
    </xf>
    <xf numFmtId="167" fontId="20" fillId="0" borderId="20" xfId="0" applyNumberFormat="1" applyFont="1" applyFill="1" applyBorder="1" applyAlignment="1">
      <alignment horizontal="center" vertical="center"/>
    </xf>
    <xf numFmtId="167" fontId="14" fillId="3" borderId="2" xfId="0" applyNumberFormat="1" applyFont="1" applyFill="1" applyBorder="1" applyAlignment="1">
      <alignment horizontal="center" vertical="center"/>
    </xf>
    <xf numFmtId="167" fontId="20" fillId="3" borderId="1" xfId="0" applyNumberFormat="1" applyFont="1" applyFill="1" applyBorder="1" applyAlignment="1">
      <alignment horizontal="center" vertical="center"/>
    </xf>
    <xf numFmtId="167" fontId="20" fillId="0" borderId="28" xfId="0" applyNumberFormat="1" applyFont="1" applyFill="1" applyBorder="1" applyAlignment="1">
      <alignment horizontal="center" vertical="center"/>
    </xf>
    <xf numFmtId="167" fontId="20" fillId="0" borderId="3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166" fontId="14" fillId="0" borderId="18" xfId="0" applyNumberFormat="1" applyFont="1" applyFill="1" applyBorder="1" applyAlignment="1">
      <alignment horizontal="center" vertical="center"/>
    </xf>
    <xf numFmtId="166" fontId="14" fillId="0" borderId="16" xfId="0" applyNumberFormat="1" applyFont="1" applyFill="1" applyBorder="1" applyAlignment="1">
      <alignment horizontal="center" vertical="center"/>
    </xf>
    <xf numFmtId="166" fontId="20" fillId="0" borderId="18" xfId="0" applyNumberFormat="1" applyFont="1" applyFill="1" applyBorder="1" applyAlignment="1">
      <alignment horizontal="center" vertical="center"/>
    </xf>
    <xf numFmtId="166" fontId="14" fillId="3" borderId="18" xfId="0" applyNumberFormat="1" applyFont="1" applyFill="1" applyBorder="1" applyAlignment="1">
      <alignment horizontal="center" vertical="center"/>
    </xf>
    <xf numFmtId="166" fontId="14" fillId="3" borderId="16" xfId="0" applyNumberFormat="1" applyFont="1" applyFill="1" applyBorder="1" applyAlignment="1">
      <alignment horizontal="center" vertical="center"/>
    </xf>
    <xf numFmtId="166" fontId="20" fillId="3" borderId="18" xfId="0" applyNumberFormat="1" applyFont="1" applyFill="1" applyBorder="1" applyAlignment="1">
      <alignment horizontal="center" vertical="center"/>
    </xf>
    <xf numFmtId="20" fontId="25" fillId="0" borderId="25" xfId="0" applyNumberFormat="1" applyFont="1" applyBorder="1" applyAlignment="1">
      <alignment horizontal="center"/>
    </xf>
    <xf numFmtId="166" fontId="20" fillId="0" borderId="16" xfId="0" applyNumberFormat="1" applyFont="1" applyFill="1" applyBorder="1" applyAlignment="1">
      <alignment horizontal="center" vertical="center"/>
    </xf>
    <xf numFmtId="166" fontId="14" fillId="0" borderId="28" xfId="0" applyNumberFormat="1" applyFont="1" applyFill="1" applyBorder="1" applyAlignment="1">
      <alignment horizontal="center" vertical="center"/>
    </xf>
    <xf numFmtId="166" fontId="14" fillId="0" borderId="27" xfId="0" applyNumberFormat="1" applyFont="1" applyFill="1" applyBorder="1" applyAlignment="1">
      <alignment horizontal="center" vertical="center"/>
    </xf>
    <xf numFmtId="166" fontId="20" fillId="0" borderId="28" xfId="0" applyNumberFormat="1" applyFont="1" applyFill="1" applyBorder="1" applyAlignment="1">
      <alignment horizontal="center" vertical="center"/>
    </xf>
    <xf numFmtId="166" fontId="14" fillId="3" borderId="28" xfId="0" applyNumberFormat="1" applyFont="1" applyFill="1" applyBorder="1" applyAlignment="1">
      <alignment horizontal="center" vertical="center"/>
    </xf>
    <xf numFmtId="166" fontId="14" fillId="3" borderId="27" xfId="0" applyNumberFormat="1" applyFont="1" applyFill="1" applyBorder="1" applyAlignment="1">
      <alignment horizontal="center" vertical="center"/>
    </xf>
    <xf numFmtId="166" fontId="20" fillId="3" borderId="28" xfId="0" applyNumberFormat="1" applyFont="1" applyFill="1" applyBorder="1" applyAlignment="1">
      <alignment horizontal="center" vertical="center"/>
    </xf>
    <xf numFmtId="166" fontId="25" fillId="0" borderId="30" xfId="0" applyNumberFormat="1" applyFont="1" applyBorder="1" applyAlignment="1">
      <alignment horizontal="center" vertical="center"/>
    </xf>
    <xf numFmtId="166" fontId="20" fillId="0" borderId="27" xfId="0" applyNumberFormat="1" applyFont="1" applyFill="1" applyBorder="1" applyAlignment="1">
      <alignment horizontal="center" vertical="center"/>
    </xf>
    <xf numFmtId="167" fontId="22" fillId="0" borderId="37" xfId="0" applyNumberFormat="1" applyFont="1" applyBorder="1" applyAlignment="1">
      <alignment horizontal="center"/>
    </xf>
    <xf numFmtId="167" fontId="14" fillId="10" borderId="15" xfId="0" applyNumberFormat="1" applyFont="1" applyFill="1" applyBorder="1" applyAlignment="1">
      <alignment horizontal="center" vertical="center"/>
    </xf>
    <xf numFmtId="167" fontId="14" fillId="10" borderId="16" xfId="0" applyNumberFormat="1" applyFont="1" applyFill="1" applyBorder="1" applyAlignment="1">
      <alignment horizontal="center" vertical="center"/>
    </xf>
    <xf numFmtId="167" fontId="14" fillId="10" borderId="0" xfId="0" applyNumberFormat="1" applyFont="1" applyFill="1" applyBorder="1" applyAlignment="1">
      <alignment horizontal="center" vertical="center"/>
    </xf>
    <xf numFmtId="167" fontId="14" fillId="10" borderId="19" xfId="0" applyNumberFormat="1" applyFont="1" applyFill="1" applyBorder="1" applyAlignment="1">
      <alignment horizontal="center" vertical="center"/>
    </xf>
    <xf numFmtId="167" fontId="20" fillId="3" borderId="19" xfId="0" applyNumberFormat="1" applyFont="1" applyFill="1" applyBorder="1" applyAlignment="1">
      <alignment horizontal="center" vertical="center"/>
    </xf>
    <xf numFmtId="167" fontId="14" fillId="10" borderId="2" xfId="0" applyNumberFormat="1" applyFont="1" applyFill="1" applyBorder="1" applyAlignment="1">
      <alignment horizontal="center" vertical="center"/>
    </xf>
    <xf numFmtId="167" fontId="14" fillId="10" borderId="27" xfId="0" applyNumberFormat="1" applyFont="1" applyFill="1" applyBorder="1" applyAlignment="1">
      <alignment horizontal="center" vertical="center"/>
    </xf>
    <xf numFmtId="167" fontId="14" fillId="10" borderId="1" xfId="0" applyNumberFormat="1" applyFont="1" applyFill="1" applyBorder="1" applyAlignment="1">
      <alignment horizontal="center" vertical="center"/>
    </xf>
    <xf numFmtId="166" fontId="21" fillId="0" borderId="10" xfId="0" applyNumberFormat="1" applyFont="1" applyBorder="1" applyAlignment="1">
      <alignment horizontal="center" vertical="center"/>
    </xf>
    <xf numFmtId="167" fontId="14" fillId="0" borderId="14" xfId="0" applyNumberFormat="1" applyFont="1" applyFill="1" applyBorder="1" applyAlignment="1">
      <alignment horizontal="center" vertical="center"/>
    </xf>
    <xf numFmtId="0" fontId="25" fillId="0" borderId="0" xfId="0" applyFont="1" applyFill="1" applyBorder="1"/>
    <xf numFmtId="167" fontId="14" fillId="0" borderId="40" xfId="0" applyNumberFormat="1" applyFont="1" applyFill="1" applyBorder="1" applyAlignment="1">
      <alignment horizontal="center" vertical="center"/>
    </xf>
    <xf numFmtId="167" fontId="22" fillId="0" borderId="21" xfId="0" applyNumberFormat="1" applyFont="1" applyFill="1" applyBorder="1" applyAlignment="1">
      <alignment horizontal="center"/>
    </xf>
    <xf numFmtId="167" fontId="14" fillId="0" borderId="21" xfId="0" applyNumberFormat="1" applyFont="1" applyFill="1" applyBorder="1" applyAlignment="1">
      <alignment horizontal="center"/>
    </xf>
    <xf numFmtId="166" fontId="10" fillId="0" borderId="11" xfId="0" applyNumberFormat="1" applyFont="1" applyBorder="1" applyAlignment="1">
      <alignment vertical="center"/>
    </xf>
    <xf numFmtId="166" fontId="10" fillId="0" borderId="10" xfId="0" applyNumberFormat="1" applyFont="1" applyFill="1" applyBorder="1" applyAlignment="1">
      <alignment vertical="center"/>
    </xf>
    <xf numFmtId="167" fontId="14" fillId="3" borderId="20" xfId="0" applyNumberFormat="1" applyFont="1" applyFill="1" applyBorder="1" applyAlignment="1">
      <alignment horizontal="center" vertical="center"/>
    </xf>
    <xf numFmtId="167" fontId="20" fillId="0" borderId="19" xfId="0" applyNumberFormat="1" applyFont="1" applyFill="1" applyBorder="1" applyAlignment="1">
      <alignment horizontal="center" vertical="center"/>
    </xf>
    <xf numFmtId="167" fontId="14" fillId="3" borderId="3" xfId="0" applyNumberFormat="1" applyFont="1" applyFill="1" applyBorder="1" applyAlignment="1">
      <alignment horizontal="center" vertical="center"/>
    </xf>
    <xf numFmtId="166" fontId="14" fillId="0" borderId="29" xfId="0" applyNumberFormat="1" applyFont="1" applyFill="1" applyBorder="1" applyAlignment="1">
      <alignment horizontal="center" vertical="center"/>
    </xf>
    <xf numFmtId="0" fontId="12" fillId="0" borderId="0" xfId="0" applyFont="1" applyFill="1" applyAlignment="1">
      <alignment vertical="center"/>
    </xf>
    <xf numFmtId="166" fontId="11" fillId="0" borderId="24" xfId="0" applyNumberFormat="1" applyFont="1" applyFill="1" applyBorder="1" applyAlignment="1">
      <alignment vertical="center"/>
    </xf>
    <xf numFmtId="166" fontId="14" fillId="6" borderId="15" xfId="0" applyNumberFormat="1" applyFont="1" applyFill="1" applyBorder="1" applyAlignment="1">
      <alignment horizontal="center" vertical="center"/>
    </xf>
    <xf numFmtId="166" fontId="14" fillId="6" borderId="16" xfId="0" applyNumberFormat="1" applyFont="1" applyFill="1" applyBorder="1" applyAlignment="1">
      <alignment horizontal="center" vertical="center"/>
    </xf>
    <xf numFmtId="166" fontId="14" fillId="6" borderId="18" xfId="0" applyNumberFormat="1" applyFont="1" applyFill="1" applyBorder="1" applyAlignment="1">
      <alignment horizontal="center" vertical="center"/>
    </xf>
    <xf numFmtId="166" fontId="14" fillId="6" borderId="17" xfId="0" applyNumberFormat="1" applyFont="1" applyFill="1" applyBorder="1" applyAlignment="1">
      <alignment horizontal="center" vertical="center"/>
    </xf>
    <xf numFmtId="166" fontId="14" fillId="6" borderId="20" xfId="0" applyNumberFormat="1" applyFont="1" applyFill="1" applyBorder="1" applyAlignment="1">
      <alignment horizontal="center" vertical="center"/>
    </xf>
    <xf numFmtId="166" fontId="14" fillId="0" borderId="17" xfId="0" applyNumberFormat="1" applyFont="1" applyFill="1" applyBorder="1" applyAlignment="1">
      <alignment horizontal="center" vertical="center"/>
    </xf>
    <xf numFmtId="166" fontId="14" fillId="0" borderId="0" xfId="0" applyNumberFormat="1" applyFont="1" applyFill="1" applyBorder="1" applyAlignment="1">
      <alignment horizontal="center" vertical="center"/>
    </xf>
    <xf numFmtId="166" fontId="14" fillId="0" borderId="19" xfId="0" applyNumberFormat="1" applyFont="1" applyFill="1" applyBorder="1" applyAlignment="1">
      <alignment horizontal="center" vertical="center"/>
    </xf>
    <xf numFmtId="166" fontId="14" fillId="0" borderId="20" xfId="0" applyNumberFormat="1" applyFont="1" applyFill="1" applyBorder="1" applyAlignment="1">
      <alignment horizontal="center" vertical="center"/>
    </xf>
    <xf numFmtId="0" fontId="0" fillId="0" borderId="0" xfId="0" applyFill="1"/>
    <xf numFmtId="166" fontId="14" fillId="0" borderId="14" xfId="0" applyNumberFormat="1" applyFont="1" applyFill="1" applyBorder="1" applyAlignment="1">
      <alignment horizontal="center" vertical="center"/>
    </xf>
    <xf numFmtId="166" fontId="14" fillId="0" borderId="32" xfId="0" applyNumberFormat="1" applyFont="1" applyFill="1" applyBorder="1" applyAlignment="1">
      <alignment horizontal="center" vertical="center"/>
    </xf>
    <xf numFmtId="20" fontId="25" fillId="0" borderId="37" xfId="0" applyNumberFormat="1" applyFont="1" applyFill="1" applyBorder="1" applyAlignment="1">
      <alignment horizontal="center"/>
    </xf>
    <xf numFmtId="166" fontId="14" fillId="0" borderId="15" xfId="0" applyNumberFormat="1" applyFont="1" applyFill="1" applyBorder="1" applyAlignment="1">
      <alignment horizontal="center" vertical="center"/>
    </xf>
    <xf numFmtId="166" fontId="14" fillId="6" borderId="2" xfId="0" applyNumberFormat="1" applyFont="1" applyFill="1" applyBorder="1" applyAlignment="1">
      <alignment horizontal="center" vertical="center"/>
    </xf>
    <xf numFmtId="166" fontId="14" fillId="6" borderId="27" xfId="0" applyNumberFormat="1" applyFont="1" applyFill="1" applyBorder="1" applyAlignment="1">
      <alignment horizontal="center" vertical="center"/>
    </xf>
    <xf numFmtId="166" fontId="14" fillId="6" borderId="28" xfId="0" applyNumberFormat="1" applyFont="1" applyFill="1" applyBorder="1" applyAlignment="1">
      <alignment horizontal="center" vertical="center"/>
    </xf>
    <xf numFmtId="166" fontId="14" fillId="6" borderId="1" xfId="0" applyNumberFormat="1" applyFont="1" applyFill="1" applyBorder="1" applyAlignment="1">
      <alignment horizontal="center" vertical="center"/>
    </xf>
    <xf numFmtId="166" fontId="14" fillId="6" borderId="3" xfId="0" applyNumberFormat="1" applyFont="1" applyFill="1" applyBorder="1" applyAlignment="1">
      <alignment horizontal="center" vertical="center"/>
    </xf>
    <xf numFmtId="166" fontId="14" fillId="0" borderId="1" xfId="0" applyNumberFormat="1" applyFont="1" applyFill="1" applyBorder="1" applyAlignment="1">
      <alignment horizontal="center" vertical="center"/>
    </xf>
    <xf numFmtId="166" fontId="14" fillId="0" borderId="3" xfId="0" applyNumberFormat="1" applyFont="1" applyFill="1" applyBorder="1" applyAlignment="1">
      <alignment horizontal="center" vertical="center"/>
    </xf>
    <xf numFmtId="166" fontId="14" fillId="0" borderId="2" xfId="0" applyNumberFormat="1" applyFont="1" applyFill="1" applyBorder="1" applyAlignment="1">
      <alignment horizontal="center" vertical="center"/>
    </xf>
    <xf numFmtId="166" fontId="25" fillId="0" borderId="29" xfId="0" applyNumberFormat="1" applyFont="1" applyFill="1" applyBorder="1" applyAlignment="1">
      <alignment horizontal="center" vertical="center"/>
    </xf>
    <xf numFmtId="166" fontId="20" fillId="0" borderId="17" xfId="0" applyNumberFormat="1" applyFont="1" applyFill="1" applyBorder="1" applyAlignment="1">
      <alignment horizontal="center" vertical="center"/>
    </xf>
    <xf numFmtId="166" fontId="20" fillId="0" borderId="1" xfId="0" applyNumberFormat="1" applyFont="1" applyFill="1" applyBorder="1" applyAlignment="1">
      <alignment horizontal="center" vertical="center"/>
    </xf>
    <xf numFmtId="166" fontId="11" fillId="10" borderId="24" xfId="0" applyNumberFormat="1" applyFont="1" applyFill="1" applyBorder="1" applyAlignment="1">
      <alignment vertical="center"/>
    </xf>
    <xf numFmtId="166" fontId="14" fillId="10" borderId="15" xfId="0" applyNumberFormat="1" applyFont="1" applyFill="1" applyBorder="1" applyAlignment="1">
      <alignment horizontal="center" vertical="center"/>
    </xf>
    <xf numFmtId="166" fontId="14" fillId="10" borderId="16" xfId="0" applyNumberFormat="1" applyFont="1" applyFill="1" applyBorder="1" applyAlignment="1">
      <alignment horizontal="center" vertical="center"/>
    </xf>
    <xf numFmtId="166" fontId="14" fillId="10" borderId="18" xfId="0" applyNumberFormat="1" applyFont="1" applyFill="1" applyBorder="1" applyAlignment="1">
      <alignment horizontal="center" vertical="center"/>
    </xf>
    <xf numFmtId="166" fontId="14" fillId="10" borderId="20" xfId="0" applyNumberFormat="1" applyFont="1" applyFill="1" applyBorder="1" applyAlignment="1">
      <alignment horizontal="center" vertical="center"/>
    </xf>
    <xf numFmtId="20" fontId="25" fillId="10" borderId="37" xfId="0" applyNumberFormat="1" applyFont="1" applyFill="1" applyBorder="1" applyAlignment="1">
      <alignment horizontal="center"/>
    </xf>
    <xf numFmtId="166" fontId="14" fillId="10" borderId="2" xfId="0" applyNumberFormat="1" applyFont="1" applyFill="1" applyBorder="1" applyAlignment="1">
      <alignment horizontal="center" vertical="center"/>
    </xf>
    <xf numFmtId="166" fontId="14" fillId="10" borderId="27" xfId="0" applyNumberFormat="1" applyFont="1" applyFill="1" applyBorder="1" applyAlignment="1">
      <alignment horizontal="center" vertical="center"/>
    </xf>
    <xf numFmtId="166" fontId="14" fillId="10" borderId="28" xfId="0" applyNumberFormat="1" applyFont="1" applyFill="1" applyBorder="1" applyAlignment="1">
      <alignment horizontal="center" vertical="center"/>
    </xf>
    <xf numFmtId="166" fontId="14" fillId="10" borderId="3" xfId="0" applyNumberFormat="1" applyFont="1" applyFill="1" applyBorder="1" applyAlignment="1">
      <alignment horizontal="center" vertical="center"/>
    </xf>
    <xf numFmtId="166" fontId="25" fillId="10" borderId="29" xfId="0" applyNumberFormat="1" applyFont="1" applyFill="1" applyBorder="1" applyAlignment="1">
      <alignment horizontal="center" vertical="center"/>
    </xf>
    <xf numFmtId="166" fontId="11" fillId="6" borderId="24" xfId="0" applyNumberFormat="1" applyFont="1" applyFill="1" applyBorder="1" applyAlignment="1">
      <alignment vertical="center"/>
    </xf>
    <xf numFmtId="20" fontId="25" fillId="6" borderId="37" xfId="0" applyNumberFormat="1" applyFont="1" applyFill="1" applyBorder="1" applyAlignment="1">
      <alignment horizontal="center"/>
    </xf>
    <xf numFmtId="166" fontId="25" fillId="6" borderId="29" xfId="0" applyNumberFormat="1" applyFont="1" applyFill="1" applyBorder="1" applyAlignment="1">
      <alignment horizontal="center" vertical="center"/>
    </xf>
    <xf numFmtId="166" fontId="11" fillId="0" borderId="24" xfId="0" applyNumberFormat="1" applyFont="1" applyBorder="1" applyAlignment="1">
      <alignment vertical="center"/>
    </xf>
    <xf numFmtId="20" fontId="25" fillId="0" borderId="37" xfId="0" applyNumberFormat="1" applyFont="1" applyBorder="1" applyAlignment="1">
      <alignment horizontal="center"/>
    </xf>
    <xf numFmtId="166" fontId="25" fillId="0" borderId="29" xfId="0" applyNumberFormat="1" applyFont="1" applyBorder="1" applyAlignment="1">
      <alignment horizontal="center" vertical="center"/>
    </xf>
    <xf numFmtId="166" fontId="17" fillId="0" borderId="26" xfId="0" applyNumberFormat="1" applyFont="1" applyBorder="1" applyAlignment="1">
      <alignment horizontal="center" vertical="center"/>
    </xf>
    <xf numFmtId="0" fontId="0" fillId="13" borderId="0" xfId="0" applyFill="1"/>
    <xf numFmtId="0" fontId="2" fillId="0" borderId="38" xfId="0" applyFont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10" borderId="39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" fillId="10" borderId="46" xfId="0" applyFont="1" applyFill="1" applyBorder="1" applyAlignment="1">
      <alignment horizontal="center" vertical="center"/>
    </xf>
    <xf numFmtId="0" fontId="27" fillId="10" borderId="46" xfId="0" applyFont="1" applyFill="1" applyBorder="1" applyAlignment="1">
      <alignment horizontal="center" vertical="center"/>
    </xf>
    <xf numFmtId="0" fontId="28" fillId="10" borderId="48" xfId="0" applyFont="1" applyFill="1" applyBorder="1"/>
    <xf numFmtId="0" fontId="28" fillId="6" borderId="48" xfId="0" applyFont="1" applyFill="1" applyBorder="1"/>
    <xf numFmtId="0" fontId="28" fillId="0" borderId="0" xfId="0" applyFont="1" applyBorder="1" applyAlignment="1"/>
    <xf numFmtId="0" fontId="28" fillId="14" borderId="48" xfId="0" applyFont="1" applyFill="1" applyBorder="1" applyAlignment="1"/>
    <xf numFmtId="0" fontId="28" fillId="0" borderId="48" xfId="0" applyFont="1" applyBorder="1" applyAlignment="1"/>
    <xf numFmtId="0" fontId="28" fillId="3" borderId="48" xfId="0" applyFont="1" applyFill="1" applyBorder="1"/>
    <xf numFmtId="0" fontId="28" fillId="0" borderId="48" xfId="0" applyFont="1" applyBorder="1"/>
    <xf numFmtId="164" fontId="5" fillId="2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6" fillId="0" borderId="2" xfId="0" applyFont="1" applyFill="1" applyBorder="1" applyAlignment="1" applyProtection="1">
      <alignment horizontal="center"/>
    </xf>
    <xf numFmtId="0" fontId="6" fillId="0" borderId="3" xfId="0" applyFont="1" applyFill="1" applyBorder="1" applyAlignment="1" applyProtection="1">
      <alignment horizontal="center"/>
    </xf>
    <xf numFmtId="165" fontId="0" fillId="0" borderId="5" xfId="0" applyNumberFormat="1" applyFont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0" fontId="6" fillId="0" borderId="5" xfId="0" applyFont="1" applyFill="1" applyBorder="1" applyAlignment="1" applyProtection="1">
      <alignment horizontal="center"/>
    </xf>
    <xf numFmtId="0" fontId="6" fillId="0" borderId="6" xfId="0" applyFont="1" applyFill="1" applyBorder="1" applyAlignment="1" applyProtection="1">
      <alignment horizontal="center"/>
    </xf>
    <xf numFmtId="0" fontId="7" fillId="5" borderId="5" xfId="0" applyFont="1" applyFill="1" applyBorder="1" applyAlignment="1" applyProtection="1">
      <alignment horizontal="center"/>
    </xf>
    <xf numFmtId="0" fontId="7" fillId="5" borderId="6" xfId="0" applyFont="1" applyFill="1" applyBorder="1" applyAlignment="1" applyProtection="1">
      <alignment horizontal="center"/>
    </xf>
    <xf numFmtId="165" fontId="3" fillId="5" borderId="5" xfId="0" applyNumberFormat="1" applyFont="1" applyFill="1" applyBorder="1" applyAlignment="1">
      <alignment horizontal="center"/>
    </xf>
    <xf numFmtId="165" fontId="3" fillId="5" borderId="6" xfId="0" applyNumberFormat="1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 wrapText="1"/>
    </xf>
    <xf numFmtId="0" fontId="18" fillId="0" borderId="14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31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6" borderId="31" xfId="0" applyFont="1" applyFill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0" fontId="9" fillId="6" borderId="13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0" fontId="8" fillId="8" borderId="34" xfId="0" applyFont="1" applyFill="1" applyBorder="1" applyAlignment="1">
      <alignment horizontal="center" vertical="center" wrapText="1"/>
    </xf>
    <xf numFmtId="0" fontId="9" fillId="3" borderId="31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9" fillId="0" borderId="35" xfId="0" applyFont="1" applyFill="1" applyBorder="1" applyAlignment="1">
      <alignment horizontal="center" vertical="center"/>
    </xf>
    <xf numFmtId="0" fontId="9" fillId="0" borderId="36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34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18" fillId="8" borderId="11" xfId="0" applyFont="1" applyFill="1" applyBorder="1" applyAlignment="1">
      <alignment horizontal="center" vertical="center" wrapText="1"/>
    </xf>
    <xf numFmtId="0" fontId="18" fillId="8" borderId="4" xfId="0" applyFont="1" applyFill="1" applyBorder="1" applyAlignment="1">
      <alignment horizontal="center" vertical="center" wrapText="1"/>
    </xf>
    <xf numFmtId="0" fontId="18" fillId="8" borderId="34" xfId="0" applyFont="1" applyFill="1" applyBorder="1" applyAlignment="1">
      <alignment horizontal="center" vertical="center" wrapText="1"/>
    </xf>
    <xf numFmtId="0" fontId="23" fillId="0" borderId="13" xfId="0" applyFont="1" applyFill="1" applyBorder="1" applyAlignment="1" applyProtection="1">
      <alignment horizontal="center" vertical="center"/>
      <protection locked="0"/>
    </xf>
    <xf numFmtId="0" fontId="23" fillId="0" borderId="9" xfId="0" applyFont="1" applyFill="1" applyBorder="1" applyAlignment="1" applyProtection="1">
      <alignment horizontal="center" vertical="center"/>
      <protection locked="0"/>
    </xf>
    <xf numFmtId="0" fontId="9" fillId="6" borderId="12" xfId="0" applyFont="1" applyFill="1" applyBorder="1" applyAlignment="1">
      <alignment horizontal="center" vertical="center"/>
    </xf>
    <xf numFmtId="0" fontId="26" fillId="3" borderId="13" xfId="0" applyFont="1" applyFill="1" applyBorder="1" applyAlignment="1">
      <alignment horizontal="center" vertical="center"/>
    </xf>
    <xf numFmtId="0" fontId="26" fillId="3" borderId="9" xfId="0" applyFont="1" applyFill="1" applyBorder="1" applyAlignment="1">
      <alignment horizontal="center" vertical="center"/>
    </xf>
    <xf numFmtId="0" fontId="24" fillId="0" borderId="13" xfId="0" applyFont="1" applyFill="1" applyBorder="1" applyAlignment="1" applyProtection="1">
      <alignment horizontal="center" vertical="center"/>
      <protection locked="0"/>
    </xf>
    <xf numFmtId="0" fontId="24" fillId="0" borderId="12" xfId="0" applyFont="1" applyFill="1" applyBorder="1" applyAlignment="1" applyProtection="1">
      <alignment horizontal="center" vertical="center"/>
      <protection locked="0"/>
    </xf>
    <xf numFmtId="0" fontId="8" fillId="9" borderId="11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center" vertical="center" wrapText="1"/>
    </xf>
    <xf numFmtId="0" fontId="8" fillId="9" borderId="34" xfId="0" applyFont="1" applyFill="1" applyBorder="1" applyAlignment="1">
      <alignment horizontal="center" vertical="center" wrapText="1"/>
    </xf>
    <xf numFmtId="0" fontId="10" fillId="10" borderId="38" xfId="0" applyFont="1" applyFill="1" applyBorder="1" applyAlignment="1">
      <alignment horizontal="center" vertical="center"/>
    </xf>
    <xf numFmtId="0" fontId="10" fillId="10" borderId="39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3" borderId="13" xfId="0" applyFont="1" applyFill="1" applyBorder="1" applyAlignment="1" applyProtection="1">
      <alignment horizontal="center" vertical="center"/>
      <protection locked="0"/>
    </xf>
    <xf numFmtId="0" fontId="10" fillId="3" borderId="9" xfId="0" applyFont="1" applyFill="1" applyBorder="1" applyAlignment="1" applyProtection="1">
      <alignment horizontal="center" vertical="center"/>
      <protection locked="0"/>
    </xf>
    <xf numFmtId="0" fontId="23" fillId="0" borderId="8" xfId="0" applyFont="1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19" fillId="9" borderId="11" xfId="0" applyFont="1" applyFill="1" applyBorder="1" applyAlignment="1">
      <alignment horizontal="center" vertical="center" wrapText="1"/>
    </xf>
    <xf numFmtId="0" fontId="19" fillId="9" borderId="4" xfId="0" applyFont="1" applyFill="1" applyBorder="1" applyAlignment="1">
      <alignment horizontal="center" vertical="center" wrapText="1"/>
    </xf>
    <xf numFmtId="0" fontId="19" fillId="9" borderId="34" xfId="0" applyFont="1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0" fillId="11" borderId="14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11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9" xfId="0" applyFont="1" applyFill="1" applyBorder="1" applyAlignment="1" applyProtection="1">
      <alignment horizontal="center" vertical="center"/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 wrapText="1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9" fillId="0" borderId="10" xfId="0" applyFont="1" applyFill="1" applyBorder="1" applyAlignment="1">
      <alignment horizontal="center" vertical="center"/>
    </xf>
    <xf numFmtId="0" fontId="26" fillId="0" borderId="31" xfId="0" applyFont="1" applyFill="1" applyBorder="1" applyAlignment="1">
      <alignment horizontal="center" vertical="center"/>
    </xf>
    <xf numFmtId="0" fontId="26" fillId="0" borderId="9" xfId="0" applyFont="1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2" borderId="34" xfId="0" applyFill="1" applyBorder="1" applyAlignment="1">
      <alignment horizontal="center" vertical="center" wrapText="1"/>
    </xf>
    <xf numFmtId="0" fontId="10" fillId="0" borderId="42" xfId="0" applyFont="1" applyFill="1" applyBorder="1" applyAlignment="1">
      <alignment horizontal="center" vertical="center"/>
    </xf>
    <xf numFmtId="0" fontId="10" fillId="0" borderId="43" xfId="0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0" fontId="10" fillId="3" borderId="42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34" xfId="0" applyFill="1" applyBorder="1" applyAlignment="1">
      <alignment horizontal="center" vertical="center" wrapText="1"/>
    </xf>
    <xf numFmtId="0" fontId="9" fillId="10" borderId="8" xfId="0" applyFont="1" applyFill="1" applyBorder="1" applyAlignment="1">
      <alignment horizontal="center" vertical="center"/>
    </xf>
    <xf numFmtId="0" fontId="9" fillId="10" borderId="9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8" fillId="4" borderId="11" xfId="0" applyFont="1" applyFill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/>
    </xf>
    <xf numFmtId="0" fontId="18" fillId="4" borderId="34" xfId="0" applyFont="1" applyFill="1" applyBorder="1" applyAlignment="1">
      <alignment horizontal="center" vertical="center" wrapText="1"/>
    </xf>
    <xf numFmtId="0" fontId="10" fillId="6" borderId="13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28" fillId="0" borderId="49" xfId="0" applyFont="1" applyBorder="1" applyAlignment="1">
      <alignment horizontal="left"/>
    </xf>
    <xf numFmtId="0" fontId="28" fillId="0" borderId="21" xfId="0" applyFont="1" applyBorder="1" applyAlignment="1">
      <alignment horizontal="left"/>
    </xf>
    <xf numFmtId="0" fontId="28" fillId="0" borderId="50" xfId="0" applyFont="1" applyBorder="1" applyAlignment="1">
      <alignment horizontal="left"/>
    </xf>
    <xf numFmtId="0" fontId="28" fillId="0" borderId="49" xfId="0" applyFont="1" applyBorder="1" applyAlignment="1">
      <alignment horizontal="center"/>
    </xf>
    <xf numFmtId="0" fontId="28" fillId="0" borderId="21" xfId="0" applyFont="1" applyBorder="1" applyAlignment="1">
      <alignment horizontal="center"/>
    </xf>
  </cellXfs>
  <cellStyles count="1">
    <cellStyle name="Normal" xfId="0" builtinId="0"/>
  </cellStyles>
  <dxfs count="9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831850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0</xdr:row>
          <xdr:rowOff>57150</xdr:rowOff>
        </xdr:from>
        <xdr:to>
          <xdr:col>0</xdr:col>
          <xdr:colOff>933450</xdr:colOff>
          <xdr:row>2</xdr:row>
          <xdr:rowOff>146050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Présences journalières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831850</xdr:colOff>
          <xdr:row>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46</xdr:col>
      <xdr:colOff>370416</xdr:colOff>
      <xdr:row>39</xdr:row>
      <xdr:rowOff>21167</xdr:rowOff>
    </xdr:from>
    <xdr:to>
      <xdr:col>47</xdr:col>
      <xdr:colOff>0</xdr:colOff>
      <xdr:row>57</xdr:row>
      <xdr:rowOff>0</xdr:rowOff>
    </xdr:to>
    <xdr:cxnSp macro="">
      <xdr:nvCxnSpPr>
        <xdr:cNvPr id="5" name="Connecteur droit 4"/>
        <xdr:cNvCxnSpPr/>
      </xdr:nvCxnSpPr>
      <xdr:spPr>
        <a:xfrm>
          <a:off x="20077641" y="5698067"/>
          <a:ext cx="10584" cy="2483908"/>
        </a:xfrm>
        <a:prstGeom prst="line">
          <a:avLst/>
        </a:prstGeom>
        <a:ln w="571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13607</xdr:colOff>
      <xdr:row>24</xdr:row>
      <xdr:rowOff>13607</xdr:rowOff>
    </xdr:from>
    <xdr:to>
      <xdr:col>7</xdr:col>
      <xdr:colOff>24189</xdr:colOff>
      <xdr:row>27</xdr:row>
      <xdr:rowOff>27214</xdr:rowOff>
    </xdr:to>
    <xdr:cxnSp macro="">
      <xdr:nvCxnSpPr>
        <xdr:cNvPr id="6" name="Connecteur droit 5"/>
        <xdr:cNvCxnSpPr/>
      </xdr:nvCxnSpPr>
      <xdr:spPr>
        <a:xfrm flipH="1">
          <a:off x="3490232" y="3556907"/>
          <a:ext cx="10582" cy="442232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22679</xdr:colOff>
      <xdr:row>41</xdr:row>
      <xdr:rowOff>99786</xdr:rowOff>
    </xdr:from>
    <xdr:to>
      <xdr:col>20</xdr:col>
      <xdr:colOff>33261</xdr:colOff>
      <xdr:row>45</xdr:row>
      <xdr:rowOff>39310</xdr:rowOff>
    </xdr:to>
    <xdr:cxnSp macro="">
      <xdr:nvCxnSpPr>
        <xdr:cNvPr id="7" name="Connecteur droit 6"/>
        <xdr:cNvCxnSpPr/>
      </xdr:nvCxnSpPr>
      <xdr:spPr>
        <a:xfrm flipH="1">
          <a:off x="8709479" y="6071961"/>
          <a:ext cx="10582" cy="444349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375897</xdr:colOff>
      <xdr:row>17</xdr:row>
      <xdr:rowOff>79942</xdr:rowOff>
    </xdr:from>
    <xdr:to>
      <xdr:col>22</xdr:col>
      <xdr:colOff>5479</xdr:colOff>
      <xdr:row>20</xdr:row>
      <xdr:rowOff>129267</xdr:rowOff>
    </xdr:to>
    <xdr:cxnSp macro="">
      <xdr:nvCxnSpPr>
        <xdr:cNvPr id="8" name="Connecteur droit 7"/>
        <xdr:cNvCxnSpPr/>
      </xdr:nvCxnSpPr>
      <xdr:spPr>
        <a:xfrm flipH="1">
          <a:off x="9443697" y="2661217"/>
          <a:ext cx="10582" cy="449375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375896</xdr:colOff>
      <xdr:row>26</xdr:row>
      <xdr:rowOff>103754</xdr:rowOff>
    </xdr:from>
    <xdr:to>
      <xdr:col>30</xdr:col>
      <xdr:colOff>5478</xdr:colOff>
      <xdr:row>29</xdr:row>
      <xdr:rowOff>117361</xdr:rowOff>
    </xdr:to>
    <xdr:cxnSp macro="">
      <xdr:nvCxnSpPr>
        <xdr:cNvPr id="9" name="Connecteur droit 8"/>
        <xdr:cNvCxnSpPr/>
      </xdr:nvCxnSpPr>
      <xdr:spPr>
        <a:xfrm flipH="1">
          <a:off x="12491696" y="3942329"/>
          <a:ext cx="10582" cy="442232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366636</xdr:colOff>
      <xdr:row>56</xdr:row>
      <xdr:rowOff>81265</xdr:rowOff>
    </xdr:from>
    <xdr:to>
      <xdr:col>29</xdr:col>
      <xdr:colOff>377218</xdr:colOff>
      <xdr:row>59</xdr:row>
      <xdr:rowOff>116040</xdr:rowOff>
    </xdr:to>
    <xdr:cxnSp macro="">
      <xdr:nvCxnSpPr>
        <xdr:cNvPr id="10" name="Connecteur droit 9"/>
        <xdr:cNvCxnSpPr/>
      </xdr:nvCxnSpPr>
      <xdr:spPr>
        <a:xfrm flipH="1">
          <a:off x="12482436" y="8129890"/>
          <a:ext cx="10582" cy="434825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7067</xdr:colOff>
      <xdr:row>60</xdr:row>
      <xdr:rowOff>7446</xdr:rowOff>
    </xdr:from>
    <xdr:to>
      <xdr:col>47</xdr:col>
      <xdr:colOff>17649</xdr:colOff>
      <xdr:row>63</xdr:row>
      <xdr:rowOff>42221</xdr:rowOff>
    </xdr:to>
    <xdr:cxnSp macro="">
      <xdr:nvCxnSpPr>
        <xdr:cNvPr id="11" name="Connecteur droit 10"/>
        <xdr:cNvCxnSpPr/>
      </xdr:nvCxnSpPr>
      <xdr:spPr>
        <a:xfrm flipH="1">
          <a:off x="20095292" y="8589471"/>
          <a:ext cx="10582" cy="434825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@ARBORESCENCE%20(trouver%20un%20nom)\PLANNING%20FH-FDV\planning%20FDV%202019%20(D&#233;finitif%20-%20juillet%202019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duc"/>
      <sheetName val="Fériés"/>
      <sheetName val="ORIGINAL"/>
      <sheetName val="ORIGINAL 2"/>
      <sheetName val="Autres Plannings originaux"/>
      <sheetName val="Feuil2"/>
      <sheetName val="Remplacement"/>
      <sheetName val="FORM"/>
      <sheetName val="CONGES"/>
      <sheetName val="du 13-05-19 au 09-06-19"/>
      <sheetName val="du 10-06-19 au 07-07-19"/>
      <sheetName val="du 08-07-19 au 04-08-19"/>
      <sheetName val="du 05-08-19 au 01-09-19"/>
      <sheetName val="du 02-09-19 au 29-09-19"/>
      <sheetName val="SoldCong"/>
      <sheetName val="du 30-09-19 au 27-10-19"/>
      <sheetName val="du 28-10-19 au 24-11-19"/>
      <sheetName val="du 25-11-19 au 22-12-19"/>
      <sheetName val="du 23-12-19 au 19-01-20"/>
      <sheetName val="du 20-01-20 au 16-02-20"/>
      <sheetName val="du 17-02-20 au 15-03-20"/>
      <sheetName val="du 16-03-20 au 12-04-20"/>
      <sheetName val="du 13-04-20 au 10-05-20"/>
      <sheetName val="du 11-05-20 au 07-06-20"/>
      <sheetName val="planning FDV 2019 (Définitif - "/>
    </sheetNames>
    <definedNames>
      <definedName name="AfficheDlgPresence"/>
      <definedName name="DlgSaisieHe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P1">
            <v>42219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BK71"/>
  <sheetViews>
    <sheetView tabSelected="1" topLeftCell="A32" zoomScale="80" zoomScaleNormal="80" workbookViewId="0">
      <selection activeCell="B65" sqref="B65"/>
    </sheetView>
  </sheetViews>
  <sheetFormatPr baseColWidth="10" defaultColWidth="11.453125" defaultRowHeight="14.5"/>
  <cols>
    <col min="1" max="1" width="17" customWidth="1"/>
    <col min="2" max="2" width="5.7265625" customWidth="1"/>
    <col min="3" max="3" width="6.54296875" customWidth="1"/>
    <col min="4" max="15" width="5.7265625" customWidth="1"/>
    <col min="16" max="16" width="9.54296875" bestFit="1" customWidth="1"/>
    <col min="17" max="30" width="5.7265625" customWidth="1"/>
    <col min="31" max="31" width="10.453125" customWidth="1"/>
    <col min="32" max="32" width="6.26953125" customWidth="1"/>
    <col min="33" max="33" width="17.1796875" customWidth="1"/>
    <col min="34" max="47" width="5.7265625" customWidth="1"/>
    <col min="48" max="48" width="10.453125" customWidth="1"/>
    <col min="49" max="62" width="5.7265625" customWidth="1"/>
    <col min="63" max="63" width="9" customWidth="1"/>
    <col min="64" max="16384" width="11.453125" style="3"/>
  </cols>
  <sheetData>
    <row r="1" spans="1:63" ht="15" thickBot="1">
      <c r="B1" s="1" t="s">
        <v>0</v>
      </c>
      <c r="C1" s="187">
        <f>'[1]du 08-07-19 au 04-08-19'!AP1+1</f>
        <v>42220</v>
      </c>
      <c r="D1" s="187"/>
      <c r="E1" s="187"/>
      <c r="F1" s="187"/>
      <c r="G1" s="187"/>
      <c r="H1" s="187"/>
      <c r="I1" s="1" t="s">
        <v>1</v>
      </c>
      <c r="J1" s="187">
        <f>AC3</f>
        <v>42233</v>
      </c>
      <c r="K1" s="187"/>
      <c r="L1" s="187"/>
      <c r="M1" s="187"/>
      <c r="N1" s="187"/>
      <c r="O1" s="187"/>
      <c r="P1" s="2">
        <v>1</v>
      </c>
      <c r="Q1" s="188"/>
      <c r="R1" s="188"/>
      <c r="S1" s="188"/>
      <c r="T1" s="188"/>
      <c r="U1" s="188"/>
      <c r="V1" s="188"/>
      <c r="W1" s="188"/>
      <c r="X1" s="188"/>
      <c r="Y1" s="188"/>
      <c r="Z1" s="188"/>
      <c r="AA1" s="188"/>
      <c r="AB1" s="188"/>
      <c r="AC1" s="188"/>
      <c r="AD1" s="188"/>
      <c r="AE1">
        <v>2</v>
      </c>
      <c r="AH1" s="1" t="s">
        <v>0</v>
      </c>
      <c r="AI1" s="187">
        <f>J1+1</f>
        <v>42234</v>
      </c>
      <c r="AJ1" s="187"/>
      <c r="AK1" s="187"/>
      <c r="AL1" s="187"/>
      <c r="AM1" s="187"/>
      <c r="AN1" s="187"/>
      <c r="AO1" s="1" t="s">
        <v>1</v>
      </c>
      <c r="AP1" s="187">
        <f>BI3</f>
        <v>42247</v>
      </c>
      <c r="AQ1" s="187"/>
      <c r="AR1" s="187"/>
      <c r="AS1" s="187"/>
      <c r="AT1" s="187"/>
      <c r="AU1" s="187"/>
      <c r="AV1" s="2">
        <v>3</v>
      </c>
      <c r="BK1">
        <v>4</v>
      </c>
    </row>
    <row r="2" spans="1:63" ht="15" thickBot="1">
      <c r="B2" s="189" t="str">
        <f>TEXT(B3,"JJJJ")</f>
        <v>mardi</v>
      </c>
      <c r="C2" s="190"/>
      <c r="D2" s="189" t="str">
        <f>TEXT(D3,"JJJJ")</f>
        <v>mercredi</v>
      </c>
      <c r="E2" s="190"/>
      <c r="F2" s="189" t="str">
        <f>TEXT(F3,"JJJJ")</f>
        <v>jeudi</v>
      </c>
      <c r="G2" s="190"/>
      <c r="H2" s="189" t="str">
        <f>TEXT(H3,"JJJJ")</f>
        <v>vendredi</v>
      </c>
      <c r="I2" s="190"/>
      <c r="J2" s="189" t="str">
        <f>TEXT(J3,"JJJJ")</f>
        <v>samedi</v>
      </c>
      <c r="K2" s="190"/>
      <c r="L2" s="189" t="str">
        <f>TEXT(L3,"JJJJ")</f>
        <v>dimanche</v>
      </c>
      <c r="M2" s="190"/>
      <c r="N2" s="189" t="str">
        <f>TEXT(N3,"JJJJ")</f>
        <v>lundi</v>
      </c>
      <c r="O2" s="190"/>
      <c r="P2" s="4" t="s">
        <v>2</v>
      </c>
      <c r="Q2" s="193" t="str">
        <f>TEXT(Q3,"JJJJ")</f>
        <v>mardi</v>
      </c>
      <c r="R2" s="194"/>
      <c r="S2" s="193" t="str">
        <f>TEXT(S3,"JJJJ")</f>
        <v>mercredi</v>
      </c>
      <c r="T2" s="194"/>
      <c r="U2" s="193" t="str">
        <f>TEXT(U3,"JJJJ")</f>
        <v>jeudi</v>
      </c>
      <c r="V2" s="194"/>
      <c r="W2" s="195" t="str">
        <f>TEXT(W3,"JJJJ")</f>
        <v>vendredi</v>
      </c>
      <c r="X2" s="196"/>
      <c r="Y2" s="193" t="str">
        <f>TEXT(Y3,"JJJJ")</f>
        <v>samedi</v>
      </c>
      <c r="Z2" s="194"/>
      <c r="AA2" s="193" t="str">
        <f>TEXT(AA3,"JJJJ")</f>
        <v>dimanche</v>
      </c>
      <c r="AB2" s="194"/>
      <c r="AC2" s="193" t="str">
        <f>TEXT(AC3,"JJJJ")</f>
        <v>lundi</v>
      </c>
      <c r="AD2" s="194"/>
      <c r="AE2" s="4" t="s">
        <v>2</v>
      </c>
      <c r="AH2" s="189" t="str">
        <f>TEXT(AH3,"JJJJ")</f>
        <v>mardi</v>
      </c>
      <c r="AI2" s="190"/>
      <c r="AJ2" s="189" t="str">
        <f>TEXT(AJ3,"JJJJ")</f>
        <v>mercredi</v>
      </c>
      <c r="AK2" s="190"/>
      <c r="AL2" s="189" t="str">
        <f>TEXT(AL3,"JJJJ")</f>
        <v>jeudi</v>
      </c>
      <c r="AM2" s="190"/>
      <c r="AN2" s="189" t="str">
        <f>TEXT(AN3,"JJJJ")</f>
        <v>vendredi</v>
      </c>
      <c r="AO2" s="190"/>
      <c r="AP2" s="189" t="str">
        <f>TEXT(AP3,"JJJJ")</f>
        <v>samedi</v>
      </c>
      <c r="AQ2" s="190"/>
      <c r="AR2" s="189" t="str">
        <f>TEXT(AR3,"JJJJ")</f>
        <v>dimanche</v>
      </c>
      <c r="AS2" s="190"/>
      <c r="AT2" s="189" t="str">
        <f>TEXT(AT3,"JJJJ")</f>
        <v>lundi</v>
      </c>
      <c r="AU2" s="190"/>
      <c r="AV2" s="4" t="s">
        <v>2</v>
      </c>
      <c r="AW2" s="193" t="str">
        <f>TEXT(AW3,"JJJJ")</f>
        <v>mardi</v>
      </c>
      <c r="AX2" s="194"/>
      <c r="AY2" s="193" t="str">
        <f>TEXT(AY3,"JJJJ")</f>
        <v>mercredi</v>
      </c>
      <c r="AZ2" s="194"/>
      <c r="BA2" s="193" t="str">
        <f>TEXT(BA3,"JJJJ")</f>
        <v>jeudi</v>
      </c>
      <c r="BB2" s="194"/>
      <c r="BC2" s="193" t="str">
        <f>TEXT(BC3,"JJJJ")</f>
        <v>vendredi</v>
      </c>
      <c r="BD2" s="194"/>
      <c r="BE2" s="193" t="str">
        <f>TEXT(BE3,"JJJJ")</f>
        <v>samedi</v>
      </c>
      <c r="BF2" s="194"/>
      <c r="BG2" s="193" t="str">
        <f>TEXT(BG3,"JJJJ")</f>
        <v>dimanche</v>
      </c>
      <c r="BH2" s="194"/>
      <c r="BI2" s="193" t="str">
        <f>TEXT(BI3,"JJJJ")</f>
        <v>lundi</v>
      </c>
      <c r="BJ2" s="194"/>
      <c r="BK2" s="4" t="s">
        <v>2</v>
      </c>
    </row>
    <row r="3" spans="1:63" ht="15" thickBot="1">
      <c r="A3">
        <f>COUNTA(A4:A57)</f>
        <v>18</v>
      </c>
      <c r="B3" s="191">
        <f>C1</f>
        <v>42220</v>
      </c>
      <c r="C3" s="192"/>
      <c r="D3" s="191">
        <f>B3+1</f>
        <v>42221</v>
      </c>
      <c r="E3" s="192"/>
      <c r="F3" s="191">
        <f>D3+1</f>
        <v>42222</v>
      </c>
      <c r="G3" s="192"/>
      <c r="H3" s="191">
        <f>F3+1</f>
        <v>42223</v>
      </c>
      <c r="I3" s="192"/>
      <c r="J3" s="191">
        <f>H3+1</f>
        <v>42224</v>
      </c>
      <c r="K3" s="192"/>
      <c r="L3" s="191">
        <f>J3+1</f>
        <v>42225</v>
      </c>
      <c r="M3" s="192"/>
      <c r="N3" s="191">
        <f>L3+1</f>
        <v>42226</v>
      </c>
      <c r="O3" s="192"/>
      <c r="P3" s="5">
        <f>WEEKNUM(N3,2)</f>
        <v>33</v>
      </c>
      <c r="Q3" s="191">
        <f>N3+1</f>
        <v>42227</v>
      </c>
      <c r="R3" s="192"/>
      <c r="S3" s="191">
        <f>Q3+1</f>
        <v>42228</v>
      </c>
      <c r="T3" s="192">
        <f>S3</f>
        <v>42228</v>
      </c>
      <c r="U3" s="191">
        <f>S3+1</f>
        <v>42229</v>
      </c>
      <c r="V3" s="192">
        <f>U3</f>
        <v>42229</v>
      </c>
      <c r="W3" s="197">
        <f>U3+1</f>
        <v>42230</v>
      </c>
      <c r="X3" s="198">
        <f>W3</f>
        <v>42230</v>
      </c>
      <c r="Y3" s="191">
        <f>W3+1</f>
        <v>42231</v>
      </c>
      <c r="Z3" s="192">
        <f>Y3</f>
        <v>42231</v>
      </c>
      <c r="AA3" s="191">
        <f>Y3+1</f>
        <v>42232</v>
      </c>
      <c r="AB3" s="192">
        <f>AA3</f>
        <v>42232</v>
      </c>
      <c r="AC3" s="191">
        <f>AA3+1</f>
        <v>42233</v>
      </c>
      <c r="AD3" s="192">
        <f>AC3</f>
        <v>42233</v>
      </c>
      <c r="AE3" s="5">
        <f>WEEKNUM(AC3,2)</f>
        <v>34</v>
      </c>
      <c r="AH3" s="191">
        <f>AI1</f>
        <v>42234</v>
      </c>
      <c r="AI3" s="192">
        <f>AI1</f>
        <v>42234</v>
      </c>
      <c r="AJ3" s="191">
        <f>AH3+1</f>
        <v>42235</v>
      </c>
      <c r="AK3" s="192">
        <f>AJ3</f>
        <v>42235</v>
      </c>
      <c r="AL3" s="191">
        <f>AJ3+1</f>
        <v>42236</v>
      </c>
      <c r="AM3" s="192">
        <f>AL3</f>
        <v>42236</v>
      </c>
      <c r="AN3" s="191">
        <f>AL3+1</f>
        <v>42237</v>
      </c>
      <c r="AO3" s="192">
        <f>AN3</f>
        <v>42237</v>
      </c>
      <c r="AP3" s="191">
        <f>AN3+1</f>
        <v>42238</v>
      </c>
      <c r="AQ3" s="192">
        <f>AP3</f>
        <v>42238</v>
      </c>
      <c r="AR3" s="191">
        <f>AP3+1</f>
        <v>42239</v>
      </c>
      <c r="AS3" s="192">
        <f>AR3</f>
        <v>42239</v>
      </c>
      <c r="AT3" s="191">
        <f>AR3+1</f>
        <v>42240</v>
      </c>
      <c r="AU3" s="192">
        <f>AT3</f>
        <v>42240</v>
      </c>
      <c r="AV3" s="5">
        <f>WEEKNUM(AT3,2)</f>
        <v>35</v>
      </c>
      <c r="AW3" s="191">
        <f>AT3+1</f>
        <v>42241</v>
      </c>
      <c r="AX3" s="192">
        <f>AW3</f>
        <v>42241</v>
      </c>
      <c r="AY3" s="191">
        <f>AW3+1</f>
        <v>42242</v>
      </c>
      <c r="AZ3" s="192">
        <f>AY3</f>
        <v>42242</v>
      </c>
      <c r="BA3" s="191">
        <f>AY3+1</f>
        <v>42243</v>
      </c>
      <c r="BB3" s="192">
        <f>BA3</f>
        <v>42243</v>
      </c>
      <c r="BC3" s="191">
        <f>BA3+1</f>
        <v>42244</v>
      </c>
      <c r="BD3" s="192">
        <f>BC3</f>
        <v>42244</v>
      </c>
      <c r="BE3" s="191">
        <f>BC3+1</f>
        <v>42245</v>
      </c>
      <c r="BF3" s="192">
        <f>BE3</f>
        <v>42245</v>
      </c>
      <c r="BG3" s="191">
        <f>BE3+1</f>
        <v>42246</v>
      </c>
      <c r="BH3" s="192">
        <f>BG3</f>
        <v>42246</v>
      </c>
      <c r="BI3" s="191">
        <f>BG3+1</f>
        <v>42247</v>
      </c>
      <c r="BJ3" s="192">
        <f>BI3</f>
        <v>42247</v>
      </c>
      <c r="BK3" s="5">
        <f>WEEKNUM(BI3,2)</f>
        <v>36</v>
      </c>
    </row>
    <row r="4" spans="1:63" s="11" customFormat="1" ht="13" customHeight="1" thickBot="1">
      <c r="A4" s="199" t="s">
        <v>25</v>
      </c>
      <c r="B4" s="202" t="s">
        <v>3</v>
      </c>
      <c r="C4" s="203"/>
      <c r="D4" s="202" t="s">
        <v>3</v>
      </c>
      <c r="E4" s="203"/>
      <c r="F4" s="202" t="s">
        <v>3</v>
      </c>
      <c r="G4" s="203"/>
      <c r="H4" s="202" t="s">
        <v>3</v>
      </c>
      <c r="I4" s="203"/>
      <c r="J4" s="202" t="s">
        <v>3</v>
      </c>
      <c r="K4" s="203"/>
      <c r="L4" s="202" t="s">
        <v>3</v>
      </c>
      <c r="M4" s="203"/>
      <c r="N4" s="202" t="s">
        <v>4</v>
      </c>
      <c r="O4" s="203"/>
      <c r="P4" s="6"/>
      <c r="Q4" s="202" t="s">
        <v>3</v>
      </c>
      <c r="R4" s="203"/>
      <c r="S4" s="202" t="s">
        <v>3</v>
      </c>
      <c r="T4" s="203"/>
      <c r="U4" s="202" t="s">
        <v>3</v>
      </c>
      <c r="V4" s="203"/>
      <c r="W4" s="202" t="s">
        <v>5</v>
      </c>
      <c r="X4" s="203"/>
      <c r="Y4" s="202" t="s">
        <v>3</v>
      </c>
      <c r="Z4" s="203"/>
      <c r="AA4" s="202" t="s">
        <v>3</v>
      </c>
      <c r="AB4" s="203"/>
      <c r="AC4" s="202" t="s">
        <v>4</v>
      </c>
      <c r="AD4" s="203"/>
      <c r="AE4" s="6"/>
      <c r="AF4" s="7"/>
      <c r="AG4" s="216" t="str">
        <f>A4</f>
        <v>A</v>
      </c>
      <c r="AH4" s="202" t="s">
        <v>3</v>
      </c>
      <c r="AI4" s="203"/>
      <c r="AJ4" s="202" t="s">
        <v>3</v>
      </c>
      <c r="AK4" s="203"/>
      <c r="AL4" s="202" t="s">
        <v>3</v>
      </c>
      <c r="AM4" s="203"/>
      <c r="AN4" s="202" t="s">
        <v>4</v>
      </c>
      <c r="AO4" s="203"/>
      <c r="AP4" s="202" t="s">
        <v>3</v>
      </c>
      <c r="AQ4" s="203"/>
      <c r="AR4" s="202" t="s">
        <v>3</v>
      </c>
      <c r="AS4" s="203"/>
      <c r="AT4" s="209" t="s">
        <v>6</v>
      </c>
      <c r="AU4" s="208"/>
      <c r="AV4" s="6"/>
      <c r="AW4" s="209" t="s">
        <v>7</v>
      </c>
      <c r="AX4" s="207"/>
      <c r="AY4" s="206" t="s">
        <v>6</v>
      </c>
      <c r="AZ4" s="207"/>
      <c r="BA4" s="206" t="s">
        <v>8</v>
      </c>
      <c r="BB4" s="207"/>
      <c r="BC4" s="204" t="s">
        <v>9</v>
      </c>
      <c r="BD4" s="205"/>
      <c r="BE4" s="8" t="s">
        <v>10</v>
      </c>
      <c r="BF4" s="9" t="s">
        <v>9</v>
      </c>
      <c r="BG4" s="206" t="s">
        <v>11</v>
      </c>
      <c r="BH4" s="207"/>
      <c r="BI4" s="206" t="s">
        <v>4</v>
      </c>
      <c r="BJ4" s="208"/>
      <c r="BK4" s="10">
        <f>P6+AE6+AV6+BK6</f>
        <v>3.5</v>
      </c>
    </row>
    <row r="5" spans="1:63" ht="11.15" customHeight="1">
      <c r="A5" s="200"/>
      <c r="B5" s="12">
        <v>0.29166666666666669</v>
      </c>
      <c r="C5" s="13"/>
      <c r="D5" s="14">
        <v>0.29166666666666669</v>
      </c>
      <c r="E5" s="13"/>
      <c r="F5" s="15"/>
      <c r="G5" s="13">
        <v>0.58333333333333337</v>
      </c>
      <c r="H5" s="16"/>
      <c r="I5" s="17"/>
      <c r="J5" s="16"/>
      <c r="K5" s="17"/>
      <c r="L5" s="16">
        <v>0.29166666666666669</v>
      </c>
      <c r="M5" s="17"/>
      <c r="N5" s="15">
        <v>0.29166666666666669</v>
      </c>
      <c r="O5" s="18"/>
      <c r="P5" s="19" t="s">
        <v>12</v>
      </c>
      <c r="Q5" s="20"/>
      <c r="R5" s="21"/>
      <c r="S5" s="22">
        <v>0.29166666666666669</v>
      </c>
      <c r="T5" s="23"/>
      <c r="U5" s="22"/>
      <c r="V5" s="23">
        <v>0.58333333333333337</v>
      </c>
      <c r="W5" s="22"/>
      <c r="X5" s="23">
        <v>0.58333333333333337</v>
      </c>
      <c r="Y5" s="22"/>
      <c r="Z5" s="23">
        <v>0.58333333333333337</v>
      </c>
      <c r="AA5" s="22"/>
      <c r="AB5" s="23"/>
      <c r="AC5" s="22"/>
      <c r="AD5" s="24"/>
      <c r="AE5" s="19" t="s">
        <v>12</v>
      </c>
      <c r="AG5" s="217"/>
      <c r="AH5" s="12"/>
      <c r="AI5" s="13">
        <v>0.58333333333333337</v>
      </c>
      <c r="AJ5" s="16"/>
      <c r="AK5" s="17">
        <v>0.58333333333333337</v>
      </c>
      <c r="AL5" s="16"/>
      <c r="AM5" s="17"/>
      <c r="AN5" s="16"/>
      <c r="AO5" s="17"/>
      <c r="AP5" s="16">
        <v>0.29166666666666669</v>
      </c>
      <c r="AQ5" s="17"/>
      <c r="AR5" s="16"/>
      <c r="AS5" s="16">
        <v>0.58333333333333337</v>
      </c>
      <c r="AT5" s="26"/>
      <c r="AU5" s="27">
        <v>0.58333333333333337</v>
      </c>
      <c r="AV5" s="19" t="s">
        <v>12</v>
      </c>
      <c r="AW5" s="28"/>
      <c r="AX5" s="29"/>
      <c r="AY5" s="30">
        <v>0.375</v>
      </c>
      <c r="AZ5" s="31"/>
      <c r="BA5" s="30"/>
      <c r="BB5" s="31">
        <v>0.58333333333333337</v>
      </c>
      <c r="BC5" s="32">
        <v>0.41666666666666669</v>
      </c>
      <c r="BD5" s="33"/>
      <c r="BE5" s="30">
        <v>0.29166666666666669</v>
      </c>
      <c r="BF5" s="34">
        <v>0.58333333333333337</v>
      </c>
      <c r="BG5" s="30"/>
      <c r="BH5" s="31"/>
      <c r="BI5" s="26"/>
      <c r="BJ5" s="35"/>
      <c r="BK5" s="25" t="s">
        <v>12</v>
      </c>
    </row>
    <row r="6" spans="1:63" ht="11.15" customHeight="1" thickBot="1">
      <c r="A6" s="201"/>
      <c r="B6" s="36">
        <v>0.66666666666666663</v>
      </c>
      <c r="C6" s="37"/>
      <c r="D6" s="38">
        <v>0.70833333333333337</v>
      </c>
      <c r="E6" s="37"/>
      <c r="F6" s="39"/>
      <c r="G6" s="37">
        <v>0.875</v>
      </c>
      <c r="H6" s="38"/>
      <c r="I6" s="37"/>
      <c r="J6" s="38"/>
      <c r="K6" s="37"/>
      <c r="L6" s="38">
        <v>0.625</v>
      </c>
      <c r="M6" s="37"/>
      <c r="N6" s="39">
        <v>0.66666666666666663</v>
      </c>
      <c r="O6" s="40"/>
      <c r="P6" s="57">
        <f>SUMPRODUCT((MOD(COLUMN(B4:N4),2)=0)*(B4:N4&lt;&gt;"CP")*(B4:N4&lt;&gt;"RCR")*(B4:N4&lt;&gt;"AM")*(B4:N4&lt;&gt;"CM")*((B6:N6)-(B5:N5)))
+SUMPRODUCT((MOD(COLUMN(B4:N4),2)=0)*(B4:N4&lt;&gt;"CP")*(B4:N4&lt;&gt;"RCR")*(B4:N4&lt;&gt;"AM")*(B4:N4&lt;&gt;"CM")*((C6:O6)-(C5:O5)))</f>
        <v>0.37499999999999994</v>
      </c>
      <c r="Q6" s="36"/>
      <c r="R6" s="38"/>
      <c r="S6" s="39">
        <v>0.66666666666666663</v>
      </c>
      <c r="T6" s="37"/>
      <c r="U6" s="39"/>
      <c r="V6" s="37">
        <v>0.91666666666666663</v>
      </c>
      <c r="W6" s="39"/>
      <c r="X6" s="37">
        <v>0.91666666666666663</v>
      </c>
      <c r="Y6" s="39"/>
      <c r="Z6" s="37">
        <v>0.91666666666666663</v>
      </c>
      <c r="AA6" s="39"/>
      <c r="AB6" s="37"/>
      <c r="AC6" s="39"/>
      <c r="AD6" s="40"/>
      <c r="AE6" s="57">
        <f>SUMPRODUCT((MOD(COLUMN(Q4:AC4),2)=1)*(Q4:AC4&lt;&gt;"CP")*(Q4:AC4&lt;&gt;"RCR")*(Q4:AC4&lt;&gt;"AM")*(Q4:AC4&lt;&gt;"CM")*((Q6:AC6)-(Q5:AC5)))
+SUMPRODUCT((MOD(COLUMN(Q4:AC4),2)=1)*(Q4:AC4&lt;&gt;"CP")*(Q4:AC4&lt;&gt;"RCR")*(Q4:AC4&lt;&gt;"AM")*(Q4:AC4&lt;&gt;"CM")*((R6:AD6)-(R5:AD5)))</f>
        <v>0.33333333333333326</v>
      </c>
      <c r="AG6" s="217"/>
      <c r="AH6" s="36"/>
      <c r="AI6" s="37">
        <v>0.91666666666666663</v>
      </c>
      <c r="AJ6" s="38"/>
      <c r="AK6" s="37">
        <v>0.70833333333333337</v>
      </c>
      <c r="AL6" s="38"/>
      <c r="AM6" s="37"/>
      <c r="AN6" s="38"/>
      <c r="AO6" s="37"/>
      <c r="AP6" s="38">
        <v>0.58333333333333337</v>
      </c>
      <c r="AQ6" s="37"/>
      <c r="AR6" s="38"/>
      <c r="AS6" s="38">
        <v>0.91666666666666663</v>
      </c>
      <c r="AT6" s="43"/>
      <c r="AU6" s="44">
        <v>0.91666666666666663</v>
      </c>
      <c r="AV6" s="45">
        <f>SUM(AU6-AU5+IF(AU5&gt;AU6,1))+(AT6-AT5+IF(AT5&gt;AT6,1))+(AS6-AS5+IF(AS5&gt;AS6,1))+(AR6-AR5+IF(AR5&gt;AR6,1))+(AQ6-AQ5+IF(AQ5&gt;AQ6,1)+(AP6-AP5+IF(AP5&gt;AP6,1))+(AO6-AO5+IF(AO5&gt;AO6,1))+(AN6-AN5+IF(AN5&gt;AN6,1))+(AM6-AM5+IF(AM5&gt;AM6,1))+(AL6-AL5+IF(AL5&gt;AL6,1))+(AK6-AK5+IF(AK5&gt;AK6,1))+(AJ6-AJ5+IF(AJ5&gt;AJ6,1))+(AI6-AI5+IF(AI5&gt;AI6,1))+(AH6-AH5+IF(AH5&gt;AH6,1)))</f>
        <v>1.4166666666666665</v>
      </c>
      <c r="AW6" s="46"/>
      <c r="AX6" s="47"/>
      <c r="AY6" s="48">
        <v>0.70833333333333337</v>
      </c>
      <c r="AZ6" s="47"/>
      <c r="BA6" s="48"/>
      <c r="BB6" s="47">
        <v>0.875</v>
      </c>
      <c r="BC6" s="49">
        <v>0.75</v>
      </c>
      <c r="BD6" s="50"/>
      <c r="BE6" s="48">
        <v>0.58333333333333337</v>
      </c>
      <c r="BF6" s="51">
        <v>0.70833333333333337</v>
      </c>
      <c r="BG6" s="48"/>
      <c r="BH6" s="47"/>
      <c r="BI6" s="43"/>
      <c r="BJ6" s="44"/>
      <c r="BK6" s="42">
        <f>SUM(BJ6-BJ5+IF(BJ5&gt;BJ6,1))+(BI6-BI5+IF(BI5&gt;BI6,1))+(BH6-BH5+IF(BH5&gt;BH6,1))+(BG6-BG5+IF(BG5&gt;BG6,1))+(BF6-BF5+IF(BF5&gt;BF6,1)+(BE6-BE5+IF(BE5&gt;BE6,1))+(BD6-BD5+IF(BD5&gt;BD6,1))+(BC6-BC5+IF(BC5&gt;BC6,1))+(BB6-BB5+IF(BB5&gt;BB6,1))+(BA6-BA5+IF(BA5&gt;BA6,1))+(AZ6-AZ5+IF(AZ5&gt;AZ6,1))+(AY6-AY5+IF(AY5&gt;AY6,1))+(AX6-AX5+IF(AX5&gt;AX6,1))+(AW6-AW5+IF(AW5&gt;AW6,1)))</f>
        <v>1.375</v>
      </c>
    </row>
    <row r="7" spans="1:63" s="11" customFormat="1" ht="13" customHeight="1">
      <c r="A7" s="210" t="s">
        <v>26</v>
      </c>
      <c r="B7" s="213" t="s">
        <v>7</v>
      </c>
      <c r="C7" s="214"/>
      <c r="D7" s="215" t="s">
        <v>6</v>
      </c>
      <c r="E7" s="207"/>
      <c r="F7" s="215" t="s">
        <v>8</v>
      </c>
      <c r="G7" s="207"/>
      <c r="H7" s="206" t="s">
        <v>8</v>
      </c>
      <c r="I7" s="207"/>
      <c r="J7" s="206" t="s">
        <v>8</v>
      </c>
      <c r="K7" s="207"/>
      <c r="L7" s="206" t="s">
        <v>11</v>
      </c>
      <c r="M7" s="207"/>
      <c r="N7" s="206" t="s">
        <v>4</v>
      </c>
      <c r="O7" s="208"/>
      <c r="P7" s="6"/>
      <c r="Q7" s="202" t="s">
        <v>3</v>
      </c>
      <c r="R7" s="203"/>
      <c r="S7" s="221" t="s">
        <v>3</v>
      </c>
      <c r="T7" s="203"/>
      <c r="U7" s="218" t="s">
        <v>3</v>
      </c>
      <c r="V7" s="203"/>
      <c r="W7" s="218" t="s">
        <v>5</v>
      </c>
      <c r="X7" s="203"/>
      <c r="Y7" s="218" t="s">
        <v>3</v>
      </c>
      <c r="Z7" s="203"/>
      <c r="AA7" s="218" t="s">
        <v>3</v>
      </c>
      <c r="AB7" s="203"/>
      <c r="AC7" s="202" t="s">
        <v>4</v>
      </c>
      <c r="AD7" s="203"/>
      <c r="AE7" s="6"/>
      <c r="AF7" s="7"/>
      <c r="AG7" s="219" t="str">
        <f>A7</f>
        <v xml:space="preserve">B  </v>
      </c>
      <c r="AH7" s="202" t="s">
        <v>3</v>
      </c>
      <c r="AI7" s="203"/>
      <c r="AJ7" s="202" t="s">
        <v>3</v>
      </c>
      <c r="AK7" s="203"/>
      <c r="AL7" s="202" t="s">
        <v>3</v>
      </c>
      <c r="AM7" s="203"/>
      <c r="AN7" s="202" t="s">
        <v>3</v>
      </c>
      <c r="AO7" s="203"/>
      <c r="AP7" s="202" t="s">
        <v>3</v>
      </c>
      <c r="AQ7" s="203"/>
      <c r="AR7" s="202" t="s">
        <v>3</v>
      </c>
      <c r="AS7" s="203"/>
      <c r="AT7" s="202" t="s">
        <v>4</v>
      </c>
      <c r="AU7" s="203"/>
      <c r="AV7" s="6"/>
      <c r="AW7" s="202" t="s">
        <v>3</v>
      </c>
      <c r="AX7" s="203"/>
      <c r="AY7" s="202" t="s">
        <v>3</v>
      </c>
      <c r="AZ7" s="203"/>
      <c r="BA7" s="202" t="s">
        <v>3</v>
      </c>
      <c r="BB7" s="203"/>
      <c r="BC7" s="202" t="s">
        <v>3</v>
      </c>
      <c r="BD7" s="203"/>
      <c r="BE7" s="202" t="s">
        <v>3</v>
      </c>
      <c r="BF7" s="203"/>
      <c r="BG7" s="202" t="s">
        <v>3</v>
      </c>
      <c r="BH7" s="203"/>
      <c r="BI7" s="202" t="s">
        <v>4</v>
      </c>
      <c r="BJ7" s="203"/>
      <c r="BK7" s="10">
        <f>P9+AE9+AV9+BK9</f>
        <v>4.333333333333333</v>
      </c>
    </row>
    <row r="8" spans="1:63" ht="11.15" customHeight="1">
      <c r="A8" s="211"/>
      <c r="B8" s="28"/>
      <c r="C8" s="29"/>
      <c r="D8" s="52">
        <v>0.29166666666666669</v>
      </c>
      <c r="E8" s="29"/>
      <c r="F8" s="30"/>
      <c r="G8" s="31">
        <v>0.58333333333333337</v>
      </c>
      <c r="H8" s="26"/>
      <c r="I8" s="29">
        <v>0.58333333333333337</v>
      </c>
      <c r="J8" s="26"/>
      <c r="K8" s="29">
        <v>0.58333333333333337</v>
      </c>
      <c r="L8" s="30"/>
      <c r="M8" s="31"/>
      <c r="N8" s="26"/>
      <c r="O8" s="35"/>
      <c r="P8" s="19" t="s">
        <v>12</v>
      </c>
      <c r="Q8" s="53">
        <v>0.29166666666666669</v>
      </c>
      <c r="R8" s="13"/>
      <c r="S8" s="16">
        <v>0.29166666666666669</v>
      </c>
      <c r="T8" s="16"/>
      <c r="U8" s="54">
        <v>0.29166666666666669</v>
      </c>
      <c r="V8" s="13"/>
      <c r="W8" s="16"/>
      <c r="X8" s="17"/>
      <c r="Y8" s="16"/>
      <c r="Z8" s="17"/>
      <c r="AA8" s="16">
        <v>0.29166666666666669</v>
      </c>
      <c r="AB8" s="17"/>
      <c r="AC8" s="15">
        <v>0.29166666666666669</v>
      </c>
      <c r="AD8" s="18"/>
      <c r="AE8" s="19" t="s">
        <v>12</v>
      </c>
      <c r="AG8" s="220"/>
      <c r="AH8" s="12"/>
      <c r="AI8" s="13"/>
      <c r="AJ8" s="16"/>
      <c r="AK8" s="16">
        <v>0.58333333333333337</v>
      </c>
      <c r="AL8" s="15"/>
      <c r="AM8" s="13">
        <v>0.58333333333333337</v>
      </c>
      <c r="AN8" s="15"/>
      <c r="AO8" s="13">
        <v>0.58333333333333337</v>
      </c>
      <c r="AP8" s="16">
        <v>0.375</v>
      </c>
      <c r="AQ8" s="17"/>
      <c r="AR8" s="16"/>
      <c r="AS8" s="17"/>
      <c r="AT8" s="15"/>
      <c r="AU8" s="18"/>
      <c r="AV8" s="19" t="s">
        <v>12</v>
      </c>
      <c r="AW8" s="53">
        <v>0.29166666666666669</v>
      </c>
      <c r="AX8" s="17"/>
      <c r="AY8" s="15"/>
      <c r="AZ8" s="13">
        <v>0.58333333333333337</v>
      </c>
      <c r="BA8" s="16"/>
      <c r="BB8" s="17"/>
      <c r="BC8" s="16"/>
      <c r="BD8" s="17"/>
      <c r="BE8" s="15">
        <v>0.41666666666666669</v>
      </c>
      <c r="BF8" s="13"/>
      <c r="BG8" s="14"/>
      <c r="BH8" s="13">
        <v>0.58333333333333337</v>
      </c>
      <c r="BI8" s="15"/>
      <c r="BJ8" s="55">
        <v>0.58333333333333337</v>
      </c>
      <c r="BK8" s="25" t="s">
        <v>12</v>
      </c>
    </row>
    <row r="9" spans="1:63" ht="11.15" customHeight="1" thickBot="1">
      <c r="A9" s="212"/>
      <c r="B9" s="46"/>
      <c r="C9" s="47"/>
      <c r="D9" s="56">
        <v>0.58333333333333337</v>
      </c>
      <c r="E9" s="47"/>
      <c r="F9" s="48"/>
      <c r="G9" s="47">
        <v>0.875</v>
      </c>
      <c r="H9" s="43"/>
      <c r="I9" s="47">
        <v>0.91666666666666663</v>
      </c>
      <c r="J9" s="43"/>
      <c r="K9" s="47">
        <v>0.91666666666666663</v>
      </c>
      <c r="L9" s="48"/>
      <c r="M9" s="47"/>
      <c r="N9" s="43"/>
      <c r="O9" s="44"/>
      <c r="P9" s="57">
        <f>SUMPRODUCT((MOD(COLUMN(B7:N7),2)=0)*(B7:N7&lt;&gt;"CP")*(B7:N7&lt;&gt;"RCR")*(B7:N7&lt;&gt;"AM")*(B7:N7&lt;&gt;"CM")*((B9:N9)-(B8:N8)))
+SUMPRODUCT((MOD(COLUMN(B7:N7),2)=0)*(B7:N7&lt;&gt;"CP")*(B7:N7&lt;&gt;"RCR")*(B7:N7&lt;&gt;"AM")*(B7:N7&lt;&gt;"CM")*((C9:O9)-(C8:O8)))</f>
        <v>1.2499999999999998</v>
      </c>
      <c r="Q9" s="36">
        <v>0.66666666666666663</v>
      </c>
      <c r="R9" s="37"/>
      <c r="S9" s="38">
        <v>0.66666666666666663</v>
      </c>
      <c r="T9" s="38"/>
      <c r="U9" s="39">
        <v>0.58333333333333337</v>
      </c>
      <c r="V9" s="37"/>
      <c r="W9" s="38"/>
      <c r="X9" s="37"/>
      <c r="Y9" s="38"/>
      <c r="Z9" s="37"/>
      <c r="AA9" s="38">
        <v>0.625</v>
      </c>
      <c r="AB9" s="37"/>
      <c r="AC9" s="39">
        <v>0.66666666666666663</v>
      </c>
      <c r="AD9" s="40"/>
      <c r="AE9" s="57">
        <f t="shared" ref="AE9" si="0">SUMPRODUCT((MOD(COLUMN(Q7:AC7),2)=1)*(Q7:AC7&lt;&gt;"CP")*(Q7:AC7&lt;&gt;"RCR")*(Q7:AC7&lt;&gt;"AM")*(Q7:AC7&lt;&gt;"CM")*((Q9:AC9)-(Q8:AC8)))
+SUMPRODUCT((MOD(COLUMN(Q7:AC7),2)=1)*(Q7:AC7&lt;&gt;"CP")*(Q7:AC7&lt;&gt;"RCR")*(Q7:AC7&lt;&gt;"AM")*(Q7:AC7&lt;&gt;"CM")*((R9:AD9)-(R8:AD8)))</f>
        <v>0.37499999999999994</v>
      </c>
      <c r="AG9" s="220"/>
      <c r="AH9" s="36"/>
      <c r="AI9" s="37"/>
      <c r="AJ9" s="38"/>
      <c r="AK9" s="38">
        <v>0.875</v>
      </c>
      <c r="AL9" s="39"/>
      <c r="AM9" s="37">
        <v>0.875</v>
      </c>
      <c r="AN9" s="39"/>
      <c r="AO9" s="37">
        <v>0.91666666666666663</v>
      </c>
      <c r="AP9" s="38">
        <v>0.70833333333333337</v>
      </c>
      <c r="AQ9" s="37"/>
      <c r="AR9" s="38"/>
      <c r="AS9" s="37"/>
      <c r="AT9" s="39"/>
      <c r="AU9" s="40"/>
      <c r="AV9" s="41">
        <f>SUM(AU9-AU8+IF(AU8&gt;AU9,1))+(AT9-AT8+IF(AT8&gt;AT9,1))+(AS9-AS8+IF(AS8&gt;AS9,1))+(AR9-AR8+IF(AR8&gt;AR9,1))+(AQ9-AQ8+IF(AQ8&gt;AQ9,1)+(AP9-AP8+IF(AP8&gt;AP9,1))+(AO9-AO8+IF(AO8&gt;AO9,1))+(AN9-AN8+IF(AN8&gt;AN9,1))+(AM9-AM8+IF(AM8&gt;AM9,1))+(AL9-AL8+IF(AL8&gt;AL9,1))+(AK9-AK8+IF(AK8&gt;AK9,1))+(AJ9-AJ8+IF(AJ8&gt;AJ9,1))+(AI9-AI8+IF(AI8&gt;AI9,1))+(AH9-AH8+IF(AH8&gt;AH9,1)))</f>
        <v>1.25</v>
      </c>
      <c r="AW9" s="36">
        <v>0.66666666666666663</v>
      </c>
      <c r="AX9" s="37"/>
      <c r="AY9" s="39"/>
      <c r="AZ9" s="37">
        <v>0.70833333333333337</v>
      </c>
      <c r="BA9" s="38"/>
      <c r="BB9" s="37"/>
      <c r="BC9" s="38"/>
      <c r="BD9" s="37"/>
      <c r="BE9" s="39">
        <v>0.70833333333333337</v>
      </c>
      <c r="BF9" s="37"/>
      <c r="BG9" s="38"/>
      <c r="BH9" s="37">
        <v>0.91666666666666663</v>
      </c>
      <c r="BI9" s="39"/>
      <c r="BJ9" s="40">
        <v>0.91666666666666663</v>
      </c>
      <c r="BK9" s="42">
        <f>SUM(BJ9-BJ8+IF(BJ8&gt;BJ9,1))+(BI9-BI8+IF(BI8&gt;BI9,1))+(BH9-BH8+IF(BH8&gt;BH9,1))+(BG9-BG8+IF(BG8&gt;BG9,1))+(BF9-BF8+IF(BF8&gt;BF9,1)+(BE9-BE8+IF(BE8&gt;BE9,1))+(BD9-BD8+IF(BD8&gt;BD9,1))+(BC9-BC8+IF(BC8&gt;BC9,1))+(BB9-BB8+IF(BB8&gt;BB9,1))+(BA9-BA8+IF(BA8&gt;BA9,1))+(AZ9-AZ8+IF(AZ8&gt;AZ9,1))+(AY9-AY8+IF(AY8&gt;AY9,1))+(AX9-AX8+IF(AX8&gt;AX9,1))+(AW9-AW8+IF(AW8&gt;AW9,1)))</f>
        <v>1.458333333333333</v>
      </c>
    </row>
    <row r="10" spans="1:63" s="11" customFormat="1" ht="13" customHeight="1">
      <c r="A10" s="222" t="s">
        <v>27</v>
      </c>
      <c r="B10" s="209" t="s">
        <v>8</v>
      </c>
      <c r="C10" s="207"/>
      <c r="D10" s="206" t="s">
        <v>13</v>
      </c>
      <c r="E10" s="207"/>
      <c r="F10" s="206" t="s">
        <v>11</v>
      </c>
      <c r="G10" s="207"/>
      <c r="H10" s="206" t="s">
        <v>4</v>
      </c>
      <c r="I10" s="207"/>
      <c r="J10" s="225" t="s">
        <v>14</v>
      </c>
      <c r="K10" s="226"/>
      <c r="L10" s="206" t="s">
        <v>13</v>
      </c>
      <c r="M10" s="207"/>
      <c r="N10" s="206" t="s">
        <v>8</v>
      </c>
      <c r="O10" s="208"/>
      <c r="P10" s="6"/>
      <c r="Q10" s="213" t="s">
        <v>7</v>
      </c>
      <c r="R10" s="214"/>
      <c r="S10" s="206" t="s">
        <v>13</v>
      </c>
      <c r="T10" s="207"/>
      <c r="U10" s="206" t="s">
        <v>8</v>
      </c>
      <c r="V10" s="207"/>
      <c r="W10" s="206" t="s">
        <v>13</v>
      </c>
      <c r="X10" s="207"/>
      <c r="Y10" s="215" t="s">
        <v>8</v>
      </c>
      <c r="Z10" s="207"/>
      <c r="AA10" s="206" t="s">
        <v>11</v>
      </c>
      <c r="AB10" s="207"/>
      <c r="AC10" s="206" t="s">
        <v>4</v>
      </c>
      <c r="AD10" s="208"/>
      <c r="AE10" s="6"/>
      <c r="AF10" s="7"/>
      <c r="AG10" s="227" t="str">
        <f>A10</f>
        <v>C</v>
      </c>
      <c r="AH10" s="206" t="s">
        <v>13</v>
      </c>
      <c r="AI10" s="207"/>
      <c r="AJ10" s="206" t="s">
        <v>10</v>
      </c>
      <c r="AK10" s="207"/>
      <c r="AL10" s="206" t="s">
        <v>11</v>
      </c>
      <c r="AM10" s="207"/>
      <c r="AN10" s="206" t="s">
        <v>13</v>
      </c>
      <c r="AO10" s="207"/>
      <c r="AP10" s="206" t="s">
        <v>4</v>
      </c>
      <c r="AQ10" s="208"/>
      <c r="AR10" s="206" t="s">
        <v>10</v>
      </c>
      <c r="AS10" s="207"/>
      <c r="AT10" s="206" t="s">
        <v>13</v>
      </c>
      <c r="AU10" s="207"/>
      <c r="AV10" s="6"/>
      <c r="AW10" s="209" t="s">
        <v>8</v>
      </c>
      <c r="AX10" s="207"/>
      <c r="AY10" s="206" t="s">
        <v>13</v>
      </c>
      <c r="AZ10" s="207"/>
      <c r="BA10" s="209" t="s">
        <v>7</v>
      </c>
      <c r="BB10" s="207"/>
      <c r="BC10" s="206" t="s">
        <v>8</v>
      </c>
      <c r="BD10" s="207"/>
      <c r="BE10" s="206" t="s">
        <v>13</v>
      </c>
      <c r="BF10" s="207"/>
      <c r="BG10" s="206" t="s">
        <v>11</v>
      </c>
      <c r="BH10" s="207"/>
      <c r="BI10" s="206" t="s">
        <v>4</v>
      </c>
      <c r="BJ10" s="208"/>
      <c r="BK10" s="10">
        <f>P12+AE12+AV12+BK12</f>
        <v>2.708333333333333</v>
      </c>
    </row>
    <row r="11" spans="1:63" ht="11.15" customHeight="1">
      <c r="A11" s="223"/>
      <c r="B11" s="28"/>
      <c r="C11" s="30">
        <v>0.58333333333333337</v>
      </c>
      <c r="D11" s="26"/>
      <c r="E11" s="29"/>
      <c r="F11" s="30"/>
      <c r="G11" s="31"/>
      <c r="H11" s="30"/>
      <c r="I11" s="31"/>
      <c r="J11" s="58">
        <v>0.29166666666666669</v>
      </c>
      <c r="K11" s="59"/>
      <c r="L11" s="30"/>
      <c r="M11" s="30"/>
      <c r="N11" s="26"/>
      <c r="O11" s="27">
        <v>0.58333333333333337</v>
      </c>
      <c r="P11" s="19" t="s">
        <v>12</v>
      </c>
      <c r="Q11" s="28"/>
      <c r="R11" s="29"/>
      <c r="S11" s="30"/>
      <c r="T11" s="31"/>
      <c r="U11" s="30"/>
      <c r="V11" s="31">
        <v>0.58333333333333337</v>
      </c>
      <c r="W11" s="26"/>
      <c r="X11" s="29"/>
      <c r="Y11" s="26"/>
      <c r="Z11" s="29">
        <v>0.58333333333333337</v>
      </c>
      <c r="AA11" s="30"/>
      <c r="AB11" s="31"/>
      <c r="AC11" s="26"/>
      <c r="AD11" s="35"/>
      <c r="AE11" s="19" t="s">
        <v>12</v>
      </c>
      <c r="AG11" s="228"/>
      <c r="AH11" s="28"/>
      <c r="AI11" s="29"/>
      <c r="AJ11" s="30">
        <v>0.29166666666666669</v>
      </c>
      <c r="AK11" s="31"/>
      <c r="AL11" s="26"/>
      <c r="AM11" s="29"/>
      <c r="AN11" s="60"/>
      <c r="AO11" s="31"/>
      <c r="AP11" s="26"/>
      <c r="AQ11" s="29"/>
      <c r="AR11" s="60">
        <v>0.29166666666666669</v>
      </c>
      <c r="AS11" s="31"/>
      <c r="AT11" s="26"/>
      <c r="AU11" s="35"/>
      <c r="AV11" s="19" t="s">
        <v>12</v>
      </c>
      <c r="AW11" s="28"/>
      <c r="AX11" s="30">
        <v>0.58333333333333337</v>
      </c>
      <c r="AY11" s="26"/>
      <c r="AZ11" s="29"/>
      <c r="BA11" s="30"/>
      <c r="BB11" s="31"/>
      <c r="BC11" s="26"/>
      <c r="BD11" s="29">
        <v>0.58333333333333337</v>
      </c>
      <c r="BE11" s="30"/>
      <c r="BF11" s="29"/>
      <c r="BG11" s="30"/>
      <c r="BH11" s="31"/>
      <c r="BI11" s="26"/>
      <c r="BJ11" s="35"/>
      <c r="BK11" s="25" t="s">
        <v>12</v>
      </c>
    </row>
    <row r="12" spans="1:63" ht="11.15" customHeight="1" thickBot="1">
      <c r="A12" s="224"/>
      <c r="B12" s="46"/>
      <c r="C12" s="48">
        <v>0.91666666666666663</v>
      </c>
      <c r="D12" s="43"/>
      <c r="E12" s="47"/>
      <c r="F12" s="48"/>
      <c r="G12" s="47"/>
      <c r="H12" s="48"/>
      <c r="I12" s="47"/>
      <c r="J12" s="61">
        <v>0.58333333333333337</v>
      </c>
      <c r="K12" s="62"/>
      <c r="L12" s="48"/>
      <c r="M12" s="48"/>
      <c r="N12" s="43"/>
      <c r="O12" s="44">
        <v>0.91666666666666663</v>
      </c>
      <c r="P12" s="57">
        <f>SUMPRODUCT((MOD(COLUMN(B10:N10),2)=0)*(B10:N10&lt;&gt;"CP")*(B10:N10&lt;&gt;"RCR")*(B10:N10&lt;&gt;"AM")*(B10:N10&lt;&gt;"CM")*((B12:N12)-(B11:N11)))
+SUMPRODUCT((MOD(COLUMN(B10:N10),2)=0)*(B10:N10&lt;&gt;"CP")*(B10:N10&lt;&gt;"RCR")*(B10:N10&lt;&gt;"AM")*(B10:N10&lt;&gt;"CM")*((C12:O12)-(C11:O11)))</f>
        <v>0.66666666666666652</v>
      </c>
      <c r="Q12" s="46"/>
      <c r="R12" s="47"/>
      <c r="S12" s="48"/>
      <c r="T12" s="47"/>
      <c r="U12" s="48"/>
      <c r="V12" s="47">
        <v>0.91666666666666663</v>
      </c>
      <c r="W12" s="43"/>
      <c r="X12" s="47"/>
      <c r="Y12" s="43"/>
      <c r="Z12" s="47">
        <v>0.875</v>
      </c>
      <c r="AA12" s="48"/>
      <c r="AB12" s="47"/>
      <c r="AC12" s="43"/>
      <c r="AD12" s="44"/>
      <c r="AE12" s="57">
        <f t="shared" ref="AE12" si="1">SUMPRODUCT((MOD(COLUMN(Q10:AC10),2)=1)*(Q10:AC10&lt;&gt;"CP")*(Q10:AC10&lt;&gt;"RCR")*(Q10:AC10&lt;&gt;"AM")*(Q10:AC10&lt;&gt;"CM")*((Q12:AC12)-(Q11:AC11)))
+SUMPRODUCT((MOD(COLUMN(Q10:AC10),2)=1)*(Q10:AC10&lt;&gt;"CP")*(Q10:AC10&lt;&gt;"RCR")*(Q10:AC10&lt;&gt;"AM")*(Q10:AC10&lt;&gt;"CM")*((R12:AD12)-(R11:AD11)))</f>
        <v>0.62499999999999989</v>
      </c>
      <c r="AG12" s="229"/>
      <c r="AH12" s="46"/>
      <c r="AI12" s="47"/>
      <c r="AJ12" s="48">
        <v>0.70833333333333337</v>
      </c>
      <c r="AK12" s="47"/>
      <c r="AL12" s="43"/>
      <c r="AM12" s="47"/>
      <c r="AN12" s="48"/>
      <c r="AO12" s="47"/>
      <c r="AP12" s="43"/>
      <c r="AQ12" s="47"/>
      <c r="AR12" s="48">
        <v>0.625</v>
      </c>
      <c r="AS12" s="47"/>
      <c r="AT12" s="43"/>
      <c r="AU12" s="44"/>
      <c r="AV12" s="41">
        <f>SUM(AU12-AU11+IF(AU11&gt;AU12,1))+(AT12-AT11+IF(AT11&gt;AT12,1))+(AS12-AS11+IF(AS11&gt;AS12,1))+(AR12-AR11+IF(AR11&gt;AR12,1))+(AQ12-AQ11+IF(AQ11&gt;AQ12,1)+(AP12-AP11+IF(AP11&gt;AP12,1))+(AO12-AO11+IF(AO11&gt;AO12,1))+(AN12-AN11+IF(AN11&gt;AN12,1))+(AM12-AM11+IF(AM11&gt;AM12,1))+(AL12-AL11+IF(AL11&gt;AL12,1))+(AK12-AK11+IF(AK11&gt;AK12,1))+(AJ12-AJ11+IF(AJ11&gt;AJ12,1))+(AI12-AI11+IF(AI11&gt;AI12,1))+(AH12-AH11+IF(AH11&gt;AH12,1)))</f>
        <v>0.75</v>
      </c>
      <c r="AW12" s="46"/>
      <c r="AX12" s="48">
        <v>0.91666666666666663</v>
      </c>
      <c r="AY12" s="43"/>
      <c r="AZ12" s="47"/>
      <c r="BA12" s="48"/>
      <c r="BB12" s="47"/>
      <c r="BC12" s="43"/>
      <c r="BD12" s="47">
        <v>0.91666666666666663</v>
      </c>
      <c r="BE12" s="48"/>
      <c r="BF12" s="47"/>
      <c r="BG12" s="48"/>
      <c r="BH12" s="47"/>
      <c r="BI12" s="43"/>
      <c r="BJ12" s="44"/>
      <c r="BK12" s="42">
        <f>SUM(BJ12-BJ11+IF(BJ11&gt;BJ12,1))+(BI12-BI11+IF(BI11&gt;BI12,1))+(BH12-BH11+IF(BH11&gt;BH12,1))+(BG12-BG11+IF(BG11&gt;BG12,1))+(BF12-BF11+IF(BF11&gt;BF12,1)+(BE12-BE11+IF(BE11&gt;BE12,1))+(BD12-BD11+IF(BD11&gt;BD12,1))+(BC12-BC11+IF(BC11&gt;BC12,1))+(BB12-BB11+IF(BB11&gt;BB12,1))+(BA12-BA11+IF(BA11&gt;BA12,1))+(AZ12-AZ11+IF(AZ11&gt;AZ12,1))+(AY12-AY11+IF(AY11&gt;AY12,1))+(AX12-AX11+IF(AX11&gt;AX12,1))+(AW12-AW11+IF(AW11&gt;AW12,1)))</f>
        <v>0.66666666666666652</v>
      </c>
    </row>
    <row r="13" spans="1:63" ht="11.15" customHeight="1">
      <c r="A13" s="237" t="s">
        <v>28</v>
      </c>
      <c r="B13" s="209" t="s">
        <v>13</v>
      </c>
      <c r="C13" s="207"/>
      <c r="D13" s="236" t="s">
        <v>14</v>
      </c>
      <c r="E13" s="226"/>
      <c r="F13" s="206" t="s">
        <v>11</v>
      </c>
      <c r="G13" s="207"/>
      <c r="H13" s="206" t="s">
        <v>4</v>
      </c>
      <c r="I13" s="207"/>
      <c r="J13" s="215" t="s">
        <v>13</v>
      </c>
      <c r="K13" s="207"/>
      <c r="L13" s="215" t="s">
        <v>8</v>
      </c>
      <c r="M13" s="207"/>
      <c r="N13" s="206" t="s">
        <v>13</v>
      </c>
      <c r="O13" s="208"/>
      <c r="P13" s="6"/>
      <c r="Q13" s="213" t="s">
        <v>7</v>
      </c>
      <c r="R13" s="214"/>
      <c r="S13" s="236" t="s">
        <v>14</v>
      </c>
      <c r="T13" s="226"/>
      <c r="U13" s="206" t="s">
        <v>13</v>
      </c>
      <c r="V13" s="207"/>
      <c r="W13" s="215" t="s">
        <v>10</v>
      </c>
      <c r="X13" s="207"/>
      <c r="Y13" s="206" t="s">
        <v>13</v>
      </c>
      <c r="Z13" s="207"/>
      <c r="AA13" s="206" t="s">
        <v>11</v>
      </c>
      <c r="AB13" s="207"/>
      <c r="AC13" s="206" t="s">
        <v>4</v>
      </c>
      <c r="AD13" s="208"/>
      <c r="AE13" s="6"/>
      <c r="AG13" s="227" t="str">
        <f>A13</f>
        <v>D</v>
      </c>
      <c r="AH13" s="209" t="s">
        <v>10</v>
      </c>
      <c r="AI13" s="207"/>
      <c r="AJ13" s="206" t="s">
        <v>13</v>
      </c>
      <c r="AK13" s="207"/>
      <c r="AL13" s="206" t="s">
        <v>11</v>
      </c>
      <c r="AM13" s="207"/>
      <c r="AN13" s="206" t="s">
        <v>10</v>
      </c>
      <c r="AO13" s="207"/>
      <c r="AP13" s="206" t="s">
        <v>4</v>
      </c>
      <c r="AQ13" s="208"/>
      <c r="AR13" s="206" t="s">
        <v>13</v>
      </c>
      <c r="AS13" s="207"/>
      <c r="AT13" s="206" t="s">
        <v>10</v>
      </c>
      <c r="AU13" s="208"/>
      <c r="AV13" s="6"/>
      <c r="AW13" s="206" t="s">
        <v>13</v>
      </c>
      <c r="AX13" s="207"/>
      <c r="AY13" s="230" t="s">
        <v>8</v>
      </c>
      <c r="AZ13" s="231"/>
      <c r="BA13" s="209" t="s">
        <v>7</v>
      </c>
      <c r="BB13" s="207"/>
      <c r="BC13" s="206" t="s">
        <v>13</v>
      </c>
      <c r="BD13" s="207"/>
      <c r="BE13" s="230" t="s">
        <v>8</v>
      </c>
      <c r="BF13" s="231"/>
      <c r="BG13" s="206" t="s">
        <v>11</v>
      </c>
      <c r="BH13" s="207"/>
      <c r="BI13" s="206" t="s">
        <v>4</v>
      </c>
      <c r="BJ13" s="208"/>
      <c r="BK13" s="10">
        <f>P15+AE15+AV15+BK15</f>
        <v>2.7916666666666665</v>
      </c>
    </row>
    <row r="14" spans="1:63" ht="11.15" customHeight="1">
      <c r="A14" s="238"/>
      <c r="B14" s="28"/>
      <c r="C14" s="30"/>
      <c r="D14" s="64"/>
      <c r="E14" s="65">
        <v>0.58333333333333337</v>
      </c>
      <c r="F14" s="30"/>
      <c r="G14" s="31"/>
      <c r="H14" s="30"/>
      <c r="I14" s="31"/>
      <c r="J14" s="30"/>
      <c r="K14" s="31"/>
      <c r="L14" s="30"/>
      <c r="M14" s="30">
        <v>0.58333333333333337</v>
      </c>
      <c r="N14" s="26"/>
      <c r="O14" s="27"/>
      <c r="P14" s="19" t="s">
        <v>12</v>
      </c>
      <c r="Q14" s="28"/>
      <c r="R14" s="29"/>
      <c r="S14" s="58"/>
      <c r="T14" s="59">
        <v>0.58333333333333337</v>
      </c>
      <c r="U14" s="30"/>
      <c r="V14" s="31"/>
      <c r="W14" s="26"/>
      <c r="X14" s="66">
        <v>0.58333333333333337</v>
      </c>
      <c r="Y14" s="26"/>
      <c r="Z14" s="29"/>
      <c r="AA14" s="30"/>
      <c r="AB14" s="66">
        <v>0.58333333333333337</v>
      </c>
      <c r="AC14" s="26"/>
      <c r="AD14" s="66">
        <v>0.58333333333333337</v>
      </c>
      <c r="AE14" s="19" t="s">
        <v>12</v>
      </c>
      <c r="AG14" s="228"/>
      <c r="AH14" s="67">
        <v>0.375</v>
      </c>
      <c r="AI14" s="29"/>
      <c r="AJ14" s="30"/>
      <c r="AK14" s="31"/>
      <c r="AL14" s="26"/>
      <c r="AM14" s="29"/>
      <c r="AN14" s="60">
        <v>0.29166666666666669</v>
      </c>
      <c r="AO14" s="31"/>
      <c r="AP14" s="26"/>
      <c r="AQ14" s="29"/>
      <c r="AR14" s="60"/>
      <c r="AS14" s="31"/>
      <c r="AT14" s="26">
        <v>0.29166666666666669</v>
      </c>
      <c r="AU14" s="35"/>
      <c r="AV14" s="19" t="s">
        <v>12</v>
      </c>
      <c r="AW14" s="28"/>
      <c r="AX14" s="30"/>
      <c r="AY14" s="26"/>
      <c r="AZ14" s="29">
        <v>0.58333333333333337</v>
      </c>
      <c r="BA14" s="30"/>
      <c r="BB14" s="31"/>
      <c r="BC14" s="26"/>
      <c r="BD14" s="29"/>
      <c r="BE14" s="30"/>
      <c r="BF14" s="29">
        <v>0.58333333333333337</v>
      </c>
      <c r="BG14" s="30"/>
      <c r="BH14" s="31"/>
      <c r="BI14" s="26"/>
      <c r="BJ14" s="35"/>
      <c r="BK14" s="25" t="s">
        <v>12</v>
      </c>
    </row>
    <row r="15" spans="1:63" ht="11.15" customHeight="1" thickBot="1">
      <c r="A15" s="239"/>
      <c r="B15" s="46"/>
      <c r="C15" s="48"/>
      <c r="D15" s="68"/>
      <c r="E15" s="69">
        <v>0.91666666666666663</v>
      </c>
      <c r="F15" s="48"/>
      <c r="G15" s="47"/>
      <c r="H15" s="48"/>
      <c r="I15" s="47"/>
      <c r="J15" s="48"/>
      <c r="K15" s="47"/>
      <c r="L15" s="48"/>
      <c r="M15" s="48">
        <v>0.91666666666666663</v>
      </c>
      <c r="N15" s="43"/>
      <c r="O15" s="44"/>
      <c r="P15" s="57">
        <f t="shared" ref="P15" si="2">SUMPRODUCT((MOD(COLUMN(B13:N13),2)=0)*(B13:N13&lt;&gt;"CP")*(B13:N13&lt;&gt;"RCR")*(B13:N13&lt;&gt;"AM")*(B13:N13&lt;&gt;"CM")*((B15:N15)-(B14:N14)))
+SUMPRODUCT((MOD(COLUMN(B13:N13),2)=0)*(B13:N13&lt;&gt;"CP")*(B13:N13&lt;&gt;"RCR")*(B13:N13&lt;&gt;"AM")*(B13:N13&lt;&gt;"CM")*((C15:O15)-(C14:O14)))</f>
        <v>0.33333333333333326</v>
      </c>
      <c r="Q15" s="46"/>
      <c r="R15" s="47"/>
      <c r="S15" s="61"/>
      <c r="T15" s="62">
        <v>0.91666666666666663</v>
      </c>
      <c r="U15" s="48"/>
      <c r="V15" s="47"/>
      <c r="W15" s="43"/>
      <c r="X15" s="70">
        <v>0.91666666666666663</v>
      </c>
      <c r="Y15" s="43"/>
      <c r="Z15" s="47"/>
      <c r="AA15" s="48"/>
      <c r="AB15" s="70">
        <v>0.91666666666666663</v>
      </c>
      <c r="AC15" s="43"/>
      <c r="AD15" s="70">
        <v>0.875</v>
      </c>
      <c r="AE15" s="57">
        <f t="shared" ref="AE15" si="3">SUMPRODUCT((MOD(COLUMN(Q13:AC13),2)=1)*(Q13:AC13&lt;&gt;"CP")*(Q13:AC13&lt;&gt;"RCR")*(Q13:AC13&lt;&gt;"AM")*(Q13:AC13&lt;&gt;"CM")*((Q15:AC15)-(Q14:AC14)))
+SUMPRODUCT((MOD(COLUMN(Q13:AC13),2)=1)*(Q13:AC13&lt;&gt;"CP")*(Q13:AC13&lt;&gt;"RCR")*(Q13:AC13&lt;&gt;"AM")*(Q13:AC13&lt;&gt;"CM")*((R15:AD15)-(R14:AD14)))</f>
        <v>0.95833333333333315</v>
      </c>
      <c r="AG15" s="229"/>
      <c r="AH15" s="71">
        <v>0.58333333333333337</v>
      </c>
      <c r="AI15" s="47"/>
      <c r="AJ15" s="48"/>
      <c r="AK15" s="47"/>
      <c r="AL15" s="43"/>
      <c r="AM15" s="47"/>
      <c r="AN15" s="48">
        <v>0.58333333333333337</v>
      </c>
      <c r="AO15" s="47"/>
      <c r="AP15" s="43"/>
      <c r="AQ15" s="47"/>
      <c r="AR15" s="48"/>
      <c r="AS15" s="47"/>
      <c r="AT15" s="43">
        <v>0.66666666666666663</v>
      </c>
      <c r="AU15" s="44"/>
      <c r="AV15" s="41">
        <f>SUM(AU15-AU14+IF(AU14&gt;AU15,1))+(AT15-AT14+IF(AT14&gt;AT15,1))+(AS15-AS14+IF(AS14&gt;AS15,1))+(AR15-AR14+IF(AR14&gt;AR15,1))+(AQ15-AQ14+IF(AQ14&gt;AQ15,1)+(AP15-AP14+IF(AP14&gt;AP15,1))+(AO15-AO14+IF(AO14&gt;AO15,1))+(AN15-AN14+IF(AN14&gt;AN15,1))+(AM15-AM14+IF(AM14&gt;AM15,1))+(AL15-AL14+IF(AL14&gt;AL15,1))+(AK15-AK14+IF(AK14&gt;AK15,1))+(AJ15-AJ14+IF(AJ14&gt;AJ15,1))+(AI15-AI14+IF(AI14&gt;AI15,1))+(AH15-AH14+IF(AH14&gt;AH15,1)))</f>
        <v>0.875</v>
      </c>
      <c r="AW15" s="46"/>
      <c r="AX15" s="48"/>
      <c r="AY15" s="43"/>
      <c r="AZ15" s="47">
        <v>0.875</v>
      </c>
      <c r="BA15" s="48"/>
      <c r="BB15" s="47"/>
      <c r="BC15" s="43"/>
      <c r="BD15" s="47"/>
      <c r="BE15" s="48"/>
      <c r="BF15" s="47">
        <v>0.91666666666666663</v>
      </c>
      <c r="BG15" s="48"/>
      <c r="BH15" s="47"/>
      <c r="BI15" s="43"/>
      <c r="BJ15" s="44"/>
      <c r="BK15" s="42">
        <f>SUM(BJ15-BJ14+IF(BJ14&gt;BJ15,1))+(BI15-BI14+IF(BI14&gt;BI15,1))+(BH15-BH14+IF(BH14&gt;BH15,1))+(BG15-BG14+IF(BG14&gt;BG15,1))+(BF15-BF14+IF(BF14&gt;BF15,1)+(BE15-BE14+IF(BE14&gt;BE15,1))+(BD15-BD14+IF(BD14&gt;BD15,1))+(BC15-BC14+IF(BC14&gt;BC15,1))+(BB15-BB14+IF(BB14&gt;BB15,1))+(BA15-BA14+IF(BA14&gt;BA15,1))+(AZ15-AZ14+IF(AZ14&gt;AZ15,1))+(AY15-AY14+IF(AY14&gt;AY15,1))+(AX15-AX14+IF(AX14&gt;AX15,1))+(AW15-AW14+IF(AW14&gt;AW15,1)))</f>
        <v>0.62499999999999989</v>
      </c>
    </row>
    <row r="16" spans="1:63" s="11" customFormat="1" ht="13" customHeight="1">
      <c r="A16" s="232" t="s">
        <v>29</v>
      </c>
      <c r="B16" s="235" t="s">
        <v>14</v>
      </c>
      <c r="C16" s="226"/>
      <c r="D16" s="235" t="s">
        <v>14</v>
      </c>
      <c r="E16" s="226"/>
      <c r="F16" s="215" t="s">
        <v>7</v>
      </c>
      <c r="G16" s="207"/>
      <c r="H16" s="206" t="s">
        <v>13</v>
      </c>
      <c r="I16" s="207"/>
      <c r="J16" s="235" t="s">
        <v>14</v>
      </c>
      <c r="K16" s="226"/>
      <c r="L16" s="236" t="s">
        <v>14</v>
      </c>
      <c r="M16" s="226"/>
      <c r="N16" s="206" t="s">
        <v>4</v>
      </c>
      <c r="O16" s="208"/>
      <c r="P16" s="6"/>
      <c r="Q16" s="202" t="s">
        <v>3</v>
      </c>
      <c r="R16" s="203"/>
      <c r="S16" s="221" t="s">
        <v>3</v>
      </c>
      <c r="T16" s="203"/>
      <c r="U16" s="218" t="s">
        <v>3</v>
      </c>
      <c r="V16" s="203"/>
      <c r="W16" s="218" t="s">
        <v>5</v>
      </c>
      <c r="X16" s="203"/>
      <c r="Y16" s="218" t="s">
        <v>3</v>
      </c>
      <c r="Z16" s="203"/>
      <c r="AA16" s="218" t="s">
        <v>3</v>
      </c>
      <c r="AB16" s="203"/>
      <c r="AC16" s="218" t="s">
        <v>4</v>
      </c>
      <c r="AD16" s="203"/>
      <c r="AE16" s="6"/>
      <c r="AF16" s="7"/>
      <c r="AG16" s="227" t="str">
        <f>A16</f>
        <v>E</v>
      </c>
      <c r="AH16" s="202" t="s">
        <v>3</v>
      </c>
      <c r="AI16" s="203"/>
      <c r="AJ16" s="202" t="s">
        <v>3</v>
      </c>
      <c r="AK16" s="203"/>
      <c r="AL16" s="202" t="s">
        <v>3</v>
      </c>
      <c r="AM16" s="203"/>
      <c r="AN16" s="202" t="s">
        <v>3</v>
      </c>
      <c r="AO16" s="203"/>
      <c r="AP16" s="202" t="s">
        <v>3</v>
      </c>
      <c r="AQ16" s="203"/>
      <c r="AR16" s="202" t="s">
        <v>3</v>
      </c>
      <c r="AS16" s="203"/>
      <c r="AT16" s="202" t="s">
        <v>4</v>
      </c>
      <c r="AU16" s="203"/>
      <c r="AV16" s="72"/>
      <c r="AW16" s="202" t="s">
        <v>3</v>
      </c>
      <c r="AX16" s="203"/>
      <c r="AY16" s="202" t="s">
        <v>3</v>
      </c>
      <c r="AZ16" s="203"/>
      <c r="BA16" s="202" t="s">
        <v>3</v>
      </c>
      <c r="BB16" s="203"/>
      <c r="BC16" s="202" t="s">
        <v>3</v>
      </c>
      <c r="BD16" s="203"/>
      <c r="BE16" s="202" t="s">
        <v>3</v>
      </c>
      <c r="BF16" s="203"/>
      <c r="BG16" s="202" t="s">
        <v>3</v>
      </c>
      <c r="BH16" s="203"/>
      <c r="BI16" s="202" t="s">
        <v>4</v>
      </c>
      <c r="BJ16" s="242"/>
      <c r="BK16" s="10">
        <f>P18+AE18+AV18+BK18</f>
        <v>3</v>
      </c>
    </row>
    <row r="17" spans="1:63" ht="11.15" customHeight="1">
      <c r="A17" s="233"/>
      <c r="B17" s="73">
        <v>0.41666666666666669</v>
      </c>
      <c r="C17" s="65"/>
      <c r="D17" s="58">
        <v>0.41666666666666669</v>
      </c>
      <c r="E17" s="59"/>
      <c r="F17" s="30"/>
      <c r="G17" s="31"/>
      <c r="H17" s="26"/>
      <c r="I17" s="29"/>
      <c r="J17" s="74">
        <v>0.375</v>
      </c>
      <c r="K17" s="59"/>
      <c r="L17" s="75"/>
      <c r="M17" s="76">
        <v>0.58333333333333337</v>
      </c>
      <c r="N17" s="77"/>
      <c r="O17" s="78">
        <v>0.58333333333333337</v>
      </c>
      <c r="P17" s="19" t="s">
        <v>12</v>
      </c>
      <c r="Q17" s="12">
        <v>0.41666666666666669</v>
      </c>
      <c r="R17" s="13"/>
      <c r="S17" s="16">
        <v>0.41666666666666669</v>
      </c>
      <c r="T17" s="17"/>
      <c r="U17" s="16"/>
      <c r="V17" s="17"/>
      <c r="W17" s="16"/>
      <c r="X17" s="17"/>
      <c r="Y17" s="16"/>
      <c r="Z17" s="17"/>
      <c r="AA17" s="16"/>
      <c r="AB17" s="16">
        <v>0.58333333333333337</v>
      </c>
      <c r="AC17" s="15"/>
      <c r="AD17" s="55">
        <v>0.58333333333333337</v>
      </c>
      <c r="AE17" s="19" t="s">
        <v>12</v>
      </c>
      <c r="AG17" s="228"/>
      <c r="AH17" s="12">
        <v>0.41666666666666669</v>
      </c>
      <c r="AI17" s="13"/>
      <c r="AJ17" s="16">
        <v>0.41666666666666669</v>
      </c>
      <c r="AK17" s="17"/>
      <c r="AL17" s="16"/>
      <c r="AM17" s="17"/>
      <c r="AN17" s="15"/>
      <c r="AO17" s="13">
        <v>0.58333333333333337</v>
      </c>
      <c r="AP17" s="14">
        <v>0.29166666666666669</v>
      </c>
      <c r="AQ17" s="17"/>
      <c r="AR17" s="16"/>
      <c r="AS17" s="17"/>
      <c r="AT17" s="15"/>
      <c r="AU17" s="18"/>
      <c r="AV17" s="19" t="s">
        <v>12</v>
      </c>
      <c r="AW17" s="12">
        <v>0.41666666666666669</v>
      </c>
      <c r="AX17" s="13"/>
      <c r="AY17" s="16">
        <v>0.29166666666666669</v>
      </c>
      <c r="AZ17" s="17"/>
      <c r="BA17" s="16"/>
      <c r="BB17" s="17"/>
      <c r="BC17" s="15"/>
      <c r="BD17" s="13"/>
      <c r="BE17" s="14"/>
      <c r="BF17" s="17"/>
      <c r="BG17" s="16">
        <v>0.29166666666666669</v>
      </c>
      <c r="BH17" s="17"/>
      <c r="BI17" s="15">
        <v>0.29166666666666669</v>
      </c>
      <c r="BJ17" s="18"/>
      <c r="BK17" s="25" t="s">
        <v>12</v>
      </c>
    </row>
    <row r="18" spans="1:63" ht="11.15" customHeight="1" thickBot="1">
      <c r="A18" s="234"/>
      <c r="B18" s="79">
        <v>0.66666666666666663</v>
      </c>
      <c r="C18" s="62"/>
      <c r="D18" s="61">
        <v>0.66666666666666663</v>
      </c>
      <c r="E18" s="62"/>
      <c r="F18" s="48"/>
      <c r="G18" s="47"/>
      <c r="H18" s="43"/>
      <c r="I18" s="47"/>
      <c r="J18" s="61">
        <v>0.60416666666666663</v>
      </c>
      <c r="K18" s="62"/>
      <c r="L18" s="80"/>
      <c r="M18" s="69">
        <v>0.91666666666666663</v>
      </c>
      <c r="N18" s="81"/>
      <c r="O18" s="82">
        <v>0.91666666666666663</v>
      </c>
      <c r="P18" s="57">
        <f t="shared" ref="P18" si="4">SUMPRODUCT((MOD(COLUMN(B16:N16),2)=0)*(B16:N16&lt;&gt;"CP")*(B16:N16&lt;&gt;"RCR")*(B16:N16&lt;&gt;"AM")*(B16:N16&lt;&gt;"CM")*((B18:N18)-(B17:N17)))
+SUMPRODUCT((MOD(COLUMN(B16:N16),2)=0)*(B16:N16&lt;&gt;"CP")*(B16:N16&lt;&gt;"RCR")*(B16:N16&lt;&gt;"AM")*(B16:N16&lt;&gt;"CM")*((C18:O18)-(C17:O17)))</f>
        <v>0.33333333333333326</v>
      </c>
      <c r="Q18" s="36">
        <v>0.66666666666666663</v>
      </c>
      <c r="R18" s="37"/>
      <c r="S18" s="38">
        <v>0.70833333333333337</v>
      </c>
      <c r="T18" s="37"/>
      <c r="U18" s="38"/>
      <c r="V18" s="37"/>
      <c r="W18" s="38"/>
      <c r="X18" s="37"/>
      <c r="Y18" s="38"/>
      <c r="Z18" s="37"/>
      <c r="AA18" s="38"/>
      <c r="AB18" s="38">
        <v>0.91666666666666663</v>
      </c>
      <c r="AC18" s="39"/>
      <c r="AD18" s="40">
        <v>0.91666666666666663</v>
      </c>
      <c r="AE18" s="57">
        <f t="shared" ref="AE18" si="5">SUMPRODUCT((MOD(COLUMN(Q16:AC16),2)=1)*(Q16:AC16&lt;&gt;"CP")*(Q16:AC16&lt;&gt;"RCR")*(Q16:AC16&lt;&gt;"AM")*(Q16:AC16&lt;&gt;"CM")*((Q18:AC18)-(Q17:AC17)))
+SUMPRODUCT((MOD(COLUMN(Q16:AC16),2)=1)*(Q16:AC16&lt;&gt;"CP")*(Q16:AC16&lt;&gt;"RCR")*(Q16:AC16&lt;&gt;"AM")*(Q16:AC16&lt;&gt;"CM")*((R18:AD18)-(R17:AD17)))</f>
        <v>0.33333333333333326</v>
      </c>
      <c r="AG18" s="229"/>
      <c r="AH18" s="36">
        <v>0.70833333333333337</v>
      </c>
      <c r="AI18" s="37"/>
      <c r="AJ18" s="38">
        <v>0.70833333333333337</v>
      </c>
      <c r="AK18" s="37"/>
      <c r="AL18" s="38"/>
      <c r="AM18" s="37"/>
      <c r="AN18" s="39"/>
      <c r="AO18" s="37">
        <v>0.83333333333333337</v>
      </c>
      <c r="AP18" s="38">
        <v>0.58333333333333337</v>
      </c>
      <c r="AQ18" s="37"/>
      <c r="AR18" s="38"/>
      <c r="AS18" s="37"/>
      <c r="AT18" s="39"/>
      <c r="AU18" s="40"/>
      <c r="AV18" s="41">
        <f>SUM(AU18-AU17+IF(AU17&gt;AU18,1))+(AT18-AT17+IF(AT17&gt;AT18,1))+(AS18-AS17+IF(AS17&gt;AS18,1))+(AR18-AR17+IF(AR17&gt;AR18,1))+(AQ18-AQ17+IF(AQ17&gt;AQ18,1)+(AP18-AP17+IF(AP17&gt;AP18,1))+(AO18-AO17+IF(AO17&gt;AO18,1))+(AN18-AN17+IF(AN17&gt;AN18,1))+(AM18-AM17+IF(AM17&gt;AM18,1))+(AL18-AL17+IF(AL17&gt;AL18,1))+(AK18-AK17+IF(AK17&gt;AK18,1))+(AJ18-AJ17+IF(AJ17&gt;AJ18,1))+(AI18-AI17+IF(AI17&gt;AI18,1))+(AH18-AH17+IF(AH17&gt;AH18,1)))</f>
        <v>1.1250000000000002</v>
      </c>
      <c r="AW18" s="36">
        <v>0.66666666666666663</v>
      </c>
      <c r="AX18" s="37"/>
      <c r="AY18" s="38">
        <v>0.58333333333333337</v>
      </c>
      <c r="AZ18" s="37"/>
      <c r="BA18" s="38"/>
      <c r="BB18" s="37"/>
      <c r="BC18" s="39"/>
      <c r="BD18" s="37"/>
      <c r="BE18" s="38"/>
      <c r="BF18" s="37"/>
      <c r="BG18" s="38">
        <v>0.58333333333333337</v>
      </c>
      <c r="BH18" s="37"/>
      <c r="BI18" s="39">
        <v>0.66666666666666663</v>
      </c>
      <c r="BJ18" s="40"/>
      <c r="BK18" s="42">
        <f>SUM(BJ18-BJ17+IF(BJ17&gt;BJ18,1))+(BI18-BI17+IF(BI17&gt;BI18,1))+(BH18-BH17+IF(BH17&gt;BH18,1))+(BG18-BG17+IF(BG17&gt;BG18,1))+(BF18-BF17+IF(BF17&gt;BF18,1)+(BE18-BE17+IF(BE17&gt;BE18,1))+(BD18-BD17+IF(BD17&gt;BD18,1))+(BC18-BC17+IF(BC17&gt;BC18,1))+(BB18-BB17+IF(BB17&gt;BB18,1))+(BA18-BA17+IF(BA17&gt;BA18,1))+(AZ18-AZ17+IF(AZ17&gt;AZ18,1))+(AY18-AY17+IF(AY17&gt;AY18,1))+(AX18-AX17+IF(AX17&gt;AX18,1))+(AW18-AW17+IF(AW17&gt;AW18,1)))</f>
        <v>1.2083333333333333</v>
      </c>
    </row>
    <row r="19" spans="1:63" ht="11.15" customHeight="1">
      <c r="A19" s="256" t="s">
        <v>30</v>
      </c>
      <c r="B19" s="255"/>
      <c r="C19" s="241"/>
      <c r="D19" s="240" t="s">
        <v>8</v>
      </c>
      <c r="E19" s="241"/>
      <c r="F19" s="235" t="s">
        <v>14</v>
      </c>
      <c r="G19" s="226"/>
      <c r="H19" s="240" t="s">
        <v>8</v>
      </c>
      <c r="I19" s="241"/>
      <c r="J19" s="240"/>
      <c r="K19" s="241"/>
      <c r="L19" s="253" t="s">
        <v>14</v>
      </c>
      <c r="M19" s="254"/>
      <c r="N19" s="245"/>
      <c r="O19" s="246"/>
      <c r="P19" s="6"/>
      <c r="Q19" s="255"/>
      <c r="R19" s="241"/>
      <c r="S19" s="240" t="s">
        <v>8</v>
      </c>
      <c r="T19" s="241"/>
      <c r="U19" s="240"/>
      <c r="V19" s="241"/>
      <c r="W19" s="240"/>
      <c r="X19" s="241"/>
      <c r="Y19" s="240"/>
      <c r="Z19" s="241"/>
      <c r="AA19" s="240"/>
      <c r="AB19" s="241"/>
      <c r="AC19" s="245"/>
      <c r="AD19" s="246"/>
      <c r="AE19" s="6"/>
      <c r="AG19" s="83"/>
      <c r="AH19" s="53"/>
      <c r="AI19" s="17"/>
      <c r="AJ19" s="16"/>
      <c r="AK19" s="17"/>
      <c r="AL19" s="16"/>
      <c r="AM19" s="17"/>
      <c r="AN19" s="54"/>
      <c r="AO19" s="16"/>
      <c r="AP19" s="16"/>
      <c r="AQ19" s="17"/>
      <c r="AR19" s="16"/>
      <c r="AS19" s="17"/>
      <c r="AT19" s="54"/>
      <c r="AU19" s="55"/>
      <c r="AV19" s="72"/>
      <c r="AW19" s="53"/>
      <c r="AX19" s="17"/>
      <c r="AY19" s="16"/>
      <c r="AZ19" s="17"/>
      <c r="BA19" s="16"/>
      <c r="BB19" s="17"/>
      <c r="BC19" s="54"/>
      <c r="BD19" s="17"/>
      <c r="BE19" s="16"/>
      <c r="BF19" s="17"/>
      <c r="BG19" s="16"/>
      <c r="BH19" s="17"/>
      <c r="BI19" s="54"/>
      <c r="BJ19" s="55"/>
      <c r="BK19" s="63"/>
    </row>
    <row r="20" spans="1:63" ht="11.15" customHeight="1">
      <c r="A20" s="257"/>
      <c r="B20" s="84"/>
      <c r="C20" s="85"/>
      <c r="D20" s="84"/>
      <c r="E20" s="86">
        <v>0.58333333333333337</v>
      </c>
      <c r="F20" s="87">
        <v>0.29166666666666669</v>
      </c>
      <c r="G20" s="88"/>
      <c r="H20" s="84"/>
      <c r="I20" s="85">
        <v>0.58333333333333337</v>
      </c>
      <c r="J20" s="84"/>
      <c r="K20" s="85"/>
      <c r="L20" s="89">
        <v>0.29166666666666669</v>
      </c>
      <c r="M20" s="88"/>
      <c r="N20" s="84"/>
      <c r="O20" s="85"/>
      <c r="P20" s="19" t="s">
        <v>12</v>
      </c>
      <c r="Q20" s="84"/>
      <c r="R20" s="85"/>
      <c r="S20" s="84"/>
      <c r="T20" s="91">
        <v>0.58333333333333337</v>
      </c>
      <c r="U20" s="84"/>
      <c r="V20" s="85"/>
      <c r="W20" s="84"/>
      <c r="X20" s="85"/>
      <c r="Y20" s="84"/>
      <c r="Z20" s="85"/>
      <c r="AA20" s="84"/>
      <c r="AB20" s="85"/>
      <c r="AC20" s="84"/>
      <c r="AD20" s="85"/>
      <c r="AE20" s="19" t="s">
        <v>12</v>
      </c>
      <c r="AG20" s="83"/>
      <c r="AH20" s="53"/>
      <c r="AI20" s="17"/>
      <c r="AJ20" s="16"/>
      <c r="AK20" s="17"/>
      <c r="AL20" s="16"/>
      <c r="AM20" s="17"/>
      <c r="AN20" s="54"/>
      <c r="AO20" s="16"/>
      <c r="AP20" s="16"/>
      <c r="AQ20" s="17"/>
      <c r="AR20" s="16"/>
      <c r="AS20" s="17"/>
      <c r="AT20" s="54"/>
      <c r="AU20" s="55"/>
      <c r="AV20" s="19" t="s">
        <v>12</v>
      </c>
      <c r="AW20" s="53"/>
      <c r="AX20" s="17"/>
      <c r="AY20" s="16"/>
      <c r="AZ20" s="17"/>
      <c r="BA20" s="16"/>
      <c r="BB20" s="17"/>
      <c r="BC20" s="54"/>
      <c r="BD20" s="17"/>
      <c r="BE20" s="16"/>
      <c r="BF20" s="17"/>
      <c r="BG20" s="16"/>
      <c r="BH20" s="17"/>
      <c r="BI20" s="54"/>
      <c r="BJ20" s="55"/>
      <c r="BK20" s="63"/>
    </row>
    <row r="21" spans="1:63" ht="11.15" customHeight="1" thickBot="1">
      <c r="A21" s="258"/>
      <c r="B21" s="92"/>
      <c r="C21" s="93"/>
      <c r="D21" s="92"/>
      <c r="E21" s="94">
        <v>0.91666666666666663</v>
      </c>
      <c r="F21" s="95">
        <v>0.58333333333333337</v>
      </c>
      <c r="G21" s="96"/>
      <c r="H21" s="92"/>
      <c r="I21" s="93">
        <v>0.91666666666666663</v>
      </c>
      <c r="J21" s="92"/>
      <c r="K21" s="93"/>
      <c r="L21" s="97">
        <v>0.58333333333333337</v>
      </c>
      <c r="M21" s="96"/>
      <c r="N21" s="92"/>
      <c r="O21" s="93"/>
      <c r="P21" s="57">
        <f t="shared" ref="P21" si="6">SUMPRODUCT((MOD(COLUMN(B19:N19),2)=0)*(B19:N19&lt;&gt;"CP")*(B19:N19&lt;&gt;"RCR")*(B19:N19&lt;&gt;"AM")*(B19:N19&lt;&gt;"CM")*((B21:N21)-(B20:N20)))
+SUMPRODUCT((MOD(COLUMN(B19:N19),2)=0)*(B19:N19&lt;&gt;"CP")*(B19:N19&lt;&gt;"RCR")*(B19:N19&lt;&gt;"AM")*(B19:N19&lt;&gt;"CM")*((C21:O21)-(C20:O20)))</f>
        <v>0.66666666666666652</v>
      </c>
      <c r="Q21" s="92"/>
      <c r="R21" s="93"/>
      <c r="S21" s="92"/>
      <c r="T21" s="99">
        <v>0.91666666666666663</v>
      </c>
      <c r="U21" s="92"/>
      <c r="V21" s="93"/>
      <c r="W21" s="92"/>
      <c r="X21" s="93"/>
      <c r="Y21" s="92"/>
      <c r="Z21" s="93"/>
      <c r="AA21" s="92"/>
      <c r="AB21" s="93"/>
      <c r="AC21" s="92"/>
      <c r="AD21" s="93"/>
      <c r="AE21" s="57">
        <f t="shared" ref="AE21" si="7">SUMPRODUCT((MOD(COLUMN(Q19:AC19),2)=1)*(Q19:AC19&lt;&gt;"CP")*(Q19:AC19&lt;&gt;"RCR")*(Q19:AC19&lt;&gt;"AM")*(Q19:AC19&lt;&gt;"CM")*((Q21:AC21)-(Q20:AC20)))
+SUMPRODUCT((MOD(COLUMN(Q19:AC19),2)=1)*(Q19:AC19&lt;&gt;"CP")*(Q19:AC19&lt;&gt;"RCR")*(Q19:AC19&lt;&gt;"AM")*(Q19:AC19&lt;&gt;"CM")*((R21:AD21)-(R20:AD20)))</f>
        <v>0.33333333333333326</v>
      </c>
      <c r="AG21" s="83"/>
      <c r="AH21" s="53"/>
      <c r="AI21" s="17"/>
      <c r="AJ21" s="16"/>
      <c r="AK21" s="17"/>
      <c r="AL21" s="16"/>
      <c r="AM21" s="17"/>
      <c r="AN21" s="54"/>
      <c r="AO21" s="16"/>
      <c r="AP21" s="16"/>
      <c r="AQ21" s="17"/>
      <c r="AR21" s="16"/>
      <c r="AS21" s="17"/>
      <c r="AT21" s="54"/>
      <c r="AU21" s="55"/>
      <c r="AV21" s="41">
        <f>SUM(AU21-AU20+IF(AU20&gt;AU21,1))+(AT21-AT20+IF(AT20&gt;AT21,1))+(AS21-AS20+IF(AS20&gt;AS21,1))+(AR21-AR20+IF(AR20&gt;AR21,1))+(AQ21-AQ20+IF(AQ20&gt;AQ21,1)+(AP21-AP20+IF(AP20&gt;AP21,1))+(AO21-AO20+IF(AO20&gt;AO21,1))+(AN21-AN20+IF(AN20&gt;AN21,1))+(AM21-AM20+IF(AM20&gt;AM21,1))+(AL21-AL20+IF(AL20&gt;AL21,1))+(AK21-AK20+IF(AK20&gt;AK21,1))+(AJ21-AJ20+IF(AJ20&gt;AJ21,1))+(AI21-AI20+IF(AI20&gt;AI21,1))+(AH21-AH20+IF(AH20&gt;AH21,1)))</f>
        <v>0</v>
      </c>
      <c r="AW21" s="53"/>
      <c r="AX21" s="17"/>
      <c r="AY21" s="16"/>
      <c r="AZ21" s="17"/>
      <c r="BA21" s="16"/>
      <c r="BB21" s="17"/>
      <c r="BC21" s="54"/>
      <c r="BD21" s="17"/>
      <c r="BE21" s="16"/>
      <c r="BF21" s="17"/>
      <c r="BG21" s="16"/>
      <c r="BH21" s="17"/>
      <c r="BI21" s="54"/>
      <c r="BJ21" s="55"/>
      <c r="BK21" s="63"/>
    </row>
    <row r="22" spans="1:63" s="11" customFormat="1" ht="13" customHeight="1">
      <c r="A22" s="247" t="s">
        <v>31</v>
      </c>
      <c r="B22" s="250" t="s">
        <v>15</v>
      </c>
      <c r="C22" s="251"/>
      <c r="D22" s="251" t="s">
        <v>15</v>
      </c>
      <c r="E22" s="251"/>
      <c r="F22" s="252" t="s">
        <v>15</v>
      </c>
      <c r="G22" s="251"/>
      <c r="H22" s="206" t="s">
        <v>11</v>
      </c>
      <c r="I22" s="207"/>
      <c r="J22" s="206" t="s">
        <v>4</v>
      </c>
      <c r="K22" s="207"/>
      <c r="L22" s="215" t="s">
        <v>10</v>
      </c>
      <c r="M22" s="207"/>
      <c r="N22" s="206" t="s">
        <v>10</v>
      </c>
      <c r="O22" s="208"/>
      <c r="P22" s="6"/>
      <c r="Q22" s="213" t="s">
        <v>7</v>
      </c>
      <c r="R22" s="214"/>
      <c r="S22" s="243" t="s">
        <v>14</v>
      </c>
      <c r="T22" s="244"/>
      <c r="U22" s="243" t="s">
        <v>14</v>
      </c>
      <c r="V22" s="244"/>
      <c r="W22" s="215" t="s">
        <v>8</v>
      </c>
      <c r="X22" s="207"/>
      <c r="Y22" s="225" t="s">
        <v>14</v>
      </c>
      <c r="Z22" s="226"/>
      <c r="AA22" s="206" t="s">
        <v>11</v>
      </c>
      <c r="AB22" s="207"/>
      <c r="AC22" s="206" t="s">
        <v>4</v>
      </c>
      <c r="AD22" s="208"/>
      <c r="AE22" s="6"/>
      <c r="AF22" s="7"/>
      <c r="AG22" s="227" t="str">
        <f>A22</f>
        <v>G</v>
      </c>
      <c r="AH22" s="209" t="s">
        <v>8</v>
      </c>
      <c r="AI22" s="207"/>
      <c r="AJ22" s="206" t="s">
        <v>8</v>
      </c>
      <c r="AK22" s="207"/>
      <c r="AL22" s="206" t="s">
        <v>11</v>
      </c>
      <c r="AM22" s="207"/>
      <c r="AN22" s="206" t="s">
        <v>4</v>
      </c>
      <c r="AO22" s="208"/>
      <c r="AP22" s="206" t="s">
        <v>8</v>
      </c>
      <c r="AQ22" s="207"/>
      <c r="AR22" s="206" t="s">
        <v>8</v>
      </c>
      <c r="AS22" s="207"/>
      <c r="AT22" s="206" t="s">
        <v>8</v>
      </c>
      <c r="AU22" s="208"/>
      <c r="AV22" s="100"/>
      <c r="AW22" s="209" t="s">
        <v>7</v>
      </c>
      <c r="AX22" s="207"/>
      <c r="AY22" s="206" t="s">
        <v>6</v>
      </c>
      <c r="AZ22" s="207"/>
      <c r="BA22" s="206" t="s">
        <v>10</v>
      </c>
      <c r="BB22" s="207"/>
      <c r="BC22" s="206" t="s">
        <v>10</v>
      </c>
      <c r="BD22" s="207"/>
      <c r="BE22" s="206" t="s">
        <v>10</v>
      </c>
      <c r="BF22" s="207"/>
      <c r="BG22" s="206" t="s">
        <v>11</v>
      </c>
      <c r="BH22" s="207"/>
      <c r="BI22" s="206" t="s">
        <v>4</v>
      </c>
      <c r="BJ22" s="208"/>
      <c r="BK22" s="10">
        <f>P24+AE24+AV24+BK24</f>
        <v>3.7916666666666661</v>
      </c>
    </row>
    <row r="23" spans="1:63" ht="11.15" customHeight="1">
      <c r="A23" s="248"/>
      <c r="B23" s="101">
        <v>0.29166666666666669</v>
      </c>
      <c r="C23" s="102"/>
      <c r="D23" s="103"/>
      <c r="E23" s="104">
        <v>0.58333333333333337</v>
      </c>
      <c r="F23" s="103"/>
      <c r="G23" s="104">
        <v>0.58333333333333337</v>
      </c>
      <c r="H23" s="30"/>
      <c r="I23" s="31"/>
      <c r="J23" s="30"/>
      <c r="K23" s="31"/>
      <c r="L23" s="30">
        <v>0.29166666666666669</v>
      </c>
      <c r="M23" s="31"/>
      <c r="N23" s="26">
        <v>0.29166666666666669</v>
      </c>
      <c r="O23" s="35"/>
      <c r="P23" s="19" t="s">
        <v>12</v>
      </c>
      <c r="Q23" s="28"/>
      <c r="R23" s="29"/>
      <c r="S23" s="75"/>
      <c r="T23" s="105">
        <v>0.58333333333333337</v>
      </c>
      <c r="U23" s="75"/>
      <c r="V23" s="105">
        <v>0.58333333333333337</v>
      </c>
      <c r="W23" s="30"/>
      <c r="X23" s="31">
        <v>0.58333333333333337</v>
      </c>
      <c r="Y23" s="58"/>
      <c r="Z23" s="59">
        <v>0.58333333333333337</v>
      </c>
      <c r="AA23" s="30"/>
      <c r="AB23" s="31"/>
      <c r="AC23" s="26"/>
      <c r="AD23" s="35"/>
      <c r="AE23" s="19" t="s">
        <v>12</v>
      </c>
      <c r="AG23" s="228"/>
      <c r="AH23" s="28"/>
      <c r="AI23" s="31">
        <v>0.58333333333333337</v>
      </c>
      <c r="AJ23" s="30"/>
      <c r="AK23" s="31">
        <v>0.58333333333333337</v>
      </c>
      <c r="AL23" s="30"/>
      <c r="AM23" s="31"/>
      <c r="AN23" s="30"/>
      <c r="AO23" s="31"/>
      <c r="AP23" s="30"/>
      <c r="AQ23" s="31">
        <v>0.58333333333333337</v>
      </c>
      <c r="AR23" s="30"/>
      <c r="AS23" s="31">
        <v>0.58333333333333337</v>
      </c>
      <c r="AT23" s="26"/>
      <c r="AU23" s="27">
        <v>0.58333333333333337</v>
      </c>
      <c r="AV23" s="19" t="s">
        <v>12</v>
      </c>
      <c r="AW23" s="28"/>
      <c r="AX23" s="29"/>
      <c r="AY23" s="30">
        <v>0.375</v>
      </c>
      <c r="AZ23" s="31"/>
      <c r="BA23" s="30">
        <v>0.29166666666666669</v>
      </c>
      <c r="BB23" s="31"/>
      <c r="BC23" s="30">
        <v>0.29166666666666669</v>
      </c>
      <c r="BD23" s="31"/>
      <c r="BE23" s="30">
        <v>0.29166666666666669</v>
      </c>
      <c r="BF23" s="31"/>
      <c r="BG23" s="30"/>
      <c r="BH23" s="31"/>
      <c r="BI23" s="26"/>
      <c r="BJ23" s="35"/>
      <c r="BK23" s="25" t="s">
        <v>12</v>
      </c>
    </row>
    <row r="24" spans="1:63" ht="11.15" customHeight="1" thickBot="1">
      <c r="A24" s="249"/>
      <c r="B24" s="106">
        <v>0.66666666666666663</v>
      </c>
      <c r="C24" s="107"/>
      <c r="D24" s="108"/>
      <c r="E24" s="107">
        <v>0.875</v>
      </c>
      <c r="F24" s="108"/>
      <c r="G24" s="107">
        <v>0.91666666666666663</v>
      </c>
      <c r="H24" s="48"/>
      <c r="I24" s="47"/>
      <c r="J24" s="48"/>
      <c r="K24" s="47"/>
      <c r="L24" s="48">
        <v>0.625</v>
      </c>
      <c r="M24" s="47"/>
      <c r="N24" s="43">
        <v>0.66666666666666663</v>
      </c>
      <c r="O24" s="44"/>
      <c r="P24" s="57">
        <f t="shared" ref="P24" si="8">SUMPRODUCT((MOD(COLUMN(B22:N22),2)=0)*(B22:N22&lt;&gt;"CP")*(B22:N22&lt;&gt;"RCR")*(B22:N22&lt;&gt;"AM")*(B22:N22&lt;&gt;"CM")*((B24:N24)-(B23:N23)))
+SUMPRODUCT((MOD(COLUMN(B22:N22),2)=0)*(B22:N22&lt;&gt;"CP")*(B22:N22&lt;&gt;"RCR")*(B22:N22&lt;&gt;"AM")*(B22:N22&lt;&gt;"CM")*((C24:O24)-(C23:O23)))</f>
        <v>0.70833333333333326</v>
      </c>
      <c r="Q24" s="46"/>
      <c r="R24" s="47"/>
      <c r="S24" s="75"/>
      <c r="T24" s="105">
        <v>0.91666666666666663</v>
      </c>
      <c r="U24" s="75"/>
      <c r="V24" s="105">
        <v>0.91666666666666663</v>
      </c>
      <c r="W24" s="48"/>
      <c r="X24" s="47">
        <v>0.91666666666666663</v>
      </c>
      <c r="Y24" s="61"/>
      <c r="Z24" s="62">
        <v>0.91666666666666663</v>
      </c>
      <c r="AA24" s="48"/>
      <c r="AB24" s="47"/>
      <c r="AC24" s="43"/>
      <c r="AD24" s="44"/>
      <c r="AE24" s="57">
        <f t="shared" ref="AE24" si="9">SUMPRODUCT((MOD(COLUMN(Q22:AC22),2)=1)*(Q22:AC22&lt;&gt;"CP")*(Q22:AC22&lt;&gt;"RCR")*(Q22:AC22&lt;&gt;"AM")*(Q22:AC22&lt;&gt;"CM")*((Q24:AC24)-(Q23:AC23)))
+SUMPRODUCT((MOD(COLUMN(Q22:AC22),2)=1)*(Q22:AC22&lt;&gt;"CP")*(Q22:AC22&lt;&gt;"RCR")*(Q22:AC22&lt;&gt;"AM")*(Q22:AC22&lt;&gt;"CM")*((R24:AD24)-(R23:AD23)))</f>
        <v>0.33333333333333326</v>
      </c>
      <c r="AG24" s="229"/>
      <c r="AH24" s="46"/>
      <c r="AI24" s="47">
        <v>0.91666666666666663</v>
      </c>
      <c r="AJ24" s="48"/>
      <c r="AK24" s="47">
        <v>0.70833333333333337</v>
      </c>
      <c r="AL24" s="48"/>
      <c r="AM24" s="47"/>
      <c r="AN24" s="48"/>
      <c r="AO24" s="47"/>
      <c r="AP24" s="48"/>
      <c r="AQ24" s="47">
        <v>0.91666666666666663</v>
      </c>
      <c r="AR24" s="48"/>
      <c r="AS24" s="47">
        <v>0.91666666666666663</v>
      </c>
      <c r="AT24" s="43"/>
      <c r="AU24" s="44">
        <v>0.91666666666666663</v>
      </c>
      <c r="AV24" s="41">
        <f>SUM(AU24-AU23+IF(AU23&gt;AU24,1))+(AT24-AT23+IF(AT23&gt;AT24,1))+(AS24-AS23+IF(AS23&gt;AS24,1))+(AR24-AR23+IF(AR23&gt;AR24,1))+(AQ24-AQ23+IF(AQ23&gt;AQ24,1)+(AP24-AP23+IF(AP23&gt;AP24,1))+(AO24-AO23+IF(AO23&gt;AO24,1))+(AN24-AN23+IF(AN23&gt;AN24,1))+(AM24-AM23+IF(AM23&gt;AM24,1))+(AL24-AL23+IF(AL23&gt;AL24,1))+(AK24-AK23+IF(AK23&gt;AK24,1))+(AJ24-AJ23+IF(AJ23&gt;AJ24,1))+(AI24-AI23+IF(AI23&gt;AI24,1))+(AH24-AH23+IF(AH23&gt;AH24,1)))</f>
        <v>1.458333333333333</v>
      </c>
      <c r="AW24" s="46"/>
      <c r="AX24" s="47"/>
      <c r="AY24" s="48">
        <v>0.66666666666666663</v>
      </c>
      <c r="AZ24" s="47"/>
      <c r="BA24" s="48">
        <v>0.58333333333333337</v>
      </c>
      <c r="BB24" s="47"/>
      <c r="BC24" s="48">
        <v>0.625</v>
      </c>
      <c r="BD24" s="47"/>
      <c r="BE24" s="48">
        <v>0.66666666666666663</v>
      </c>
      <c r="BF24" s="47"/>
      <c r="BG24" s="48"/>
      <c r="BH24" s="47"/>
      <c r="BI24" s="43"/>
      <c r="BJ24" s="44"/>
      <c r="BK24" s="42">
        <f>SUM(BJ24-BJ23+IF(BJ23&gt;BJ24,1))+(BI24-BI23+IF(BI23&gt;BI24,1))+(BH24-BH23+IF(BH23&gt;BH24,1))+(BG24-BG23+IF(BG23&gt;BG24,1))+(BF24-BF23+IF(BF23&gt;BF24,1)+(BE24-BE23+IF(BE23&gt;BE24,1))+(BD24-BD23+IF(BD23&gt;BD24,1))+(BC24-BC23+IF(BC23&gt;BC24,1))+(BB24-BB23+IF(BB23&gt;BB24,1))+(BA24-BA23+IF(BA23&gt;BA24,1))+(AZ24-AZ23+IF(AZ23&gt;AZ24,1))+(AY24-AY23+IF(AY23&gt;AY24,1))+(AX24-AX23+IF(AX23&gt;AX24,1))+(AW24-AW23+IF(AW23&gt;AW24,1)))</f>
        <v>1.2916666666666665</v>
      </c>
    </row>
    <row r="25" spans="1:63" s="11" customFormat="1" ht="13" customHeight="1">
      <c r="A25" s="259" t="s">
        <v>32</v>
      </c>
      <c r="B25" s="209" t="s">
        <v>10</v>
      </c>
      <c r="C25" s="207"/>
      <c r="D25" s="236" t="s">
        <v>14</v>
      </c>
      <c r="E25" s="226"/>
      <c r="F25" s="225" t="s">
        <v>14</v>
      </c>
      <c r="G25" s="226"/>
      <c r="H25" s="206"/>
      <c r="I25" s="207"/>
      <c r="J25" s="206"/>
      <c r="K25" s="207"/>
      <c r="L25" s="206"/>
      <c r="M25" s="207"/>
      <c r="N25" s="206"/>
      <c r="O25" s="208"/>
      <c r="P25" s="6"/>
      <c r="Q25" s="206"/>
      <c r="R25" s="207"/>
      <c r="S25" s="206"/>
      <c r="T25" s="207"/>
      <c r="U25" s="206"/>
      <c r="V25" s="207"/>
      <c r="W25" s="206"/>
      <c r="X25" s="207"/>
      <c r="Y25" s="215"/>
      <c r="Z25" s="207"/>
      <c r="AA25" s="206"/>
      <c r="AB25" s="207"/>
      <c r="AC25" s="206"/>
      <c r="AD25" s="208"/>
      <c r="AE25" s="6"/>
      <c r="AF25" s="7"/>
      <c r="AG25" s="216" t="str">
        <f>A25</f>
        <v>H</v>
      </c>
      <c r="AH25" s="209"/>
      <c r="AI25" s="207"/>
      <c r="AJ25" s="215"/>
      <c r="AK25" s="207"/>
      <c r="AL25" s="215"/>
      <c r="AM25" s="207"/>
      <c r="AN25" s="206"/>
      <c r="AO25" s="207"/>
      <c r="AP25" s="215"/>
      <c r="AQ25" s="207"/>
      <c r="AR25" s="215"/>
      <c r="AS25" s="207"/>
      <c r="AT25" s="206"/>
      <c r="AU25" s="208"/>
      <c r="AV25" s="109"/>
      <c r="AW25" s="206"/>
      <c r="AX25" s="207"/>
      <c r="AY25" s="215"/>
      <c r="AZ25" s="207"/>
      <c r="BA25" s="215"/>
      <c r="BB25" s="207"/>
      <c r="BC25" s="215"/>
      <c r="BD25" s="207"/>
      <c r="BE25" s="206"/>
      <c r="BF25" s="207"/>
      <c r="BG25" s="215"/>
      <c r="BH25" s="207"/>
      <c r="BI25" s="206"/>
      <c r="BJ25" s="208"/>
      <c r="BK25" s="10">
        <f>P27+AE27+AV27+BK27</f>
        <v>0.29166666666666669</v>
      </c>
    </row>
    <row r="26" spans="1:63" s="111" customFormat="1" ht="11.15" customHeight="1" thickBot="1">
      <c r="A26" s="260"/>
      <c r="B26" s="28">
        <v>0.29166666666666669</v>
      </c>
      <c r="C26" s="29"/>
      <c r="D26" s="58"/>
      <c r="E26" s="59">
        <v>0.58333333333333337</v>
      </c>
      <c r="F26" s="58"/>
      <c r="G26" s="59">
        <v>0.58333333333333337</v>
      </c>
      <c r="H26" s="26"/>
      <c r="I26" s="29"/>
      <c r="J26" s="26"/>
      <c r="K26" s="29"/>
      <c r="L26" s="30"/>
      <c r="M26" s="31"/>
      <c r="N26" s="30"/>
      <c r="O26" s="27"/>
      <c r="P26" s="19" t="s">
        <v>12</v>
      </c>
      <c r="Q26" s="110"/>
      <c r="R26" s="31"/>
      <c r="S26" s="30"/>
      <c r="T26" s="31"/>
      <c r="U26" s="30"/>
      <c r="V26" s="30"/>
      <c r="W26" s="26"/>
      <c r="X26" s="29"/>
      <c r="Y26" s="26"/>
      <c r="Z26" s="29"/>
      <c r="AA26" s="30"/>
      <c r="AB26" s="31"/>
      <c r="AC26" s="30"/>
      <c r="AD26" s="27"/>
      <c r="AE26" s="19" t="s">
        <v>12</v>
      </c>
      <c r="AF26"/>
      <c r="AG26" s="217"/>
      <c r="AH26" s="110"/>
      <c r="AI26" s="31"/>
      <c r="AJ26" s="30"/>
      <c r="AK26" s="31"/>
      <c r="AL26" s="60"/>
      <c r="AM26" s="29"/>
      <c r="AN26" s="26"/>
      <c r="AO26" s="29"/>
      <c r="AP26" s="26"/>
      <c r="AQ26" s="29"/>
      <c r="AR26" s="30"/>
      <c r="AS26" s="31"/>
      <c r="AT26" s="30"/>
      <c r="AU26" s="27"/>
      <c r="AV26" s="19" t="s">
        <v>12</v>
      </c>
      <c r="AW26" s="110"/>
      <c r="AX26" s="31"/>
      <c r="AY26" s="30"/>
      <c r="AZ26" s="31"/>
      <c r="BA26" s="30"/>
      <c r="BB26" s="30"/>
      <c r="BC26" s="26"/>
      <c r="BD26" s="29"/>
      <c r="BE26" s="26"/>
      <c r="BF26" s="29"/>
      <c r="BG26" s="30"/>
      <c r="BH26" s="31"/>
      <c r="BI26" s="30"/>
      <c r="BJ26" s="27"/>
      <c r="BK26" s="25" t="s">
        <v>12</v>
      </c>
    </row>
    <row r="27" spans="1:63" s="111" customFormat="1" ht="11.15" customHeight="1" thickBot="1">
      <c r="A27" s="261"/>
      <c r="B27" s="71">
        <v>0.58333333333333337</v>
      </c>
      <c r="C27" s="47"/>
      <c r="D27" s="61"/>
      <c r="E27" s="62">
        <v>0.875</v>
      </c>
      <c r="F27" s="61"/>
      <c r="G27" s="62">
        <v>0.91666666666666663</v>
      </c>
      <c r="H27" s="43"/>
      <c r="I27" s="47"/>
      <c r="J27" s="43"/>
      <c r="K27" s="47"/>
      <c r="L27" s="48"/>
      <c r="M27" s="47"/>
      <c r="N27" s="48"/>
      <c r="O27" s="44"/>
      <c r="P27" s="57">
        <f t="shared" ref="P27" si="10">SUMPRODUCT((MOD(COLUMN(B25:N25),2)=0)*(B25:N25&lt;&gt;"CP")*(B25:N25&lt;&gt;"RCR")*(B25:N25&lt;&gt;"AM")*(B25:N25&lt;&gt;"CM")*((B27:N27)-(B26:N26)))
+SUMPRODUCT((MOD(COLUMN(B25:N25),2)=0)*(B25:N25&lt;&gt;"CP")*(B25:N25&lt;&gt;"RCR")*(B25:N25&lt;&gt;"AM")*(B25:N25&lt;&gt;"CM")*((C27:O27)-(C26:O26)))</f>
        <v>0.29166666666666669</v>
      </c>
      <c r="Q27" s="46"/>
      <c r="R27" s="47"/>
      <c r="S27" s="48"/>
      <c r="T27" s="47"/>
      <c r="U27" s="48"/>
      <c r="V27" s="48"/>
      <c r="W27" s="43"/>
      <c r="X27" s="47"/>
      <c r="Y27" s="43"/>
      <c r="Z27" s="47"/>
      <c r="AA27" s="48"/>
      <c r="AB27" s="47"/>
      <c r="AC27" s="48"/>
      <c r="AD27" s="44"/>
      <c r="AE27" s="57">
        <f t="shared" ref="AE27" si="11">SUMPRODUCT((MOD(COLUMN(Q25:AC25),2)=1)*(Q25:AC25&lt;&gt;"CP")*(Q25:AC25&lt;&gt;"RCR")*(Q25:AC25&lt;&gt;"AM")*(Q25:AC25&lt;&gt;"CM")*((Q27:AC27)-(Q26:AC26)))
+SUMPRODUCT((MOD(COLUMN(Q25:AC25),2)=1)*(Q25:AC25&lt;&gt;"CP")*(Q25:AC25&lt;&gt;"RCR")*(Q25:AC25&lt;&gt;"AM")*(Q25:AC25&lt;&gt;"CM")*((R27:AD27)-(R26:AD26)))</f>
        <v>0</v>
      </c>
      <c r="AF27"/>
      <c r="AG27" s="217"/>
      <c r="AH27" s="46"/>
      <c r="AI27" s="47"/>
      <c r="AJ27" s="48"/>
      <c r="AK27" s="48"/>
      <c r="AL27" s="112"/>
      <c r="AM27" s="47"/>
      <c r="AN27" s="43"/>
      <c r="AO27" s="47"/>
      <c r="AP27" s="43"/>
      <c r="AQ27" s="47"/>
      <c r="AR27" s="48"/>
      <c r="AS27" s="47"/>
      <c r="AT27" s="48"/>
      <c r="AU27" s="44"/>
      <c r="AV27" s="41">
        <f>SUM(AU27-AU26+IF(AU26&gt;AU27,1))+(AT27-AT26+IF(AT26&gt;AT27,1))+(AS27-AS26+IF(AS26&gt;AS27,1))+(AR27-AR26+IF(AR26&gt;AR27,1))+(AQ27-AQ26+IF(AQ26&gt;AQ27,1)+(AP27-AP26+IF(AP26&gt;AP27,1))+(AO27-AO26+IF(AO26&gt;AO27,1))+(AN27-AN26+IF(AN26&gt;AN27,1))+(AM27-AM26+IF(AM26&gt;AM27,1))+(AL27-AL26+IF(AL26&gt;AL27,1))+(AK27-AK26+IF(AK26&gt;AK27,1))+(AJ27-AJ26+IF(AJ26&gt;AJ27,1))+(AI27-AI26+IF(AI26&gt;AI27,1))+(AH27-AH26+IF(AH26&gt;AH27,1)))</f>
        <v>0</v>
      </c>
      <c r="AW27" s="46"/>
      <c r="AX27" s="47"/>
      <c r="AY27" s="48"/>
      <c r="AZ27" s="47"/>
      <c r="BA27" s="48"/>
      <c r="BB27" s="48"/>
      <c r="BC27" s="43"/>
      <c r="BD27" s="47"/>
      <c r="BE27" s="43"/>
      <c r="BF27" s="47"/>
      <c r="BG27" s="48"/>
      <c r="BH27" s="47"/>
      <c r="BI27" s="48"/>
      <c r="BJ27" s="44"/>
      <c r="BK27" s="42">
        <f>SUM(BJ27-BJ26+IF(BJ26&gt;BJ27,1))+(BI27-BI26+IF(BI26&gt;BI27,1))+(BH27-BH26+IF(BH26&gt;BH27,1))+(BG27-BG26+IF(BG26&gt;BG27,1))+(BF27-BF26+IF(BF26&gt;BF27,1)+(BE27-BE26+IF(BE26&gt;BE27,1))+(BD27-BD26+IF(BD26&gt;BD27,1))+(BC27-BC26+IF(BC26&gt;BC27,1))+(BB27-BB26+IF(BB26&gt;BB27,1))+(BA27-BA26+IF(BA26&gt;BA27,1))+(AZ27-AZ26+IF(AZ26&gt;AZ27,1))+(AY27-AY26+IF(AY26&gt;AY27,1))+(AX27-AX26+IF(AX26&gt;AX27,1))+(AW27-AW26+IF(AW26&gt;AW27,1)))</f>
        <v>0</v>
      </c>
    </row>
    <row r="28" spans="1:63" s="11" customFormat="1" ht="13" customHeight="1">
      <c r="A28" s="262" t="s">
        <v>33</v>
      </c>
      <c r="B28" s="202" t="s">
        <v>3</v>
      </c>
      <c r="C28" s="203"/>
      <c r="D28" s="202" t="s">
        <v>3</v>
      </c>
      <c r="E28" s="203"/>
      <c r="F28" s="202" t="s">
        <v>3</v>
      </c>
      <c r="G28" s="203"/>
      <c r="H28" s="202" t="s">
        <v>3</v>
      </c>
      <c r="I28" s="203"/>
      <c r="J28" s="202" t="s">
        <v>3</v>
      </c>
      <c r="K28" s="203"/>
      <c r="L28" s="202" t="s">
        <v>3</v>
      </c>
      <c r="M28" s="203"/>
      <c r="N28" s="202" t="s">
        <v>4</v>
      </c>
      <c r="O28" s="203"/>
      <c r="P28" s="6"/>
      <c r="Q28" s="202" t="s">
        <v>3</v>
      </c>
      <c r="R28" s="203"/>
      <c r="S28" s="202" t="s">
        <v>3</v>
      </c>
      <c r="T28" s="203"/>
      <c r="U28" s="202" t="s">
        <v>3</v>
      </c>
      <c r="V28" s="203"/>
      <c r="W28" s="202" t="s">
        <v>5</v>
      </c>
      <c r="X28" s="203"/>
      <c r="Y28" s="202" t="s">
        <v>3</v>
      </c>
      <c r="Z28" s="203"/>
      <c r="AA28" s="202" t="s">
        <v>3</v>
      </c>
      <c r="AB28" s="203"/>
      <c r="AC28" s="202" t="s">
        <v>4</v>
      </c>
      <c r="AD28" s="203"/>
      <c r="AE28" s="6"/>
      <c r="AF28" s="7"/>
      <c r="AG28" s="216" t="str">
        <f>A28</f>
        <v>I</v>
      </c>
      <c r="AH28" s="202" t="s">
        <v>3</v>
      </c>
      <c r="AI28" s="203"/>
      <c r="AJ28" s="206" t="s">
        <v>8</v>
      </c>
      <c r="AK28" s="207"/>
      <c r="AL28" s="206" t="s">
        <v>8</v>
      </c>
      <c r="AM28" s="207"/>
      <c r="AN28" s="206" t="s">
        <v>8</v>
      </c>
      <c r="AO28" s="207"/>
      <c r="AP28" s="206" t="s">
        <v>8</v>
      </c>
      <c r="AQ28" s="207"/>
      <c r="AR28" s="206" t="s">
        <v>11</v>
      </c>
      <c r="AS28" s="207"/>
      <c r="AT28" s="206" t="s">
        <v>4</v>
      </c>
      <c r="AU28" s="208"/>
      <c r="AV28" s="113"/>
      <c r="AW28" s="209" t="s">
        <v>8</v>
      </c>
      <c r="AX28" s="207"/>
      <c r="AY28" s="206" t="s">
        <v>8</v>
      </c>
      <c r="AZ28" s="207"/>
      <c r="BA28" s="206" t="s">
        <v>10</v>
      </c>
      <c r="BB28" s="207"/>
      <c r="BC28" s="206" t="s">
        <v>11</v>
      </c>
      <c r="BD28" s="207"/>
      <c r="BE28" s="206" t="s">
        <v>4</v>
      </c>
      <c r="BF28" s="208"/>
      <c r="BG28" s="206" t="s">
        <v>8</v>
      </c>
      <c r="BH28" s="207"/>
      <c r="BI28" s="206" t="s">
        <v>8</v>
      </c>
      <c r="BJ28" s="208"/>
      <c r="BK28" s="10">
        <f>P30+AE30+AV30+BK30</f>
        <v>3.1249999999999996</v>
      </c>
    </row>
    <row r="29" spans="1:63" s="111" customFormat="1" ht="11.15" customHeight="1">
      <c r="A29" s="263"/>
      <c r="B29" s="12"/>
      <c r="C29" s="14"/>
      <c r="D29" s="15"/>
      <c r="E29" s="13">
        <v>0.58333333333333337</v>
      </c>
      <c r="F29" s="16">
        <v>0.375</v>
      </c>
      <c r="G29" s="17"/>
      <c r="H29" s="16">
        <v>0.29166666666666669</v>
      </c>
      <c r="I29" s="17"/>
      <c r="J29" s="16">
        <v>0.29166666666666669</v>
      </c>
      <c r="K29" s="17"/>
      <c r="L29" s="16"/>
      <c r="M29" s="17"/>
      <c r="N29" s="15"/>
      <c r="O29" s="18"/>
      <c r="P29" s="19" t="s">
        <v>12</v>
      </c>
      <c r="Q29" s="12">
        <v>0.29166666666666669</v>
      </c>
      <c r="R29" s="13"/>
      <c r="S29" s="16"/>
      <c r="T29" s="17">
        <v>0.58333333333333337</v>
      </c>
      <c r="U29" s="16">
        <v>0.29166666666666669</v>
      </c>
      <c r="V29" s="17"/>
      <c r="W29" s="16"/>
      <c r="X29" s="17"/>
      <c r="Y29" s="16"/>
      <c r="Z29" s="17"/>
      <c r="AA29" s="16">
        <v>0.29166666666666669</v>
      </c>
      <c r="AB29" s="17"/>
      <c r="AC29" s="15">
        <v>0.29166666666666669</v>
      </c>
      <c r="AD29" s="18"/>
      <c r="AE29" s="19" t="s">
        <v>12</v>
      </c>
      <c r="AF29"/>
      <c r="AG29" s="217"/>
      <c r="AH29" s="12"/>
      <c r="AI29" s="13"/>
      <c r="AJ29" s="30"/>
      <c r="AK29" s="31">
        <v>0.58333333333333337</v>
      </c>
      <c r="AL29" s="30"/>
      <c r="AM29" s="31">
        <v>0.58333333333333337</v>
      </c>
      <c r="AN29" s="30"/>
      <c r="AO29" s="31">
        <v>0.58333333333333337</v>
      </c>
      <c r="AP29" s="30"/>
      <c r="AQ29" s="31">
        <v>0.58333333333333337</v>
      </c>
      <c r="AR29" s="30"/>
      <c r="AS29" s="31"/>
      <c r="AT29" s="26"/>
      <c r="AU29" s="35"/>
      <c r="AV29" s="114" t="s">
        <v>12</v>
      </c>
      <c r="AW29" s="28"/>
      <c r="AX29" s="29">
        <v>0.58333333333333337</v>
      </c>
      <c r="AY29" s="30"/>
      <c r="AZ29" s="31">
        <v>0.58333333333333337</v>
      </c>
      <c r="BA29" s="30">
        <v>0.29166666666666669</v>
      </c>
      <c r="BB29" s="31"/>
      <c r="BC29" s="30"/>
      <c r="BD29" s="31"/>
      <c r="BE29" s="30"/>
      <c r="BF29" s="31"/>
      <c r="BG29" s="30"/>
      <c r="BH29" s="31">
        <v>0.58333333333333337</v>
      </c>
      <c r="BI29" s="26"/>
      <c r="BJ29" s="27">
        <v>0.58333333333333337</v>
      </c>
      <c r="BK29" s="25" t="s">
        <v>12</v>
      </c>
    </row>
    <row r="30" spans="1:63" s="111" customFormat="1" ht="11.15" customHeight="1" thickBot="1">
      <c r="A30" s="264"/>
      <c r="B30" s="36"/>
      <c r="C30" s="38"/>
      <c r="D30" s="39"/>
      <c r="E30" s="37">
        <v>0.91666666666666663</v>
      </c>
      <c r="F30" s="38">
        <v>0.70833333333333337</v>
      </c>
      <c r="G30" s="37"/>
      <c r="H30" s="38">
        <v>0.58333333333333337</v>
      </c>
      <c r="I30" s="37"/>
      <c r="J30" s="38">
        <v>0.625</v>
      </c>
      <c r="K30" s="37"/>
      <c r="L30" s="38"/>
      <c r="M30" s="37"/>
      <c r="N30" s="39"/>
      <c r="O30" s="40"/>
      <c r="P30" s="57">
        <f t="shared" ref="P30" si="12">SUMPRODUCT((MOD(COLUMN(B28:N28),2)=0)*(B28:N28&lt;&gt;"CP")*(B28:N28&lt;&gt;"RCR")*(B28:N28&lt;&gt;"AM")*(B28:N28&lt;&gt;"CM")*((B30:N30)-(B29:N29)))
+SUMPRODUCT((MOD(COLUMN(B28:N28),2)=0)*(B28:N28&lt;&gt;"CP")*(B28:N28&lt;&gt;"RCR")*(B28:N28&lt;&gt;"AM")*(B28:N28&lt;&gt;"CM")*((C30:O30)-(C29:O29)))</f>
        <v>0</v>
      </c>
      <c r="Q30" s="36">
        <v>0.70833333333333337</v>
      </c>
      <c r="R30" s="37"/>
      <c r="S30" s="38"/>
      <c r="T30" s="37">
        <v>0.83333333333333337</v>
      </c>
      <c r="U30" s="38">
        <v>0.70833333333333337</v>
      </c>
      <c r="V30" s="37"/>
      <c r="W30" s="38"/>
      <c r="X30" s="37"/>
      <c r="Y30" s="38"/>
      <c r="Z30" s="37"/>
      <c r="AA30" s="38">
        <v>0.625</v>
      </c>
      <c r="AB30" s="37"/>
      <c r="AC30" s="39">
        <v>0.66666666666666663</v>
      </c>
      <c r="AD30" s="40"/>
      <c r="AE30" s="57">
        <f t="shared" ref="AE30" si="13">SUMPRODUCT((MOD(COLUMN(Q28:AC28),2)=1)*(Q28:AC28&lt;&gt;"CP")*(Q28:AC28&lt;&gt;"RCR")*(Q28:AC28&lt;&gt;"AM")*(Q28:AC28&lt;&gt;"CM")*((Q30:AC30)-(Q29:AC29)))
+SUMPRODUCT((MOD(COLUMN(Q28:AC28),2)=1)*(Q28:AC28&lt;&gt;"CP")*(Q28:AC28&lt;&gt;"RCR")*(Q28:AC28&lt;&gt;"AM")*(Q28:AC28&lt;&gt;"CM")*((R30:AD30)-(R29:AD29)))</f>
        <v>0.37499999999999994</v>
      </c>
      <c r="AF30"/>
      <c r="AG30" s="217"/>
      <c r="AH30" s="36"/>
      <c r="AI30" s="37"/>
      <c r="AJ30" s="48"/>
      <c r="AK30" s="47">
        <v>0.91666666666666663</v>
      </c>
      <c r="AL30" s="48"/>
      <c r="AM30" s="47">
        <v>0.91666666666666663</v>
      </c>
      <c r="AN30" s="48"/>
      <c r="AO30" s="47">
        <v>0.91666666666666663</v>
      </c>
      <c r="AP30" s="48"/>
      <c r="AQ30" s="47">
        <v>0.91666666666666663</v>
      </c>
      <c r="AR30" s="48"/>
      <c r="AS30" s="47"/>
      <c r="AT30" s="43"/>
      <c r="AU30" s="44"/>
      <c r="AV30" s="41">
        <f>SUM(AU30-AU29+IF(AU29&gt;AU30,1))+(AT30-AT29+IF(AT29&gt;AT30,1))+(AS30-AS29+IF(AS29&gt;AS30,1))+(AR30-AR29+IF(AR29&gt;AR30,1))+(AQ30-AQ29+IF(AQ29&gt;AQ30,1)+(AP30-AP29+IF(AP29&gt;AP30,1))+(AO30-AO29+IF(AO29&gt;AO30,1))+(AN30-AN29+IF(AN29&gt;AN30,1))+(AM30-AM29+IF(AM29&gt;AM30,1))+(AL30-AL29+IF(AL29&gt;AL30,1))+(AK30-AK29+IF(AK29&gt;AK30,1))+(AJ30-AJ29+IF(AJ29&gt;AJ30,1))+(AI30-AI29+IF(AI29&gt;AI30,1))+(AH30-AH29+IF(AH29&gt;AH30,1)))</f>
        <v>1.333333333333333</v>
      </c>
      <c r="AW30" s="46"/>
      <c r="AX30" s="47">
        <v>0.91666666666666663</v>
      </c>
      <c r="AY30" s="48"/>
      <c r="AZ30" s="47">
        <v>0.70833333333333337</v>
      </c>
      <c r="BA30" s="48">
        <v>0.58333333333333337</v>
      </c>
      <c r="BB30" s="47"/>
      <c r="BC30" s="48"/>
      <c r="BD30" s="47"/>
      <c r="BE30" s="48"/>
      <c r="BF30" s="47"/>
      <c r="BG30" s="48"/>
      <c r="BH30" s="47">
        <v>0.91666666666666663</v>
      </c>
      <c r="BI30" s="43"/>
      <c r="BJ30" s="44">
        <v>0.91666666666666663</v>
      </c>
      <c r="BK30" s="42">
        <f>SUM(BJ30-BJ29+IF(BJ29&gt;BJ30,1))+(BI30-BI29+IF(BI29&gt;BI30,1))+(BH30-BH29+IF(BH29&gt;BH30,1))+(BG30-BG29+IF(BG29&gt;BG30,1))+(BF30-BF29+IF(BF29&gt;BF30,1)+(BE30-BE29+IF(BE29&gt;BE30,1))+(BD30-BD29+IF(BD29&gt;BD30,1))+(BC30-BC29+IF(BC29&gt;BC30,1))+(BB30-BB29+IF(BB29&gt;BB30,1))+(BA30-BA29+IF(BA29&gt;BA30,1))+(AZ30-AZ29+IF(AZ29&gt;AZ30,1))+(AY30-AY29+IF(AY29&gt;AY30,1))+(AX30-AX29+IF(AX29&gt;AX30,1))+(AW30-AW29+IF(AW29&gt;AW30,1)))</f>
        <v>1.4166666666666665</v>
      </c>
    </row>
    <row r="31" spans="1:63" s="11" customFormat="1" ht="13" customHeight="1">
      <c r="A31" s="265" t="s">
        <v>35</v>
      </c>
      <c r="B31" s="213" t="s">
        <v>7</v>
      </c>
      <c r="C31" s="214"/>
      <c r="D31" s="206" t="s">
        <v>8</v>
      </c>
      <c r="E31" s="207"/>
      <c r="F31" s="215" t="s">
        <v>8</v>
      </c>
      <c r="G31" s="207"/>
      <c r="H31" s="215" t="s">
        <v>8</v>
      </c>
      <c r="I31" s="207"/>
      <c r="J31" s="215" t="s">
        <v>10</v>
      </c>
      <c r="K31" s="207"/>
      <c r="L31" s="206" t="s">
        <v>11</v>
      </c>
      <c r="M31" s="207"/>
      <c r="N31" s="206" t="s">
        <v>4</v>
      </c>
      <c r="O31" s="208"/>
      <c r="P31" s="6"/>
      <c r="Q31" s="209" t="s">
        <v>10</v>
      </c>
      <c r="R31" s="207"/>
      <c r="S31" s="206" t="s">
        <v>8</v>
      </c>
      <c r="T31" s="207"/>
      <c r="U31" s="215" t="s">
        <v>10</v>
      </c>
      <c r="V31" s="207"/>
      <c r="W31" s="206" t="s">
        <v>11</v>
      </c>
      <c r="X31" s="207"/>
      <c r="Y31" s="225" t="s">
        <v>14</v>
      </c>
      <c r="Z31" s="226"/>
      <c r="AA31" s="225" t="s">
        <v>14</v>
      </c>
      <c r="AB31" s="226"/>
      <c r="AC31" s="209" t="s">
        <v>10</v>
      </c>
      <c r="AD31" s="208"/>
      <c r="AE31" s="6"/>
      <c r="AF31" s="7"/>
      <c r="AG31" s="227" t="str">
        <f>A31</f>
        <v xml:space="preserve">J </v>
      </c>
      <c r="AH31" s="272"/>
      <c r="AI31" s="269"/>
      <c r="AJ31" s="268"/>
      <c r="AK31" s="269"/>
      <c r="AL31" s="268"/>
      <c r="AM31" s="269"/>
      <c r="AN31" s="268"/>
      <c r="AO31" s="269"/>
      <c r="AP31" s="268"/>
      <c r="AQ31" s="269"/>
      <c r="AR31" s="268"/>
      <c r="AS31" s="269"/>
      <c r="AT31" s="268"/>
      <c r="AU31" s="270"/>
      <c r="AV31" s="115"/>
      <c r="AW31" s="272"/>
      <c r="AX31" s="269"/>
      <c r="AY31" s="268"/>
      <c r="AZ31" s="269"/>
      <c r="BA31" s="268"/>
      <c r="BB31" s="269"/>
      <c r="BC31" s="268"/>
      <c r="BD31" s="269"/>
      <c r="BE31" s="268"/>
      <c r="BF31" s="269"/>
      <c r="BG31" s="268"/>
      <c r="BH31" s="269"/>
      <c r="BI31" s="268"/>
      <c r="BJ31" s="270"/>
      <c r="BK31" s="10">
        <f>P33+AE33+AV33+BK33</f>
        <v>3.0416666666666665</v>
      </c>
    </row>
    <row r="32" spans="1:63" s="111" customFormat="1" ht="11.15" customHeight="1">
      <c r="A32" s="266"/>
      <c r="B32" s="28"/>
      <c r="C32" s="60"/>
      <c r="D32" s="26"/>
      <c r="E32" s="29">
        <v>0.58333333333333337</v>
      </c>
      <c r="F32" s="30"/>
      <c r="G32" s="31">
        <v>0.58333333333333337</v>
      </c>
      <c r="H32" s="30">
        <v>0.375</v>
      </c>
      <c r="I32" s="31"/>
      <c r="J32" s="30">
        <v>0.29166666666666669</v>
      </c>
      <c r="K32" s="31"/>
      <c r="L32" s="30"/>
      <c r="M32" s="66">
        <v>0.58333333333333337</v>
      </c>
      <c r="N32" s="26"/>
      <c r="O32" s="35"/>
      <c r="P32" s="19" t="s">
        <v>12</v>
      </c>
      <c r="Q32" s="28"/>
      <c r="R32" s="66">
        <v>0.58333333333333337</v>
      </c>
      <c r="S32" s="30"/>
      <c r="T32" s="31">
        <v>0.58333333333333337</v>
      </c>
      <c r="U32" s="30">
        <v>0.29166666666666669</v>
      </c>
      <c r="V32" s="31"/>
      <c r="W32" s="30"/>
      <c r="X32" s="31"/>
      <c r="Y32" s="75"/>
      <c r="Z32" s="105">
        <v>0.58333333333333337</v>
      </c>
      <c r="AA32" s="58">
        <v>0.29166666666666669</v>
      </c>
      <c r="AB32" s="59"/>
      <c r="AC32" s="26">
        <v>0.29166666666666669</v>
      </c>
      <c r="AD32" s="35"/>
      <c r="AE32" s="19" t="s">
        <v>12</v>
      </c>
      <c r="AF32"/>
      <c r="AG32" s="228"/>
      <c r="AH32" s="84"/>
      <c r="AI32" s="85"/>
      <c r="AJ32" s="84"/>
      <c r="AK32" s="85"/>
      <c r="AL32" s="84"/>
      <c r="AM32" s="85"/>
      <c r="AN32" s="84"/>
      <c r="AO32" s="85"/>
      <c r="AP32" s="84"/>
      <c r="AQ32" s="85"/>
      <c r="AR32" s="84"/>
      <c r="AS32" s="85"/>
      <c r="AT32" s="84"/>
      <c r="AU32" s="85"/>
      <c r="AV32" s="90" t="s">
        <v>12</v>
      </c>
      <c r="AW32" s="84"/>
      <c r="AX32" s="85"/>
      <c r="AY32" s="84"/>
      <c r="AZ32" s="85"/>
      <c r="BA32" s="84"/>
      <c r="BB32" s="85"/>
      <c r="BC32" s="84"/>
      <c r="BD32" s="85"/>
      <c r="BE32" s="84"/>
      <c r="BF32" s="85"/>
      <c r="BG32" s="84"/>
      <c r="BH32" s="85"/>
      <c r="BI32" s="84"/>
      <c r="BJ32" s="85"/>
      <c r="BK32" s="25" t="s">
        <v>12</v>
      </c>
    </row>
    <row r="33" spans="1:63" s="111" customFormat="1" ht="11.15" customHeight="1" thickBot="1">
      <c r="A33" s="267"/>
      <c r="B33" s="46"/>
      <c r="C33" s="48"/>
      <c r="D33" s="43"/>
      <c r="E33" s="47">
        <v>0.91666666666666663</v>
      </c>
      <c r="F33" s="48"/>
      <c r="G33" s="47">
        <v>0.91666666666666663</v>
      </c>
      <c r="H33" s="48">
        <v>0.70833333333333337</v>
      </c>
      <c r="I33" s="47"/>
      <c r="J33" s="48">
        <v>0.625</v>
      </c>
      <c r="K33" s="47"/>
      <c r="L33" s="48"/>
      <c r="M33" s="70">
        <v>0.91666666666666663</v>
      </c>
      <c r="N33" s="43"/>
      <c r="O33" s="44"/>
      <c r="P33" s="57">
        <f t="shared" ref="P33" si="14">SUMPRODUCT((MOD(COLUMN(B31:N31),2)=0)*(B31:N31&lt;&gt;"CP")*(B31:N31&lt;&gt;"RCR")*(B31:N31&lt;&gt;"AM")*(B31:N31&lt;&gt;"CM")*((B33:N33)-(B32:N32)))
+SUMPRODUCT((MOD(COLUMN(B31:N31),2)=0)*(B31:N31&lt;&gt;"CP")*(B31:N31&lt;&gt;"RCR")*(B31:N31&lt;&gt;"AM")*(B31:N31&lt;&gt;"CM")*((C33:O33)-(C32:O32)))</f>
        <v>1.6666666666666665</v>
      </c>
      <c r="Q33" s="46"/>
      <c r="R33" s="70">
        <v>0.91666666666666663</v>
      </c>
      <c r="S33" s="48"/>
      <c r="T33" s="47">
        <v>0.83333333333333337</v>
      </c>
      <c r="U33" s="48">
        <v>0.70833333333333337</v>
      </c>
      <c r="V33" s="47"/>
      <c r="W33" s="48"/>
      <c r="X33" s="47"/>
      <c r="Y33" s="80"/>
      <c r="Z33" s="69">
        <v>0.91666666666666663</v>
      </c>
      <c r="AA33" s="61">
        <v>0.625</v>
      </c>
      <c r="AB33" s="62"/>
      <c r="AC33" s="43">
        <v>0.66666666666666663</v>
      </c>
      <c r="AD33" s="44"/>
      <c r="AE33" s="57">
        <f t="shared" ref="AE33" si="15">SUMPRODUCT((MOD(COLUMN(Q31:AC31),2)=1)*(Q31:AC31&lt;&gt;"CP")*(Q31:AC31&lt;&gt;"RCR")*(Q31:AC31&lt;&gt;"AM")*(Q31:AC31&lt;&gt;"CM")*((Q33:AC33)-(Q32:AC32)))
+SUMPRODUCT((MOD(COLUMN(Q31:AC31),2)=1)*(Q31:AC31&lt;&gt;"CP")*(Q31:AC31&lt;&gt;"RCR")*(Q31:AC31&lt;&gt;"AM")*(Q31:AC31&lt;&gt;"CM")*((R33:AD33)-(R32:AD32)))</f>
        <v>1.375</v>
      </c>
      <c r="AF33"/>
      <c r="AG33" s="229"/>
      <c r="AH33" s="92"/>
      <c r="AI33" s="93"/>
      <c r="AJ33" s="92"/>
      <c r="AK33" s="93"/>
      <c r="AL33" s="92"/>
      <c r="AM33" s="93"/>
      <c r="AN33" s="92"/>
      <c r="AO33" s="93"/>
      <c r="AP33" s="92"/>
      <c r="AQ33" s="93"/>
      <c r="AR33" s="92"/>
      <c r="AS33" s="93"/>
      <c r="AT33" s="92"/>
      <c r="AU33" s="93"/>
      <c r="AV33" s="98">
        <f>SUM(AU33-AU32+IF(AU32&gt;AU33,1))+(AT33-AT32+IF(AT32&gt;AT33,1))+(AS33-AS32+IF(AS32&gt;AS33,1))+(AR33-AR32+IF(AR32&gt;AR33,1))+(AQ33-AQ32+IF(AQ32&gt;AQ33,1)+(AP33-AP32+IF(AP32&gt;AP33,1))+(AO33-AO32+IF(AO32&gt;AO33,1))+(AN33-AN32+IF(AN32&gt;AN33,1))+(AM33-AM32+IF(AM32&gt;AM33,1))+(AL33-AL32+IF(AL32&gt;AL33,1))+(AK33-AK32+IF(AK32&gt;AK33,1))+(AJ33-AJ32+IF(AJ32&gt;AJ33,1))+(AI33-AI32+IF(AI32&gt;AI33,1))+(AH33-AH32+IF(AH32&gt;AH33,1)))</f>
        <v>0</v>
      </c>
      <c r="AW33" s="92"/>
      <c r="AX33" s="93"/>
      <c r="AY33" s="92"/>
      <c r="AZ33" s="93"/>
      <c r="BA33" s="92"/>
      <c r="BB33" s="93"/>
      <c r="BC33" s="92"/>
      <c r="BD33" s="93"/>
      <c r="BE33" s="92"/>
      <c r="BF33" s="93"/>
      <c r="BG33" s="92"/>
      <c r="BH33" s="93"/>
      <c r="BI33" s="92"/>
      <c r="BJ33" s="93"/>
      <c r="BK33" s="42">
        <f>SUM(BJ33-BJ32+IF(BJ32&gt;BJ33,1))+(BI33-BI32+IF(BI32&gt;BI33,1))+(BH33-BH32+IF(BH32&gt;BH33,1))+(BG33-BG32+IF(BG32&gt;BG33,1))+(BF33-BF32+IF(BF32&gt;BF33,1)+(BE33-BE32+IF(BE32&gt;BE33,1))+(BD33-BD32+IF(BD32&gt;BD33,1))+(BC33-BC32+IF(BC32&gt;BC33,1))+(BB33-BB32+IF(BB32&gt;BB33,1))+(BA33-BA32+IF(BA32&gt;BA33,1))+(AZ33-AZ32+IF(AZ32&gt;AZ33,1))+(AY33-AY32+IF(AY32&gt;AY33,1))+(AX33-AX32+IF(AX32&gt;AX33,1))+(AW33-AW32+IF(AW32&gt;AW33,1)))</f>
        <v>0</v>
      </c>
    </row>
    <row r="34" spans="1:63" s="11" customFormat="1" ht="12" customHeight="1">
      <c r="A34" s="216" t="s">
        <v>34</v>
      </c>
      <c r="B34" s="235" t="s">
        <v>14</v>
      </c>
      <c r="C34" s="226"/>
      <c r="D34" s="235" t="s">
        <v>14</v>
      </c>
      <c r="E34" s="226"/>
      <c r="F34" s="235" t="s">
        <v>14</v>
      </c>
      <c r="G34" s="226"/>
      <c r="H34" s="235" t="s">
        <v>14</v>
      </c>
      <c r="I34" s="226"/>
      <c r="J34" s="235" t="s">
        <v>14</v>
      </c>
      <c r="K34" s="226"/>
      <c r="L34" s="235" t="s">
        <v>14</v>
      </c>
      <c r="M34" s="226"/>
      <c r="N34" s="235" t="s">
        <v>14</v>
      </c>
      <c r="O34" s="226"/>
      <c r="P34" s="6"/>
      <c r="Q34" s="209" t="s">
        <v>8</v>
      </c>
      <c r="R34" s="207"/>
      <c r="S34" s="206" t="s">
        <v>8</v>
      </c>
      <c r="T34" s="207"/>
      <c r="U34" s="273" t="s">
        <v>7</v>
      </c>
      <c r="V34" s="214"/>
      <c r="W34" s="215" t="s">
        <v>6</v>
      </c>
      <c r="X34" s="207"/>
      <c r="Y34" s="215" t="s">
        <v>10</v>
      </c>
      <c r="Z34" s="207"/>
      <c r="AA34" s="206" t="s">
        <v>11</v>
      </c>
      <c r="AB34" s="207"/>
      <c r="AC34" s="206" t="s">
        <v>4</v>
      </c>
      <c r="AD34" s="208"/>
      <c r="AE34" s="6"/>
      <c r="AF34" s="7"/>
      <c r="AG34" s="216" t="str">
        <f>A34</f>
        <v>K</v>
      </c>
      <c r="AH34" s="209" t="s">
        <v>10</v>
      </c>
      <c r="AI34" s="207"/>
      <c r="AJ34" s="206" t="s">
        <v>10</v>
      </c>
      <c r="AK34" s="207"/>
      <c r="AL34" s="206" t="s">
        <v>10</v>
      </c>
      <c r="AM34" s="207"/>
      <c r="AN34" s="206" t="s">
        <v>11</v>
      </c>
      <c r="AO34" s="207"/>
      <c r="AP34" s="206" t="s">
        <v>4</v>
      </c>
      <c r="AQ34" s="207"/>
      <c r="AR34" s="215" t="s">
        <v>10</v>
      </c>
      <c r="AS34" s="207"/>
      <c r="AT34" s="206" t="s">
        <v>10</v>
      </c>
      <c r="AU34" s="208"/>
      <c r="AV34" s="116"/>
      <c r="AW34" s="209" t="s">
        <v>7</v>
      </c>
      <c r="AX34" s="207"/>
      <c r="AY34" s="206" t="s">
        <v>8</v>
      </c>
      <c r="AZ34" s="207"/>
      <c r="BA34" s="206" t="s">
        <v>8</v>
      </c>
      <c r="BB34" s="207"/>
      <c r="BC34" s="206" t="s">
        <v>8</v>
      </c>
      <c r="BD34" s="207"/>
      <c r="BE34" s="206" t="s">
        <v>8</v>
      </c>
      <c r="BF34" s="207"/>
      <c r="BG34" s="206" t="s">
        <v>11</v>
      </c>
      <c r="BH34" s="207"/>
      <c r="BI34" s="206" t="s">
        <v>4</v>
      </c>
      <c r="BJ34" s="208"/>
      <c r="BK34" s="10">
        <f>P36+AE36+AV36+BK36</f>
        <v>4.2916666666666661</v>
      </c>
    </row>
    <row r="35" spans="1:63" s="111" customFormat="1" ht="11.15" customHeight="1">
      <c r="A35" s="217"/>
      <c r="B35" s="73"/>
      <c r="C35" s="65">
        <v>0.58333333333333337</v>
      </c>
      <c r="D35" s="58"/>
      <c r="E35" s="74">
        <v>0.58333333333333337</v>
      </c>
      <c r="F35" s="64">
        <v>0.29166666666666669</v>
      </c>
      <c r="G35" s="65"/>
      <c r="H35" s="58"/>
      <c r="I35" s="59"/>
      <c r="J35" s="58"/>
      <c r="K35" s="59"/>
      <c r="L35" s="58"/>
      <c r="M35" s="65">
        <v>0.58333333333333337</v>
      </c>
      <c r="N35" s="64"/>
      <c r="O35" s="117">
        <v>0.58333333333333337</v>
      </c>
      <c r="P35" s="19" t="s">
        <v>12</v>
      </c>
      <c r="Q35" s="67">
        <v>0.29166666666666669</v>
      </c>
      <c r="R35" s="29"/>
      <c r="S35" s="77">
        <v>0.29166666666666669</v>
      </c>
      <c r="T35" s="29"/>
      <c r="U35" s="60"/>
      <c r="V35" s="29"/>
      <c r="W35" s="60">
        <v>0.29166666666666669</v>
      </c>
      <c r="X35" s="29"/>
      <c r="Y35" s="30"/>
      <c r="Z35" s="118">
        <v>0.58333333333333337</v>
      </c>
      <c r="AA35" s="30"/>
      <c r="AB35" s="31"/>
      <c r="AC35" s="26"/>
      <c r="AD35" s="35"/>
      <c r="AE35" s="19" t="s">
        <v>12</v>
      </c>
      <c r="AF35"/>
      <c r="AG35" s="217"/>
      <c r="AH35" s="28">
        <v>0.29166666666666669</v>
      </c>
      <c r="AI35" s="29"/>
      <c r="AJ35" s="30">
        <v>0.29166666666666669</v>
      </c>
      <c r="AK35" s="31"/>
      <c r="AL35" s="30">
        <v>0.29166666666666669</v>
      </c>
      <c r="AM35" s="31"/>
      <c r="AN35" s="30"/>
      <c r="AO35" s="31"/>
      <c r="AP35" s="30"/>
      <c r="AQ35" s="31"/>
      <c r="AR35" s="30">
        <v>0.29166666666666669</v>
      </c>
      <c r="AS35" s="31"/>
      <c r="AT35" s="26">
        <v>0.29166666666666669</v>
      </c>
      <c r="AU35" s="35"/>
      <c r="AV35" s="114" t="s">
        <v>12</v>
      </c>
      <c r="AW35" s="28"/>
      <c r="AX35" s="29"/>
      <c r="AY35" s="30"/>
      <c r="AZ35" s="29">
        <v>0.58333333333333337</v>
      </c>
      <c r="BA35" s="30"/>
      <c r="BB35" s="29">
        <v>0.58333333333333337</v>
      </c>
      <c r="BC35" s="30"/>
      <c r="BD35" s="29">
        <v>0.58333333333333337</v>
      </c>
      <c r="BE35" s="30"/>
      <c r="BF35" s="29">
        <v>0.58333333333333337</v>
      </c>
      <c r="BG35" s="30"/>
      <c r="BH35" s="31"/>
      <c r="BI35" s="26"/>
      <c r="BJ35" s="35"/>
      <c r="BK35" s="25" t="s">
        <v>12</v>
      </c>
    </row>
    <row r="36" spans="1:63" s="111" customFormat="1" ht="11.15" customHeight="1" thickBot="1">
      <c r="A36" s="271"/>
      <c r="B36" s="79"/>
      <c r="C36" s="62">
        <v>0.91666666666666663</v>
      </c>
      <c r="D36" s="61"/>
      <c r="E36" s="61">
        <v>0.70833333333333337</v>
      </c>
      <c r="F36" s="68">
        <v>0.58333333333333337</v>
      </c>
      <c r="G36" s="62"/>
      <c r="H36" s="61"/>
      <c r="I36" s="62"/>
      <c r="J36" s="61"/>
      <c r="K36" s="62"/>
      <c r="L36" s="61"/>
      <c r="M36" s="62">
        <v>0.91666666666666663</v>
      </c>
      <c r="N36" s="68"/>
      <c r="O36" s="119">
        <v>0.91666666666666663</v>
      </c>
      <c r="P36" s="57">
        <f t="shared" ref="P36" si="16">SUMPRODUCT((MOD(COLUMN(B34:N34),2)=0)*(B34:N34&lt;&gt;"CP")*(B34:N34&lt;&gt;"RCR")*(B34:N34&lt;&gt;"AM")*(B34:N34&lt;&gt;"CM")*((B36:N36)-(B35:N35)))
+SUMPRODUCT((MOD(COLUMN(B34:N34),2)=0)*(B34:N34&lt;&gt;"CP")*(B34:N34&lt;&gt;"RCR")*(B34:N34&lt;&gt;"AM")*(B34:N34&lt;&gt;"CM")*((C36:O36)-(C35:O35)))</f>
        <v>0</v>
      </c>
      <c r="Q36" s="71">
        <v>0.58333333333333337</v>
      </c>
      <c r="R36" s="70"/>
      <c r="S36" s="81">
        <v>0.58333333333333337</v>
      </c>
      <c r="T36" s="70"/>
      <c r="U36" s="48"/>
      <c r="V36" s="47"/>
      <c r="W36" s="48">
        <v>0.58333333333333337</v>
      </c>
      <c r="X36" s="47"/>
      <c r="Y36" s="48"/>
      <c r="Z36" s="70">
        <v>0.91666666666666663</v>
      </c>
      <c r="AA36" s="48"/>
      <c r="AB36" s="47"/>
      <c r="AC36" s="43"/>
      <c r="AD36" s="44"/>
      <c r="AE36" s="57">
        <f t="shared" ref="AE36" si="17">SUMPRODUCT((MOD(COLUMN(Q34:AC34),2)=1)*(Q34:AC34&lt;&gt;"CP")*(Q34:AC34&lt;&gt;"RCR")*(Q34:AC34&lt;&gt;"AM")*(Q34:AC34&lt;&gt;"CM")*((Q36:AC36)-(Q35:AC35)))
+SUMPRODUCT((MOD(COLUMN(Q34:AC34),2)=1)*(Q34:AC34&lt;&gt;"CP")*(Q34:AC34&lt;&gt;"RCR")*(Q34:AC34&lt;&gt;"AM")*(Q34:AC34&lt;&gt;"CM")*((R36:AD36)-(R35:AD35)))</f>
        <v>1.2083333333333333</v>
      </c>
      <c r="AF36"/>
      <c r="AG36" s="217"/>
      <c r="AH36" s="46">
        <v>0.66666666666666663</v>
      </c>
      <c r="AI36" s="47"/>
      <c r="AJ36" s="48">
        <v>0.70833333333333337</v>
      </c>
      <c r="AK36" s="47"/>
      <c r="AL36" s="48">
        <v>0.58333333333333337</v>
      </c>
      <c r="AM36" s="47"/>
      <c r="AN36" s="48"/>
      <c r="AO36" s="47"/>
      <c r="AP36" s="48"/>
      <c r="AQ36" s="47"/>
      <c r="AR36" s="48">
        <v>0.625</v>
      </c>
      <c r="AS36" s="47"/>
      <c r="AT36" s="43">
        <v>0.66666666666666663</v>
      </c>
      <c r="AU36" s="44"/>
      <c r="AV36" s="120">
        <f>SUM(AU36-AU35+IF(AU35&gt;AU36,1))+(AT36-AT35+IF(AT35&gt;AT36,1))+(AS36-AS35+IF(AS35&gt;AS36,1))+(AR36-AR35+IF(AR35&gt;AR36,1))+(AQ36-AQ35+IF(AQ35&gt;AQ36,1)+(AP36-AP35+IF(AP35&gt;AP36,1))+(AO36-AO35+IF(AO35&gt;AO36,1))+(AN36-AN35+IF(AN35&gt;AN36,1))+(AM36-AM35+IF(AM35&gt;AM36,1))+(AL36-AL35+IF(AL35&gt;AL36,1))+(AK36-AK35+IF(AK35&gt;AK36,1))+(AJ36-AJ35+IF(AJ35&gt;AJ36,1))+(AI36-AI35+IF(AI35&gt;AI36,1))+(AH36-AH35+IF(AH35&gt;AH36,1)))</f>
        <v>1.7916666666666665</v>
      </c>
      <c r="AW36" s="46"/>
      <c r="AX36" s="47"/>
      <c r="AY36" s="48"/>
      <c r="AZ36" s="47">
        <v>0.91666666666666663</v>
      </c>
      <c r="BA36" s="48"/>
      <c r="BB36" s="47">
        <v>0.91666666666666663</v>
      </c>
      <c r="BC36" s="48"/>
      <c r="BD36" s="47">
        <v>0.91666666666666663</v>
      </c>
      <c r="BE36" s="48"/>
      <c r="BF36" s="47">
        <v>0.875</v>
      </c>
      <c r="BG36" s="48"/>
      <c r="BH36" s="47"/>
      <c r="BI36" s="43"/>
      <c r="BJ36" s="44"/>
      <c r="BK36" s="42">
        <f>SUM(BJ36-BJ35+IF(BJ35&gt;BJ36,1))+(BI36-BI35+IF(BI35&gt;BI36,1))+(BH36-BH35+IF(BH35&gt;BH36,1))+(BG36-BG35+IF(BG35&gt;BG36,1))+(BF36-BF35+IF(BF35&gt;BF36,1)+(BE36-BE35+IF(BE35&gt;BE36,1))+(BD36-BD35+IF(BD35&gt;BD36,1))+(BC36-BC35+IF(BC35&gt;BC36,1))+(BB36-BB35+IF(BB35&gt;BB36,1))+(BA36-BA35+IF(BA35&gt;BA36,1))+(AZ36-AZ35+IF(AZ35&gt;AZ36,1))+(AY36-AY35+IF(AY35&gt;AY36,1))+(AX36-AX35+IF(AX35&gt;AX36,1))+(AW36-AW35+IF(AW35&gt;AW36,1)))</f>
        <v>1.2916666666666665</v>
      </c>
    </row>
    <row r="37" spans="1:63" s="11" customFormat="1" ht="13" customHeight="1">
      <c r="A37" s="216" t="s">
        <v>36</v>
      </c>
      <c r="B37" s="209" t="s">
        <v>8</v>
      </c>
      <c r="C37" s="207"/>
      <c r="D37" s="230" t="s">
        <v>8</v>
      </c>
      <c r="E37" s="231"/>
      <c r="F37" s="209" t="s">
        <v>7</v>
      </c>
      <c r="G37" s="207"/>
      <c r="H37" s="206" t="s">
        <v>10</v>
      </c>
      <c r="I37" s="207"/>
      <c r="J37" s="215" t="s">
        <v>8</v>
      </c>
      <c r="K37" s="207"/>
      <c r="L37" s="206" t="s">
        <v>11</v>
      </c>
      <c r="M37" s="207"/>
      <c r="N37" s="206" t="s">
        <v>4</v>
      </c>
      <c r="O37" s="208"/>
      <c r="P37" s="6"/>
      <c r="Q37" s="209" t="s">
        <v>8</v>
      </c>
      <c r="R37" s="207"/>
      <c r="S37" s="274" t="s">
        <v>13</v>
      </c>
      <c r="T37" s="275"/>
      <c r="U37" s="274" t="s">
        <v>8</v>
      </c>
      <c r="V37" s="275"/>
      <c r="W37" s="206" t="s">
        <v>11</v>
      </c>
      <c r="X37" s="207"/>
      <c r="Y37" s="206" t="s">
        <v>4</v>
      </c>
      <c r="Z37" s="207"/>
      <c r="AA37" s="215" t="s">
        <v>8</v>
      </c>
      <c r="AB37" s="207"/>
      <c r="AC37" s="206" t="s">
        <v>8</v>
      </c>
      <c r="AD37" s="208"/>
      <c r="AE37" s="6"/>
      <c r="AF37" s="7"/>
      <c r="AG37" s="227" t="s">
        <v>43</v>
      </c>
      <c r="AH37" s="209" t="s">
        <v>8</v>
      </c>
      <c r="AI37" s="207"/>
      <c r="AJ37" s="206" t="s">
        <v>8</v>
      </c>
      <c r="AK37" s="207"/>
      <c r="AL37" s="206" t="s">
        <v>8</v>
      </c>
      <c r="AM37" s="207"/>
      <c r="AN37" s="206" t="s">
        <v>10</v>
      </c>
      <c r="AO37" s="207"/>
      <c r="AP37" s="206" t="s">
        <v>7</v>
      </c>
      <c r="AQ37" s="207"/>
      <c r="AR37" s="206" t="s">
        <v>11</v>
      </c>
      <c r="AS37" s="207"/>
      <c r="AT37" s="206" t="s">
        <v>4</v>
      </c>
      <c r="AU37" s="208"/>
      <c r="AV37" s="100"/>
      <c r="AW37" s="209" t="s">
        <v>10</v>
      </c>
      <c r="AX37" s="207"/>
      <c r="AY37" s="206" t="s">
        <v>8</v>
      </c>
      <c r="AZ37" s="207"/>
      <c r="BA37" s="206" t="s">
        <v>8</v>
      </c>
      <c r="BB37" s="207"/>
      <c r="BC37" s="206" t="s">
        <v>11</v>
      </c>
      <c r="BD37" s="207"/>
      <c r="BE37" s="206" t="s">
        <v>4</v>
      </c>
      <c r="BF37" s="208"/>
      <c r="BG37" s="206" t="s">
        <v>10</v>
      </c>
      <c r="BH37" s="207"/>
      <c r="BI37" s="206" t="s">
        <v>10</v>
      </c>
      <c r="BJ37" s="208"/>
      <c r="BK37" s="10">
        <f>P39+AE39+AV39+BK39</f>
        <v>4.708333333333333</v>
      </c>
    </row>
    <row r="38" spans="1:63" s="111" customFormat="1" ht="11.15" customHeight="1">
      <c r="A38" s="217"/>
      <c r="B38" s="28"/>
      <c r="C38" s="29">
        <v>0.58333333333333337</v>
      </c>
      <c r="D38" s="30"/>
      <c r="E38" s="31">
        <v>0.58333333333333337</v>
      </c>
      <c r="F38" s="30"/>
      <c r="G38" s="31"/>
      <c r="H38" s="30">
        <v>0.29166666666666669</v>
      </c>
      <c r="I38" s="31"/>
      <c r="J38" s="30"/>
      <c r="K38" s="29">
        <v>0.58333333333333337</v>
      </c>
      <c r="L38" s="30"/>
      <c r="M38" s="31"/>
      <c r="N38" s="26"/>
      <c r="O38" s="35"/>
      <c r="P38" s="19" t="s">
        <v>12</v>
      </c>
      <c r="Q38" s="28"/>
      <c r="R38" s="29">
        <v>0.58333333333333337</v>
      </c>
      <c r="S38" s="60"/>
      <c r="T38" s="29"/>
      <c r="U38" s="52"/>
      <c r="V38" s="66">
        <v>0.58333333333333337</v>
      </c>
      <c r="W38" s="30"/>
      <c r="X38" s="31"/>
      <c r="Y38" s="30"/>
      <c r="Z38" s="31"/>
      <c r="AA38" s="30"/>
      <c r="AB38" s="29">
        <v>0.58333333333333337</v>
      </c>
      <c r="AC38" s="26"/>
      <c r="AD38" s="35">
        <v>0.58333333333333337</v>
      </c>
      <c r="AE38" s="19" t="s">
        <v>12</v>
      </c>
      <c r="AF38"/>
      <c r="AG38" s="228"/>
      <c r="AH38" s="28"/>
      <c r="AI38" s="29">
        <v>0.58333333333333337</v>
      </c>
      <c r="AJ38" s="30"/>
      <c r="AK38" s="29">
        <v>0.58333333333333337</v>
      </c>
      <c r="AL38" s="30"/>
      <c r="AM38" s="31">
        <v>0.58333333333333337</v>
      </c>
      <c r="AN38" s="30">
        <v>0.29166666666666669</v>
      </c>
      <c r="AO38" s="31"/>
      <c r="AP38" s="30"/>
      <c r="AQ38" s="31"/>
      <c r="AR38" s="30"/>
      <c r="AS38" s="31"/>
      <c r="AT38" s="26"/>
      <c r="AU38" s="35"/>
      <c r="AV38" s="19" t="s">
        <v>12</v>
      </c>
      <c r="AW38" s="28">
        <v>0.29166666666666669</v>
      </c>
      <c r="AX38" s="29"/>
      <c r="AY38" s="30"/>
      <c r="AZ38" s="31">
        <v>0.58333333333333337</v>
      </c>
      <c r="BA38" s="30"/>
      <c r="BB38" s="31">
        <v>0.58333333333333337</v>
      </c>
      <c r="BC38" s="30"/>
      <c r="BD38" s="31"/>
      <c r="BE38" s="30"/>
      <c r="BF38" s="31"/>
      <c r="BG38" s="30">
        <v>0.29166666666666669</v>
      </c>
      <c r="BH38" s="31"/>
      <c r="BI38" s="26">
        <v>0.29166666666666669</v>
      </c>
      <c r="BJ38" s="35"/>
      <c r="BK38" s="25" t="s">
        <v>12</v>
      </c>
    </row>
    <row r="39" spans="1:63" s="111" customFormat="1" ht="11.15" customHeight="1" thickBot="1">
      <c r="A39" s="271"/>
      <c r="B39" s="46"/>
      <c r="C39" s="47">
        <v>0.91666666666666663</v>
      </c>
      <c r="D39" s="48"/>
      <c r="E39" s="47">
        <v>0.70833333333333337</v>
      </c>
      <c r="F39" s="48"/>
      <c r="G39" s="47"/>
      <c r="H39" s="48">
        <v>0.58333333333333337</v>
      </c>
      <c r="I39" s="47"/>
      <c r="J39" s="48"/>
      <c r="K39" s="47">
        <v>0.91666666666666663</v>
      </c>
      <c r="L39" s="48"/>
      <c r="M39" s="47"/>
      <c r="N39" s="43"/>
      <c r="O39" s="44"/>
      <c r="P39" s="57">
        <f t="shared" ref="P39" si="18">SUMPRODUCT((MOD(COLUMN(B37:N37),2)=0)*(B37:N37&lt;&gt;"CP")*(B37:N37&lt;&gt;"RCR")*(B37:N37&lt;&gt;"AM")*(B37:N37&lt;&gt;"CM")*((B39:N39)-(B38:N38)))
+SUMPRODUCT((MOD(COLUMN(B37:N37),2)=0)*(B37:N37&lt;&gt;"CP")*(B37:N37&lt;&gt;"RCR")*(B37:N37&lt;&gt;"AM")*(B37:N37&lt;&gt;"CM")*((C39:O39)-(C38:O38)))</f>
        <v>1.0833333333333333</v>
      </c>
      <c r="Q39" s="46"/>
      <c r="R39" s="47">
        <v>0.91666666666666663</v>
      </c>
      <c r="S39" s="48"/>
      <c r="T39" s="47"/>
      <c r="U39" s="56"/>
      <c r="V39" s="70">
        <v>0.875</v>
      </c>
      <c r="W39" s="48"/>
      <c r="X39" s="47"/>
      <c r="Y39" s="48"/>
      <c r="Z39" s="47"/>
      <c r="AA39" s="48"/>
      <c r="AB39" s="47">
        <v>0.91666666666666663</v>
      </c>
      <c r="AC39" s="43"/>
      <c r="AD39" s="44">
        <v>0.91666666666666663</v>
      </c>
      <c r="AE39" s="57">
        <f t="shared" ref="AE39" si="19">SUMPRODUCT((MOD(COLUMN(Q37:AC37),2)=1)*(Q37:AC37&lt;&gt;"CP")*(Q37:AC37&lt;&gt;"RCR")*(Q37:AC37&lt;&gt;"AM")*(Q37:AC37&lt;&gt;"CM")*((Q39:AC39)-(Q38:AC38)))
+SUMPRODUCT((MOD(COLUMN(Q37:AC37),2)=1)*(Q37:AC37&lt;&gt;"CP")*(Q37:AC37&lt;&gt;"RCR")*(Q37:AC37&lt;&gt;"AM")*(Q37:AC37&lt;&gt;"CM")*((R39:AD39)-(R38:AD38)))</f>
        <v>1.2916666666666665</v>
      </c>
      <c r="AF39"/>
      <c r="AG39" s="229"/>
      <c r="AH39" s="46"/>
      <c r="AI39" s="47">
        <v>0.875</v>
      </c>
      <c r="AJ39" s="48"/>
      <c r="AK39" s="47">
        <v>0.70833333333333337</v>
      </c>
      <c r="AL39" s="48"/>
      <c r="AM39" s="47">
        <v>0.75</v>
      </c>
      <c r="AN39" s="48">
        <v>0.58333333333333337</v>
      </c>
      <c r="AO39" s="47"/>
      <c r="AP39" s="48"/>
      <c r="AQ39" s="47"/>
      <c r="AR39" s="48"/>
      <c r="AS39" s="47"/>
      <c r="AT39" s="43"/>
      <c r="AU39" s="44"/>
      <c r="AV39" s="41">
        <f>SUM(AU39-AU38+IF(AU38&gt;AU39,1))+(AT39-AT38+IF(AT38&gt;AT39,1))+(AS39-AS38+IF(AS38&gt;AS39,1))+(AR39-AR38+IF(AR38&gt;AR39,1))+(AQ39-AQ38+IF(AQ38&gt;AQ39,1)+(AP39-AP38+IF(AP38&gt;AP39,1))+(AO39-AO38+IF(AO38&gt;AO39,1))+(AN39-AN38+IF(AN38&gt;AN39,1))+(AM39-AM38+IF(AM38&gt;AM39,1))+(AL39-AL38+IF(AL38&gt;AL39,1))+(AK39-AK38+IF(AK38&gt;AK39,1))+(AJ39-AJ38+IF(AJ38&gt;AJ39,1))+(AI39-AI38+IF(AI38&gt;AI39,1))+(AH39-AH38+IF(AH38&gt;AH39,1)))</f>
        <v>0.87499999999999989</v>
      </c>
      <c r="AW39" s="46">
        <v>0.66666666666666663</v>
      </c>
      <c r="AX39" s="47"/>
      <c r="AY39" s="48"/>
      <c r="AZ39" s="47">
        <v>0.70833333333333337</v>
      </c>
      <c r="BA39" s="48"/>
      <c r="BB39" s="47">
        <v>0.875</v>
      </c>
      <c r="BC39" s="48"/>
      <c r="BD39" s="47"/>
      <c r="BE39" s="48"/>
      <c r="BF39" s="47"/>
      <c r="BG39" s="48">
        <v>0.58333333333333337</v>
      </c>
      <c r="BH39" s="47"/>
      <c r="BI39" s="43">
        <v>0.66666666666666663</v>
      </c>
      <c r="BJ39" s="44"/>
      <c r="BK39" s="42">
        <f>SUM(BJ39-BJ38+IF(BJ38&gt;BJ39,1))+(BI39-BI38+IF(BI38&gt;BI39,1))+(BH39-BH38+IF(BH38&gt;BH39,1))+(BG39-BG38+IF(BG38&gt;BG39,1))+(BF39-BF38+IF(BF38&gt;BF39,1)+(BE39-BE38+IF(BE38&gt;BE39,1))+(BD39-BD38+IF(BD38&gt;BD39,1))+(BC39-BC38+IF(BC38&gt;BC39,1))+(BB39-BB38+IF(BB38&gt;BB39,1))+(BA39-BA38+IF(BA38&gt;BA39,1))+(AZ39-AZ38+IF(AZ38&gt;AZ39,1))+(AY39-AY38+IF(AY38&gt;AY39,1))+(AX39-AX38+IF(AX38&gt;AX39,1))+(AW39-AW38+IF(AW38&gt;AW39,1)))</f>
        <v>1.458333333333333</v>
      </c>
    </row>
    <row r="40" spans="1:63" s="11" customFormat="1" ht="13" customHeight="1">
      <c r="A40" s="276" t="s">
        <v>10</v>
      </c>
      <c r="B40" s="202" t="s">
        <v>3</v>
      </c>
      <c r="C40" s="203"/>
      <c r="D40" s="202" t="s">
        <v>3</v>
      </c>
      <c r="E40" s="203"/>
      <c r="F40" s="202" t="s">
        <v>3</v>
      </c>
      <c r="G40" s="203"/>
      <c r="H40" s="202" t="s">
        <v>3</v>
      </c>
      <c r="I40" s="203"/>
      <c r="J40" s="202" t="s">
        <v>3</v>
      </c>
      <c r="K40" s="203"/>
      <c r="L40" s="202" t="s">
        <v>3</v>
      </c>
      <c r="M40" s="203"/>
      <c r="N40" s="202" t="s">
        <v>4</v>
      </c>
      <c r="O40" s="203"/>
      <c r="P40" s="6"/>
      <c r="Q40" s="202" t="s">
        <v>3</v>
      </c>
      <c r="R40" s="203"/>
      <c r="S40" s="202" t="s">
        <v>3</v>
      </c>
      <c r="T40" s="203"/>
      <c r="U40" s="206" t="s">
        <v>10</v>
      </c>
      <c r="V40" s="207"/>
      <c r="W40" s="206" t="s">
        <v>11</v>
      </c>
      <c r="X40" s="207"/>
      <c r="Y40" s="206" t="s">
        <v>4</v>
      </c>
      <c r="Z40" s="207"/>
      <c r="AA40" s="215" t="s">
        <v>10</v>
      </c>
      <c r="AB40" s="207"/>
      <c r="AC40" s="206" t="s">
        <v>10</v>
      </c>
      <c r="AD40" s="208"/>
      <c r="AE40" s="6"/>
      <c r="AF40" s="121"/>
      <c r="AG40" s="256" t="str">
        <f>A40</f>
        <v>M</v>
      </c>
      <c r="AH40" s="209" t="s">
        <v>7</v>
      </c>
      <c r="AI40" s="207"/>
      <c r="AJ40" s="215" t="s">
        <v>6</v>
      </c>
      <c r="AK40" s="207"/>
      <c r="AL40" s="206" t="s">
        <v>10</v>
      </c>
      <c r="AM40" s="215"/>
      <c r="AN40" s="206" t="s">
        <v>6</v>
      </c>
      <c r="AO40" s="207"/>
      <c r="AP40" s="206" t="s">
        <v>10</v>
      </c>
      <c r="AQ40" s="207"/>
      <c r="AR40" s="206" t="s">
        <v>11</v>
      </c>
      <c r="AS40" s="207"/>
      <c r="AT40" s="206" t="s">
        <v>4</v>
      </c>
      <c r="AU40" s="208"/>
      <c r="AV40" s="122"/>
      <c r="AW40" s="281" t="s">
        <v>10</v>
      </c>
      <c r="AX40" s="279"/>
      <c r="AY40" s="279" t="s">
        <v>6</v>
      </c>
      <c r="AZ40" s="279"/>
      <c r="BA40" s="279" t="s">
        <v>6</v>
      </c>
      <c r="BB40" s="279"/>
      <c r="BC40" s="279" t="s">
        <v>6</v>
      </c>
      <c r="BD40" s="279"/>
      <c r="BE40" s="279" t="s">
        <v>6</v>
      </c>
      <c r="BF40" s="279"/>
      <c r="BG40" s="279" t="s">
        <v>11</v>
      </c>
      <c r="BH40" s="279"/>
      <c r="BI40" s="279" t="s">
        <v>4</v>
      </c>
      <c r="BJ40" s="280"/>
      <c r="BK40" s="10">
        <f>P42+AE42+AV42+BK42</f>
        <v>3.6666666666666661</v>
      </c>
    </row>
    <row r="41" spans="1:63" s="111" customFormat="1" ht="11.15" customHeight="1">
      <c r="A41" s="277"/>
      <c r="B41" s="123">
        <v>0.29166666666666669</v>
      </c>
      <c r="C41" s="124"/>
      <c r="D41" s="125">
        <v>0.29166666666666669</v>
      </c>
      <c r="E41" s="124">
        <v>0.58333333333333337</v>
      </c>
      <c r="F41" s="125">
        <v>0.29166666666666669</v>
      </c>
      <c r="G41" s="124"/>
      <c r="H41" s="125">
        <v>0.29166666666666669</v>
      </c>
      <c r="I41" s="124">
        <v>0.66666666666666663</v>
      </c>
      <c r="J41" s="125">
        <v>0.29166666666666669</v>
      </c>
      <c r="K41" s="124">
        <v>0.66666666666666663</v>
      </c>
      <c r="L41" s="126"/>
      <c r="M41" s="124"/>
      <c r="N41" s="125"/>
      <c r="O41" s="127"/>
      <c r="P41" s="19" t="s">
        <v>12</v>
      </c>
      <c r="Q41" s="123">
        <v>0.29166666666666669</v>
      </c>
      <c r="R41" s="124">
        <v>0.66666666666666663</v>
      </c>
      <c r="S41" s="126">
        <v>0.29166666666666669</v>
      </c>
      <c r="T41" s="124">
        <v>0.58333333333333337</v>
      </c>
      <c r="U41" s="128">
        <v>0.29166666666666669</v>
      </c>
      <c r="V41" s="85">
        <v>0.66666666666666663</v>
      </c>
      <c r="W41" s="84"/>
      <c r="X41" s="85"/>
      <c r="Y41" s="84"/>
      <c r="Z41" s="85"/>
      <c r="AA41" s="129">
        <v>0.29166666666666669</v>
      </c>
      <c r="AB41" s="130"/>
      <c r="AC41" s="129">
        <v>0.29166666666666669</v>
      </c>
      <c r="AD41" s="131"/>
      <c r="AE41" s="19" t="s">
        <v>12</v>
      </c>
      <c r="AF41" s="132"/>
      <c r="AG41" s="257"/>
      <c r="AH41" s="133"/>
      <c r="AI41" s="128"/>
      <c r="AJ41" s="84">
        <v>0.29166666666666669</v>
      </c>
      <c r="AK41" s="85">
        <v>0.58333333333333337</v>
      </c>
      <c r="AL41" s="128">
        <v>0.29166666666666669</v>
      </c>
      <c r="AM41" s="85"/>
      <c r="AN41" s="84">
        <v>0.29166666666666669</v>
      </c>
      <c r="AO41" s="85">
        <v>0.66666666666666663</v>
      </c>
      <c r="AP41" s="84">
        <v>0.29166666666666669</v>
      </c>
      <c r="AQ41" s="85">
        <v>0.66666666666666663</v>
      </c>
      <c r="AR41" s="134"/>
      <c r="AS41" s="130"/>
      <c r="AT41" s="84"/>
      <c r="AU41" s="131"/>
      <c r="AV41" s="135" t="s">
        <v>12</v>
      </c>
      <c r="AW41" s="136">
        <v>0.29166666666666669</v>
      </c>
      <c r="AX41" s="85"/>
      <c r="AY41" s="84">
        <v>0.29166666666666669</v>
      </c>
      <c r="AZ41" s="85">
        <v>0.58333333333333337</v>
      </c>
      <c r="BA41" s="84">
        <v>0.29166666666666669</v>
      </c>
      <c r="BB41" s="85"/>
      <c r="BC41" s="84">
        <v>0.29166666666666669</v>
      </c>
      <c r="BD41" s="85">
        <v>0.66666666666666663</v>
      </c>
      <c r="BE41" s="84">
        <v>0.29166666666666669</v>
      </c>
      <c r="BF41" s="85">
        <v>0.66666666666666663</v>
      </c>
      <c r="BG41" s="128"/>
      <c r="BH41" s="85"/>
      <c r="BI41" s="84"/>
      <c r="BJ41" s="131"/>
      <c r="BK41" s="25" t="s">
        <v>12</v>
      </c>
    </row>
    <row r="42" spans="1:63" s="111" customFormat="1" ht="11.15" customHeight="1" thickBot="1">
      <c r="A42" s="278"/>
      <c r="B42" s="137">
        <v>0.54166666666666663</v>
      </c>
      <c r="C42" s="138"/>
      <c r="D42" s="139">
        <v>0.54166666666666663</v>
      </c>
      <c r="E42" s="138">
        <v>0.70833333333333337</v>
      </c>
      <c r="F42" s="139">
        <v>0.54166666666666663</v>
      </c>
      <c r="G42" s="138"/>
      <c r="H42" s="139">
        <v>0.54166666666666663</v>
      </c>
      <c r="I42" s="138">
        <v>0.79166666666666663</v>
      </c>
      <c r="J42" s="139">
        <v>0.54166666666666663</v>
      </c>
      <c r="K42" s="138">
        <v>0.79166666666666663</v>
      </c>
      <c r="L42" s="140"/>
      <c r="M42" s="138"/>
      <c r="N42" s="139"/>
      <c r="O42" s="141"/>
      <c r="P42" s="57">
        <f t="shared" ref="P42" si="20">SUMPRODUCT((MOD(COLUMN(B40:N40),2)=0)*(B40:N40&lt;&gt;"CP")*(B40:N40&lt;&gt;"RCR")*(B40:N40&lt;&gt;"AM")*(B40:N40&lt;&gt;"CM")*((B42:N42)-(B41:N41)))
+SUMPRODUCT((MOD(COLUMN(B40:N40),2)=0)*(B40:N40&lt;&gt;"CP")*(B40:N40&lt;&gt;"RCR")*(B40:N40&lt;&gt;"AM")*(B40:N40&lt;&gt;"CM")*((C42:O42)-(C41:O41)))</f>
        <v>0</v>
      </c>
      <c r="Q42" s="137">
        <v>0.54166666666666663</v>
      </c>
      <c r="R42" s="138">
        <v>0.79166666666666663</v>
      </c>
      <c r="S42" s="140">
        <v>0.54166666666666663</v>
      </c>
      <c r="T42" s="138">
        <v>0.66666666666666663</v>
      </c>
      <c r="U42" s="142">
        <v>0.54166666666666663</v>
      </c>
      <c r="V42" s="93">
        <v>0.79166666666666663</v>
      </c>
      <c r="W42" s="92"/>
      <c r="X42" s="93"/>
      <c r="Y42" s="142"/>
      <c r="Z42" s="93"/>
      <c r="AA42" s="142">
        <v>0.45833333333333331</v>
      </c>
      <c r="AB42" s="93"/>
      <c r="AC42" s="142">
        <v>0.45833333333333331</v>
      </c>
      <c r="AD42" s="143"/>
      <c r="AE42" s="57">
        <f t="shared" ref="AE42" si="21">SUMPRODUCT((MOD(COLUMN(Q40:AC40),2)=1)*(Q40:AC40&lt;&gt;"CP")*(Q40:AC40&lt;&gt;"RCR")*(Q40:AC40&lt;&gt;"AM")*(Q40:AC40&lt;&gt;"CM")*((Q42:AC42)-(Q41:AC41)))
+SUMPRODUCT((MOD(COLUMN(Q40:AC40),2)=1)*(Q40:AC40&lt;&gt;"CP")*(Q40:AC40&lt;&gt;"RCR")*(Q40:AC40&lt;&gt;"AM")*(Q40:AC40&lt;&gt;"CM")*((R42:AD42)-(R41:AD41)))</f>
        <v>0.70833333333333326</v>
      </c>
      <c r="AF42" s="132"/>
      <c r="AG42" s="258"/>
      <c r="AH42" s="144"/>
      <c r="AI42" s="142"/>
      <c r="AJ42" s="92">
        <v>0.54166666666666663</v>
      </c>
      <c r="AK42" s="93">
        <v>0.66666666666666663</v>
      </c>
      <c r="AL42" s="142">
        <v>0.54166666666666663</v>
      </c>
      <c r="AM42" s="93"/>
      <c r="AN42" s="92">
        <v>0.54166666666666663</v>
      </c>
      <c r="AO42" s="93">
        <v>0.79166666666666663</v>
      </c>
      <c r="AP42" s="92">
        <v>0.54166666666666663</v>
      </c>
      <c r="AQ42" s="93">
        <v>0.79166666666666663</v>
      </c>
      <c r="AR42" s="92"/>
      <c r="AS42" s="93"/>
      <c r="AT42" s="92"/>
      <c r="AU42" s="143"/>
      <c r="AV42" s="145">
        <f>SUM(AU42-AU41+IF(AU41&gt;AU42,1))+(AT42-AT41+IF(AT41&gt;AT42,1))+(AS42-AS41+IF(AS41&gt;AS42,1))+(AR42-AR41+IF(AR41&gt;AR42,1))+(AQ42-AQ41+IF(AQ41&gt;AQ42,1)+(AP42-AP41+IF(AP41&gt;AP42,1))+(AO42-AO41+IF(AO41&gt;AO42,1))+(AN42-AN41+IF(AN41&gt;AN42,1))+(AM42-AM41+IF(AM41&gt;AM42,1))+(AL42-AL41+IF(AL41&gt;AL42,1))+(AK42-AK41+IF(AK41&gt;AK42,1))+(AJ42-AJ41+IF(AJ41&gt;AJ42,1))+(AI42-AI41+IF(AI41&gt;AI42,1))+(AH42-AH41+IF(AH41&gt;AH42,1)))</f>
        <v>1.333333333333333</v>
      </c>
      <c r="AW42" s="144">
        <v>0.54166666666666663</v>
      </c>
      <c r="AX42" s="93"/>
      <c r="AY42" s="92">
        <v>0.54166666666666663</v>
      </c>
      <c r="AZ42" s="93">
        <v>0.70833333333333337</v>
      </c>
      <c r="BA42" s="92">
        <v>0.54166666666666663</v>
      </c>
      <c r="BB42" s="93"/>
      <c r="BC42" s="92">
        <v>0.54166666666666663</v>
      </c>
      <c r="BD42" s="93">
        <v>0.79166666666666663</v>
      </c>
      <c r="BE42" s="92">
        <v>0.54166666666666663</v>
      </c>
      <c r="BF42" s="93">
        <v>0.79166666666666663</v>
      </c>
      <c r="BG42" s="142"/>
      <c r="BH42" s="93"/>
      <c r="BI42" s="92"/>
      <c r="BJ42" s="143"/>
      <c r="BK42" s="42">
        <f>SUM(BJ42-BJ41+IF(BJ41&gt;BJ42,1))+(BI42-BI41+IF(BI41&gt;BI42,1))+(BH42-BH41+IF(BH41&gt;BH42,1))+(BG42-BG41+IF(BG41&gt;BG42,1))+(BF42-BF41+IF(BF41&gt;BF42,1)+(BE42-BE41+IF(BE41&gt;BE42,1))+(BD42-BD41+IF(BD41&gt;BD42,1))+(BC42-BC41+IF(BC41&gt;BC42,1))+(BB42-BB41+IF(BB41&gt;BB42,1))+(BA42-BA41+IF(BA41&gt;BA42,1))+(AZ42-AZ41+IF(AZ41&gt;AZ42,1))+(AY42-AY41+IF(AY41&gt;AY42,1))+(AX42-AX41+IF(AX41&gt;AX42,1))+(AW42-AW41+IF(AW41&gt;AW42,1)))</f>
        <v>1.6249999999999998</v>
      </c>
    </row>
    <row r="43" spans="1:63" s="111" customFormat="1" ht="10" customHeight="1">
      <c r="A43" s="276" t="s">
        <v>37</v>
      </c>
      <c r="B43" s="281" t="s">
        <v>10</v>
      </c>
      <c r="C43" s="279"/>
      <c r="D43" s="279" t="s">
        <v>6</v>
      </c>
      <c r="E43" s="279"/>
      <c r="F43" s="279" t="s">
        <v>6</v>
      </c>
      <c r="G43" s="279"/>
      <c r="H43" s="279" t="s">
        <v>6</v>
      </c>
      <c r="I43" s="279"/>
      <c r="J43" s="282" t="s">
        <v>14</v>
      </c>
      <c r="K43" s="282"/>
      <c r="L43" s="279" t="s">
        <v>11</v>
      </c>
      <c r="M43" s="279"/>
      <c r="N43" s="279" t="s">
        <v>4</v>
      </c>
      <c r="O43" s="280"/>
      <c r="P43" s="6"/>
      <c r="Q43" s="209" t="s">
        <v>10</v>
      </c>
      <c r="R43" s="207"/>
      <c r="S43" s="215" t="s">
        <v>6</v>
      </c>
      <c r="T43" s="207"/>
      <c r="U43" s="206"/>
      <c r="V43" s="207"/>
      <c r="W43" s="206"/>
      <c r="X43" s="207"/>
      <c r="Y43" s="206"/>
      <c r="Z43" s="208"/>
      <c r="AA43" s="206"/>
      <c r="AB43" s="207"/>
      <c r="AC43" s="206"/>
      <c r="AD43" s="208"/>
      <c r="AE43" s="6"/>
      <c r="AF43" s="121"/>
      <c r="AG43" s="256" t="str">
        <f>A43</f>
        <v>O</v>
      </c>
      <c r="AH43" s="209"/>
      <c r="AI43" s="207"/>
      <c r="AJ43" s="209"/>
      <c r="AK43" s="207"/>
      <c r="AL43" s="206"/>
      <c r="AM43" s="215"/>
      <c r="AN43" s="206"/>
      <c r="AO43" s="207"/>
      <c r="AP43" s="206"/>
      <c r="AQ43" s="207"/>
      <c r="AR43" s="206"/>
      <c r="AS43" s="207"/>
      <c r="AT43" s="206"/>
      <c r="AU43" s="208"/>
      <c r="AV43" s="122"/>
      <c r="AW43" s="281"/>
      <c r="AX43" s="279"/>
      <c r="AY43" s="279"/>
      <c r="AZ43" s="279"/>
      <c r="BA43" s="279"/>
      <c r="BB43" s="279"/>
      <c r="BC43" s="279"/>
      <c r="BD43" s="279"/>
      <c r="BE43" s="279"/>
      <c r="BF43" s="279"/>
      <c r="BG43" s="279"/>
      <c r="BH43" s="279"/>
      <c r="BI43" s="279"/>
      <c r="BJ43" s="280"/>
      <c r="BK43" s="10">
        <f>P45+AE45+AV45+BK45</f>
        <v>2.2916666666666661</v>
      </c>
    </row>
    <row r="44" spans="1:63" s="111" customFormat="1" ht="9.75" customHeight="1">
      <c r="A44" s="277"/>
      <c r="B44" s="136">
        <v>0.29166666666666669</v>
      </c>
      <c r="C44" s="85"/>
      <c r="D44" s="84">
        <v>0.29166666666666669</v>
      </c>
      <c r="E44" s="85">
        <v>0.58333333333333337</v>
      </c>
      <c r="F44" s="84">
        <v>0.29166666666666669</v>
      </c>
      <c r="G44" s="85"/>
      <c r="H44" s="84">
        <v>0.29166666666666669</v>
      </c>
      <c r="I44" s="85">
        <v>0.66666666666666663</v>
      </c>
      <c r="J44" s="87">
        <v>0.29166666666666669</v>
      </c>
      <c r="K44" s="88">
        <v>0.66666666666666663</v>
      </c>
      <c r="L44" s="146">
        <v>0.29166666666666669</v>
      </c>
      <c r="M44" s="85"/>
      <c r="N44" s="146">
        <v>0.29166666666666669</v>
      </c>
      <c r="O44" s="131"/>
      <c r="P44" s="19" t="s">
        <v>12</v>
      </c>
      <c r="Q44" s="136">
        <v>0.29166666666666669</v>
      </c>
      <c r="R44" s="85">
        <v>0.66666666666666663</v>
      </c>
      <c r="S44" s="128">
        <v>0.29166666666666669</v>
      </c>
      <c r="T44" s="85">
        <v>0.58333333333333337</v>
      </c>
      <c r="U44" s="128"/>
      <c r="V44" s="85"/>
      <c r="W44" s="84"/>
      <c r="X44" s="85"/>
      <c r="Y44" s="84"/>
      <c r="Z44" s="85"/>
      <c r="AA44" s="129"/>
      <c r="AB44" s="130"/>
      <c r="AC44" s="129"/>
      <c r="AD44" s="131"/>
      <c r="AE44" s="19" t="s">
        <v>12</v>
      </c>
      <c r="AF44" s="132"/>
      <c r="AG44" s="257"/>
      <c r="AH44" s="133"/>
      <c r="AI44" s="128"/>
      <c r="AJ44" s="84"/>
      <c r="AK44" s="85"/>
      <c r="AL44" s="128"/>
      <c r="AM44" s="85"/>
      <c r="AN44" s="84"/>
      <c r="AO44" s="85"/>
      <c r="AP44" s="84"/>
      <c r="AQ44" s="85"/>
      <c r="AR44" s="134"/>
      <c r="AS44" s="130"/>
      <c r="AT44" s="84"/>
      <c r="AU44" s="131"/>
      <c r="AV44" s="135" t="s">
        <v>12</v>
      </c>
      <c r="AW44" s="136"/>
      <c r="AX44" s="85"/>
      <c r="AY44" s="84"/>
      <c r="AZ44" s="85"/>
      <c r="BA44" s="84"/>
      <c r="BB44" s="85"/>
      <c r="BC44" s="84"/>
      <c r="BD44" s="85"/>
      <c r="BE44" s="84"/>
      <c r="BF44" s="85"/>
      <c r="BG44" s="128"/>
      <c r="BH44" s="85"/>
      <c r="BI44" s="84"/>
      <c r="BJ44" s="131"/>
      <c r="BK44" s="25" t="s">
        <v>12</v>
      </c>
    </row>
    <row r="45" spans="1:63" s="111" customFormat="1" ht="9.75" customHeight="1" thickBot="1">
      <c r="A45" s="278"/>
      <c r="B45" s="144">
        <v>0.54166666666666663</v>
      </c>
      <c r="C45" s="93"/>
      <c r="D45" s="92">
        <v>0.54166666666666663</v>
      </c>
      <c r="E45" s="93">
        <v>0.70833333333333337</v>
      </c>
      <c r="F45" s="92">
        <v>0.54166666666666663</v>
      </c>
      <c r="G45" s="93"/>
      <c r="H45" s="92">
        <v>0.54166666666666663</v>
      </c>
      <c r="I45" s="93">
        <v>0.79166666666666663</v>
      </c>
      <c r="J45" s="95">
        <v>0.54166666666666663</v>
      </c>
      <c r="K45" s="96">
        <v>0.79166666666666663</v>
      </c>
      <c r="L45" s="147">
        <v>0.45833333333333331</v>
      </c>
      <c r="M45" s="93"/>
      <c r="N45" s="147">
        <v>0.45833333333333331</v>
      </c>
      <c r="O45" s="143"/>
      <c r="P45" s="57">
        <f t="shared" ref="P45" si="22">SUMPRODUCT((MOD(COLUMN(B43:N43),2)=0)*(B43:N43&lt;&gt;"CP")*(B43:N43&lt;&gt;"RCR")*(B43:N43&lt;&gt;"AM")*(B43:N43&lt;&gt;"CM")*((B45:N45)-(B44:N44)))
+SUMPRODUCT((MOD(COLUMN(B43:N43),2)=0)*(B43:N43&lt;&gt;"CP")*(B43:N43&lt;&gt;"RCR")*(B43:N43&lt;&gt;"AM")*(B43:N43&lt;&gt;"CM")*((C45:O45)-(C44:O44)))</f>
        <v>1.583333333333333</v>
      </c>
      <c r="Q45" s="144">
        <v>0.54166666666666663</v>
      </c>
      <c r="R45" s="93">
        <v>0.79166666666666663</v>
      </c>
      <c r="S45" s="142">
        <v>0.54166666666666663</v>
      </c>
      <c r="T45" s="93">
        <v>0.66666666666666663</v>
      </c>
      <c r="U45" s="142"/>
      <c r="V45" s="93"/>
      <c r="W45" s="92"/>
      <c r="X45" s="93"/>
      <c r="Y45" s="142"/>
      <c r="Z45" s="93"/>
      <c r="AA45" s="142"/>
      <c r="AB45" s="93"/>
      <c r="AC45" s="142"/>
      <c r="AD45" s="143"/>
      <c r="AE45" s="57">
        <f t="shared" ref="AE45" si="23">SUMPRODUCT((MOD(COLUMN(Q43:AC43),2)=1)*(Q43:AC43&lt;&gt;"CP")*(Q43:AC43&lt;&gt;"RCR")*(Q43:AC43&lt;&gt;"AM")*(Q43:AC43&lt;&gt;"CM")*((Q45:AC45)-(Q44:AC44)))
+SUMPRODUCT((MOD(COLUMN(Q43:AC43),2)=1)*(Q43:AC43&lt;&gt;"CP")*(Q43:AC43&lt;&gt;"RCR")*(Q43:AC43&lt;&gt;"AM")*(Q43:AC43&lt;&gt;"CM")*((R45:AD45)-(R44:AD44)))</f>
        <v>0.70833333333333315</v>
      </c>
      <c r="AF45" s="132"/>
      <c r="AG45" s="258"/>
      <c r="AH45" s="144"/>
      <c r="AI45" s="142"/>
      <c r="AJ45" s="92"/>
      <c r="AK45" s="93"/>
      <c r="AL45" s="142"/>
      <c r="AM45" s="93"/>
      <c r="AN45" s="92"/>
      <c r="AO45" s="93"/>
      <c r="AP45" s="92"/>
      <c r="AQ45" s="93"/>
      <c r="AR45" s="92"/>
      <c r="AS45" s="93"/>
      <c r="AT45" s="92"/>
      <c r="AU45" s="143"/>
      <c r="AV45" s="145">
        <f>SUM(AU45-AU44+IF(AU44&gt;AU45,1))+(AT45-AT44+IF(AT44&gt;AT45,1))+(AS45-AS44+IF(AS44&gt;AS45,1))+(AR45-AR44+IF(AR44&gt;AR45,1))+(AQ45-AQ44+IF(AQ44&gt;AQ45,1)+(AP45-AP44+IF(AP44&gt;AP45,1))+(AO45-AO44+IF(AO44&gt;AO45,1))+(AN45-AN44+IF(AN44&gt;AN45,1))+(AM45-AM44+IF(AM44&gt;AM45,1))+(AL45-AL44+IF(AL44&gt;AL45,1))+(AK45-AK44+IF(AK44&gt;AK45,1))+(AJ45-AJ44+IF(AJ44&gt;AJ45,1))+(AI45-AI44+IF(AI44&gt;AI45,1))+(AH45-AH44+IF(AH44&gt;AH45,1)))</f>
        <v>0</v>
      </c>
      <c r="AW45" s="144"/>
      <c r="AX45" s="93"/>
      <c r="AY45" s="92"/>
      <c r="AZ45" s="93"/>
      <c r="BA45" s="92"/>
      <c r="BB45" s="93"/>
      <c r="BC45" s="92"/>
      <c r="BD45" s="93"/>
      <c r="BE45" s="92"/>
      <c r="BF45" s="93"/>
      <c r="BG45" s="142"/>
      <c r="BH45" s="93"/>
      <c r="BI45" s="92"/>
      <c r="BJ45" s="143"/>
      <c r="BK45" s="42">
        <f>SUM(BJ45-BJ44+IF(BJ44&gt;BJ45,1))+(BI45-BI44+IF(BI44&gt;BI45,1))+(BH45-BH44+IF(BH44&gt;BH45,1))+(BG45-BG44+IF(BG44&gt;BG45,1))+(BF45-BF44+IF(BF44&gt;BF45,1)+(BE45-BE44+IF(BE44&gt;BE45,1))+(BD45-BD44+IF(BD44&gt;BD45,1))+(BC45-BC44+IF(BC44&gt;BC45,1))+(BB45-BB44+IF(BB44&gt;BB45,1))+(BA45-BA44+IF(BA44&gt;BA45,1))+(AZ45-AZ44+IF(AZ44&gt;AZ45,1))+(AY45-AY44+IF(AY44&gt;AY45,1))+(AX45-AX44+IF(AX44&gt;AX45,1))+(AW45-AW44+IF(AW44&gt;AW45,1)))</f>
        <v>0</v>
      </c>
    </row>
    <row r="46" spans="1:63" s="11" customFormat="1" ht="12.75" customHeight="1">
      <c r="A46" s="283" t="s">
        <v>38</v>
      </c>
      <c r="B46" s="286" t="s">
        <v>16</v>
      </c>
      <c r="C46" s="287"/>
      <c r="D46" s="286" t="s">
        <v>16</v>
      </c>
      <c r="E46" s="287"/>
      <c r="F46" s="286" t="s">
        <v>16</v>
      </c>
      <c r="G46" s="287"/>
      <c r="H46" s="286" t="s">
        <v>16</v>
      </c>
      <c r="I46" s="287"/>
      <c r="J46" s="286" t="s">
        <v>16</v>
      </c>
      <c r="K46" s="287"/>
      <c r="L46" s="286" t="s">
        <v>16</v>
      </c>
      <c r="M46" s="287"/>
      <c r="N46" s="286" t="s">
        <v>16</v>
      </c>
      <c r="O46" s="287"/>
      <c r="P46" s="6"/>
      <c r="Q46" s="286" t="s">
        <v>16</v>
      </c>
      <c r="R46" s="287"/>
      <c r="S46" s="286" t="s">
        <v>16</v>
      </c>
      <c r="T46" s="287"/>
      <c r="U46" s="286" t="s">
        <v>16</v>
      </c>
      <c r="V46" s="287"/>
      <c r="W46" s="286" t="s">
        <v>16</v>
      </c>
      <c r="X46" s="287"/>
      <c r="Y46" s="286" t="s">
        <v>16</v>
      </c>
      <c r="Z46" s="287"/>
      <c r="AA46" s="286" t="s">
        <v>16</v>
      </c>
      <c r="AB46" s="287"/>
      <c r="AC46" s="286" t="s">
        <v>16</v>
      </c>
      <c r="AD46" s="287"/>
      <c r="AE46" s="6"/>
      <c r="AF46" s="7"/>
      <c r="AG46" s="227" t="str">
        <f>A46</f>
        <v xml:space="preserve">P  </v>
      </c>
      <c r="AH46" s="286" t="s">
        <v>16</v>
      </c>
      <c r="AI46" s="287"/>
      <c r="AJ46" s="286" t="s">
        <v>16</v>
      </c>
      <c r="AK46" s="287"/>
      <c r="AL46" s="286" t="s">
        <v>16</v>
      </c>
      <c r="AM46" s="287"/>
      <c r="AN46" s="286" t="s">
        <v>16</v>
      </c>
      <c r="AO46" s="287"/>
      <c r="AP46" s="286" t="s">
        <v>16</v>
      </c>
      <c r="AQ46" s="287"/>
      <c r="AR46" s="286" t="s">
        <v>16</v>
      </c>
      <c r="AS46" s="287"/>
      <c r="AT46" s="286" t="s">
        <v>16</v>
      </c>
      <c r="AU46" s="287"/>
      <c r="AV46" s="148"/>
      <c r="AW46" s="286" t="s">
        <v>16</v>
      </c>
      <c r="AX46" s="287"/>
      <c r="AY46" s="286" t="s">
        <v>16</v>
      </c>
      <c r="AZ46" s="287"/>
      <c r="BA46" s="286" t="s">
        <v>16</v>
      </c>
      <c r="BB46" s="287"/>
      <c r="BC46" s="286" t="s">
        <v>16</v>
      </c>
      <c r="BD46" s="287"/>
      <c r="BE46" s="286" t="s">
        <v>16</v>
      </c>
      <c r="BF46" s="287"/>
      <c r="BG46" s="286" t="s">
        <v>16</v>
      </c>
      <c r="BH46" s="287"/>
      <c r="BI46" s="286" t="s">
        <v>16</v>
      </c>
      <c r="BJ46" s="287"/>
      <c r="BK46" s="10">
        <f>P48+AE48+AV48+BK48</f>
        <v>2.0416666666666661</v>
      </c>
    </row>
    <row r="47" spans="1:63" s="111" customFormat="1" ht="11.15" customHeight="1">
      <c r="A47" s="284"/>
      <c r="B47" s="149"/>
      <c r="C47" s="150"/>
      <c r="D47" s="151">
        <v>0.29166666666666669</v>
      </c>
      <c r="E47" s="150"/>
      <c r="F47" s="151">
        <v>0.29166666666666669</v>
      </c>
      <c r="G47" s="150"/>
      <c r="H47" s="151">
        <v>0.29166666666666669</v>
      </c>
      <c r="I47" s="150"/>
      <c r="J47" s="151">
        <v>0.29166666666666669</v>
      </c>
      <c r="K47" s="150"/>
      <c r="L47" s="151"/>
      <c r="M47" s="150"/>
      <c r="N47" s="151"/>
      <c r="O47" s="152"/>
      <c r="P47" s="19" t="s">
        <v>12</v>
      </c>
      <c r="Q47" s="149">
        <v>0.29166666666666669</v>
      </c>
      <c r="R47" s="150"/>
      <c r="S47" s="151">
        <v>0.29166666666666669</v>
      </c>
      <c r="T47" s="150">
        <v>0.58333333333333337</v>
      </c>
      <c r="U47" s="151"/>
      <c r="V47" s="150"/>
      <c r="W47" s="151">
        <v>0.29166666666666669</v>
      </c>
      <c r="X47" s="150"/>
      <c r="Y47" s="151">
        <v>0.29166666666666669</v>
      </c>
      <c r="Z47" s="150"/>
      <c r="AA47" s="151"/>
      <c r="AB47" s="150"/>
      <c r="AC47" s="151"/>
      <c r="AD47" s="152"/>
      <c r="AE47" s="19" t="s">
        <v>12</v>
      </c>
      <c r="AF47"/>
      <c r="AG47" s="228"/>
      <c r="AH47" s="149">
        <v>0.29166666666666669</v>
      </c>
      <c r="AI47" s="150">
        <v>0.66666666666666663</v>
      </c>
      <c r="AJ47" s="151"/>
      <c r="AK47" s="150">
        <v>0.58333333333333337</v>
      </c>
      <c r="AL47" s="151">
        <v>0.29166666666666669</v>
      </c>
      <c r="AM47" s="150"/>
      <c r="AN47" s="151"/>
      <c r="AO47" s="150"/>
      <c r="AP47" s="151"/>
      <c r="AQ47" s="150"/>
      <c r="AR47" s="151">
        <v>0.29166666666666669</v>
      </c>
      <c r="AS47" s="150"/>
      <c r="AT47" s="151">
        <v>0.29166666666666669</v>
      </c>
      <c r="AU47" s="152"/>
      <c r="AV47" s="153" t="s">
        <v>12</v>
      </c>
      <c r="AW47" s="149"/>
      <c r="AX47" s="150"/>
      <c r="AY47" s="151">
        <v>0.29166666666666669</v>
      </c>
      <c r="AZ47" s="150"/>
      <c r="BA47" s="151">
        <v>0.29166666666666669</v>
      </c>
      <c r="BB47" s="150"/>
      <c r="BC47" s="151">
        <v>0.29166666666666669</v>
      </c>
      <c r="BD47" s="150"/>
      <c r="BE47" s="151">
        <v>0.29166666666666669</v>
      </c>
      <c r="BF47" s="150"/>
      <c r="BG47" s="151"/>
      <c r="BH47" s="150"/>
      <c r="BI47" s="151"/>
      <c r="BJ47" s="152"/>
      <c r="BK47" s="25" t="s">
        <v>12</v>
      </c>
    </row>
    <row r="48" spans="1:63" s="111" customFormat="1" ht="11.15" customHeight="1" thickBot="1">
      <c r="A48" s="285"/>
      <c r="B48" s="154"/>
      <c r="C48" s="155"/>
      <c r="D48" s="156">
        <v>0.54166666666666663</v>
      </c>
      <c r="E48" s="155"/>
      <c r="F48" s="156">
        <v>0.47916666666666669</v>
      </c>
      <c r="G48" s="155"/>
      <c r="H48" s="156">
        <v>0.54166666666666663</v>
      </c>
      <c r="I48" s="155"/>
      <c r="J48" s="156">
        <v>0.54166666666666663</v>
      </c>
      <c r="K48" s="155"/>
      <c r="L48" s="156"/>
      <c r="M48" s="155"/>
      <c r="N48" s="156"/>
      <c r="O48" s="157"/>
      <c r="P48" s="57">
        <f t="shared" ref="P48" si="24">SUMPRODUCT((MOD(COLUMN(B46:N46),2)=0)*(B46:N46&lt;&gt;"CP")*(B46:N46&lt;&gt;"RCR")*(B46:N46&lt;&gt;"AM")*(B46:N46&lt;&gt;"CM")*((B48:N48)-(B47:N47)))
+SUMPRODUCT((MOD(COLUMN(B46:N46),2)=0)*(B46:N46&lt;&gt;"CP")*(B46:N46&lt;&gt;"RCR")*(B46:N46&lt;&gt;"AM")*(B46:N46&lt;&gt;"CM")*((C48:O48)-(C47:O47)))</f>
        <v>0</v>
      </c>
      <c r="Q48" s="154">
        <v>0.54166666666666663</v>
      </c>
      <c r="R48" s="155"/>
      <c r="S48" s="156">
        <v>0.5</v>
      </c>
      <c r="T48" s="155">
        <v>0.66666666666666663</v>
      </c>
      <c r="U48" s="156"/>
      <c r="V48" s="155"/>
      <c r="W48" s="156">
        <v>0.45833333333333331</v>
      </c>
      <c r="X48" s="155"/>
      <c r="Y48" s="156">
        <v>0.54166666666666663</v>
      </c>
      <c r="Z48" s="155"/>
      <c r="AA48" s="156"/>
      <c r="AB48" s="155"/>
      <c r="AC48" s="156"/>
      <c r="AD48" s="157"/>
      <c r="AE48" s="57">
        <f t="shared" ref="AE48" si="25">SUMPRODUCT((MOD(COLUMN(Q46:AC46),2)=1)*(Q46:AC46&lt;&gt;"CP")*(Q46:AC46&lt;&gt;"RCR")*(Q46:AC46&lt;&gt;"AM")*(Q46:AC46&lt;&gt;"CM")*((Q48:AC48)-(Q47:AC47)))
+SUMPRODUCT((MOD(COLUMN(Q46:AC46),2)=1)*(Q46:AC46&lt;&gt;"CP")*(Q46:AC46&lt;&gt;"RCR")*(Q46:AC46&lt;&gt;"AM")*(Q46:AC46&lt;&gt;"CM")*((R48:AD48)-(R47:AD47)))</f>
        <v>0</v>
      </c>
      <c r="AF48"/>
      <c r="AG48" s="229"/>
      <c r="AH48" s="154">
        <v>0.5</v>
      </c>
      <c r="AI48" s="155">
        <v>0.79166666666666663</v>
      </c>
      <c r="AJ48" s="156"/>
      <c r="AK48" s="155">
        <v>0.79166666666666663</v>
      </c>
      <c r="AL48" s="156">
        <v>0.52083333333333337</v>
      </c>
      <c r="AM48" s="155"/>
      <c r="AN48" s="156"/>
      <c r="AO48" s="155"/>
      <c r="AP48" s="156"/>
      <c r="AQ48" s="155"/>
      <c r="AR48" s="156">
        <v>0.45833333333333331</v>
      </c>
      <c r="AS48" s="155"/>
      <c r="AT48" s="156">
        <v>0.45833333333333331</v>
      </c>
      <c r="AU48" s="157"/>
      <c r="AV48" s="158">
        <f>SUM(AU48-AU47+IF(AU47&gt;AU48,1))+(AT48-AT47+IF(AT47&gt;AT48,1))+(AS48-AS47+IF(AS47&gt;AS48,1))+(AR48-AR47+IF(AR47&gt;AR48,1))+(AQ48-AQ47+IF(AQ47&gt;AQ48,1)+(AP48-AP47+IF(AP47&gt;AP48,1))+(AO48-AO47+IF(AO47&gt;AO48,1))+(AN48-AN47+IF(AN47&gt;AN48,1))+(AM48-AM47+IF(AM47&gt;AM48,1))+(AL48-AL47+IF(AL47&gt;AL48,1))+(AK48-AK47+IF(AK47&gt;AK48,1))+(AJ48-AJ47+IF(AJ47&gt;AJ48,1))+(AI48-AI47+IF(AI47&gt;AI48,1))+(AH48-AH47+IF(AH47&gt;AH48,1)))</f>
        <v>1.1041666666666665</v>
      </c>
      <c r="AW48" s="154"/>
      <c r="AX48" s="155"/>
      <c r="AY48" s="156">
        <v>0.54166666666666663</v>
      </c>
      <c r="AZ48" s="155"/>
      <c r="BA48" s="156">
        <v>0.47916666666666669</v>
      </c>
      <c r="BB48" s="155"/>
      <c r="BC48" s="156">
        <v>0.54166666666666663</v>
      </c>
      <c r="BD48" s="155"/>
      <c r="BE48" s="156">
        <v>0.54166666666666663</v>
      </c>
      <c r="BF48" s="155"/>
      <c r="BG48" s="156"/>
      <c r="BH48" s="155"/>
      <c r="BI48" s="156"/>
      <c r="BJ48" s="157"/>
      <c r="BK48" s="42">
        <f>SUM(BJ48-BJ47+IF(BJ47&gt;BJ48,1))+(BI48-BI47+IF(BI47&gt;BI48,1))+(BH48-BH47+IF(BH47&gt;BH48,1))+(BG48-BG47+IF(BG47&gt;BG48,1))+(BF48-BF47+IF(BF47&gt;BF48,1)+(BE48-BE47+IF(BE47&gt;BE48,1))+(BD48-BD47+IF(BD47&gt;BD48,1))+(BC48-BC47+IF(BC47&gt;BC48,1))+(BB48-BB47+IF(BB47&gt;BB48,1))+(BA48-BA47+IF(BA47&gt;BA48,1))+(AZ48-AZ47+IF(AZ47&gt;AZ48,1))+(AY48-AY47+IF(AY47&gt;AY48,1))+(AX48-AX47+IF(AX47&gt;AX48,1))+(AW48-AW47+IF(AW47&gt;AW48,1)))</f>
        <v>0.93749999999999978</v>
      </c>
    </row>
    <row r="49" spans="1:63" s="11" customFormat="1" ht="13" customHeight="1">
      <c r="A49" s="290" t="s">
        <v>39</v>
      </c>
      <c r="B49" s="281" t="s">
        <v>7</v>
      </c>
      <c r="C49" s="279"/>
      <c r="D49" s="279" t="s">
        <v>10</v>
      </c>
      <c r="E49" s="279"/>
      <c r="F49" s="279" t="s">
        <v>10</v>
      </c>
      <c r="G49" s="279"/>
      <c r="H49" s="279" t="s">
        <v>10</v>
      </c>
      <c r="I49" s="279"/>
      <c r="J49" s="279" t="s">
        <v>10</v>
      </c>
      <c r="K49" s="279"/>
      <c r="L49" s="279" t="s">
        <v>11</v>
      </c>
      <c r="M49" s="279"/>
      <c r="N49" s="279" t="s">
        <v>4</v>
      </c>
      <c r="O49" s="280"/>
      <c r="P49" s="6"/>
      <c r="Q49" s="297" t="s">
        <v>10</v>
      </c>
      <c r="R49" s="289"/>
      <c r="S49" s="288" t="s">
        <v>6</v>
      </c>
      <c r="T49" s="289"/>
      <c r="U49" s="288" t="s">
        <v>7</v>
      </c>
      <c r="V49" s="289"/>
      <c r="W49" s="288" t="s">
        <v>10</v>
      </c>
      <c r="X49" s="289"/>
      <c r="Y49" s="288" t="s">
        <v>10</v>
      </c>
      <c r="Z49" s="289"/>
      <c r="AA49" s="288" t="s">
        <v>11</v>
      </c>
      <c r="AB49" s="289"/>
      <c r="AC49" s="288" t="s">
        <v>4</v>
      </c>
      <c r="AD49" s="296"/>
      <c r="AE49" s="6"/>
      <c r="AF49" s="7"/>
      <c r="AG49" s="216" t="str">
        <f>A49</f>
        <v>Q</v>
      </c>
      <c r="AH49" s="297" t="s">
        <v>6</v>
      </c>
      <c r="AI49" s="289"/>
      <c r="AJ49" s="293" t="s">
        <v>3</v>
      </c>
      <c r="AK49" s="294"/>
      <c r="AL49" s="293" t="s">
        <v>3</v>
      </c>
      <c r="AM49" s="294"/>
      <c r="AN49" s="293" t="s">
        <v>3</v>
      </c>
      <c r="AO49" s="294"/>
      <c r="AP49" s="293" t="s">
        <v>3</v>
      </c>
      <c r="AQ49" s="294"/>
      <c r="AR49" s="293" t="s">
        <v>3</v>
      </c>
      <c r="AS49" s="294"/>
      <c r="AT49" s="293" t="s">
        <v>4</v>
      </c>
      <c r="AU49" s="295"/>
      <c r="AV49" s="159"/>
      <c r="AW49" s="293" t="s">
        <v>3</v>
      </c>
      <c r="AX49" s="294"/>
      <c r="AY49" s="293" t="s">
        <v>3</v>
      </c>
      <c r="AZ49" s="294"/>
      <c r="BA49" s="293" t="s">
        <v>3</v>
      </c>
      <c r="BB49" s="294"/>
      <c r="BC49" s="293" t="s">
        <v>3</v>
      </c>
      <c r="BD49" s="294"/>
      <c r="BE49" s="293" t="s">
        <v>3</v>
      </c>
      <c r="BF49" s="294"/>
      <c r="BG49" s="293" t="s">
        <v>3</v>
      </c>
      <c r="BH49" s="294"/>
      <c r="BI49" s="279" t="s">
        <v>4</v>
      </c>
      <c r="BJ49" s="280"/>
      <c r="BK49" s="10">
        <f>P51+AE51+AV51+BK51</f>
        <v>5.3125</v>
      </c>
    </row>
    <row r="50" spans="1:63" s="111" customFormat="1" ht="11.15" customHeight="1">
      <c r="A50" s="291"/>
      <c r="B50" s="136"/>
      <c r="C50" s="85"/>
      <c r="D50" s="84">
        <v>0.29166666666666669</v>
      </c>
      <c r="E50" s="85"/>
      <c r="F50" s="84">
        <v>0.29166666666666669</v>
      </c>
      <c r="G50" s="85"/>
      <c r="H50" s="84">
        <v>0.29166666666666669</v>
      </c>
      <c r="I50" s="85"/>
      <c r="J50" s="84">
        <v>0.29166666666666669</v>
      </c>
      <c r="K50" s="85"/>
      <c r="L50" s="84"/>
      <c r="M50" s="85"/>
      <c r="N50" s="84"/>
      <c r="O50" s="131"/>
      <c r="P50" s="19" t="s">
        <v>12</v>
      </c>
      <c r="Q50" s="136">
        <v>0.29166666666666669</v>
      </c>
      <c r="R50" s="85"/>
      <c r="S50" s="84">
        <v>0.29166666666666669</v>
      </c>
      <c r="T50" s="85">
        <v>0.58333333333333337</v>
      </c>
      <c r="U50" s="84"/>
      <c r="V50" s="85"/>
      <c r="W50" s="84">
        <v>0.29166666666666669</v>
      </c>
      <c r="X50" s="85">
        <v>0.58333333333333337</v>
      </c>
      <c r="Y50" s="84">
        <v>0.29166666666666669</v>
      </c>
      <c r="Z50" s="85"/>
      <c r="AA50" s="84"/>
      <c r="AB50" s="85"/>
      <c r="AC50" s="84"/>
      <c r="AD50" s="131"/>
      <c r="AE50" s="19" t="s">
        <v>12</v>
      </c>
      <c r="AF50"/>
      <c r="AG50" s="217"/>
      <c r="AH50" s="136">
        <v>0.29166666666666669</v>
      </c>
      <c r="AI50" s="85"/>
      <c r="AJ50" s="125"/>
      <c r="AK50" s="124">
        <v>0.58333333333333337</v>
      </c>
      <c r="AL50" s="125">
        <v>0.29166666666666669</v>
      </c>
      <c r="AM50" s="124">
        <v>0.58333333333333337</v>
      </c>
      <c r="AN50" s="125"/>
      <c r="AO50" s="124"/>
      <c r="AP50" s="125"/>
      <c r="AQ50" s="124"/>
      <c r="AR50" s="125">
        <v>0.3125</v>
      </c>
      <c r="AS50" s="124"/>
      <c r="AT50" s="125">
        <v>0.3125</v>
      </c>
      <c r="AU50" s="127"/>
      <c r="AV50" s="160" t="s">
        <v>12</v>
      </c>
      <c r="AW50" s="123"/>
      <c r="AX50" s="124"/>
      <c r="AY50" s="125">
        <v>0.29166666666666669</v>
      </c>
      <c r="AZ50" s="124"/>
      <c r="BA50" s="125">
        <v>0.29166666666666669</v>
      </c>
      <c r="BB50" s="124"/>
      <c r="BC50" s="125">
        <v>0.29166666666666669</v>
      </c>
      <c r="BD50" s="124"/>
      <c r="BE50" s="125">
        <v>0.29166666666666669</v>
      </c>
      <c r="BF50" s="124"/>
      <c r="BG50" s="125"/>
      <c r="BH50" s="124"/>
      <c r="BI50" s="84"/>
      <c r="BJ50" s="131"/>
      <c r="BK50" s="25" t="s">
        <v>12</v>
      </c>
    </row>
    <row r="51" spans="1:63" s="111" customFormat="1" ht="9.75" customHeight="1" thickBot="1">
      <c r="A51" s="292"/>
      <c r="B51" s="144"/>
      <c r="C51" s="93"/>
      <c r="D51" s="92">
        <v>0.66666666666666663</v>
      </c>
      <c r="E51" s="93"/>
      <c r="F51" s="92">
        <v>0.58333333333333337</v>
      </c>
      <c r="G51" s="93"/>
      <c r="H51" s="92">
        <v>0.70833333333333337</v>
      </c>
      <c r="I51" s="93"/>
      <c r="J51" s="92">
        <v>0.625</v>
      </c>
      <c r="K51" s="93"/>
      <c r="L51" s="92"/>
      <c r="M51" s="93"/>
      <c r="N51" s="92"/>
      <c r="O51" s="143"/>
      <c r="P51" s="57">
        <f t="shared" ref="P51" si="26">SUMPRODUCT((MOD(COLUMN(B49:N49),2)=0)*(B49:N49&lt;&gt;"CP")*(B49:N49&lt;&gt;"RCR")*(B49:N49&lt;&gt;"AM")*(B49:N49&lt;&gt;"CM")*((B51:N51)-(B50:N50)))
+SUMPRODUCT((MOD(COLUMN(B49:N49),2)=0)*(B49:N49&lt;&gt;"CP")*(B49:N49&lt;&gt;"RCR")*(B49:N49&lt;&gt;"AM")*(B49:N49&lt;&gt;"CM")*((C51:O51)-(C50:O50)))</f>
        <v>1.4166666666666665</v>
      </c>
      <c r="Q51" s="144">
        <v>0.70833333333333337</v>
      </c>
      <c r="R51" s="93"/>
      <c r="S51" s="92">
        <v>0.5</v>
      </c>
      <c r="T51" s="93">
        <v>0.79166666666666663</v>
      </c>
      <c r="U51" s="92"/>
      <c r="V51" s="93"/>
      <c r="W51" s="92">
        <v>0.45833333333333331</v>
      </c>
      <c r="X51" s="93">
        <v>0.79166666666666663</v>
      </c>
      <c r="Y51" s="92">
        <v>0.66666666666666663</v>
      </c>
      <c r="Z51" s="93"/>
      <c r="AA51" s="92"/>
      <c r="AB51" s="93"/>
      <c r="AC51" s="92"/>
      <c r="AD51" s="143"/>
      <c r="AE51" s="57">
        <f t="shared" ref="AE51" si="27">SUMPRODUCT((MOD(COLUMN(Q49:AC49),2)=1)*(Q49:AC49&lt;&gt;"CP")*(Q49:AC49&lt;&gt;"RCR")*(Q49:AC49&lt;&gt;"AM")*(Q49:AC49&lt;&gt;"CM")*((Q51:AC51)-(Q50:AC50)))
+SUMPRODUCT((MOD(COLUMN(Q49:AC49),2)=1)*(Q49:AC49&lt;&gt;"CP")*(Q49:AC49&lt;&gt;"RCR")*(Q49:AC49&lt;&gt;"AM")*(Q49:AC49&lt;&gt;"CM")*((R51:AD51)-(R50:AD50)))</f>
        <v>1.583333333333333</v>
      </c>
      <c r="AF51"/>
      <c r="AG51" s="271"/>
      <c r="AH51" s="144">
        <v>0.70833333333333337</v>
      </c>
      <c r="AI51" s="93"/>
      <c r="AJ51" s="139"/>
      <c r="AK51" s="138">
        <v>0.79166666666666663</v>
      </c>
      <c r="AL51" s="139">
        <v>0.5</v>
      </c>
      <c r="AM51" s="138">
        <v>0.79166666666666663</v>
      </c>
      <c r="AN51" s="139"/>
      <c r="AO51" s="138"/>
      <c r="AP51" s="139"/>
      <c r="AQ51" s="138"/>
      <c r="AR51" s="139">
        <v>0.47916666666666669</v>
      </c>
      <c r="AS51" s="138"/>
      <c r="AT51" s="139">
        <v>0.47916666666666669</v>
      </c>
      <c r="AU51" s="141"/>
      <c r="AV51" s="161">
        <f>SUM(AU51-AU50+IF(AU50&gt;AU51,1))+(AT51-AT50+IF(AT50&gt;AT51,1))+(AS51-AS50+IF(AS50&gt;AS51,1))+(AR51-AR50+IF(AR50&gt;AR51,1))+(AQ51-AQ50+IF(AQ50&gt;AQ51,1)+(AP51-AP50+IF(AP50&gt;AP51,1))+(AO51-AO50+IF(AO50&gt;AO51,1))+(AN51-AN50+IF(AN50&gt;AN51,1))+(AM51-AM50+IF(AM50&gt;AM51,1))+(AL51-AL50+IF(AL50&gt;AL51,1))+(AK51-AK50+IF(AK50&gt;AK51,1))+(AJ51-AJ50+IF(AJ50&gt;AJ51,1))+(AI51-AI50+IF(AI50&gt;AI51,1))+(AH51-AH50+IF(AH50&gt;AH51,1)))</f>
        <v>1.375</v>
      </c>
      <c r="AW51" s="137"/>
      <c r="AX51" s="138"/>
      <c r="AY51" s="139">
        <v>0.54166666666666663</v>
      </c>
      <c r="AZ51" s="138"/>
      <c r="BA51" s="139">
        <v>0.47916666666666669</v>
      </c>
      <c r="BB51" s="138"/>
      <c r="BC51" s="139">
        <v>0.54166666666666663</v>
      </c>
      <c r="BD51" s="138"/>
      <c r="BE51" s="139">
        <v>0.54166666666666663</v>
      </c>
      <c r="BF51" s="138"/>
      <c r="BG51" s="139"/>
      <c r="BH51" s="138"/>
      <c r="BI51" s="92"/>
      <c r="BJ51" s="143"/>
      <c r="BK51" s="42">
        <f>SUM(BJ51-BJ50+IF(BJ50&gt;BJ51,1))+(BI51-BI50+IF(BI50&gt;BI51,1))+(BH51-BH50+IF(BH50&gt;BH51,1))+(BG51-BG50+IF(BG50&gt;BG51,1))+(BF51-BF50+IF(BF50&gt;BF51,1)+(BE51-BE50+IF(BE50&gt;BE51,1))+(BD51-BD50+IF(BD50&gt;BD51,1))+(BC51-BC50+IF(BC50&gt;BC51,1))+(BB51-BB50+IF(BB50&gt;BB51,1))+(BA51-BA50+IF(BA50&gt;BA51,1))+(AZ51-AZ50+IF(AZ50&gt;AZ51,1))+(AY51-AY50+IF(AY50&gt;AY51,1))+(AX51-AX50+IF(AX50&gt;AX51,1))+(AW51-AW50+IF(AW50&gt;AW51,1)))</f>
        <v>0.93749999999999978</v>
      </c>
    </row>
    <row r="52" spans="1:63" s="11" customFormat="1" ht="12.75" customHeight="1">
      <c r="A52" s="227" t="s">
        <v>40</v>
      </c>
      <c r="B52" s="202" t="s">
        <v>3</v>
      </c>
      <c r="C52" s="203"/>
      <c r="D52" s="202" t="s">
        <v>3</v>
      </c>
      <c r="E52" s="203"/>
      <c r="F52" s="202" t="s">
        <v>3</v>
      </c>
      <c r="G52" s="203"/>
      <c r="H52" s="202" t="s">
        <v>3</v>
      </c>
      <c r="I52" s="203"/>
      <c r="J52" s="202" t="s">
        <v>3</v>
      </c>
      <c r="K52" s="203"/>
      <c r="L52" s="202" t="s">
        <v>3</v>
      </c>
      <c r="M52" s="203"/>
      <c r="N52" s="202" t="s">
        <v>4</v>
      </c>
      <c r="O52" s="203"/>
      <c r="P52" s="6"/>
      <c r="Q52" s="202" t="s">
        <v>3</v>
      </c>
      <c r="R52" s="203"/>
      <c r="S52" s="202" t="s">
        <v>3</v>
      </c>
      <c r="T52" s="203"/>
      <c r="U52" s="202" t="s">
        <v>3</v>
      </c>
      <c r="V52" s="203"/>
      <c r="W52" s="202" t="s">
        <v>5</v>
      </c>
      <c r="X52" s="203"/>
      <c r="Y52" s="202" t="s">
        <v>3</v>
      </c>
      <c r="Z52" s="203"/>
      <c r="AA52" s="202" t="s">
        <v>3</v>
      </c>
      <c r="AB52" s="203"/>
      <c r="AC52" s="293" t="s">
        <v>4</v>
      </c>
      <c r="AD52" s="295"/>
      <c r="AE52" s="6"/>
      <c r="AF52" s="7"/>
      <c r="AG52" s="227" t="str">
        <f>A52</f>
        <v>R</v>
      </c>
      <c r="AH52" s="202" t="s">
        <v>3</v>
      </c>
      <c r="AI52" s="203"/>
      <c r="AJ52" s="202" t="s">
        <v>3</v>
      </c>
      <c r="AK52" s="203"/>
      <c r="AL52" s="202" t="s">
        <v>3</v>
      </c>
      <c r="AM52" s="203"/>
      <c r="AN52" s="202" t="s">
        <v>3</v>
      </c>
      <c r="AO52" s="203"/>
      <c r="AP52" s="202" t="s">
        <v>3</v>
      </c>
      <c r="AQ52" s="203"/>
      <c r="AR52" s="202" t="s">
        <v>3</v>
      </c>
      <c r="AS52" s="203"/>
      <c r="AT52" s="293" t="s">
        <v>4</v>
      </c>
      <c r="AU52" s="295"/>
      <c r="AV52" s="162"/>
      <c r="AW52" s="297" t="s">
        <v>10</v>
      </c>
      <c r="AX52" s="289"/>
      <c r="AY52" s="288" t="s">
        <v>8</v>
      </c>
      <c r="AZ52" s="289"/>
      <c r="BA52" s="288" t="s">
        <v>10</v>
      </c>
      <c r="BB52" s="289"/>
      <c r="BC52" s="288" t="s">
        <v>11</v>
      </c>
      <c r="BD52" s="289"/>
      <c r="BE52" s="288" t="s">
        <v>4</v>
      </c>
      <c r="BF52" s="289"/>
      <c r="BG52" s="288" t="s">
        <v>10</v>
      </c>
      <c r="BH52" s="289"/>
      <c r="BI52" s="288" t="s">
        <v>10</v>
      </c>
      <c r="BJ52" s="296"/>
      <c r="BK52" s="10">
        <f>P54+AE54+AV54+BK54</f>
        <v>1.958333333333333</v>
      </c>
    </row>
    <row r="53" spans="1:63" s="111" customFormat="1" ht="11.15" customHeight="1">
      <c r="A53" s="228"/>
      <c r="B53" s="123">
        <v>0.29166666666666669</v>
      </c>
      <c r="C53" s="124"/>
      <c r="D53" s="125"/>
      <c r="E53" s="124">
        <v>0.58333333333333337</v>
      </c>
      <c r="F53" s="125">
        <v>0.29166666666666669</v>
      </c>
      <c r="G53" s="124"/>
      <c r="H53" s="125"/>
      <c r="I53" s="124"/>
      <c r="J53" s="125"/>
      <c r="K53" s="124"/>
      <c r="L53" s="125">
        <v>0.29166666666666669</v>
      </c>
      <c r="M53" s="124"/>
      <c r="N53" s="125">
        <v>0.29166666666666669</v>
      </c>
      <c r="O53" s="127"/>
      <c r="P53" s="19" t="s">
        <v>12</v>
      </c>
      <c r="Q53" s="123"/>
      <c r="R53" s="124"/>
      <c r="S53" s="125"/>
      <c r="T53" s="124">
        <v>0.58333333333333337</v>
      </c>
      <c r="U53" s="125">
        <v>0.29166666666666669</v>
      </c>
      <c r="V53" s="124"/>
      <c r="W53" s="125">
        <v>0.29166666666666669</v>
      </c>
      <c r="X53" s="124"/>
      <c r="Y53" s="125">
        <v>0.29166666666666669</v>
      </c>
      <c r="Z53" s="124"/>
      <c r="AA53" s="125"/>
      <c r="AB53" s="124"/>
      <c r="AC53" s="125"/>
      <c r="AD53" s="127"/>
      <c r="AE53" s="19" t="s">
        <v>12</v>
      </c>
      <c r="AF53"/>
      <c r="AG53" s="228"/>
      <c r="AH53" s="123">
        <v>0.29166666666666669</v>
      </c>
      <c r="AI53" s="124"/>
      <c r="AJ53" s="125">
        <v>0.29166666666666669</v>
      </c>
      <c r="AK53" s="124"/>
      <c r="AL53" s="125"/>
      <c r="AM53" s="124"/>
      <c r="AN53" s="125">
        <v>0.29166666666666669</v>
      </c>
      <c r="AO53" s="124"/>
      <c r="AP53" s="125">
        <v>0.29166666666666669</v>
      </c>
      <c r="AQ53" s="124"/>
      <c r="AR53" s="125"/>
      <c r="AS53" s="124"/>
      <c r="AT53" s="125"/>
      <c r="AU53" s="127"/>
      <c r="AV53" s="163" t="s">
        <v>12</v>
      </c>
      <c r="AW53" s="136">
        <v>0.29166666666666669</v>
      </c>
      <c r="AX53" s="85"/>
      <c r="AY53" s="84"/>
      <c r="AZ53" s="85">
        <v>0.58333333333333337</v>
      </c>
      <c r="BA53" s="84">
        <v>0.29166666666666669</v>
      </c>
      <c r="BB53" s="85"/>
      <c r="BC53" s="84"/>
      <c r="BD53" s="85"/>
      <c r="BE53" s="84"/>
      <c r="BF53" s="85"/>
      <c r="BG53" s="84">
        <v>0.29166666666666669</v>
      </c>
      <c r="BH53" s="85"/>
      <c r="BI53" s="84">
        <v>0.29166666666666669</v>
      </c>
      <c r="BJ53" s="131"/>
      <c r="BK53" s="25" t="s">
        <v>12</v>
      </c>
    </row>
    <row r="54" spans="1:63" s="111" customFormat="1" ht="11.15" customHeight="1" thickBot="1">
      <c r="A54" s="229"/>
      <c r="B54" s="137">
        <v>0.4375</v>
      </c>
      <c r="C54" s="138"/>
      <c r="D54" s="139"/>
      <c r="E54" s="138">
        <v>0.8125</v>
      </c>
      <c r="F54" s="139">
        <v>0.54166666666666663</v>
      </c>
      <c r="G54" s="138"/>
      <c r="H54" s="139"/>
      <c r="I54" s="138"/>
      <c r="J54" s="139"/>
      <c r="K54" s="138"/>
      <c r="L54" s="139">
        <v>0.45833333333333331</v>
      </c>
      <c r="M54" s="138"/>
      <c r="N54" s="139">
        <v>0.45833333333333331</v>
      </c>
      <c r="O54" s="141"/>
      <c r="P54" s="57">
        <f t="shared" ref="P54" si="28">SUMPRODUCT((MOD(COLUMN(B52:N52),2)=0)*(B52:N52&lt;&gt;"CP")*(B52:N52&lt;&gt;"RCR")*(B52:N52&lt;&gt;"AM")*(B52:N52&lt;&gt;"CM")*((B54:N54)-(B53:N53)))
+SUMPRODUCT((MOD(COLUMN(B52:N52),2)=0)*(B52:N52&lt;&gt;"CP")*(B52:N52&lt;&gt;"RCR")*(B52:N52&lt;&gt;"AM")*(B52:N52&lt;&gt;"CM")*((C54:O54)-(C53:O53)))</f>
        <v>0.16666666666666663</v>
      </c>
      <c r="Q54" s="137"/>
      <c r="R54" s="138"/>
      <c r="S54" s="139"/>
      <c r="T54" s="138">
        <v>0.66666666666666663</v>
      </c>
      <c r="U54" s="139">
        <v>0.4375</v>
      </c>
      <c r="V54" s="138"/>
      <c r="W54" s="139">
        <v>0.54166666666666663</v>
      </c>
      <c r="X54" s="138"/>
      <c r="Y54" s="139">
        <v>0.45833333333333331</v>
      </c>
      <c r="Z54" s="138"/>
      <c r="AA54" s="139"/>
      <c r="AB54" s="138"/>
      <c r="AC54" s="139"/>
      <c r="AD54" s="141"/>
      <c r="AE54" s="57">
        <f t="shared" ref="AE54" si="29">SUMPRODUCT((MOD(COLUMN(Q52:AC52),2)=1)*(Q52:AC52&lt;&gt;"CP")*(Q52:AC52&lt;&gt;"RCR")*(Q52:AC52&lt;&gt;"AM")*(Q52:AC52&lt;&gt;"CM")*((Q54:AC54)-(Q53:AC53)))
+SUMPRODUCT((MOD(COLUMN(Q52:AC52),2)=1)*(Q52:AC52&lt;&gt;"CP")*(Q52:AC52&lt;&gt;"RCR")*(Q52:AC52&lt;&gt;"AM")*(Q52:AC52&lt;&gt;"CM")*((R54:AD54)-(R53:AD53)))</f>
        <v>0.24999999999999994</v>
      </c>
      <c r="AF54"/>
      <c r="AG54" s="229"/>
      <c r="AH54" s="137">
        <v>0.4375</v>
      </c>
      <c r="AI54" s="138"/>
      <c r="AJ54" s="139">
        <v>0.4375</v>
      </c>
      <c r="AK54" s="138"/>
      <c r="AL54" s="139"/>
      <c r="AM54" s="138"/>
      <c r="AN54" s="139">
        <v>0.4375</v>
      </c>
      <c r="AO54" s="138"/>
      <c r="AP54" s="139">
        <v>0.4375</v>
      </c>
      <c r="AQ54" s="138"/>
      <c r="AR54" s="139"/>
      <c r="AS54" s="138"/>
      <c r="AT54" s="139"/>
      <c r="AU54" s="141"/>
      <c r="AV54" s="164">
        <f>SUM(AU54-AU53+IF(AU53&gt;AU54,1))+(AT54-AT53+IF(AT53&gt;AT54,1))+(AS54-AS53+IF(AS53&gt;AS54,1))+(AR54-AR53+IF(AR53&gt;AR54,1))+(AQ54-AQ53+IF(AQ53&gt;AQ54,1)+(AP54-AP53+IF(AP53&gt;AP54,1))+(AO54-AO53+IF(AO53&gt;AO54,1))+(AN54-AN53+IF(AN53&gt;AN54,1))+(AM54-AM53+IF(AM53&gt;AM54,1))+(AL54-AL53+IF(AL53&gt;AL54,1))+(AK54-AK53+IF(AK53&gt;AK54,1))+(AJ54-AJ53+IF(AJ53&gt;AJ54,1))+(AI54-AI53+IF(AI53&gt;AI54,1))+(AH54-AH53+IF(AH53&gt;AH54,1)))</f>
        <v>0.58333333333333326</v>
      </c>
      <c r="AW54" s="144">
        <v>0.4375</v>
      </c>
      <c r="AX54" s="93"/>
      <c r="AY54" s="92"/>
      <c r="AZ54" s="93">
        <v>0.8125</v>
      </c>
      <c r="BA54" s="92">
        <v>0.54166666666666663</v>
      </c>
      <c r="BB54" s="93"/>
      <c r="BC54" s="92"/>
      <c r="BD54" s="93"/>
      <c r="BE54" s="92"/>
      <c r="BF54" s="93"/>
      <c r="BG54" s="92">
        <v>0.45833333333333331</v>
      </c>
      <c r="BH54" s="93"/>
      <c r="BI54" s="92">
        <v>0.45833333333333331</v>
      </c>
      <c r="BJ54" s="143"/>
      <c r="BK54" s="42">
        <f>SUM(BJ54-BJ53+IF(BJ53&gt;BJ54,1))+(BI54-BI53+IF(BI53&gt;BI54,1))+(BH54-BH53+IF(BH53&gt;BH54,1))+(BG54-BG53+IF(BG53&gt;BG54,1))+(BF54-BF53+IF(BF53&gt;BF54,1)+(BE54-BE53+IF(BE53&gt;BE54,1))+(BD54-BD53+IF(BD53&gt;BD54,1))+(BC54-BC53+IF(BC53&gt;BC54,1))+(BB54-BB53+IF(BB53&gt;BB54,1))+(BA54-BA53+IF(BA53&gt;BA54,1))+(AZ54-AZ53+IF(AZ53&gt;AZ54,1))+(AY54-AY53+IF(AY53&gt;AY54,1))+(AX54-AX53+IF(AX53&gt;AX54,1))+(AW54-AW53+IF(AW53&gt;AW54,1)))</f>
        <v>0.95833333333333315</v>
      </c>
    </row>
    <row r="55" spans="1:63" s="111" customFormat="1" ht="13" customHeight="1">
      <c r="A55" s="216" t="s">
        <v>8</v>
      </c>
      <c r="B55" s="297" t="s">
        <v>6</v>
      </c>
      <c r="C55" s="289"/>
      <c r="D55" s="288" t="s">
        <v>6</v>
      </c>
      <c r="E55" s="289"/>
      <c r="F55" s="288" t="s">
        <v>13</v>
      </c>
      <c r="G55" s="289"/>
      <c r="H55" s="288" t="s">
        <v>6</v>
      </c>
      <c r="I55" s="289"/>
      <c r="J55" s="288" t="s">
        <v>10</v>
      </c>
      <c r="K55" s="289"/>
      <c r="L55" s="288" t="s">
        <v>11</v>
      </c>
      <c r="M55" s="289"/>
      <c r="N55" s="288" t="s">
        <v>4</v>
      </c>
      <c r="O55" s="296"/>
      <c r="P55" s="6"/>
      <c r="Q55" s="297" t="s">
        <v>6</v>
      </c>
      <c r="R55" s="289"/>
      <c r="S55" s="288" t="s">
        <v>6</v>
      </c>
      <c r="T55" s="289"/>
      <c r="U55" s="288" t="s">
        <v>13</v>
      </c>
      <c r="V55" s="289"/>
      <c r="W55" s="288" t="s">
        <v>13</v>
      </c>
      <c r="X55" s="289"/>
      <c r="Y55" s="288" t="s">
        <v>10</v>
      </c>
      <c r="Z55" s="289"/>
      <c r="AA55" s="288" t="s">
        <v>11</v>
      </c>
      <c r="AB55" s="289"/>
      <c r="AC55" s="288" t="s">
        <v>4</v>
      </c>
      <c r="AD55" s="296"/>
      <c r="AE55" s="6"/>
      <c r="AF55"/>
      <c r="AG55" s="227" t="str">
        <f>A55</f>
        <v>S</v>
      </c>
      <c r="AH55" s="297" t="s">
        <v>6</v>
      </c>
      <c r="AI55" s="289"/>
      <c r="AJ55" s="288" t="s">
        <v>6</v>
      </c>
      <c r="AK55" s="289"/>
      <c r="AL55" s="288" t="s">
        <v>17</v>
      </c>
      <c r="AM55" s="289"/>
      <c r="AN55" s="288" t="s">
        <v>6</v>
      </c>
      <c r="AO55" s="289"/>
      <c r="AP55" s="288" t="s">
        <v>10</v>
      </c>
      <c r="AQ55" s="289"/>
      <c r="AR55" s="288" t="s">
        <v>11</v>
      </c>
      <c r="AS55" s="289"/>
      <c r="AT55" s="288" t="s">
        <v>4</v>
      </c>
      <c r="AU55" s="296"/>
      <c r="AV55" s="165"/>
      <c r="AW55" s="297" t="s">
        <v>6</v>
      </c>
      <c r="AX55" s="289"/>
      <c r="AY55" s="288" t="s">
        <v>6</v>
      </c>
      <c r="AZ55" s="289"/>
      <c r="BA55" s="288" t="s">
        <v>17</v>
      </c>
      <c r="BB55" s="289"/>
      <c r="BC55" s="288" t="s">
        <v>6</v>
      </c>
      <c r="BD55" s="289"/>
      <c r="BE55" s="288" t="s">
        <v>10</v>
      </c>
      <c r="BF55" s="289"/>
      <c r="BG55" s="288" t="s">
        <v>11</v>
      </c>
      <c r="BH55" s="289"/>
      <c r="BI55" s="288" t="s">
        <v>4</v>
      </c>
      <c r="BJ55" s="296"/>
      <c r="BK55" s="10">
        <f>P57+AE57+AV57+BK57</f>
        <v>3.708333333333333</v>
      </c>
    </row>
    <row r="56" spans="1:63" s="111" customFormat="1" ht="11.15" customHeight="1">
      <c r="A56" s="217"/>
      <c r="B56" s="136">
        <v>0.375</v>
      </c>
      <c r="C56" s="85">
        <v>0.58333333333333337</v>
      </c>
      <c r="D56" s="84">
        <v>0.375</v>
      </c>
      <c r="E56" s="85">
        <v>0.58333333333333337</v>
      </c>
      <c r="F56" s="84"/>
      <c r="G56" s="85"/>
      <c r="H56" s="84">
        <v>0.375</v>
      </c>
      <c r="I56" s="85">
        <v>0.58333333333333337</v>
      </c>
      <c r="J56" s="84">
        <v>0.375</v>
      </c>
      <c r="K56" s="85"/>
      <c r="L56" s="84"/>
      <c r="M56" s="85"/>
      <c r="N56" s="84"/>
      <c r="O56" s="131"/>
      <c r="P56" s="19" t="s">
        <v>12</v>
      </c>
      <c r="Q56" s="136">
        <v>0.375</v>
      </c>
      <c r="R56" s="85">
        <v>0.58333333333333337</v>
      </c>
      <c r="S56" s="84">
        <v>0.375</v>
      </c>
      <c r="T56" s="85">
        <v>0.58333333333333337</v>
      </c>
      <c r="U56" s="84"/>
      <c r="V56" s="85"/>
      <c r="W56" s="84"/>
      <c r="X56" s="85"/>
      <c r="Y56" s="84">
        <v>0.375</v>
      </c>
      <c r="Z56" s="85"/>
      <c r="AA56" s="84"/>
      <c r="AB56" s="85"/>
      <c r="AC56" s="84"/>
      <c r="AD56" s="131"/>
      <c r="AE56" s="19" t="s">
        <v>12</v>
      </c>
      <c r="AF56"/>
      <c r="AG56" s="228"/>
      <c r="AH56" s="136">
        <v>0.375</v>
      </c>
      <c r="AI56" s="85">
        <v>0.58333333333333337</v>
      </c>
      <c r="AJ56" s="84">
        <v>0.375</v>
      </c>
      <c r="AK56" s="85">
        <v>0.58333333333333337</v>
      </c>
      <c r="AL56" s="84"/>
      <c r="AM56" s="85"/>
      <c r="AN56" s="84">
        <v>0.375</v>
      </c>
      <c r="AO56" s="85">
        <v>0.58333333333333337</v>
      </c>
      <c r="AP56" s="84">
        <v>0.375</v>
      </c>
      <c r="AQ56" s="85"/>
      <c r="AR56" s="84"/>
      <c r="AS56" s="85"/>
      <c r="AT56" s="84"/>
      <c r="AU56" s="131"/>
      <c r="AV56" s="163" t="s">
        <v>12</v>
      </c>
      <c r="AW56" s="136">
        <v>0.375</v>
      </c>
      <c r="AX56" s="85">
        <v>0.58333333333333337</v>
      </c>
      <c r="AY56" s="84">
        <v>0.375</v>
      </c>
      <c r="AZ56" s="85">
        <v>0.58333333333333337</v>
      </c>
      <c r="BA56" s="84"/>
      <c r="BB56" s="85"/>
      <c r="BC56" s="84">
        <v>0.375</v>
      </c>
      <c r="BD56" s="85">
        <v>0.58333333333333337</v>
      </c>
      <c r="BE56" s="84">
        <v>0.375</v>
      </c>
      <c r="BF56" s="85"/>
      <c r="BG56" s="84"/>
      <c r="BH56" s="85"/>
      <c r="BI56" s="84"/>
      <c r="BJ56" s="131"/>
      <c r="BK56" s="25" t="s">
        <v>12</v>
      </c>
    </row>
    <row r="57" spans="1:63" s="111" customFormat="1" ht="11.15" customHeight="1" thickBot="1">
      <c r="A57" s="271"/>
      <c r="B57" s="144">
        <v>0.5</v>
      </c>
      <c r="C57" s="93">
        <v>0.75</v>
      </c>
      <c r="D57" s="92">
        <v>0.5</v>
      </c>
      <c r="E57" s="93">
        <v>0.75</v>
      </c>
      <c r="F57" s="92"/>
      <c r="G57" s="93"/>
      <c r="H57" s="92">
        <v>0.5</v>
      </c>
      <c r="I57" s="93">
        <v>0.75</v>
      </c>
      <c r="J57" s="92">
        <v>0.5</v>
      </c>
      <c r="K57" s="93"/>
      <c r="L57" s="92"/>
      <c r="M57" s="93"/>
      <c r="N57" s="92"/>
      <c r="O57" s="143"/>
      <c r="P57" s="57">
        <f t="shared" ref="P57" si="30">SUMPRODUCT((MOD(COLUMN(B55:N55),2)=0)*(B55:N55&lt;&gt;"CP")*(B55:N55&lt;&gt;"RCR")*(B55:N55&lt;&gt;"AM")*(B55:N55&lt;&gt;"CM")*((B57:N57)-(B56:N56)))
+SUMPRODUCT((MOD(COLUMN(B55:N55),2)=0)*(B55:N55&lt;&gt;"CP")*(B55:N55&lt;&gt;"RCR")*(B55:N55&lt;&gt;"AM")*(B55:N55&lt;&gt;"CM")*((C57:O57)-(C56:O56)))</f>
        <v>0.99999999999999989</v>
      </c>
      <c r="Q57" s="144">
        <v>0.5</v>
      </c>
      <c r="R57" s="93">
        <v>0.75</v>
      </c>
      <c r="S57" s="92">
        <v>0.5</v>
      </c>
      <c r="T57" s="93">
        <v>0.75</v>
      </c>
      <c r="U57" s="92"/>
      <c r="V57" s="93"/>
      <c r="W57" s="92"/>
      <c r="X57" s="93"/>
      <c r="Y57" s="92">
        <v>0.5</v>
      </c>
      <c r="Z57" s="93"/>
      <c r="AA57" s="92"/>
      <c r="AB57" s="93"/>
      <c r="AC57" s="92"/>
      <c r="AD57" s="143"/>
      <c r="AE57" s="57">
        <f t="shared" ref="AE57" si="31">SUMPRODUCT((MOD(COLUMN(Q55:AC55),2)=1)*(Q55:AC55&lt;&gt;"CP")*(Q55:AC55&lt;&gt;"RCR")*(Q55:AC55&lt;&gt;"AM")*(Q55:AC55&lt;&gt;"CM")*((Q57:AC57)-(Q56:AC56)))
+SUMPRODUCT((MOD(COLUMN(Q55:AC55),2)=1)*(Q55:AC55&lt;&gt;"CP")*(Q55:AC55&lt;&gt;"RCR")*(Q55:AC55&lt;&gt;"AM")*(Q55:AC55&lt;&gt;"CM")*((R57:AD57)-(R56:AD56)))</f>
        <v>0.70833333333333326</v>
      </c>
      <c r="AF57"/>
      <c r="AG57" s="229"/>
      <c r="AH57" s="144">
        <v>0.5</v>
      </c>
      <c r="AI57" s="93">
        <v>0.75</v>
      </c>
      <c r="AJ57" s="92">
        <v>0.5</v>
      </c>
      <c r="AK57" s="93">
        <v>0.75</v>
      </c>
      <c r="AL57" s="92"/>
      <c r="AM57" s="93"/>
      <c r="AN57" s="92">
        <v>0.5</v>
      </c>
      <c r="AO57" s="93">
        <v>0.75</v>
      </c>
      <c r="AP57" s="92">
        <v>0.5</v>
      </c>
      <c r="AQ57" s="93"/>
      <c r="AR57" s="92"/>
      <c r="AS57" s="93"/>
      <c r="AT57" s="92"/>
      <c r="AU57" s="143"/>
      <c r="AV57" s="164">
        <f>SUM(AU57-AU56+IF(AU56&gt;AU57,1))+(AT57-AT56+IF(AT56&gt;AT57,1))+(AS57-AS56+IF(AS56&gt;AS57,1))+(AR57-AR56+IF(AR56&gt;AR57,1))+(AQ57-AQ56+IF(AQ56&gt;AQ57,1)+(AP57-AP56+IF(AP56&gt;AP57,1))+(AO57-AO56+IF(AO56&gt;AO57,1))+(AN57-AN56+IF(AN56&gt;AN57,1))+(AM57-AM56+IF(AM56&gt;AM57,1))+(AL57-AL56+IF(AL56&gt;AL57,1))+(AK57-AK56+IF(AK56&gt;AK57,1))+(AJ57-AJ56+IF(AJ56&gt;AJ57,1))+(AI57-AI56+IF(AI56&gt;AI57,1))+(AH57-AH56+IF(AH56&gt;AH57,1)))</f>
        <v>0.99999999999999989</v>
      </c>
      <c r="AW57" s="144">
        <v>0.5</v>
      </c>
      <c r="AX57" s="93">
        <v>0.75</v>
      </c>
      <c r="AY57" s="92">
        <v>0.5</v>
      </c>
      <c r="AZ57" s="93">
        <v>0.75</v>
      </c>
      <c r="BA57" s="92"/>
      <c r="BB57" s="93"/>
      <c r="BC57" s="92">
        <v>0.5</v>
      </c>
      <c r="BD57" s="93">
        <v>0.75</v>
      </c>
      <c r="BE57" s="92">
        <v>0.5</v>
      </c>
      <c r="BF57" s="93"/>
      <c r="BG57" s="92"/>
      <c r="BH57" s="93"/>
      <c r="BI57" s="92"/>
      <c r="BJ57" s="143"/>
      <c r="BK57" s="42">
        <f>SUM(BJ57-BJ56+IF(BJ56&gt;BJ57,1))+(BI57-BI56+IF(BI56&gt;BI57,1))+(BH57-BH56+IF(BH56&gt;BH57,1))+(BG57-BG56+IF(BG56&gt;BG57,1))+(BF57-BF56+IF(BF56&gt;BF57,1)+(BE57-BE56+IF(BE56&gt;BE57,1))+(BD57-BD56+IF(BD56&gt;BD57,1))+(BC57-BC56+IF(BC56&gt;BC57,1))+(BB57-BB56+IF(BB56&gt;BB57,1))+(BA57-BA56+IF(BA56&gt;BA57,1))+(AZ57-AZ56+IF(AZ56&gt;AZ57,1))+(AY57-AY56+IF(AY56&gt;AY57,1))+(AX57-AX56+IF(AX56&gt;AX57,1))+(AW57-AW56+IF(AW56&gt;AW57,1)))</f>
        <v>0.99999999999999989</v>
      </c>
    </row>
    <row r="58" spans="1:63" s="111" customFormat="1" ht="11.15" customHeight="1">
      <c r="A58" s="216" t="s">
        <v>41</v>
      </c>
      <c r="B58" s="297" t="s">
        <v>10</v>
      </c>
      <c r="C58" s="289"/>
      <c r="D58" s="288" t="s">
        <v>6</v>
      </c>
      <c r="E58" s="289"/>
      <c r="F58" s="288" t="s">
        <v>6</v>
      </c>
      <c r="G58" s="289"/>
      <c r="H58" s="288" t="s">
        <v>7</v>
      </c>
      <c r="I58" s="289"/>
      <c r="J58" s="288" t="s">
        <v>6</v>
      </c>
      <c r="K58" s="289"/>
      <c r="L58" s="288" t="s">
        <v>11</v>
      </c>
      <c r="M58" s="289"/>
      <c r="N58" s="288" t="s">
        <v>4</v>
      </c>
      <c r="O58" s="296"/>
      <c r="P58" s="6"/>
      <c r="Q58" s="288" t="s">
        <v>11</v>
      </c>
      <c r="R58" s="289"/>
      <c r="S58" s="288" t="s">
        <v>6</v>
      </c>
      <c r="T58" s="289"/>
      <c r="U58" s="297" t="s">
        <v>6</v>
      </c>
      <c r="V58" s="289"/>
      <c r="W58" s="288" t="s">
        <v>13</v>
      </c>
      <c r="X58" s="289"/>
      <c r="Y58" s="297" t="s">
        <v>6</v>
      </c>
      <c r="Z58" s="289"/>
      <c r="AA58" s="215" t="s">
        <v>10</v>
      </c>
      <c r="AB58" s="207"/>
      <c r="AC58" s="288" t="s">
        <v>4</v>
      </c>
      <c r="AD58" s="296"/>
      <c r="AE58" s="6"/>
      <c r="AF58"/>
      <c r="AG58" s="227" t="s">
        <v>41</v>
      </c>
      <c r="AH58" s="297"/>
      <c r="AI58" s="289"/>
      <c r="AJ58" s="288"/>
      <c r="AK58" s="289"/>
      <c r="AL58" s="288"/>
      <c r="AM58" s="289"/>
      <c r="AN58" s="288"/>
      <c r="AO58" s="289"/>
      <c r="AP58" s="288"/>
      <c r="AQ58" s="289"/>
      <c r="AR58" s="288"/>
      <c r="AS58" s="289"/>
      <c r="AT58" s="288"/>
      <c r="AU58" s="296"/>
      <c r="AV58" s="165"/>
      <c r="AW58" s="297"/>
      <c r="AX58" s="289"/>
      <c r="AY58" s="288"/>
      <c r="AZ58" s="289"/>
      <c r="BA58" s="288"/>
      <c r="BB58" s="289"/>
      <c r="BC58" s="288"/>
      <c r="BD58" s="289"/>
      <c r="BE58" s="288"/>
      <c r="BF58" s="289"/>
      <c r="BG58" s="288"/>
      <c r="BH58" s="289"/>
      <c r="BI58" s="288"/>
      <c r="BJ58" s="296"/>
      <c r="BK58" s="10">
        <f>P60+AE60+AV60+BK60</f>
        <v>2.8333333333333335</v>
      </c>
    </row>
    <row r="59" spans="1:63" s="111" customFormat="1" ht="11.15" customHeight="1">
      <c r="A59" s="217"/>
      <c r="B59" s="136">
        <v>0.29166666666666669</v>
      </c>
      <c r="C59" s="85"/>
      <c r="D59" s="84">
        <v>0.29166666666666669</v>
      </c>
      <c r="E59" s="85"/>
      <c r="F59" s="84">
        <v>0.29166666666666669</v>
      </c>
      <c r="G59" s="85"/>
      <c r="H59" s="84"/>
      <c r="I59" s="85"/>
      <c r="J59" s="84">
        <v>0.29166666666666669</v>
      </c>
      <c r="K59" s="85"/>
      <c r="L59" s="84"/>
      <c r="M59" s="85"/>
      <c r="N59" s="84"/>
      <c r="O59" s="131"/>
      <c r="P59" s="19" t="s">
        <v>12</v>
      </c>
      <c r="Q59" s="84"/>
      <c r="R59" s="85"/>
      <c r="S59" s="84">
        <v>0.41666666666666669</v>
      </c>
      <c r="T59" s="85"/>
      <c r="U59" s="136">
        <v>0.29166666666666669</v>
      </c>
      <c r="V59" s="85"/>
      <c r="W59" s="84"/>
      <c r="X59" s="85"/>
      <c r="Y59" s="136">
        <v>0.29166666666666669</v>
      </c>
      <c r="Z59" s="85"/>
      <c r="AA59" s="30">
        <v>0.29166666666666669</v>
      </c>
      <c r="AB59" s="31"/>
      <c r="AC59" s="84"/>
      <c r="AD59" s="131"/>
      <c r="AE59" s="19" t="s">
        <v>12</v>
      </c>
      <c r="AF59"/>
      <c r="AG59" s="228"/>
      <c r="AH59" s="136"/>
      <c r="AI59" s="85"/>
      <c r="AJ59" s="84"/>
      <c r="AK59" s="85"/>
      <c r="AL59" s="84"/>
      <c r="AM59" s="85"/>
      <c r="AN59" s="84"/>
      <c r="AO59" s="85"/>
      <c r="AP59" s="84"/>
      <c r="AQ59" s="85"/>
      <c r="AR59" s="84"/>
      <c r="AS59" s="85"/>
      <c r="AT59" s="84"/>
      <c r="AU59" s="131"/>
      <c r="AV59" s="163" t="s">
        <v>12</v>
      </c>
      <c r="AW59" s="136"/>
      <c r="AX59" s="85"/>
      <c r="AY59" s="84"/>
      <c r="AZ59" s="85"/>
      <c r="BA59" s="84"/>
      <c r="BB59" s="85"/>
      <c r="BC59" s="84"/>
      <c r="BD59" s="85"/>
      <c r="BE59" s="84"/>
      <c r="BF59" s="85"/>
      <c r="BG59" s="84"/>
      <c r="BH59" s="85"/>
      <c r="BI59" s="84"/>
      <c r="BJ59" s="131"/>
      <c r="BK59" s="25" t="s">
        <v>12</v>
      </c>
    </row>
    <row r="60" spans="1:63" s="111" customFormat="1" ht="11.15" customHeight="1" thickBot="1">
      <c r="A60" s="271"/>
      <c r="B60" s="144">
        <v>0.58333333333333337</v>
      </c>
      <c r="C60" s="93"/>
      <c r="D60" s="92">
        <v>0.70833333333333337</v>
      </c>
      <c r="E60" s="93"/>
      <c r="F60" s="92">
        <v>0.58333333333333337</v>
      </c>
      <c r="G60" s="93"/>
      <c r="H60" s="92"/>
      <c r="I60" s="93"/>
      <c r="J60" s="92">
        <v>0.70833333333333337</v>
      </c>
      <c r="K60" s="93"/>
      <c r="L60" s="92"/>
      <c r="M60" s="93"/>
      <c r="N60" s="92"/>
      <c r="O60" s="143"/>
      <c r="P60" s="57">
        <f t="shared" ref="P60" si="32">SUMPRODUCT((MOD(COLUMN(B58:N58),2)=0)*(B58:N58&lt;&gt;"CP")*(B58:N58&lt;&gt;"RCR")*(B58:N58&lt;&gt;"AM")*(B58:N58&lt;&gt;"CM")*((B60:N60)-(B59:N59)))
+SUMPRODUCT((MOD(COLUMN(B58:N58),2)=0)*(B58:N58&lt;&gt;"CP")*(B58:N58&lt;&gt;"RCR")*(B58:N58&lt;&gt;"AM")*(B58:N58&lt;&gt;"CM")*((C60:O60)-(C59:O59)))</f>
        <v>1.4166666666666667</v>
      </c>
      <c r="Q60" s="92"/>
      <c r="R60" s="93"/>
      <c r="S60" s="92">
        <v>0.70833333333333337</v>
      </c>
      <c r="T60" s="93"/>
      <c r="U60" s="144">
        <v>0.70833333333333337</v>
      </c>
      <c r="V60" s="93"/>
      <c r="W60" s="92"/>
      <c r="X60" s="93"/>
      <c r="Y60" s="144">
        <v>0.70833333333333337</v>
      </c>
      <c r="Z60" s="93"/>
      <c r="AA60" s="48">
        <v>0.58333333333333337</v>
      </c>
      <c r="AB60" s="47"/>
      <c r="AC60" s="92"/>
      <c r="AD60" s="143"/>
      <c r="AE60" s="57">
        <f t="shared" ref="AE60" si="33">SUMPRODUCT((MOD(COLUMN(Q58:AC58),2)=1)*(Q58:AC58&lt;&gt;"CP")*(Q58:AC58&lt;&gt;"RCR")*(Q58:AC58&lt;&gt;"AM")*(Q58:AC58&lt;&gt;"CM")*((Q60:AC60)-(Q59:AC59)))
+SUMPRODUCT((MOD(COLUMN(Q58:AC58),2)=1)*(Q58:AC58&lt;&gt;"CP")*(Q58:AC58&lt;&gt;"RCR")*(Q58:AC58&lt;&gt;"AM")*(Q58:AC58&lt;&gt;"CM")*((R60:AD60)-(R59:AD59)))</f>
        <v>1.4166666666666667</v>
      </c>
      <c r="AF60"/>
      <c r="AG60" s="229"/>
      <c r="AH60" s="144"/>
      <c r="AI60" s="93"/>
      <c r="AJ60" s="92"/>
      <c r="AK60" s="93"/>
      <c r="AL60" s="92"/>
      <c r="AM60" s="93"/>
      <c r="AN60" s="92"/>
      <c r="AO60" s="93"/>
      <c r="AP60" s="92"/>
      <c r="AQ60" s="93"/>
      <c r="AR60" s="92"/>
      <c r="AS60" s="93"/>
      <c r="AT60" s="92"/>
      <c r="AU60" s="143"/>
      <c r="AV60" s="164">
        <f>SUM(AU60-AU59+IF(AU59&gt;AU60,1))+(AT60-AT59+IF(AT59&gt;AT60,1))+(AS60-AS59+IF(AS59&gt;AS60,1))+(AR60-AR59+IF(AR59&gt;AR60,1))+(AQ60-AQ59+IF(AQ59&gt;AQ60,1)+(AP60-AP59+IF(AP59&gt;AP60,1))+(AO60-AO59+IF(AO59&gt;AO60,1))+(AN60-AN59+IF(AN59&gt;AN60,1))+(AM60-AM59+IF(AM59&gt;AM60,1))+(AL60-AL59+IF(AL59&gt;AL60,1))+(AK60-AK59+IF(AK59&gt;AK60,1))+(AJ60-AJ59+IF(AJ59&gt;AJ60,1))+(AI60-AI59+IF(AI59&gt;AI60,1))+(AH60-AH59+IF(AH59&gt;AH60,1)))</f>
        <v>0</v>
      </c>
      <c r="AW60" s="144"/>
      <c r="AX60" s="93"/>
      <c r="AY60" s="92"/>
      <c r="AZ60" s="93"/>
      <c r="BA60" s="92"/>
      <c r="BB60" s="93"/>
      <c r="BC60" s="92"/>
      <c r="BD60" s="93"/>
      <c r="BE60" s="92"/>
      <c r="BF60" s="93"/>
      <c r="BG60" s="92"/>
      <c r="BH60" s="93"/>
      <c r="BI60" s="92"/>
      <c r="BJ60" s="143"/>
      <c r="BK60" s="42">
        <f>SUM(BJ60-BJ59+IF(BJ59&gt;BJ60,1))+(BI60-BI59+IF(BI59&gt;BI60,1))+(BH60-BH59+IF(BH59&gt;BH60,1))+(BG60-BG59+IF(BG59&gt;BG60,1))+(BF60-BF59+IF(BF59&gt;BF60,1)+(BE60-BE59+IF(BE59&gt;BE60,1))+(BD60-BD59+IF(BD59&gt;BD60,1))+(BC60-BC59+IF(BC59&gt;BC60,1))+(BB60-BB59+IF(BB59&gt;BB60,1))+(BA60-BA59+IF(BA59&gt;BA60,1))+(AZ60-AZ59+IF(AZ59&gt;AZ60,1))+(AY60-AY59+IF(AY59&gt;AY60,1))+(AX60-AX59+IF(AX59&gt;AX60,1))+(AW60-AW59+IF(AW59&gt;AW60,1)))</f>
        <v>0</v>
      </c>
    </row>
    <row r="61" spans="1:63" s="111" customFormat="1" ht="11.15" customHeight="1">
      <c r="A61" s="216" t="s">
        <v>42</v>
      </c>
      <c r="B61" s="297" t="s">
        <v>6</v>
      </c>
      <c r="C61" s="289"/>
      <c r="D61" s="288" t="s">
        <v>6</v>
      </c>
      <c r="E61" s="289"/>
      <c r="F61" s="288" t="s">
        <v>6</v>
      </c>
      <c r="G61" s="289"/>
      <c r="H61" s="288" t="s">
        <v>8</v>
      </c>
      <c r="I61" s="289"/>
      <c r="J61" s="288" t="s">
        <v>8</v>
      </c>
      <c r="K61" s="289"/>
      <c r="L61" s="288" t="s">
        <v>11</v>
      </c>
      <c r="M61" s="289"/>
      <c r="N61" s="288" t="s">
        <v>4</v>
      </c>
      <c r="O61" s="296"/>
      <c r="P61" s="6"/>
      <c r="Q61" s="288" t="s">
        <v>6</v>
      </c>
      <c r="R61" s="289"/>
      <c r="S61" s="288" t="s">
        <v>18</v>
      </c>
      <c r="T61" s="289"/>
      <c r="U61" s="288" t="s">
        <v>18</v>
      </c>
      <c r="V61" s="289"/>
      <c r="W61" s="288" t="s">
        <v>13</v>
      </c>
      <c r="X61" s="289"/>
      <c r="Y61" s="288" t="s">
        <v>10</v>
      </c>
      <c r="Z61" s="289"/>
      <c r="AA61" s="288" t="s">
        <v>10</v>
      </c>
      <c r="AB61" s="289"/>
      <c r="AC61" s="288" t="s">
        <v>4</v>
      </c>
      <c r="AD61" s="296"/>
      <c r="AE61" s="6"/>
      <c r="AF61"/>
      <c r="AG61" s="227" t="str">
        <f>A61</f>
        <v>U</v>
      </c>
      <c r="AH61" s="297" t="s">
        <v>10</v>
      </c>
      <c r="AI61" s="289"/>
      <c r="AJ61" s="288"/>
      <c r="AK61" s="289"/>
      <c r="AL61" s="288"/>
      <c r="AM61" s="289"/>
      <c r="AN61" s="288"/>
      <c r="AO61" s="289"/>
      <c r="AP61" s="288"/>
      <c r="AQ61" s="289"/>
      <c r="AR61" s="288"/>
      <c r="AS61" s="289"/>
      <c r="AT61" s="288"/>
      <c r="AU61" s="296"/>
      <c r="AV61" s="165"/>
      <c r="AW61" s="297"/>
      <c r="AX61" s="289"/>
      <c r="AY61" s="288"/>
      <c r="AZ61" s="289"/>
      <c r="BA61" s="288"/>
      <c r="BB61" s="289"/>
      <c r="BC61" s="288"/>
      <c r="BD61" s="289"/>
      <c r="BE61" s="288"/>
      <c r="BF61" s="289"/>
      <c r="BG61" s="288"/>
      <c r="BH61" s="289"/>
      <c r="BI61" s="288"/>
      <c r="BJ61" s="296"/>
      <c r="BK61" s="10">
        <f>P63+AE63+AV63+BK63</f>
        <v>3.208333333333333</v>
      </c>
    </row>
    <row r="62" spans="1:63" s="111" customFormat="1" ht="11.15" customHeight="1">
      <c r="A62" s="217"/>
      <c r="B62" s="136">
        <v>0.41666666666666669</v>
      </c>
      <c r="C62" s="85"/>
      <c r="D62" s="136">
        <v>0.41666666666666669</v>
      </c>
      <c r="E62" s="85"/>
      <c r="F62" s="136">
        <v>0.41666666666666669</v>
      </c>
      <c r="G62" s="85"/>
      <c r="H62" s="84"/>
      <c r="I62" s="85">
        <v>0.58333333333333337</v>
      </c>
      <c r="J62" s="84"/>
      <c r="K62" s="85">
        <v>0.58333333333333337</v>
      </c>
      <c r="L62" s="84"/>
      <c r="M62" s="85"/>
      <c r="N62" s="84"/>
      <c r="O62" s="131"/>
      <c r="P62" s="19" t="s">
        <v>12</v>
      </c>
      <c r="Q62" s="136">
        <v>0.41666666666666669</v>
      </c>
      <c r="R62" s="85"/>
      <c r="S62" s="84">
        <v>0.29166666666666669</v>
      </c>
      <c r="T62" s="85"/>
      <c r="U62" s="84">
        <v>0.29166666666666669</v>
      </c>
      <c r="V62" s="85"/>
      <c r="W62" s="84"/>
      <c r="X62" s="85"/>
      <c r="Y62" s="84">
        <v>0.29166666666666669</v>
      </c>
      <c r="Z62" s="85"/>
      <c r="AA62" s="84">
        <v>0.29166666666666669</v>
      </c>
      <c r="AB62" s="85"/>
      <c r="AC62" s="84"/>
      <c r="AD62" s="131"/>
      <c r="AE62" s="19" t="s">
        <v>12</v>
      </c>
      <c r="AF62"/>
      <c r="AG62" s="228"/>
      <c r="AH62" s="136">
        <v>0.29166666666666669</v>
      </c>
      <c r="AI62" s="85"/>
      <c r="AJ62" s="84"/>
      <c r="AK62" s="85"/>
      <c r="AL62" s="84"/>
      <c r="AM62" s="85"/>
      <c r="AN62" s="84"/>
      <c r="AO62" s="85"/>
      <c r="AP62" s="84"/>
      <c r="AQ62" s="85"/>
      <c r="AR62" s="84"/>
      <c r="AS62" s="85"/>
      <c r="AT62" s="84"/>
      <c r="AU62" s="131"/>
      <c r="AV62" s="163" t="s">
        <v>12</v>
      </c>
      <c r="AW62" s="136"/>
      <c r="AX62" s="85"/>
      <c r="AY62" s="84"/>
      <c r="AZ62" s="85"/>
      <c r="BA62" s="84"/>
      <c r="BB62" s="85"/>
      <c r="BC62" s="84"/>
      <c r="BD62" s="85"/>
      <c r="BE62" s="84"/>
      <c r="BF62" s="85"/>
      <c r="BG62" s="84"/>
      <c r="BH62" s="85"/>
      <c r="BI62" s="84"/>
      <c r="BJ62" s="131"/>
      <c r="BK62" s="25" t="s">
        <v>12</v>
      </c>
    </row>
    <row r="63" spans="1:63" s="111" customFormat="1" ht="11.15" customHeight="1" thickBot="1">
      <c r="A63" s="271"/>
      <c r="B63" s="144">
        <v>0.70833333333333337</v>
      </c>
      <c r="C63" s="93"/>
      <c r="D63" s="144">
        <v>0.70833333333333337</v>
      </c>
      <c r="E63" s="93"/>
      <c r="F63" s="144">
        <v>0.66666666666666663</v>
      </c>
      <c r="G63" s="93"/>
      <c r="H63" s="92"/>
      <c r="I63" s="93">
        <v>0.91666666666666663</v>
      </c>
      <c r="J63" s="92"/>
      <c r="K63" s="93">
        <v>0.91666666666666663</v>
      </c>
      <c r="L63" s="92"/>
      <c r="M63" s="93"/>
      <c r="N63" s="92"/>
      <c r="O63" s="143"/>
      <c r="P63" s="57">
        <f t="shared" ref="P63" si="34">SUMPRODUCT((MOD(COLUMN(B61:N61),2)=0)*(B61:N61&lt;&gt;"CP")*(B61:N61&lt;&gt;"RCR")*(B61:N61&lt;&gt;"AM")*(B61:N61&lt;&gt;"CM")*((B63:N63)-(B62:N62)))
+SUMPRODUCT((MOD(COLUMN(B61:N61),2)=0)*(B61:N61&lt;&gt;"CP")*(B61:N61&lt;&gt;"RCR")*(B61:N61&lt;&gt;"AM")*(B61:N61&lt;&gt;"CM")*((C63:O63)-(C62:O62)))</f>
        <v>1.4999999999999998</v>
      </c>
      <c r="Q63" s="144">
        <v>0.66666666666666663</v>
      </c>
      <c r="R63" s="93"/>
      <c r="S63" s="92">
        <v>0.58333333333333337</v>
      </c>
      <c r="T63" s="93"/>
      <c r="U63" s="92">
        <v>0.58333333333333337</v>
      </c>
      <c r="V63" s="93"/>
      <c r="W63" s="92"/>
      <c r="X63" s="93"/>
      <c r="Y63" s="92">
        <v>0.58333333333333337</v>
      </c>
      <c r="Z63" s="93"/>
      <c r="AA63" s="92">
        <v>0.58333333333333337</v>
      </c>
      <c r="AB63" s="93"/>
      <c r="AC63" s="92"/>
      <c r="AD63" s="143"/>
      <c r="AE63" s="57">
        <f t="shared" ref="AE63" si="35">SUMPRODUCT((MOD(COLUMN(Q61:AC61),2)=1)*(Q61:AC61&lt;&gt;"CP")*(Q61:AC61&lt;&gt;"RCR")*(Q61:AC61&lt;&gt;"AM")*(Q61:AC61&lt;&gt;"CM")*((Q63:AC63)-(Q62:AC62)))
+SUMPRODUCT((MOD(COLUMN(Q61:AC61),2)=1)*(Q61:AC61&lt;&gt;"CP")*(Q61:AC61&lt;&gt;"RCR")*(Q61:AC61&lt;&gt;"AM")*(Q61:AC61&lt;&gt;"CM")*((R63:AD63)-(R62:AD62)))</f>
        <v>1.4166666666666667</v>
      </c>
      <c r="AF63"/>
      <c r="AG63" s="229"/>
      <c r="AH63" s="144">
        <v>0.58333333333333337</v>
      </c>
      <c r="AI63" s="93"/>
      <c r="AJ63" s="92"/>
      <c r="AK63" s="93"/>
      <c r="AL63" s="92"/>
      <c r="AM63" s="93"/>
      <c r="AN63" s="92"/>
      <c r="AO63" s="93"/>
      <c r="AP63" s="92"/>
      <c r="AQ63" s="93"/>
      <c r="AR63" s="92"/>
      <c r="AS63" s="93"/>
      <c r="AT63" s="92"/>
      <c r="AU63" s="143"/>
      <c r="AV63" s="164">
        <f>SUM(AU63-AU62+IF(AU62&gt;AU63,1))+(AT63-AT62+IF(AT62&gt;AT63,1))+(AS63-AS62+IF(AS62&gt;AS63,1))+(AR63-AR62+IF(AR62&gt;AR63,1))+(AQ63-AQ62+IF(AQ62&gt;AQ63,1)+(AP63-AP62+IF(AP62&gt;AP63,1))+(AO63-AO62+IF(AO62&gt;AO63,1))+(AN63-AN62+IF(AN62&gt;AN63,1))+(AM63-AM62+IF(AM62&gt;AM63,1))+(AL63-AL62+IF(AL62&gt;AL63,1))+(AK63-AK62+IF(AK62&gt;AK63,1))+(AJ63-AJ62+IF(AJ62&gt;AJ63,1))+(AI63-AI62+IF(AI62&gt;AI63,1))+(AH63-AH62+IF(AH62&gt;AH63,1)))</f>
        <v>0.29166666666666669</v>
      </c>
      <c r="AW63" s="144"/>
      <c r="AX63" s="93"/>
      <c r="AY63" s="92"/>
      <c r="AZ63" s="93"/>
      <c r="BA63" s="92"/>
      <c r="BB63" s="93"/>
      <c r="BC63" s="92"/>
      <c r="BD63" s="93"/>
      <c r="BE63" s="92"/>
      <c r="BF63" s="93"/>
      <c r="BG63" s="92"/>
      <c r="BH63" s="93"/>
      <c r="BI63" s="92"/>
      <c r="BJ63" s="143"/>
      <c r="BK63" s="42">
        <f>SUM(BJ63-BJ62+IF(BJ62&gt;BJ63,1))+(BI63-BI62+IF(BI62&gt;BI63,1))+(BH63-BH62+IF(BH62&gt;BH63,1))+(BG63-BG62+IF(BG62&gt;BG63,1))+(BF63-BF62+IF(BF62&gt;BF63,1)+(BE63-BE62+IF(BE62&gt;BE63,1))+(BD63-BD62+IF(BD62&gt;BD63,1))+(BC63-BC62+IF(BC62&gt;BC63,1))+(BB63-BB62+IF(BB62&gt;BB63,1))+(BA63-BA62+IF(BA62&gt;BA63,1))+(AZ63-AZ62+IF(AZ62&gt;AZ63,1))+(AY63-AY62+IF(AY62&gt;AY63,1))+(AX63-AX62+IF(AX62&gt;AX63,1))+(AW63-AW62+IF(AW62&gt;AW63,1)))</f>
        <v>0</v>
      </c>
    </row>
    <row r="64" spans="1:63" ht="10" customHeight="1" thickBot="1">
      <c r="B64" s="166"/>
      <c r="C64" s="166"/>
      <c r="D64" s="166"/>
      <c r="E64" s="166"/>
      <c r="F64" s="166"/>
      <c r="G64" s="166"/>
      <c r="H64" s="166"/>
      <c r="I64" s="166"/>
      <c r="J64" s="166"/>
      <c r="K64" s="166"/>
      <c r="L64" s="166"/>
      <c r="M64" s="166"/>
      <c r="N64" s="166"/>
      <c r="O64" s="166"/>
    </row>
    <row r="65" spans="1:63" s="173" customFormat="1" ht="9.75" customHeight="1">
      <c r="A65" s="167" t="s">
        <v>19</v>
      </c>
      <c r="B65" s="168">
        <f>SUMPRODUCT((MOD(ROW(B4:B61),3)=1)*(B4:B61&lt;&gt;"CP")*(B4:B61&lt;&gt;"RCR")*(B4:B61&lt;&gt;"AM")*(B4:B61&lt;&gt;"CM")*(B5:B62&lt;&gt;""))</f>
        <v>5</v>
      </c>
      <c r="C65" s="168"/>
      <c r="D65" s="168">
        <f t="shared" ref="D65:O65" si="36">SUMPRODUCT((MOD(ROW(D4:D61),3)=1)*(D4:D61&lt;&gt;"CP")*(D4:D61&lt;&gt;"RCR")*(D4:D61&lt;&gt;"AM")*(D4:D61&lt;&gt;"CM")*(D5:D62&lt;&gt;""))</f>
        <v>6</v>
      </c>
      <c r="E65" s="168"/>
      <c r="F65" s="168">
        <f t="shared" ref="F65:O65" si="37">SUMPRODUCT((MOD(ROW(F4:F61),3)=1)*(F4:F61&lt;&gt;"CP")*(F4:F61&lt;&gt;"RCR")*(F4:F61&lt;&gt;"AM")*(F4:F61&lt;&gt;"CM")*(F5:F62&lt;&gt;""))</f>
        <v>4</v>
      </c>
      <c r="G65" s="168"/>
      <c r="H65" s="168">
        <f t="shared" ref="H65:O65" si="38">SUMPRODUCT((MOD(ROW(H4:H61),3)=1)*(H4:H61&lt;&gt;"CP")*(H4:H61&lt;&gt;"RCR")*(H4:H61&lt;&gt;"AM")*(H4:H61&lt;&gt;"CM")*(H5:H62&lt;&gt;""))</f>
        <v>5</v>
      </c>
      <c r="I65" s="168"/>
      <c r="J65" s="168">
        <f t="shared" ref="J65:O65" si="39">SUMPRODUCT((MOD(ROW(J4:J61),3)=1)*(J4:J61&lt;&gt;"CP")*(J4:J61&lt;&gt;"RCR")*(J4:J61&lt;&gt;"AM")*(J4:J61&lt;&gt;"CM")*(J5:J62&lt;&gt;""))</f>
        <v>4</v>
      </c>
      <c r="K65" s="168"/>
      <c r="L65" s="168">
        <f t="shared" ref="L65:O65" si="40">SUMPRODUCT((MOD(ROW(L4:L61),3)=1)*(L4:L61&lt;&gt;"CP")*(L4:L61&lt;&gt;"RCR")*(L4:L61&lt;&gt;"AM")*(L4:L61&lt;&gt;"CM")*(L5:L62&lt;&gt;""))</f>
        <v>2</v>
      </c>
      <c r="M65" s="168"/>
      <c r="N65" s="168">
        <f t="shared" ref="N65:O65" si="41">SUMPRODUCT((MOD(ROW(N4:N61),3)=1)*(N4:N61&lt;&gt;"CP")*(N4:N61&lt;&gt;"RCR")*(N4:N61&lt;&gt;"AM")*(N4:N61&lt;&gt;"CM")*(N5:N62&lt;&gt;""))</f>
        <v>4</v>
      </c>
      <c r="O65" s="168"/>
      <c r="P65" s="169"/>
      <c r="Q65" s="168">
        <f>SUMPRODUCT((MOD(ROW(Q4:Q61),3)=1)*(Q4:Q61&lt;&gt;"CP")*(Q4:Q61&lt;&gt;"RCR")*(Q4:Q61&lt;&gt;"AM")*(Q4:Q61&lt;&gt;"CM")*(Q5:Q62&lt;&gt;""))</f>
        <v>5</v>
      </c>
      <c r="R65" s="168"/>
      <c r="S65" s="168">
        <f t="shared" ref="S65" si="42">SUMPRODUCT((MOD(ROW(S4:S61),3)=1)*(S4:S61&lt;&gt;"CP")*(S4:S61&lt;&gt;"RCR")*(S4:S61&lt;&gt;"AM")*(S4:S61&lt;&gt;"CM")*(S5:S62&lt;&gt;""))</f>
        <v>6</v>
      </c>
      <c r="T65" s="168"/>
      <c r="U65" s="168">
        <f t="shared" ref="U65" si="43">SUMPRODUCT((MOD(ROW(U4:U61),3)=1)*(U4:U61&lt;&gt;"CP")*(U4:U61&lt;&gt;"RCR")*(U4:U61&lt;&gt;"AM")*(U4:U61&lt;&gt;"CM")*(U5:U62&lt;&gt;""))</f>
        <v>4</v>
      </c>
      <c r="V65" s="168"/>
      <c r="W65" s="168">
        <f t="shared" ref="W65" si="44">SUMPRODUCT((MOD(ROW(W4:W61),3)=1)*(W4:W61&lt;&gt;"CP")*(W4:W61&lt;&gt;"RCR")*(W4:W61&lt;&gt;"AM")*(W4:W61&lt;&gt;"CM")*(W5:W62&lt;&gt;""))</f>
        <v>3</v>
      </c>
      <c r="X65" s="168"/>
      <c r="Y65" s="168">
        <f t="shared" ref="Y65" si="45">SUMPRODUCT((MOD(ROW(Y4:Y61),3)=1)*(Y4:Y61&lt;&gt;"CP")*(Y4:Y61&lt;&gt;"RCR")*(Y4:Y61&lt;&gt;"AM")*(Y4:Y61&lt;&gt;"CM")*(Y5:Y62&lt;&gt;""))</f>
        <v>4</v>
      </c>
      <c r="Z65" s="168"/>
      <c r="AA65" s="168">
        <f t="shared" ref="AA65" si="46">SUMPRODUCT((MOD(ROW(AA4:AA61),3)=1)*(AA4:AA61&lt;&gt;"CP")*(AA4:AA61&lt;&gt;"RCR")*(AA4:AA61&lt;&gt;"AM")*(AA4:AA61&lt;&gt;"CM")*(AA5:AA62&lt;&gt;""))</f>
        <v>3</v>
      </c>
      <c r="AB65" s="168"/>
      <c r="AC65" s="168">
        <f t="shared" ref="AC65" si="47">SUMPRODUCT((MOD(ROW(AC4:AC61),3)=1)*(AC4:AC61&lt;&gt;"CP")*(AC4:AC61&lt;&gt;"RCR")*(AC4:AC61&lt;&gt;"AM")*(AC4:AC61&lt;&gt;"CM")*(AC5:AC62&lt;&gt;""))</f>
        <v>4</v>
      </c>
      <c r="AD65" s="168"/>
      <c r="AE65" s="170"/>
      <c r="AF65" s="171"/>
      <c r="AG65" s="167" t="s">
        <v>19</v>
      </c>
      <c r="AH65" s="168">
        <v>3</v>
      </c>
      <c r="AI65" s="168"/>
      <c r="AJ65" s="168">
        <v>3</v>
      </c>
      <c r="AK65" s="168"/>
      <c r="AL65" s="168">
        <v>2</v>
      </c>
      <c r="AM65" s="168"/>
      <c r="AN65" s="169">
        <v>3</v>
      </c>
      <c r="AO65" s="169"/>
      <c r="AP65" s="172">
        <v>1</v>
      </c>
      <c r="AQ65" s="169"/>
      <c r="AR65" s="168">
        <v>2</v>
      </c>
      <c r="AS65" s="168"/>
      <c r="AT65" s="168">
        <v>2</v>
      </c>
      <c r="AU65" s="169"/>
      <c r="AV65" s="169"/>
      <c r="AW65" s="169">
        <v>3</v>
      </c>
      <c r="AX65" s="169"/>
      <c r="AY65" s="172">
        <v>1</v>
      </c>
      <c r="AZ65" s="169"/>
      <c r="BA65" s="169">
        <v>4</v>
      </c>
      <c r="BB65" s="169"/>
      <c r="BC65" s="169">
        <v>2</v>
      </c>
      <c r="BD65" s="169"/>
      <c r="BE65" s="169">
        <v>3</v>
      </c>
      <c r="BF65" s="169"/>
      <c r="BG65" s="169">
        <v>2</v>
      </c>
      <c r="BH65" s="169"/>
      <c r="BI65" s="169">
        <v>2</v>
      </c>
      <c r="BJ65" s="169"/>
      <c r="BK65" s="170"/>
    </row>
    <row r="66" spans="1:63" s="173" customFormat="1" ht="9.75" customHeight="1" thickBot="1">
      <c r="A66" s="174" t="s">
        <v>20</v>
      </c>
      <c r="B66" s="175"/>
      <c r="C66" s="175">
        <f>SUMPRODUCT((MOD(ROW(B4:B61),3)=1)*(B4:B61&lt;&gt;"CP")*(B4:B61&lt;&gt;"RCR")*(B4:B61&lt;&gt;"AM")*(B4:B61&lt;&gt;"CM")*(C5:C62&lt;&gt;""))</f>
        <v>3</v>
      </c>
      <c r="D66" s="175"/>
      <c r="E66" s="175">
        <f t="shared" ref="E66:O66" si="48">SUMPRODUCT((MOD(ROW(D4:D61),3)=1)*(D4:D61&lt;&gt;"CP")*(D4:D61&lt;&gt;"RCR")*(D4:D61&lt;&gt;"AM")*(D4:D61&lt;&gt;"CM")*(E5:E62&lt;&gt;""))</f>
        <v>5</v>
      </c>
      <c r="F66" s="175"/>
      <c r="G66" s="175">
        <f t="shared" ref="G66:O66" si="49">SUMPRODUCT((MOD(ROW(F4:F61),3)=1)*(F4:F61&lt;&gt;"CP")*(F4:F61&lt;&gt;"RCR")*(F4:F61&lt;&gt;"AM")*(F4:F61&lt;&gt;"CM")*(G5:G62&lt;&gt;""))</f>
        <v>2</v>
      </c>
      <c r="H66" s="175"/>
      <c r="I66" s="175">
        <f t="shared" ref="I66:O66" si="50">SUMPRODUCT((MOD(ROW(H4:H61),3)=1)*(H4:H61&lt;&gt;"CP")*(H4:H61&lt;&gt;"RCR")*(H4:H61&lt;&gt;"AM")*(H4:H61&lt;&gt;"CM")*(I5:I62&lt;&gt;""))</f>
        <v>5</v>
      </c>
      <c r="J66" s="175"/>
      <c r="K66" s="175">
        <f t="shared" ref="K66:O66" si="51">SUMPRODUCT((MOD(ROW(J4:J61),3)=1)*(J4:J61&lt;&gt;"CP")*(J4:J61&lt;&gt;"RCR")*(J4:J61&lt;&gt;"AM")*(J4:J61&lt;&gt;"CM")*(K5:K62&lt;&gt;""))</f>
        <v>3</v>
      </c>
      <c r="L66" s="175"/>
      <c r="M66" s="175">
        <f t="shared" ref="M66:O66" si="52">SUMPRODUCT((MOD(ROW(L4:L61),3)=1)*(L4:L61&lt;&gt;"CP")*(L4:L61&lt;&gt;"RCR")*(L4:L61&lt;&gt;"AM")*(L4:L61&lt;&gt;"CM")*(M5:M62&lt;&gt;""))</f>
        <v>2</v>
      </c>
      <c r="N66" s="175"/>
      <c r="O66" s="175">
        <f t="shared" ref="O66" si="53">SUMPRODUCT((MOD(ROW(N4:N61),3)=1)*(N4:N61&lt;&gt;"CP")*(N4:N61&lt;&gt;"RCR")*(N4:N61&lt;&gt;"AM")*(N4:N61&lt;&gt;"CM")*(O5:O62&lt;&gt;""))</f>
        <v>2</v>
      </c>
      <c r="P66" s="176"/>
      <c r="Q66" s="175"/>
      <c r="R66" s="175">
        <f>SUMPRODUCT((MOD(ROW(Q4:Q61),3)=1)*(Q4:Q61&lt;&gt;"CP")*(Q4:Q61&lt;&gt;"RCR")*(Q4:Q61&lt;&gt;"AM")*(Q4:Q61&lt;&gt;"CM")*(R5:R62&lt;&gt;""))</f>
        <v>4</v>
      </c>
      <c r="S66" s="175"/>
      <c r="T66" s="175">
        <f t="shared" ref="T66" si="54">SUMPRODUCT((MOD(ROW(S4:S61),3)=1)*(S4:S61&lt;&gt;"CP")*(S4:S61&lt;&gt;"RCR")*(S4:S61&lt;&gt;"AM")*(S4:S61&lt;&gt;"CM")*(T5:T62&lt;&gt;""))</f>
        <v>5</v>
      </c>
      <c r="U66" s="175"/>
      <c r="V66" s="175">
        <f t="shared" ref="V66" si="55">SUMPRODUCT((MOD(ROW(U4:U61),3)=1)*(U4:U61&lt;&gt;"CP")*(U4:U61&lt;&gt;"RCR")*(U4:U61&lt;&gt;"AM")*(U4:U61&lt;&gt;"CM")*(V5:V62&lt;&gt;""))</f>
        <v>3</v>
      </c>
      <c r="W66" s="175"/>
      <c r="X66" s="175">
        <f t="shared" ref="X66" si="56">SUMPRODUCT((MOD(ROW(W4:W61),3)=1)*(W4:W61&lt;&gt;"CP")*(W4:W61&lt;&gt;"RCR")*(W4:W61&lt;&gt;"AM")*(W4:W61&lt;&gt;"CM")*(X5:X62&lt;&gt;""))</f>
        <v>4</v>
      </c>
      <c r="Y66" s="175"/>
      <c r="Z66" s="175">
        <f t="shared" ref="Z66" si="57">SUMPRODUCT((MOD(ROW(Y4:Y61),3)=1)*(Y4:Y61&lt;&gt;"CP")*(Y4:Y61&lt;&gt;"RCR")*(Y4:Y61&lt;&gt;"AM")*(Y4:Y61&lt;&gt;"CM")*(Z5:Z62&lt;&gt;""))</f>
        <v>2</v>
      </c>
      <c r="AA66" s="175"/>
      <c r="AB66" s="175">
        <f t="shared" ref="AB66" si="58">SUMPRODUCT((MOD(ROW(AA4:AA61),3)=1)*(AA4:AA61&lt;&gt;"CP")*(AA4:AA61&lt;&gt;"RCR")*(AA4:AA61&lt;&gt;"AM")*(AA4:AA61&lt;&gt;"CM")*(AB5:AB62&lt;&gt;""))</f>
        <v>2</v>
      </c>
      <c r="AC66" s="175"/>
      <c r="AD66" s="175">
        <f t="shared" ref="AD66" si="59">SUMPRODUCT((MOD(ROW(AC4:AC61),3)=1)*(AC4:AC61&lt;&gt;"CP")*(AC4:AC61&lt;&gt;"RCR")*(AC4:AC61&lt;&gt;"AM")*(AC4:AC61&lt;&gt;"CM")*(AD5:AD62&lt;&gt;""))</f>
        <v>3</v>
      </c>
      <c r="AE66" s="177"/>
      <c r="AF66" s="171"/>
      <c r="AG66" s="174" t="s">
        <v>20</v>
      </c>
      <c r="AH66" s="175"/>
      <c r="AI66" s="175">
        <v>2</v>
      </c>
      <c r="AJ66" s="175"/>
      <c r="AK66" s="178">
        <v>1</v>
      </c>
      <c r="AL66" s="175"/>
      <c r="AM66" s="179">
        <v>1</v>
      </c>
      <c r="AN66" s="176"/>
      <c r="AO66" s="178">
        <v>1</v>
      </c>
      <c r="AP66" s="176"/>
      <c r="AQ66" s="176">
        <v>2</v>
      </c>
      <c r="AR66" s="176"/>
      <c r="AS66" s="178">
        <v>1</v>
      </c>
      <c r="AT66" s="176"/>
      <c r="AU66" s="178">
        <v>1</v>
      </c>
      <c r="AV66" s="176"/>
      <c r="AW66" s="176"/>
      <c r="AX66" s="176">
        <v>2</v>
      </c>
      <c r="AY66" s="176"/>
      <c r="AZ66" s="176">
        <v>2</v>
      </c>
      <c r="BA66" s="176"/>
      <c r="BB66" s="176">
        <v>3</v>
      </c>
      <c r="BC66" s="176"/>
      <c r="BD66" s="176">
        <v>2</v>
      </c>
      <c r="BE66" s="176"/>
      <c r="BF66" s="176">
        <v>2</v>
      </c>
      <c r="BG66" s="176"/>
      <c r="BH66" s="178">
        <v>1</v>
      </c>
      <c r="BI66" s="176"/>
      <c r="BJ66" s="178">
        <v>1</v>
      </c>
      <c r="BK66" s="177"/>
    </row>
    <row r="67" spans="1:63" ht="10" customHeight="1">
      <c r="A67">
        <f>COUNTA(A4:A57)</f>
        <v>18</v>
      </c>
    </row>
    <row r="68" spans="1:63">
      <c r="A68" s="180"/>
      <c r="B68" s="298" t="s">
        <v>21</v>
      </c>
      <c r="C68" s="299"/>
      <c r="D68" s="299"/>
      <c r="E68" s="299"/>
      <c r="F68" s="299"/>
      <c r="G68" s="299"/>
      <c r="H68" s="300"/>
      <c r="J68" s="181"/>
      <c r="K68" s="301" t="s">
        <v>22</v>
      </c>
      <c r="L68" s="302"/>
      <c r="M68" s="302"/>
      <c r="N68" s="182"/>
      <c r="O68" s="183"/>
      <c r="P68" s="184" t="s">
        <v>23</v>
      </c>
      <c r="Q68" s="182"/>
      <c r="S68" s="185"/>
      <c r="T68" s="186" t="s">
        <v>24</v>
      </c>
      <c r="U68" s="186"/>
      <c r="V68" s="186"/>
      <c r="AG68" s="180"/>
      <c r="AH68" s="298" t="s">
        <v>21</v>
      </c>
      <c r="AI68" s="299"/>
      <c r="AJ68" s="299"/>
      <c r="AK68" s="299"/>
      <c r="AL68" s="299"/>
      <c r="AM68" s="299"/>
      <c r="AN68" s="300"/>
      <c r="AP68" s="181"/>
      <c r="AQ68" s="301" t="s">
        <v>22</v>
      </c>
      <c r="AR68" s="302"/>
      <c r="AS68" s="302"/>
      <c r="AT68" s="182"/>
      <c r="AU68" s="183"/>
      <c r="AV68" s="184" t="s">
        <v>23</v>
      </c>
      <c r="AW68" s="182"/>
      <c r="AY68" s="185"/>
      <c r="AZ68" s="186" t="s">
        <v>24</v>
      </c>
      <c r="BA68" s="186"/>
      <c r="BB68" s="186"/>
    </row>
    <row r="71" spans="1:63">
      <c r="B71">
        <f>MOD(COLUMN(),2)</f>
        <v>0</v>
      </c>
      <c r="C71">
        <f t="shared" ref="C71:AD71" si="60">MOD(COLUMN(),2)</f>
        <v>1</v>
      </c>
      <c r="D71">
        <f t="shared" si="60"/>
        <v>0</v>
      </c>
      <c r="E71">
        <f t="shared" si="60"/>
        <v>1</v>
      </c>
      <c r="F71">
        <f t="shared" si="60"/>
        <v>0</v>
      </c>
      <c r="G71">
        <f t="shared" si="60"/>
        <v>1</v>
      </c>
      <c r="H71">
        <f t="shared" si="60"/>
        <v>0</v>
      </c>
      <c r="I71">
        <f t="shared" si="60"/>
        <v>1</v>
      </c>
      <c r="J71">
        <f t="shared" si="60"/>
        <v>0</v>
      </c>
      <c r="K71">
        <f t="shared" si="60"/>
        <v>1</v>
      </c>
      <c r="L71">
        <f t="shared" si="60"/>
        <v>0</v>
      </c>
      <c r="M71">
        <f t="shared" si="60"/>
        <v>1</v>
      </c>
      <c r="N71">
        <f t="shared" si="60"/>
        <v>0</v>
      </c>
      <c r="O71">
        <f t="shared" si="60"/>
        <v>1</v>
      </c>
      <c r="Q71">
        <f t="shared" si="60"/>
        <v>1</v>
      </c>
      <c r="R71">
        <f>MOD(COLUMN(),2)</f>
        <v>0</v>
      </c>
      <c r="S71">
        <f t="shared" si="60"/>
        <v>1</v>
      </c>
      <c r="T71">
        <f t="shared" si="60"/>
        <v>0</v>
      </c>
      <c r="U71">
        <f t="shared" si="60"/>
        <v>1</v>
      </c>
      <c r="V71">
        <f t="shared" si="60"/>
        <v>0</v>
      </c>
      <c r="W71">
        <f t="shared" si="60"/>
        <v>1</v>
      </c>
      <c r="X71">
        <f t="shared" si="60"/>
        <v>0</v>
      </c>
      <c r="Y71">
        <f t="shared" si="60"/>
        <v>1</v>
      </c>
      <c r="Z71">
        <f t="shared" si="60"/>
        <v>0</v>
      </c>
      <c r="AA71">
        <f t="shared" si="60"/>
        <v>1</v>
      </c>
      <c r="AB71">
        <f t="shared" si="60"/>
        <v>0</v>
      </c>
      <c r="AC71">
        <f t="shared" si="60"/>
        <v>1</v>
      </c>
      <c r="AD71">
        <f t="shared" si="60"/>
        <v>0</v>
      </c>
    </row>
  </sheetData>
  <mergeCells count="649">
    <mergeCell ref="BI61:BJ61"/>
    <mergeCell ref="B68:H68"/>
    <mergeCell ref="K68:M68"/>
    <mergeCell ref="AH68:AN68"/>
    <mergeCell ref="AQ68:AS68"/>
    <mergeCell ref="AW61:AX61"/>
    <mergeCell ref="AY61:AZ61"/>
    <mergeCell ref="BA61:BB61"/>
    <mergeCell ref="BC61:BD61"/>
    <mergeCell ref="BE61:BF61"/>
    <mergeCell ref="BG61:BH61"/>
    <mergeCell ref="AJ61:AK61"/>
    <mergeCell ref="AL61:AM61"/>
    <mergeCell ref="AN61:AO61"/>
    <mergeCell ref="AP61:AQ61"/>
    <mergeCell ref="AR61:AS61"/>
    <mergeCell ref="AT61:AU61"/>
    <mergeCell ref="W61:X61"/>
    <mergeCell ref="Y61:Z61"/>
    <mergeCell ref="AA61:AB61"/>
    <mergeCell ref="AC61:AD61"/>
    <mergeCell ref="AG61:AG63"/>
    <mergeCell ref="AH61:AI61"/>
    <mergeCell ref="J61:K61"/>
    <mergeCell ref="L61:M61"/>
    <mergeCell ref="N61:O61"/>
    <mergeCell ref="Q61:R61"/>
    <mergeCell ref="S61:T61"/>
    <mergeCell ref="U61:V61"/>
    <mergeCell ref="BA58:BB58"/>
    <mergeCell ref="BC58:BD58"/>
    <mergeCell ref="BE58:BF58"/>
    <mergeCell ref="BG58:BH58"/>
    <mergeCell ref="BI58:BJ58"/>
    <mergeCell ref="A61:A63"/>
    <mergeCell ref="B61:C61"/>
    <mergeCell ref="D61:E61"/>
    <mergeCell ref="F61:G61"/>
    <mergeCell ref="H61:I61"/>
    <mergeCell ref="AN58:AO58"/>
    <mergeCell ref="AP58:AQ58"/>
    <mergeCell ref="AR58:AS58"/>
    <mergeCell ref="AT58:AU58"/>
    <mergeCell ref="AW58:AX58"/>
    <mergeCell ref="AY58:AZ58"/>
    <mergeCell ref="AA58:AB58"/>
    <mergeCell ref="AC58:AD58"/>
    <mergeCell ref="AG58:AG60"/>
    <mergeCell ref="AH58:AI58"/>
    <mergeCell ref="AJ58:AK58"/>
    <mergeCell ref="AL58:AM58"/>
    <mergeCell ref="N58:O58"/>
    <mergeCell ref="Q58:R58"/>
    <mergeCell ref="S58:T58"/>
    <mergeCell ref="U58:V58"/>
    <mergeCell ref="W58:X58"/>
    <mergeCell ref="Y58:Z58"/>
    <mergeCell ref="BE55:BF55"/>
    <mergeCell ref="BG55:BH55"/>
    <mergeCell ref="BI55:BJ55"/>
    <mergeCell ref="A58:A60"/>
    <mergeCell ref="B58:C58"/>
    <mergeCell ref="D58:E58"/>
    <mergeCell ref="F58:G58"/>
    <mergeCell ref="H58:I58"/>
    <mergeCell ref="J58:K58"/>
    <mergeCell ref="L58:M58"/>
    <mergeCell ref="AR55:AS55"/>
    <mergeCell ref="AT55:AU55"/>
    <mergeCell ref="AW55:AX55"/>
    <mergeCell ref="AY55:AZ55"/>
    <mergeCell ref="BA55:BB55"/>
    <mergeCell ref="BC55:BD55"/>
    <mergeCell ref="AG55:AG57"/>
    <mergeCell ref="AH55:AI55"/>
    <mergeCell ref="AJ55:AK55"/>
    <mergeCell ref="AL55:AM55"/>
    <mergeCell ref="AN55:AO55"/>
    <mergeCell ref="AP55:AQ55"/>
    <mergeCell ref="S55:T55"/>
    <mergeCell ref="U55:V55"/>
    <mergeCell ref="W55:X55"/>
    <mergeCell ref="Y55:Z55"/>
    <mergeCell ref="AA55:AB55"/>
    <mergeCell ref="AC55:AD55"/>
    <mergeCell ref="BI52:BJ52"/>
    <mergeCell ref="A55:A57"/>
    <mergeCell ref="B55:C55"/>
    <mergeCell ref="D55:E55"/>
    <mergeCell ref="F55:G55"/>
    <mergeCell ref="H55:I55"/>
    <mergeCell ref="J55:K55"/>
    <mergeCell ref="L55:M55"/>
    <mergeCell ref="N55:O55"/>
    <mergeCell ref="Q55:R55"/>
    <mergeCell ref="AW52:AX52"/>
    <mergeCell ref="AY52:AZ52"/>
    <mergeCell ref="BA52:BB52"/>
    <mergeCell ref="BC52:BD52"/>
    <mergeCell ref="BE52:BF52"/>
    <mergeCell ref="BG52:BH52"/>
    <mergeCell ref="AJ52:AK52"/>
    <mergeCell ref="AL52:AM52"/>
    <mergeCell ref="AN52:AO52"/>
    <mergeCell ref="AP52:AQ52"/>
    <mergeCell ref="AR52:AS52"/>
    <mergeCell ref="AT52:AU52"/>
    <mergeCell ref="W52:X52"/>
    <mergeCell ref="Y52:Z52"/>
    <mergeCell ref="AA52:AB52"/>
    <mergeCell ref="AC52:AD52"/>
    <mergeCell ref="AG52:AG54"/>
    <mergeCell ref="AH52:AI52"/>
    <mergeCell ref="J52:K52"/>
    <mergeCell ref="L52:M52"/>
    <mergeCell ref="N52:O52"/>
    <mergeCell ref="Q52:R52"/>
    <mergeCell ref="S52:T52"/>
    <mergeCell ref="U52:V52"/>
    <mergeCell ref="BA49:BB49"/>
    <mergeCell ref="BC49:BD49"/>
    <mergeCell ref="BE49:BF49"/>
    <mergeCell ref="BG49:BH49"/>
    <mergeCell ref="BI49:BJ49"/>
    <mergeCell ref="A52:A54"/>
    <mergeCell ref="B52:C52"/>
    <mergeCell ref="D52:E52"/>
    <mergeCell ref="F52:G52"/>
    <mergeCell ref="H52:I52"/>
    <mergeCell ref="AN49:AO49"/>
    <mergeCell ref="AP49:AQ49"/>
    <mergeCell ref="AR49:AS49"/>
    <mergeCell ref="AT49:AU49"/>
    <mergeCell ref="AW49:AX49"/>
    <mergeCell ref="AY49:AZ49"/>
    <mergeCell ref="AA49:AB49"/>
    <mergeCell ref="AC49:AD49"/>
    <mergeCell ref="AG49:AG51"/>
    <mergeCell ref="AH49:AI49"/>
    <mergeCell ref="AJ49:AK49"/>
    <mergeCell ref="AL49:AM49"/>
    <mergeCell ref="N49:O49"/>
    <mergeCell ref="Q49:R49"/>
    <mergeCell ref="S49:T49"/>
    <mergeCell ref="U49:V49"/>
    <mergeCell ref="W49:X49"/>
    <mergeCell ref="Y49:Z49"/>
    <mergeCell ref="BE46:BF46"/>
    <mergeCell ref="BG46:BH46"/>
    <mergeCell ref="BI46:BJ46"/>
    <mergeCell ref="A49:A51"/>
    <mergeCell ref="B49:C49"/>
    <mergeCell ref="D49:E49"/>
    <mergeCell ref="F49:G49"/>
    <mergeCell ref="H49:I49"/>
    <mergeCell ref="J49:K49"/>
    <mergeCell ref="L49:M49"/>
    <mergeCell ref="AR46:AS46"/>
    <mergeCell ref="AT46:AU46"/>
    <mergeCell ref="AW46:AX46"/>
    <mergeCell ref="AY46:AZ46"/>
    <mergeCell ref="BA46:BB46"/>
    <mergeCell ref="BC46:BD46"/>
    <mergeCell ref="AG46:AG48"/>
    <mergeCell ref="AH46:AI46"/>
    <mergeCell ref="AJ46:AK46"/>
    <mergeCell ref="AL46:AM46"/>
    <mergeCell ref="AN46:AO46"/>
    <mergeCell ref="AP46:AQ46"/>
    <mergeCell ref="S46:T46"/>
    <mergeCell ref="U46:V46"/>
    <mergeCell ref="W46:X46"/>
    <mergeCell ref="Y46:Z46"/>
    <mergeCell ref="AA46:AB46"/>
    <mergeCell ref="AC46:AD46"/>
    <mergeCell ref="BI43:BJ43"/>
    <mergeCell ref="AW43:AX43"/>
    <mergeCell ref="AY43:AZ43"/>
    <mergeCell ref="BA43:BB43"/>
    <mergeCell ref="BC43:BD43"/>
    <mergeCell ref="BE43:BF43"/>
    <mergeCell ref="BG43:BH43"/>
    <mergeCell ref="AJ43:AK43"/>
    <mergeCell ref="AL43:AM43"/>
    <mergeCell ref="AN43:AO43"/>
    <mergeCell ref="AP43:AQ43"/>
    <mergeCell ref="AR43:AS43"/>
    <mergeCell ref="AT43:AU43"/>
    <mergeCell ref="W43:X43"/>
    <mergeCell ref="Y43:Z43"/>
    <mergeCell ref="AA43:AB43"/>
    <mergeCell ref="A46:A48"/>
    <mergeCell ref="B46:C46"/>
    <mergeCell ref="D46:E46"/>
    <mergeCell ref="F46:G46"/>
    <mergeCell ref="H46:I46"/>
    <mergeCell ref="J46:K46"/>
    <mergeCell ref="L46:M46"/>
    <mergeCell ref="N46:O46"/>
    <mergeCell ref="Q46:R46"/>
    <mergeCell ref="AC43:AD43"/>
    <mergeCell ref="AG43:AG45"/>
    <mergeCell ref="AH43:AI43"/>
    <mergeCell ref="J43:K43"/>
    <mergeCell ref="L43:M43"/>
    <mergeCell ref="N43:O43"/>
    <mergeCell ref="Q43:R43"/>
    <mergeCell ref="S43:T43"/>
    <mergeCell ref="U43:V43"/>
    <mergeCell ref="BA40:BB40"/>
    <mergeCell ref="BC40:BD40"/>
    <mergeCell ref="BE40:BF40"/>
    <mergeCell ref="BG40:BH40"/>
    <mergeCell ref="BI40:BJ40"/>
    <mergeCell ref="A43:A45"/>
    <mergeCell ref="B43:C43"/>
    <mergeCell ref="D43:E43"/>
    <mergeCell ref="F43:G43"/>
    <mergeCell ref="H43:I43"/>
    <mergeCell ref="AN40:AO40"/>
    <mergeCell ref="AP40:AQ40"/>
    <mergeCell ref="AR40:AS40"/>
    <mergeCell ref="AT40:AU40"/>
    <mergeCell ref="AW40:AX40"/>
    <mergeCell ref="AY40:AZ40"/>
    <mergeCell ref="AA40:AB40"/>
    <mergeCell ref="AC40:AD40"/>
    <mergeCell ref="AG40:AG42"/>
    <mergeCell ref="AH40:AI40"/>
    <mergeCell ref="AJ40:AK40"/>
    <mergeCell ref="AL40:AM40"/>
    <mergeCell ref="N40:O40"/>
    <mergeCell ref="Q40:R40"/>
    <mergeCell ref="S40:T40"/>
    <mergeCell ref="U40:V40"/>
    <mergeCell ref="W40:X40"/>
    <mergeCell ref="Y40:Z40"/>
    <mergeCell ref="BE37:BF37"/>
    <mergeCell ref="BG37:BH37"/>
    <mergeCell ref="BI37:BJ37"/>
    <mergeCell ref="A40:A42"/>
    <mergeCell ref="B40:C40"/>
    <mergeCell ref="D40:E40"/>
    <mergeCell ref="F40:G40"/>
    <mergeCell ref="H40:I40"/>
    <mergeCell ref="J40:K40"/>
    <mergeCell ref="L40:M40"/>
    <mergeCell ref="AR37:AS37"/>
    <mergeCell ref="AT37:AU37"/>
    <mergeCell ref="AW37:AX37"/>
    <mergeCell ref="AY37:AZ37"/>
    <mergeCell ref="BA37:BB37"/>
    <mergeCell ref="BC37:BD37"/>
    <mergeCell ref="AG37:AG39"/>
    <mergeCell ref="AH37:AI37"/>
    <mergeCell ref="AJ37:AK37"/>
    <mergeCell ref="AL37:AM37"/>
    <mergeCell ref="AN37:AO37"/>
    <mergeCell ref="AP37:AQ37"/>
    <mergeCell ref="S37:T37"/>
    <mergeCell ref="U37:V37"/>
    <mergeCell ref="W37:X37"/>
    <mergeCell ref="Y37:Z37"/>
    <mergeCell ref="AA37:AB37"/>
    <mergeCell ref="AC37:AD37"/>
    <mergeCell ref="BI34:BJ34"/>
    <mergeCell ref="AW34:AX34"/>
    <mergeCell ref="AY34:AZ34"/>
    <mergeCell ref="BA34:BB34"/>
    <mergeCell ref="BC34:BD34"/>
    <mergeCell ref="BE34:BF34"/>
    <mergeCell ref="BG34:BH34"/>
    <mergeCell ref="AJ34:AK34"/>
    <mergeCell ref="AL34:AM34"/>
    <mergeCell ref="AN34:AO34"/>
    <mergeCell ref="AP34:AQ34"/>
    <mergeCell ref="AR34:AS34"/>
    <mergeCell ref="AT34:AU34"/>
    <mergeCell ref="W34:X34"/>
    <mergeCell ref="Y34:Z34"/>
    <mergeCell ref="AA34:AB34"/>
    <mergeCell ref="A37:A39"/>
    <mergeCell ref="B37:C37"/>
    <mergeCell ref="D37:E37"/>
    <mergeCell ref="F37:G37"/>
    <mergeCell ref="H37:I37"/>
    <mergeCell ref="J37:K37"/>
    <mergeCell ref="L37:M37"/>
    <mergeCell ref="N37:O37"/>
    <mergeCell ref="Q37:R37"/>
    <mergeCell ref="AC34:AD34"/>
    <mergeCell ref="AG34:AG36"/>
    <mergeCell ref="AH34:AI34"/>
    <mergeCell ref="J34:K34"/>
    <mergeCell ref="L34:M34"/>
    <mergeCell ref="N34:O34"/>
    <mergeCell ref="Q34:R34"/>
    <mergeCell ref="S34:T34"/>
    <mergeCell ref="U34:V34"/>
    <mergeCell ref="BA31:BB31"/>
    <mergeCell ref="BC31:BD31"/>
    <mergeCell ref="BE31:BF31"/>
    <mergeCell ref="BG31:BH31"/>
    <mergeCell ref="BI31:BJ31"/>
    <mergeCell ref="A34:A36"/>
    <mergeCell ref="B34:C34"/>
    <mergeCell ref="D34:E34"/>
    <mergeCell ref="F34:G34"/>
    <mergeCell ref="H34:I34"/>
    <mergeCell ref="AN31:AO31"/>
    <mergeCell ref="AP31:AQ31"/>
    <mergeCell ref="AR31:AS31"/>
    <mergeCell ref="AT31:AU31"/>
    <mergeCell ref="AW31:AX31"/>
    <mergeCell ref="AY31:AZ31"/>
    <mergeCell ref="AA31:AB31"/>
    <mergeCell ref="AC31:AD31"/>
    <mergeCell ref="AG31:AG33"/>
    <mergeCell ref="AH31:AI31"/>
    <mergeCell ref="AJ31:AK31"/>
    <mergeCell ref="AL31:AM31"/>
    <mergeCell ref="N31:O31"/>
    <mergeCell ref="Q31:R31"/>
    <mergeCell ref="S31:T31"/>
    <mergeCell ref="U31:V31"/>
    <mergeCell ref="W31:X31"/>
    <mergeCell ref="Y31:Z31"/>
    <mergeCell ref="BE28:BF28"/>
    <mergeCell ref="BG28:BH28"/>
    <mergeCell ref="BI28:BJ28"/>
    <mergeCell ref="A31:A33"/>
    <mergeCell ref="B31:C31"/>
    <mergeCell ref="D31:E31"/>
    <mergeCell ref="F31:G31"/>
    <mergeCell ref="H31:I31"/>
    <mergeCell ref="J31:K31"/>
    <mergeCell ref="L31:M31"/>
    <mergeCell ref="AR28:AS28"/>
    <mergeCell ref="AT28:AU28"/>
    <mergeCell ref="AW28:AX28"/>
    <mergeCell ref="AY28:AZ28"/>
    <mergeCell ref="BA28:BB28"/>
    <mergeCell ref="BC28:BD28"/>
    <mergeCell ref="AG28:AG30"/>
    <mergeCell ref="AH28:AI28"/>
    <mergeCell ref="AJ28:AK28"/>
    <mergeCell ref="AL28:AM28"/>
    <mergeCell ref="AN28:AO28"/>
    <mergeCell ref="AP28:AQ28"/>
    <mergeCell ref="S28:T28"/>
    <mergeCell ref="U28:V28"/>
    <mergeCell ref="W28:X28"/>
    <mergeCell ref="Y28:Z28"/>
    <mergeCell ref="AA28:AB28"/>
    <mergeCell ref="AC28:AD28"/>
    <mergeCell ref="BI25:BJ25"/>
    <mergeCell ref="AW25:AX25"/>
    <mergeCell ref="AY25:AZ25"/>
    <mergeCell ref="BA25:BB25"/>
    <mergeCell ref="BC25:BD25"/>
    <mergeCell ref="BE25:BF25"/>
    <mergeCell ref="BG25:BH25"/>
    <mergeCell ref="AJ25:AK25"/>
    <mergeCell ref="AL25:AM25"/>
    <mergeCell ref="AN25:AO25"/>
    <mergeCell ref="AP25:AQ25"/>
    <mergeCell ref="AR25:AS25"/>
    <mergeCell ref="AT25:AU25"/>
    <mergeCell ref="W25:X25"/>
    <mergeCell ref="Y25:Z25"/>
    <mergeCell ref="AA25:AB25"/>
    <mergeCell ref="A28:A30"/>
    <mergeCell ref="B28:C28"/>
    <mergeCell ref="D28:E28"/>
    <mergeCell ref="F28:G28"/>
    <mergeCell ref="H28:I28"/>
    <mergeCell ref="J28:K28"/>
    <mergeCell ref="L28:M28"/>
    <mergeCell ref="N28:O28"/>
    <mergeCell ref="Q28:R28"/>
    <mergeCell ref="AC25:AD25"/>
    <mergeCell ref="AG25:AG27"/>
    <mergeCell ref="AH25:AI25"/>
    <mergeCell ref="J25:K25"/>
    <mergeCell ref="L25:M25"/>
    <mergeCell ref="N25:O25"/>
    <mergeCell ref="Q25:R25"/>
    <mergeCell ref="S25:T25"/>
    <mergeCell ref="U25:V25"/>
    <mergeCell ref="BA22:BB22"/>
    <mergeCell ref="BC22:BD22"/>
    <mergeCell ref="BE22:BF22"/>
    <mergeCell ref="BG22:BH22"/>
    <mergeCell ref="BI22:BJ22"/>
    <mergeCell ref="A25:A27"/>
    <mergeCell ref="B25:C25"/>
    <mergeCell ref="D25:E25"/>
    <mergeCell ref="F25:G25"/>
    <mergeCell ref="H25:I25"/>
    <mergeCell ref="AN22:AO22"/>
    <mergeCell ref="AP22:AQ22"/>
    <mergeCell ref="AR22:AS22"/>
    <mergeCell ref="AT22:AU22"/>
    <mergeCell ref="AW22:AX22"/>
    <mergeCell ref="AY22:AZ22"/>
    <mergeCell ref="AA22:AB22"/>
    <mergeCell ref="AC22:AD22"/>
    <mergeCell ref="AG22:AG24"/>
    <mergeCell ref="AH22:AI22"/>
    <mergeCell ref="AJ22:AK22"/>
    <mergeCell ref="AL22:AM22"/>
    <mergeCell ref="N22:O22"/>
    <mergeCell ref="Q22:R22"/>
    <mergeCell ref="S22:T22"/>
    <mergeCell ref="U22:V22"/>
    <mergeCell ref="W22:X22"/>
    <mergeCell ref="Y22:Z22"/>
    <mergeCell ref="Y19:Z19"/>
    <mergeCell ref="AA19:AB19"/>
    <mergeCell ref="AC19:AD19"/>
    <mergeCell ref="A22:A24"/>
    <mergeCell ref="B22:C22"/>
    <mergeCell ref="D22:E22"/>
    <mergeCell ref="F22:G22"/>
    <mergeCell ref="H22:I22"/>
    <mergeCell ref="J22:K22"/>
    <mergeCell ref="L22:M22"/>
    <mergeCell ref="L19:M19"/>
    <mergeCell ref="N19:O19"/>
    <mergeCell ref="Q19:R19"/>
    <mergeCell ref="S19:T19"/>
    <mergeCell ref="U19:V19"/>
    <mergeCell ref="W19:X19"/>
    <mergeCell ref="A19:A21"/>
    <mergeCell ref="B19:C19"/>
    <mergeCell ref="D19:E19"/>
    <mergeCell ref="F19:G19"/>
    <mergeCell ref="H19:I19"/>
    <mergeCell ref="J19:K19"/>
    <mergeCell ref="AY16:AZ16"/>
    <mergeCell ref="BA16:BB16"/>
    <mergeCell ref="BC16:BD16"/>
    <mergeCell ref="BE16:BF16"/>
    <mergeCell ref="BG16:BH16"/>
    <mergeCell ref="BI16:BJ16"/>
    <mergeCell ref="AL16:AM16"/>
    <mergeCell ref="AN16:AO16"/>
    <mergeCell ref="AP16:AQ16"/>
    <mergeCell ref="AR16:AS16"/>
    <mergeCell ref="AT16:AU16"/>
    <mergeCell ref="AW16:AX16"/>
    <mergeCell ref="Y16:Z16"/>
    <mergeCell ref="AA16:AB16"/>
    <mergeCell ref="AC16:AD16"/>
    <mergeCell ref="AG16:AG18"/>
    <mergeCell ref="AH16:AI16"/>
    <mergeCell ref="AJ16:AK16"/>
    <mergeCell ref="L16:M16"/>
    <mergeCell ref="N16:O16"/>
    <mergeCell ref="Q16:R16"/>
    <mergeCell ref="S16:T16"/>
    <mergeCell ref="U16:V16"/>
    <mergeCell ref="W16:X16"/>
    <mergeCell ref="A16:A18"/>
    <mergeCell ref="B16:C16"/>
    <mergeCell ref="D16:E16"/>
    <mergeCell ref="F16:G16"/>
    <mergeCell ref="H16:I16"/>
    <mergeCell ref="J16:K16"/>
    <mergeCell ref="AY13:AZ13"/>
    <mergeCell ref="Y13:Z13"/>
    <mergeCell ref="AA13:AB13"/>
    <mergeCell ref="AC13:AD13"/>
    <mergeCell ref="AG13:AG15"/>
    <mergeCell ref="AH13:AI13"/>
    <mergeCell ref="AJ13:AK13"/>
    <mergeCell ref="L13:M13"/>
    <mergeCell ref="N13:O13"/>
    <mergeCell ref="Q13:R13"/>
    <mergeCell ref="S13:T13"/>
    <mergeCell ref="U13:V13"/>
    <mergeCell ref="W13:X13"/>
    <mergeCell ref="A13:A15"/>
    <mergeCell ref="B13:C13"/>
    <mergeCell ref="D13:E13"/>
    <mergeCell ref="BA13:BB13"/>
    <mergeCell ref="BC13:BD13"/>
    <mergeCell ref="BE13:BF13"/>
    <mergeCell ref="BG13:BH13"/>
    <mergeCell ref="BI13:BJ13"/>
    <mergeCell ref="AL13:AM13"/>
    <mergeCell ref="AN13:AO13"/>
    <mergeCell ref="AP13:AQ13"/>
    <mergeCell ref="AR13:AS13"/>
    <mergeCell ref="AT13:AU13"/>
    <mergeCell ref="AW13:AX13"/>
    <mergeCell ref="F13:G13"/>
    <mergeCell ref="H13:I13"/>
    <mergeCell ref="J13:K13"/>
    <mergeCell ref="AY10:AZ10"/>
    <mergeCell ref="BA10:BB10"/>
    <mergeCell ref="BC10:BD10"/>
    <mergeCell ref="BE10:BF10"/>
    <mergeCell ref="BG10:BH10"/>
    <mergeCell ref="BI10:BJ10"/>
    <mergeCell ref="AL10:AM10"/>
    <mergeCell ref="AN10:AO10"/>
    <mergeCell ref="AP10:AQ10"/>
    <mergeCell ref="AR10:AS10"/>
    <mergeCell ref="AT10:AU10"/>
    <mergeCell ref="AW10:AX10"/>
    <mergeCell ref="Y10:Z10"/>
    <mergeCell ref="AA10:AB10"/>
    <mergeCell ref="AC10:AD10"/>
    <mergeCell ref="AG10:AG12"/>
    <mergeCell ref="AH10:AI10"/>
    <mergeCell ref="AJ10:AK10"/>
    <mergeCell ref="L10:M10"/>
    <mergeCell ref="N10:O10"/>
    <mergeCell ref="Q10:R10"/>
    <mergeCell ref="S10:T10"/>
    <mergeCell ref="U10:V10"/>
    <mergeCell ref="W10:X10"/>
    <mergeCell ref="A10:A12"/>
    <mergeCell ref="B10:C10"/>
    <mergeCell ref="D10:E10"/>
    <mergeCell ref="F10:G10"/>
    <mergeCell ref="H10:I10"/>
    <mergeCell ref="J10:K10"/>
    <mergeCell ref="AY7:AZ7"/>
    <mergeCell ref="BA7:BB7"/>
    <mergeCell ref="BC7:BD7"/>
    <mergeCell ref="BE7:BF7"/>
    <mergeCell ref="BG7:BH7"/>
    <mergeCell ref="BI7:BJ7"/>
    <mergeCell ref="AL7:AM7"/>
    <mergeCell ref="AN7:AO7"/>
    <mergeCell ref="AP7:AQ7"/>
    <mergeCell ref="AR7:AS7"/>
    <mergeCell ref="AT7:AU7"/>
    <mergeCell ref="AW7:AX7"/>
    <mergeCell ref="AG7:AG9"/>
    <mergeCell ref="AH7:AI7"/>
    <mergeCell ref="AJ7:AK7"/>
    <mergeCell ref="L7:M7"/>
    <mergeCell ref="N7:O7"/>
    <mergeCell ref="Q7:R7"/>
    <mergeCell ref="S7:T7"/>
    <mergeCell ref="U7:V7"/>
    <mergeCell ref="W7:X7"/>
    <mergeCell ref="A7:A9"/>
    <mergeCell ref="B7:C7"/>
    <mergeCell ref="D7:E7"/>
    <mergeCell ref="F7:G7"/>
    <mergeCell ref="H7:I7"/>
    <mergeCell ref="J7:K7"/>
    <mergeCell ref="AW4:AX4"/>
    <mergeCell ref="AY4:AZ4"/>
    <mergeCell ref="BA4:BB4"/>
    <mergeCell ref="W4:X4"/>
    <mergeCell ref="Y4:Z4"/>
    <mergeCell ref="AA4:AB4"/>
    <mergeCell ref="AC4:AD4"/>
    <mergeCell ref="AG4:AG6"/>
    <mergeCell ref="AH4:AI4"/>
    <mergeCell ref="J4:K4"/>
    <mergeCell ref="L4:M4"/>
    <mergeCell ref="N4:O4"/>
    <mergeCell ref="Q4:R4"/>
    <mergeCell ref="S4:T4"/>
    <mergeCell ref="U4:V4"/>
    <mergeCell ref="Y7:Z7"/>
    <mergeCell ref="AA7:AB7"/>
    <mergeCell ref="AC7:AD7"/>
    <mergeCell ref="BC4:BD4"/>
    <mergeCell ref="BG4:BH4"/>
    <mergeCell ref="BI4:BJ4"/>
    <mergeCell ref="AJ4:AK4"/>
    <mergeCell ref="AL4:AM4"/>
    <mergeCell ref="AN4:AO4"/>
    <mergeCell ref="AP4:AQ4"/>
    <mergeCell ref="AR4:AS4"/>
    <mergeCell ref="AT4:AU4"/>
    <mergeCell ref="A4:A6"/>
    <mergeCell ref="B4:C4"/>
    <mergeCell ref="D4:E4"/>
    <mergeCell ref="F4:G4"/>
    <mergeCell ref="H4:I4"/>
    <mergeCell ref="AN3:AO3"/>
    <mergeCell ref="AP3:AQ3"/>
    <mergeCell ref="AR3:AS3"/>
    <mergeCell ref="AT3:AU3"/>
    <mergeCell ref="Y3:Z3"/>
    <mergeCell ref="AA3:AB3"/>
    <mergeCell ref="AC3:AD3"/>
    <mergeCell ref="AH3:AI3"/>
    <mergeCell ref="AJ3:AK3"/>
    <mergeCell ref="AL3:AM3"/>
    <mergeCell ref="L3:M3"/>
    <mergeCell ref="N3:O3"/>
    <mergeCell ref="W3:X3"/>
    <mergeCell ref="BA2:BB2"/>
    <mergeCell ref="BC2:BD2"/>
    <mergeCell ref="BE2:BF2"/>
    <mergeCell ref="BG2:BH2"/>
    <mergeCell ref="BI2:BJ2"/>
    <mergeCell ref="AW2:AX2"/>
    <mergeCell ref="AY2:AZ2"/>
    <mergeCell ref="BA3:BB3"/>
    <mergeCell ref="BC3:BD3"/>
    <mergeCell ref="BE3:BF3"/>
    <mergeCell ref="BG3:BH3"/>
    <mergeCell ref="BI3:BJ3"/>
    <mergeCell ref="AW3:AX3"/>
    <mergeCell ref="AY3:AZ3"/>
    <mergeCell ref="B3:C3"/>
    <mergeCell ref="D3:E3"/>
    <mergeCell ref="F3:G3"/>
    <mergeCell ref="H3:I3"/>
    <mergeCell ref="J3:K3"/>
    <mergeCell ref="AN2:AO2"/>
    <mergeCell ref="AP2:AQ2"/>
    <mergeCell ref="AR2:AS2"/>
    <mergeCell ref="AT2:AU2"/>
    <mergeCell ref="Y2:Z2"/>
    <mergeCell ref="AA2:AB2"/>
    <mergeCell ref="AC2:AD2"/>
    <mergeCell ref="AH2:AI2"/>
    <mergeCell ref="AJ2:AK2"/>
    <mergeCell ref="AL2:AM2"/>
    <mergeCell ref="L2:M2"/>
    <mergeCell ref="N2:O2"/>
    <mergeCell ref="Q2:R2"/>
    <mergeCell ref="S2:T2"/>
    <mergeCell ref="U2:V2"/>
    <mergeCell ref="W2:X2"/>
    <mergeCell ref="Q3:R3"/>
    <mergeCell ref="S3:T3"/>
    <mergeCell ref="U3:V3"/>
    <mergeCell ref="C1:H1"/>
    <mergeCell ref="J1:O1"/>
    <mergeCell ref="Q1:AD1"/>
    <mergeCell ref="AI1:AN1"/>
    <mergeCell ref="AP1:AU1"/>
    <mergeCell ref="B2:C2"/>
    <mergeCell ref="D2:E2"/>
    <mergeCell ref="F2:G2"/>
    <mergeCell ref="H2:I2"/>
    <mergeCell ref="J2:K2"/>
  </mergeCells>
  <conditionalFormatting sqref="BK36 BK6 BK9 BK24 BK12 BK18:BK21 BK30 BE45 BC45 AY45">
    <cfRule type="cellIs" dxfId="95" priority="93" stopIfTrue="1" operator="greaterThan">
      <formula>1.83333333333333</formula>
    </cfRule>
  </conditionalFormatting>
  <conditionalFormatting sqref="BK4 BK7 BK22 BK28 BK34 BK10 BK16">
    <cfRule type="cellIs" dxfId="94" priority="92" operator="greaterThan">
      <formula>5.83333333333333</formula>
    </cfRule>
  </conditionalFormatting>
  <conditionalFormatting sqref="AG22 AF22:AF24 AF25:AG33 AF65:AF66 BE45 BC45 AY45 AF37:AG57">
    <cfRule type="cellIs" dxfId="93" priority="91" stopIfTrue="1" operator="equal">
      <formula>"RH"</formula>
    </cfRule>
  </conditionalFormatting>
  <conditionalFormatting sqref="Q53:AD54 Q47:AD48">
    <cfRule type="cellIs" dxfId="92" priority="88" stopIfTrue="1" operator="greaterThan">
      <formula>1.83333333333333</formula>
    </cfRule>
  </conditionalFormatting>
  <conditionalFormatting sqref="Q47:AD48 Q53:AD54">
    <cfRule type="cellIs" dxfId="91" priority="87" stopIfTrue="1" operator="equal">
      <formula>"RH"</formula>
    </cfRule>
  </conditionalFormatting>
  <conditionalFormatting sqref="B56:O57">
    <cfRule type="cellIs" dxfId="90" priority="90" stopIfTrue="1" operator="greaterThan">
      <formula>1.83333333333333</formula>
    </cfRule>
  </conditionalFormatting>
  <conditionalFormatting sqref="B56:O57 B55:K55">
    <cfRule type="cellIs" dxfId="89" priority="89" stopIfTrue="1" operator="equal">
      <formula>"RH"</formula>
    </cfRule>
  </conditionalFormatting>
  <conditionalFormatting sqref="Q56:AD57">
    <cfRule type="cellIs" dxfId="88" priority="86" stopIfTrue="1" operator="greaterThan">
      <formula>1.83333333333333</formula>
    </cfRule>
  </conditionalFormatting>
  <conditionalFormatting sqref="Q56:AD57 Q55:Z55">
    <cfRule type="cellIs" dxfId="87" priority="85" stopIfTrue="1" operator="equal">
      <formula>"RH"</formula>
    </cfRule>
  </conditionalFormatting>
  <conditionalFormatting sqref="AH56:AU57">
    <cfRule type="cellIs" dxfId="86" priority="84" stopIfTrue="1" operator="greaterThan">
      <formula>1.83333333333333</formula>
    </cfRule>
  </conditionalFormatting>
  <conditionalFormatting sqref="AH56:AU57 AH55:AQ55">
    <cfRule type="cellIs" dxfId="85" priority="83" stopIfTrue="1" operator="equal">
      <formula>"RH"</formula>
    </cfRule>
  </conditionalFormatting>
  <conditionalFormatting sqref="AW56:BJ57">
    <cfRule type="cellIs" dxfId="84" priority="82" stopIfTrue="1" operator="greaterThan">
      <formula>1.83333333333333</formula>
    </cfRule>
  </conditionalFormatting>
  <conditionalFormatting sqref="AW56:BJ57 AW55:BF55">
    <cfRule type="cellIs" dxfId="83" priority="81" stopIfTrue="1" operator="equal">
      <formula>"RH"</formula>
    </cfRule>
  </conditionalFormatting>
  <conditionalFormatting sqref="J42">
    <cfRule type="cellIs" dxfId="82" priority="80" stopIfTrue="1" operator="greaterThan">
      <formula>1.83333333333333</formula>
    </cfRule>
  </conditionalFormatting>
  <conditionalFormatting sqref="J42">
    <cfRule type="cellIs" dxfId="81" priority="79" stopIfTrue="1" operator="equal">
      <formula>"RH"</formula>
    </cfRule>
  </conditionalFormatting>
  <conditionalFormatting sqref="H42">
    <cfRule type="cellIs" dxfId="80" priority="78" stopIfTrue="1" operator="greaterThan">
      <formula>1.83333333333333</formula>
    </cfRule>
  </conditionalFormatting>
  <conditionalFormatting sqref="H42">
    <cfRule type="cellIs" dxfId="79" priority="77" stopIfTrue="1" operator="equal">
      <formula>"RH"</formula>
    </cfRule>
  </conditionalFormatting>
  <conditionalFormatting sqref="D42">
    <cfRule type="cellIs" dxfId="78" priority="76" stopIfTrue="1" operator="greaterThan">
      <formula>1.83333333333333</formula>
    </cfRule>
  </conditionalFormatting>
  <conditionalFormatting sqref="D42">
    <cfRule type="cellIs" dxfId="77" priority="75" stopIfTrue="1" operator="equal">
      <formula>"RH"</formula>
    </cfRule>
  </conditionalFormatting>
  <conditionalFormatting sqref="W41:AD42 Q41:U42">
    <cfRule type="cellIs" dxfId="76" priority="74" stopIfTrue="1" operator="greaterThan">
      <formula>1.83333333333333</formula>
    </cfRule>
  </conditionalFormatting>
  <conditionalFormatting sqref="U40:V40 W41:AD42 Q41:U42">
    <cfRule type="cellIs" dxfId="75" priority="73" stopIfTrue="1" operator="equal">
      <formula>"RH"</formula>
    </cfRule>
  </conditionalFormatting>
  <conditionalFormatting sqref="U40">
    <cfRule type="containsText" dxfId="74" priority="72" operator="containsText" text="RH">
      <formula>NOT(ISERROR(SEARCH("RH",U40)))</formula>
    </cfRule>
  </conditionalFormatting>
  <conditionalFormatting sqref="V41:V42">
    <cfRule type="cellIs" dxfId="73" priority="71" stopIfTrue="1" operator="greaterThan">
      <formula>1.83333333333333</formula>
    </cfRule>
  </conditionalFormatting>
  <conditionalFormatting sqref="V41:V42">
    <cfRule type="cellIs" dxfId="72" priority="70" stopIfTrue="1" operator="equal">
      <formula>"RH"</formula>
    </cfRule>
  </conditionalFormatting>
  <conditionalFormatting sqref="BE42">
    <cfRule type="cellIs" dxfId="71" priority="69" stopIfTrue="1" operator="greaterThan">
      <formula>1.83333333333333</formula>
    </cfRule>
  </conditionalFormatting>
  <conditionalFormatting sqref="BE42">
    <cfRule type="cellIs" dxfId="70" priority="68" stopIfTrue="1" operator="equal">
      <formula>"RH"</formula>
    </cfRule>
  </conditionalFormatting>
  <conditionalFormatting sqref="BC42">
    <cfRule type="cellIs" dxfId="69" priority="67" stopIfTrue="1" operator="greaterThan">
      <formula>1.83333333333333</formula>
    </cfRule>
  </conditionalFormatting>
  <conditionalFormatting sqref="BC42">
    <cfRule type="cellIs" dxfId="68" priority="66" stopIfTrue="1" operator="equal">
      <formula>"RH"</formula>
    </cfRule>
  </conditionalFormatting>
  <conditionalFormatting sqref="AY42">
    <cfRule type="cellIs" dxfId="67" priority="65" stopIfTrue="1" operator="greaterThan">
      <formula>1.83333333333333</formula>
    </cfRule>
  </conditionalFormatting>
  <conditionalFormatting sqref="AY42">
    <cfRule type="cellIs" dxfId="66" priority="64" stopIfTrue="1" operator="equal">
      <formula>"RH"</formula>
    </cfRule>
  </conditionalFormatting>
  <conditionalFormatting sqref="BK15">
    <cfRule type="cellIs" dxfId="65" priority="63" stopIfTrue="1" operator="greaterThan">
      <formula>1.83333333333333</formula>
    </cfRule>
  </conditionalFormatting>
  <conditionalFormatting sqref="BK13">
    <cfRule type="cellIs" dxfId="64" priority="62" operator="greaterThan">
      <formula>5.83333333333333</formula>
    </cfRule>
  </conditionalFormatting>
  <conditionalFormatting sqref="J45">
    <cfRule type="cellIs" dxfId="62" priority="59" stopIfTrue="1" operator="equal">
      <formula>"RH"</formula>
    </cfRule>
  </conditionalFormatting>
  <conditionalFormatting sqref="J45">
    <cfRule type="cellIs" dxfId="61" priority="60" stopIfTrue="1" operator="greaterThan">
      <formula>1.83333333333333</formula>
    </cfRule>
  </conditionalFormatting>
  <conditionalFormatting sqref="H45">
    <cfRule type="cellIs" dxfId="60" priority="58" stopIfTrue="1" operator="greaterThan">
      <formula>1.83333333333333</formula>
    </cfRule>
  </conditionalFormatting>
  <conditionalFormatting sqref="H45">
    <cfRule type="cellIs" dxfId="59" priority="57" stopIfTrue="1" operator="equal">
      <formula>"RH"</formula>
    </cfRule>
  </conditionalFormatting>
  <conditionalFormatting sqref="D45">
    <cfRule type="cellIs" dxfId="58" priority="56" stopIfTrue="1" operator="greaterThan">
      <formula>1.83333333333333</formula>
    </cfRule>
  </conditionalFormatting>
  <conditionalFormatting sqref="D45">
    <cfRule type="cellIs" dxfId="57" priority="55" stopIfTrue="1" operator="equal">
      <formula>"RH"</formula>
    </cfRule>
  </conditionalFormatting>
  <conditionalFormatting sqref="W44:AD45 Q44:R45 U44:U45">
    <cfRule type="cellIs" dxfId="56" priority="54" stopIfTrue="1" operator="greaterThan">
      <formula>1.83333333333333</formula>
    </cfRule>
  </conditionalFormatting>
  <conditionalFormatting sqref="U43:V43 W44:AD45 U44:U45 Q43:R45">
    <cfRule type="cellIs" dxfId="55" priority="53" stopIfTrue="1" operator="equal">
      <formula>"RH"</formula>
    </cfRule>
  </conditionalFormatting>
  <conditionalFormatting sqref="U43 Q43">
    <cfRule type="containsText" dxfId="54" priority="52" operator="containsText" text="RH">
      <formula>NOT(ISERROR(SEARCH("RH",Q43)))</formula>
    </cfRule>
  </conditionalFormatting>
  <conditionalFormatting sqref="V44:V45">
    <cfRule type="cellIs" dxfId="53" priority="51" stopIfTrue="1" operator="greaterThan">
      <formula>1.83333333333333</formula>
    </cfRule>
  </conditionalFormatting>
  <conditionalFormatting sqref="V44:V45">
    <cfRule type="cellIs" dxfId="52" priority="50" stopIfTrue="1" operator="equal">
      <formula>"RH"</formula>
    </cfRule>
  </conditionalFormatting>
  <conditionalFormatting sqref="B66:C66 P66">
    <cfRule type="cellIs" dxfId="51" priority="49" stopIfTrue="1" operator="equal">
      <formula>1</formula>
    </cfRule>
  </conditionalFormatting>
  <conditionalFormatting sqref="S44:T45">
    <cfRule type="cellIs" dxfId="50" priority="48" stopIfTrue="1" operator="greaterThan">
      <formula>1.83333333333333</formula>
    </cfRule>
  </conditionalFormatting>
  <conditionalFormatting sqref="S43:T45">
    <cfRule type="cellIs" dxfId="49" priority="47" stopIfTrue="1" operator="equal">
      <formula>"RH"</formula>
    </cfRule>
  </conditionalFormatting>
  <conditionalFormatting sqref="S43">
    <cfRule type="containsText" dxfId="48" priority="46" operator="containsText" text="RH">
      <formula>NOT(ISERROR(SEARCH("RH",S43)))</formula>
    </cfRule>
  </conditionalFormatting>
  <conditionalFormatting sqref="Q50:AD51">
    <cfRule type="cellIs" dxfId="47" priority="45" stopIfTrue="1" operator="greaterThan">
      <formula>1.83333333333333</formula>
    </cfRule>
  </conditionalFormatting>
  <conditionalFormatting sqref="T49 Q49:S51 Z50:AD51 T50:V51 W49:Y51 Z49">
    <cfRule type="cellIs" dxfId="46" priority="44" stopIfTrue="1" operator="equal">
      <formula>"RH"</formula>
    </cfRule>
  </conditionalFormatting>
  <conditionalFormatting sqref="Q49:T49 W49:Z49">
    <cfRule type="containsText" dxfId="45" priority="43" operator="containsText" text="RH">
      <formula>NOT(ISERROR(SEARCH("RH",Q49)))</formula>
    </cfRule>
  </conditionalFormatting>
  <conditionalFormatting sqref="AH66:BJ66">
    <cfRule type="cellIs" dxfId="44" priority="42" stopIfTrue="1" operator="equal">
      <formula>1</formula>
    </cfRule>
  </conditionalFormatting>
  <conditionalFormatting sqref="AF58:AG60">
    <cfRule type="cellIs" dxfId="43" priority="41" stopIfTrue="1" operator="equal">
      <formula>"RH"</formula>
    </cfRule>
  </conditionalFormatting>
  <conditionalFormatting sqref="L59:O60 B59:I60">
    <cfRule type="cellIs" dxfId="42" priority="40" stopIfTrue="1" operator="greaterThan">
      <formula>1.83333333333333</formula>
    </cfRule>
  </conditionalFormatting>
  <conditionalFormatting sqref="L59:O60 B58:I60">
    <cfRule type="cellIs" dxfId="41" priority="39" stopIfTrue="1" operator="equal">
      <formula>"RH"</formula>
    </cfRule>
  </conditionalFormatting>
  <conditionalFormatting sqref="W59:X60 AC59:AD60">
    <cfRule type="cellIs" dxfId="40" priority="38" stopIfTrue="1" operator="greaterThan">
      <formula>1.83333333333333</formula>
    </cfRule>
  </conditionalFormatting>
  <conditionalFormatting sqref="W58:X60 AC59:AD60">
    <cfRule type="cellIs" dxfId="39" priority="37" stopIfTrue="1" operator="equal">
      <formula>"RH"</formula>
    </cfRule>
  </conditionalFormatting>
  <conditionalFormatting sqref="AH59:AU60">
    <cfRule type="cellIs" dxfId="38" priority="36" stopIfTrue="1" operator="greaterThan">
      <formula>1.83333333333333</formula>
    </cfRule>
  </conditionalFormatting>
  <conditionalFormatting sqref="AH59:AU60 AH58:AQ58">
    <cfRule type="cellIs" dxfId="37" priority="35" stopIfTrue="1" operator="equal">
      <formula>"RH"</formula>
    </cfRule>
  </conditionalFormatting>
  <conditionalFormatting sqref="AW59:BJ60">
    <cfRule type="cellIs" dxfId="36" priority="34" stopIfTrue="1" operator="greaterThan">
      <formula>1.83333333333333</formula>
    </cfRule>
  </conditionalFormatting>
  <conditionalFormatting sqref="AW59:BJ60 AW58:BF58">
    <cfRule type="cellIs" dxfId="35" priority="33" stopIfTrue="1" operator="equal">
      <formula>"RH"</formula>
    </cfRule>
  </conditionalFormatting>
  <conditionalFormatting sqref="J59:K60">
    <cfRule type="cellIs" dxfId="34" priority="32" stopIfTrue="1" operator="greaterThan">
      <formula>1.83333333333333</formula>
    </cfRule>
  </conditionalFormatting>
  <conditionalFormatting sqref="J58:K60">
    <cfRule type="cellIs" dxfId="33" priority="31" stopIfTrue="1" operator="equal">
      <formula>"RH"</formula>
    </cfRule>
  </conditionalFormatting>
  <conditionalFormatting sqref="U59:V60">
    <cfRule type="cellIs" dxfId="32" priority="30" stopIfTrue="1" operator="greaterThan">
      <formula>1.83333333333333</formula>
    </cfRule>
  </conditionalFormatting>
  <conditionalFormatting sqref="U58:V60">
    <cfRule type="cellIs" dxfId="31" priority="29" stopIfTrue="1" operator="equal">
      <formula>"RH"</formula>
    </cfRule>
  </conditionalFormatting>
  <conditionalFormatting sqref="S59:T60">
    <cfRule type="cellIs" dxfId="30" priority="28" stopIfTrue="1" operator="greaterThan">
      <formula>1.83333333333333</formula>
    </cfRule>
  </conditionalFormatting>
  <conditionalFormatting sqref="S58:T60">
    <cfRule type="cellIs" dxfId="29" priority="27" stopIfTrue="1" operator="equal">
      <formula>"RH"</formula>
    </cfRule>
  </conditionalFormatting>
  <conditionalFormatting sqref="Y59:Z60">
    <cfRule type="cellIs" dxfId="28" priority="26" stopIfTrue="1" operator="greaterThan">
      <formula>1.83333333333333</formula>
    </cfRule>
  </conditionalFormatting>
  <conditionalFormatting sqref="Y58:Z60">
    <cfRule type="cellIs" dxfId="27" priority="25" stopIfTrue="1" operator="equal">
      <formula>"RH"</formula>
    </cfRule>
  </conditionalFormatting>
  <conditionalFormatting sqref="AF61:AG63">
    <cfRule type="cellIs" dxfId="26" priority="24" stopIfTrue="1" operator="equal">
      <formula>"RH"</formula>
    </cfRule>
  </conditionalFormatting>
  <conditionalFormatting sqref="L62:O63 B62:I63">
    <cfRule type="cellIs" dxfId="25" priority="23" stopIfTrue="1" operator="greaterThan">
      <formula>1.83333333333333</formula>
    </cfRule>
  </conditionalFormatting>
  <conditionalFormatting sqref="L62:O63 B61:I63">
    <cfRule type="cellIs" dxfId="24" priority="22" stopIfTrue="1" operator="equal">
      <formula>"RH"</formula>
    </cfRule>
  </conditionalFormatting>
  <conditionalFormatting sqref="W62:X63 AA62:AD63">
    <cfRule type="cellIs" dxfId="23" priority="21" stopIfTrue="1" operator="greaterThan">
      <formula>1.83333333333333</formula>
    </cfRule>
  </conditionalFormatting>
  <conditionalFormatting sqref="W61:X63 AA62:AD63">
    <cfRule type="cellIs" dxfId="22" priority="20" stopIfTrue="1" operator="equal">
      <formula>"RH"</formula>
    </cfRule>
  </conditionalFormatting>
  <conditionalFormatting sqref="AH62:AU63">
    <cfRule type="cellIs" dxfId="21" priority="19" stopIfTrue="1" operator="greaterThan">
      <formula>1.83333333333333</formula>
    </cfRule>
  </conditionalFormatting>
  <conditionalFormatting sqref="AH62:AU63 AH61:AQ61">
    <cfRule type="cellIs" dxfId="20" priority="18" stopIfTrue="1" operator="equal">
      <formula>"RH"</formula>
    </cfRule>
  </conditionalFormatting>
  <conditionalFormatting sqref="AW62:BJ63">
    <cfRule type="cellIs" dxfId="19" priority="17" stopIfTrue="1" operator="greaterThan">
      <formula>1.83333333333333</formula>
    </cfRule>
  </conditionalFormatting>
  <conditionalFormatting sqref="AW62:BJ63 AW61:BF61">
    <cfRule type="cellIs" dxfId="18" priority="16" stopIfTrue="1" operator="equal">
      <formula>"RH"</formula>
    </cfRule>
  </conditionalFormatting>
  <conditionalFormatting sqref="S62:T63">
    <cfRule type="cellIs" dxfId="17" priority="15" stopIfTrue="1" operator="greaterThan">
      <formula>1.83333333333333</formula>
    </cfRule>
  </conditionalFormatting>
  <conditionalFormatting sqref="S61:T63">
    <cfRule type="cellIs" dxfId="16" priority="14" stopIfTrue="1" operator="equal">
      <formula>"RH"</formula>
    </cfRule>
  </conditionalFormatting>
  <conditionalFormatting sqref="Q59:R60">
    <cfRule type="cellIs" dxfId="15" priority="13" stopIfTrue="1" operator="greaterThan">
      <formula>1.83333333333333</formula>
    </cfRule>
  </conditionalFormatting>
  <conditionalFormatting sqref="Q59:R60">
    <cfRule type="cellIs" dxfId="14" priority="12" stopIfTrue="1" operator="equal">
      <formula>"RH"</formula>
    </cfRule>
  </conditionalFormatting>
  <conditionalFormatting sqref="J62:K63">
    <cfRule type="cellIs" dxfId="13" priority="11" stopIfTrue="1" operator="greaterThan">
      <formula>1.83333333333333</formula>
    </cfRule>
  </conditionalFormatting>
  <conditionalFormatting sqref="J61:K63">
    <cfRule type="cellIs" dxfId="12" priority="10" stopIfTrue="1" operator="equal">
      <formula>"RH"</formula>
    </cfRule>
  </conditionalFormatting>
  <conditionalFormatting sqref="Q62:R63">
    <cfRule type="cellIs" dxfId="11" priority="9" stopIfTrue="1" operator="greaterThan">
      <formula>1.83333333333333</formula>
    </cfRule>
  </conditionalFormatting>
  <conditionalFormatting sqref="Q61:R63">
    <cfRule type="cellIs" dxfId="10" priority="8" stopIfTrue="1" operator="equal">
      <formula>"RH"</formula>
    </cfRule>
  </conditionalFormatting>
  <conditionalFormatting sqref="U62:V63">
    <cfRule type="cellIs" dxfId="9" priority="7" stopIfTrue="1" operator="greaterThan">
      <formula>1.83333333333333</formula>
    </cfRule>
  </conditionalFormatting>
  <conditionalFormatting sqref="U61:V63">
    <cfRule type="cellIs" dxfId="8" priority="6" stopIfTrue="1" operator="equal">
      <formula>"RH"</formula>
    </cfRule>
  </conditionalFormatting>
  <conditionalFormatting sqref="Y62:Z63">
    <cfRule type="cellIs" dxfId="7" priority="5" stopIfTrue="1" operator="greaterThan">
      <formula>1.83333333333333</formula>
    </cfRule>
  </conditionalFormatting>
  <conditionalFormatting sqref="Y62:Z63">
    <cfRule type="cellIs" dxfId="6" priority="4" stopIfTrue="1" operator="equal">
      <formula>"RH"</formula>
    </cfRule>
  </conditionalFormatting>
  <conditionalFormatting sqref="D66:O66">
    <cfRule type="cellIs" dxfId="5" priority="3" stopIfTrue="1" operator="equal">
      <formula>1</formula>
    </cfRule>
  </conditionalFormatting>
  <conditionalFormatting sqref="Q66:R66">
    <cfRule type="cellIs" dxfId="3" priority="2" stopIfTrue="1" operator="equal">
      <formula>1</formula>
    </cfRule>
  </conditionalFormatting>
  <conditionalFormatting sqref="S66:AD66">
    <cfRule type="cellIs" dxfId="1" priority="1" stopIfTrue="1" operator="equal">
      <formula>1</formula>
    </cfRule>
  </conditionalFormatting>
  <printOptions horizontalCentered="1" verticalCentered="1"/>
  <pageMargins left="0.62992125984251968" right="0.23622047244094491" top="0" bottom="0.11811023622047245" header="0.11811023622047245" footer="0"/>
  <pageSetup paperSize="9" scale="67" fitToWidth="2" fitToHeight="2" orientation="landscape" r:id="rId1"/>
  <headerFooter>
    <oddHeader xml:space="preserve">&amp;L&amp;"Times New Roman,Gras"&amp;20&amp;UPôle Hébergements et Services&amp;C&amp;"Times New Roman,Gras italique"&amp;20PLANNING EDUCATIF&amp;R&amp;"Calibri(Corps),Gras italique"&amp;16FOYER DE VIE "LES SOURCES"
</oddHeader>
    <oddFooter>&amp;RJMD&amp;D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831850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fficheDlgPresence">
                <anchor moveWithCells="1" sizeWithCells="1">
                  <from>
                    <xdr:col>0</xdr:col>
                    <xdr:colOff>107950</xdr:colOff>
                    <xdr:row>0</xdr:row>
                    <xdr:rowOff>57150</xdr:rowOff>
                  </from>
                  <to>
                    <xdr:col>0</xdr:col>
                    <xdr:colOff>933450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831850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du 05-08-19 au 01-09-19</vt:lpstr>
      <vt:lpstr>'du 05-08-19 au 01-09-19'!MaxLignePlanning</vt:lpstr>
      <vt:lpstr>'du 05-08-19 au 01-09-19'!Zone_d_impression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2019-08-05T13:36:48Z</dcterms:created>
  <dcterms:modified xsi:type="dcterms:W3CDTF">2019-08-06T01:17:57Z</dcterms:modified>
</cp:coreProperties>
</file>