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20" yWindow="480" windowWidth="28830" windowHeight="12930" activeTab="1"/>
  </bookViews>
  <sheets>
    <sheet name="Tableau recapitulatif" sheetId="8" r:id="rId1"/>
    <sheet name="SOMMEPROD" sheetId="10" r:id="rId2"/>
    <sheet name="BDC_Type" sheetId="1" r:id="rId3"/>
    <sheet name="BDC_Martin" sheetId="2" r:id="rId4"/>
    <sheet name="BDC_Dupont" sheetId="3" r:id="rId5"/>
    <sheet name="BDC_Pierre" sheetId="4" r:id="rId6"/>
    <sheet name="BDC_FIN" sheetId="9" r:id="rId7"/>
  </sheets>
  <calcPr calcId="152511" concurrentCalc="0"/>
</workbook>
</file>

<file path=xl/calcChain.xml><?xml version="1.0" encoding="utf-8"?>
<calcChain xmlns="http://schemas.openxmlformats.org/spreadsheetml/2006/main">
  <c r="A1" i="2" l="1"/>
  <c r="B5" i="10"/>
  <c r="D5" i="10"/>
  <c r="A1" i="3"/>
  <c r="B6" i="10"/>
  <c r="D6" i="10"/>
  <c r="A1" i="4"/>
  <c r="B7" i="10"/>
  <c r="D7" i="10"/>
  <c r="C5" i="10"/>
  <c r="C6" i="10"/>
  <c r="C7" i="10"/>
  <c r="E23" i="3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39" i="2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2" i="3"/>
  <c r="E21" i="3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39" i="9"/>
  <c r="E11" i="8"/>
  <c r="E12" i="8"/>
  <c r="E13" i="8"/>
  <c r="E14" i="8"/>
  <c r="E15" i="8"/>
  <c r="E16" i="8"/>
  <c r="E17" i="8"/>
  <c r="E18" i="8"/>
  <c r="E19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9" i="1"/>
  <c r="E39" i="4"/>
  <c r="E39" i="3"/>
  <c r="G11" i="8"/>
  <c r="G12" i="8"/>
  <c r="G13" i="8"/>
  <c r="G14" i="8"/>
  <c r="F14" i="8"/>
  <c r="H14" i="8"/>
  <c r="G15" i="8"/>
  <c r="F15" i="8"/>
  <c r="H15" i="8"/>
  <c r="G16" i="8"/>
  <c r="G17" i="8"/>
  <c r="G18" i="8"/>
  <c r="F18" i="8"/>
  <c r="H18" i="8"/>
  <c r="G19" i="8"/>
  <c r="F19" i="8"/>
  <c r="H19" i="8"/>
  <c r="G20" i="8"/>
  <c r="G21" i="8"/>
  <c r="F21" i="8"/>
  <c r="H21" i="8"/>
  <c r="G22" i="8"/>
  <c r="F22" i="8"/>
  <c r="H22" i="8"/>
  <c r="G23" i="8"/>
  <c r="F23" i="8"/>
  <c r="H23" i="8"/>
  <c r="G24" i="8"/>
  <c r="G25" i="8"/>
  <c r="G26" i="8"/>
  <c r="F26" i="8"/>
  <c r="H26" i="8"/>
  <c r="G27" i="8"/>
  <c r="F27" i="8"/>
  <c r="H27" i="8"/>
  <c r="G28" i="8"/>
  <c r="G29" i="8"/>
  <c r="G30" i="8"/>
  <c r="F30" i="8"/>
  <c r="H30" i="8"/>
  <c r="G31" i="8"/>
  <c r="G32" i="8"/>
  <c r="G33" i="8"/>
  <c r="G34" i="8"/>
  <c r="F34" i="8"/>
  <c r="H34" i="8"/>
  <c r="G35" i="8"/>
  <c r="F35" i="8"/>
  <c r="H35" i="8"/>
  <c r="G36" i="8"/>
  <c r="G37" i="8"/>
  <c r="F37" i="8"/>
  <c r="H37" i="8"/>
  <c r="F11" i="8"/>
  <c r="F12" i="8"/>
  <c r="F13" i="8"/>
  <c r="F16" i="8"/>
  <c r="F17" i="8"/>
  <c r="F20" i="8"/>
  <c r="F24" i="8"/>
  <c r="F25" i="8"/>
  <c r="F28" i="8"/>
  <c r="F29" i="8"/>
  <c r="H29" i="8"/>
  <c r="F31" i="8"/>
  <c r="F32" i="8"/>
  <c r="F33" i="8"/>
  <c r="F36" i="8"/>
  <c r="H13" i="8"/>
  <c r="H31" i="8"/>
  <c r="C4" i="8"/>
  <c r="H33" i="8"/>
  <c r="H25" i="8"/>
  <c r="H17" i="8"/>
  <c r="H32" i="8"/>
  <c r="H24" i="8"/>
  <c r="H16" i="8"/>
  <c r="C5" i="8"/>
  <c r="H36" i="8"/>
  <c r="H28" i="8"/>
  <c r="H20" i="8"/>
  <c r="H11" i="8"/>
  <c r="H12" i="8"/>
  <c r="F6" i="8"/>
  <c r="F4" i="8"/>
</calcChain>
</file>

<file path=xl/sharedStrings.xml><?xml version="1.0" encoding="utf-8"?>
<sst xmlns="http://schemas.openxmlformats.org/spreadsheetml/2006/main" count="148" uniqueCount="65">
  <si>
    <t>PRODUITS CLIENT - BON DE COMMANDE 2018 - France Métropole</t>
  </si>
  <si>
    <t>Réf.</t>
  </si>
  <si>
    <t>Désignation</t>
  </si>
  <si>
    <t>Prix TTC ( EUR )</t>
  </si>
  <si>
    <t>Quantité</t>
  </si>
  <si>
    <t>Total</t>
  </si>
  <si>
    <t>Total :</t>
  </si>
  <si>
    <t>Réglé le :</t>
  </si>
  <si>
    <t>Marge</t>
  </si>
  <si>
    <t>Nom</t>
  </si>
  <si>
    <t>Somme des Achats :</t>
  </si>
  <si>
    <t>Montant de la Marge TTC :</t>
  </si>
  <si>
    <t>Somme des Ventes :</t>
  </si>
  <si>
    <t>Taux de marge :</t>
  </si>
  <si>
    <t>Prix de vente / Prix d'achat</t>
  </si>
  <si>
    <t>Référence</t>
  </si>
  <si>
    <t>Quantité vendue</t>
  </si>
  <si>
    <t>Prix Unitaire d'Achat TTC</t>
  </si>
  <si>
    <t>Prix Unitaire de Vente TTC</t>
  </si>
  <si>
    <t>Total Achat TTC</t>
  </si>
  <si>
    <t>Total Vente TTC</t>
  </si>
  <si>
    <t>Mail :</t>
  </si>
  <si>
    <t>Adresse :</t>
  </si>
  <si>
    <t>Code postal :</t>
  </si>
  <si>
    <t>Téléphone :</t>
  </si>
  <si>
    <t>Nom et Prénom :</t>
  </si>
  <si>
    <t>Client 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</si>
  <si>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</si>
  <si>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</si>
  <si>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</si>
  <si>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</si>
  <si>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</si>
  <si>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</si>
  <si>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</si>
  <si>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</si>
  <si>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</si>
  <si>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</si>
  <si>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</si>
  <si>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</si>
  <si>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</si>
  <si>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</si>
  <si>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</si>
  <si>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</si>
  <si>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</si>
  <si>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</si>
  <si>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</si>
  <si>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</si>
  <si>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</si>
  <si>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</si>
  <si>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</si>
  <si>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</si>
  <si>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</si>
  <si>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</si>
  <si>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</si>
  <si>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Vendeur A</t>
  </si>
  <si>
    <t>Téléphone : XXXXXXXX</t>
  </si>
  <si>
    <t xml:space="preserve">Code postal - Localité : </t>
  </si>
  <si>
    <t xml:space="preserve">Email : </t>
  </si>
  <si>
    <t>Martin</t>
  </si>
  <si>
    <t>Dupont</t>
  </si>
  <si>
    <t>Pierre</t>
  </si>
  <si>
    <t>feuille</t>
  </si>
  <si>
    <t>col1</t>
  </si>
  <si>
    <t>col2</t>
  </si>
  <si>
    <t>paramètres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</si>
</sst>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General"/>
    <numFmt numFmtId="165" formatCode="#,##0.00&quot; &quot;[$€-40C];[Red]&quot;-&quot;#,##0.00&quot; &quot;[$€-40C]"/>
    <numFmt numFmtId="166" formatCode="[$-40C]dd/mm/yy"/>
    <numFmt numFmtId="167" formatCode="[$-40C]#,##0.00"/>
    <numFmt numFmtId="168" formatCode="[$-40C]0.00"/>
    <numFmt numFmtId="169" formatCode="#,##0.00&quot; &quot;[$€-401]"/>
  </numFmts>
  <fonts count="20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2"/>
      <color rgb="FF0000FF"/>
      <name val="Calibri"/>
      <family val="2"/>
    </font>
    <font>
      <sz val="10"/>
      <name val="Arial"/>
      <family val="2"/>
    </font>
    <font>
      <sz val="10"/>
      <color rgb="FF000000"/>
      <name val="Arial1"/>
    </font>
    <font>
      <sz val="16"/>
      <color rgb="FF000000"/>
      <name val="Cambria"/>
      <family val="1"/>
    </font>
    <font>
      <sz val="11"/>
      <color rgb="FF000000"/>
      <name val="Cambria"/>
      <family val="1"/>
    </font>
    <font>
      <b/>
      <sz val="11"/>
      <color rgb="FFFF0000"/>
      <name val="Cambria"/>
      <family val="1"/>
    </font>
    <font>
      <i/>
      <sz val="11"/>
      <color rgb="FFFF0000"/>
      <name val="Cambria"/>
      <family val="1"/>
    </font>
    <font>
      <sz val="11"/>
      <color rgb="FFCC0000"/>
      <name val="Cambria"/>
      <family val="1"/>
    </font>
    <font>
      <sz val="11"/>
      <color rgb="FF073763"/>
      <name val="Cambria"/>
      <family val="1"/>
    </font>
    <font>
      <i/>
      <sz val="11"/>
      <color rgb="FFCC0000"/>
      <name val="Cambria"/>
      <family val="1"/>
    </font>
    <font>
      <i/>
      <sz val="11"/>
      <color rgb="FFC27BA0"/>
      <name val="Cambria"/>
      <family val="1"/>
    </font>
    <font>
      <b/>
      <sz val="11"/>
      <color rgb="FF000000"/>
      <name val="Cambria"/>
      <family val="1"/>
    </font>
    <font>
      <b/>
      <sz val="11"/>
      <color rgb="FF1C4587"/>
      <name val="Cambria"/>
      <family val="1"/>
    </font>
    <font>
      <u/>
      <sz val="11"/>
      <color rgb="FF000000"/>
      <name val="Calibri"/>
      <family val="2"/>
    </font>
    <font>
      <b/>
      <sz val="12"/>
      <color rgb="FF000000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rgb="FFFCD5B4"/>
        <bgColor rgb="FFFCD5B4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CC99FF"/>
        <bgColor rgb="FFCC99FF"/>
      </patternFill>
    </fill>
    <fill>
      <patternFill patternType="solid">
        <fgColor rgb="FFC9DAF8"/>
        <bgColor rgb="FFC9DAF8"/>
      </patternFill>
    </fill>
    <fill>
      <patternFill patternType="solid">
        <fgColor rgb="FFF1C232"/>
        <bgColor rgb="FFF1C232"/>
      </patternFill>
    </fill>
    <fill>
      <patternFill patternType="solid">
        <fgColor rgb="FFD9EAD3"/>
        <bgColor rgb="FFD9EAD3"/>
      </patternFill>
    </fill>
    <fill>
      <patternFill patternType="solid">
        <fgColor rgb="FFFFFF99"/>
        <bgColor rgb="FFFFFF99"/>
      </patternFill>
    </fill>
    <fill>
      <patternFill patternType="solid">
        <fgColor rgb="FF99FFCC"/>
        <bgColor rgb="FF99FFCC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741B47"/>
      </right>
      <top/>
      <bottom/>
      <diagonal/>
    </border>
    <border>
      <left style="thin">
        <color rgb="FF741B47"/>
      </left>
      <right style="thin">
        <color rgb="FF741B47"/>
      </right>
      <top style="thin">
        <color rgb="FF741B47"/>
      </top>
      <bottom style="thin">
        <color rgb="FF741B47"/>
      </bottom>
      <diagonal/>
    </border>
    <border>
      <left style="thin">
        <color rgb="FF7F6000"/>
      </left>
      <right style="thin">
        <color rgb="FF7F6000"/>
      </right>
      <top style="thin">
        <color rgb="FF7F6000"/>
      </top>
      <bottom style="thin">
        <color rgb="FF7F6000"/>
      </bottom>
      <diagonal/>
    </border>
    <border>
      <left style="thin">
        <color rgb="FF1C4587"/>
      </left>
      <right style="thin">
        <color rgb="FF1C4587"/>
      </right>
      <top style="thin">
        <color rgb="FF1C4587"/>
      </top>
      <bottom style="thin">
        <color rgb="FF1C45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41B47"/>
      </left>
      <right/>
      <top style="thin">
        <color rgb="FF741B47"/>
      </top>
      <bottom/>
      <diagonal/>
    </border>
    <border>
      <left/>
      <right/>
      <top style="thin">
        <color rgb="FF741B47"/>
      </top>
      <bottom/>
      <diagonal/>
    </border>
    <border>
      <left/>
      <right style="thin">
        <color rgb="FF741B47"/>
      </right>
      <top style="thin">
        <color rgb="FF741B47"/>
      </top>
      <bottom/>
      <diagonal/>
    </border>
    <border>
      <left style="thin">
        <color rgb="FF741B47"/>
      </left>
      <right/>
      <top/>
      <bottom style="thin">
        <color rgb="FF741B47"/>
      </bottom>
      <diagonal/>
    </border>
    <border>
      <left/>
      <right/>
      <top/>
      <bottom style="thin">
        <color rgb="FF741B47"/>
      </bottom>
      <diagonal/>
    </border>
    <border>
      <left/>
      <right style="thin">
        <color rgb="FF741B47"/>
      </right>
      <top/>
      <bottom style="thin">
        <color rgb="FF741B47"/>
      </bottom>
      <diagonal/>
    </border>
  </borders>
  <cellStyleXfs count="9">
    <xf numFmtId="0" fontId="0" fillId="0" borderId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5" fontId="4" fillId="0" borderId="0" applyBorder="0" applyProtection="0"/>
    <xf numFmtId="0" fontId="1" fillId="0" borderId="0"/>
    <xf numFmtId="0" fontId="6" fillId="0" borderId="0"/>
    <xf numFmtId="164" fontId="7" fillId="0" borderId="0" applyBorder="0" applyProtection="0"/>
  </cellStyleXfs>
  <cellXfs count="56">
    <xf numFmtId="0" fontId="0" fillId="0" borderId="0" xfId="0"/>
    <xf numFmtId="164" fontId="2" fillId="0" borderId="0" xfId="1" applyFont="1" applyFill="1" applyAlignment="1" applyProtection="1"/>
    <xf numFmtId="164" fontId="2" fillId="0" borderId="0" xfId="1" applyFont="1" applyFill="1" applyAlignment="1" applyProtection="1"/>
    <xf numFmtId="164" fontId="2" fillId="0" borderId="1" xfId="1" applyFont="1" applyFill="1" applyBorder="1" applyAlignment="1" applyProtection="1"/>
    <xf numFmtId="166" fontId="2" fillId="0" borderId="0" xfId="1" applyNumberFormat="1" applyFont="1" applyFill="1" applyAlignment="1" applyProtection="1"/>
    <xf numFmtId="164" fontId="2" fillId="0" borderId="0" xfId="1" applyFont="1" applyFill="1" applyAlignment="1" applyProtection="1">
      <alignment horizontal="right"/>
    </xf>
    <xf numFmtId="164" fontId="7" fillId="0" borderId="0" xfId="8" applyFont="1" applyFill="1" applyAlignment="1" applyProtection="1"/>
    <xf numFmtId="164" fontId="9" fillId="3" borderId="4" xfId="8" applyFont="1" applyFill="1" applyBorder="1" applyAlignment="1" applyProtection="1"/>
    <xf numFmtId="169" fontId="9" fillId="0" borderId="4" xfId="8" applyNumberFormat="1" applyFont="1" applyFill="1" applyBorder="1" applyAlignment="1" applyProtection="1"/>
    <xf numFmtId="164" fontId="10" fillId="0" borderId="5" xfId="8" applyFont="1" applyFill="1" applyBorder="1" applyAlignment="1" applyProtection="1"/>
    <xf numFmtId="169" fontId="10" fillId="0" borderId="5" xfId="8" applyNumberFormat="1" applyFont="1" applyFill="1" applyBorder="1" applyAlignment="1" applyProtection="1"/>
    <xf numFmtId="169" fontId="9" fillId="4" borderId="4" xfId="8" applyNumberFormat="1" applyFont="1" applyFill="1" applyBorder="1" applyAlignment="1" applyProtection="1"/>
    <xf numFmtId="164" fontId="10" fillId="5" borderId="5" xfId="8" applyFont="1" applyFill="1" applyBorder="1" applyAlignment="1" applyProtection="1"/>
    <xf numFmtId="169" fontId="10" fillId="5" borderId="5" xfId="8" applyNumberFormat="1" applyFont="1" applyFill="1" applyBorder="1" applyAlignment="1" applyProtection="1"/>
    <xf numFmtId="169" fontId="9" fillId="6" borderId="4" xfId="8" applyNumberFormat="1" applyFont="1" applyFill="1" applyBorder="1" applyAlignment="1" applyProtection="1"/>
    <xf numFmtId="164" fontId="11" fillId="0" borderId="0" xfId="8" applyFont="1" applyFill="1" applyAlignment="1" applyProtection="1"/>
    <xf numFmtId="164" fontId="10" fillId="5" borderId="0" xfId="8" applyFont="1" applyFill="1" applyAlignment="1" applyProtection="1">
      <alignment horizontal="center" vertical="center"/>
    </xf>
    <xf numFmtId="164" fontId="12" fillId="0" borderId="0" xfId="8" applyFont="1" applyFill="1" applyAlignment="1" applyProtection="1"/>
    <xf numFmtId="164" fontId="13" fillId="7" borderId="6" xfId="8" applyFont="1" applyFill="1" applyBorder="1" applyAlignment="1" applyProtection="1"/>
    <xf numFmtId="167" fontId="13" fillId="7" borderId="6" xfId="8" applyNumberFormat="1" applyFont="1" applyFill="1" applyBorder="1" applyAlignment="1" applyProtection="1"/>
    <xf numFmtId="164" fontId="14" fillId="0" borderId="0" xfId="8" applyFont="1" applyFill="1" applyAlignment="1" applyProtection="1"/>
    <xf numFmtId="164" fontId="15" fillId="0" borderId="0" xfId="8" applyFont="1" applyFill="1" applyAlignment="1" applyProtection="1"/>
    <xf numFmtId="164" fontId="16" fillId="8" borderId="4" xfId="8" applyFont="1" applyFill="1" applyBorder="1" applyAlignment="1" applyProtection="1">
      <alignment vertical="center"/>
    </xf>
    <xf numFmtId="164" fontId="17" fillId="7" borderId="0" xfId="8" applyFont="1" applyFill="1" applyAlignment="1" applyProtection="1">
      <alignment horizontal="center" vertical="center" wrapText="1"/>
    </xf>
    <xf numFmtId="164" fontId="7" fillId="0" borderId="0" xfId="8" applyFont="1" applyFill="1" applyAlignment="1" applyProtection="1">
      <alignment horizontal="center" vertical="center" wrapText="1"/>
    </xf>
    <xf numFmtId="164" fontId="9" fillId="0" borderId="1" xfId="8" applyFont="1" applyFill="1" applyBorder="1" applyAlignment="1" applyProtection="1">
      <alignment vertical="center"/>
    </xf>
    <xf numFmtId="164" fontId="9" fillId="0" borderId="1" xfId="8" applyFont="1" applyFill="1" applyBorder="1" applyAlignment="1" applyProtection="1">
      <alignment horizontal="left" vertical="center" wrapText="1"/>
    </xf>
    <xf numFmtId="167" fontId="9" fillId="10" borderId="1" xfId="8" applyNumberFormat="1" applyFont="1" applyFill="1" applyBorder="1" applyAlignment="1" applyProtection="1">
      <alignment vertical="center"/>
    </xf>
    <xf numFmtId="167" fontId="9" fillId="6" borderId="1" xfId="8" applyNumberFormat="1" applyFont="1" applyFill="1" applyBorder="1" applyAlignment="1" applyProtection="1">
      <alignment vertical="center"/>
    </xf>
    <xf numFmtId="167" fontId="9" fillId="11" borderId="1" xfId="8" applyNumberFormat="1" applyFont="1" applyFill="1" applyBorder="1" applyAlignment="1" applyProtection="1">
      <alignment vertical="center"/>
    </xf>
    <xf numFmtId="164" fontId="9" fillId="10" borderId="1" xfId="8" applyFont="1" applyFill="1" applyBorder="1" applyAlignment="1" applyProtection="1">
      <alignment vertical="center"/>
    </xf>
    <xf numFmtId="164" fontId="9" fillId="6" borderId="1" xfId="8" applyFont="1" applyFill="1" applyBorder="1" applyAlignment="1" applyProtection="1">
      <alignment vertical="center"/>
    </xf>
    <xf numFmtId="164" fontId="7" fillId="0" borderId="1" xfId="8" applyFont="1" applyFill="1" applyBorder="1" applyAlignment="1" applyProtection="1">
      <alignment vertical="center"/>
    </xf>
    <xf numFmtId="164" fontId="7" fillId="10" borderId="1" xfId="8" applyFont="1" applyFill="1" applyBorder="1" applyAlignment="1" applyProtection="1">
      <alignment vertical="center"/>
    </xf>
    <xf numFmtId="164" fontId="7" fillId="6" borderId="1" xfId="8" applyFont="1" applyFill="1" applyBorder="1" applyAlignment="1" applyProtection="1">
      <alignment vertical="center"/>
    </xf>
    <xf numFmtId="164" fontId="18" fillId="0" borderId="0" xfId="1" applyFont="1" applyFill="1" applyAlignment="1" applyProtection="1"/>
    <xf numFmtId="164" fontId="2" fillId="0" borderId="0" xfId="1" applyFont="1" applyFill="1" applyAlignment="1" applyProtection="1">
      <alignment horizontal="left" vertical="top"/>
    </xf>
    <xf numFmtId="164" fontId="2" fillId="0" borderId="7" xfId="1" applyFont="1" applyFill="1" applyBorder="1" applyAlignment="1" applyProtection="1"/>
    <xf numFmtId="164" fontId="9" fillId="9" borderId="1" xfId="8" applyFont="1" applyFill="1" applyBorder="1" applyAlignment="1" applyProtection="1">
      <alignment horizontal="center" vertical="center"/>
    </xf>
    <xf numFmtId="164" fontId="2" fillId="12" borderId="8" xfId="1" applyFont="1" applyFill="1" applyBorder="1" applyAlignment="1" applyProtection="1"/>
    <xf numFmtId="164" fontId="2" fillId="12" borderId="2" xfId="1" applyFont="1" applyFill="1" applyBorder="1" applyAlignment="1" applyProtection="1"/>
    <xf numFmtId="168" fontId="2" fillId="12" borderId="2" xfId="1" applyNumberFormat="1" applyFont="1" applyFill="1" applyBorder="1" applyAlignment="1" applyProtection="1"/>
    <xf numFmtId="164" fontId="19" fillId="9" borderId="1" xfId="8" applyFont="1" applyFill="1" applyBorder="1" applyAlignment="1" applyProtection="1">
      <alignment horizontal="center" vertical="center"/>
    </xf>
    <xf numFmtId="0" fontId="0" fillId="0" borderId="3" xfId="0" applyFill="1" applyBorder="1"/>
    <xf numFmtId="164" fontId="8" fillId="3" borderId="9" xfId="8" applyFont="1" applyFill="1" applyBorder="1" applyAlignment="1" applyProtection="1">
      <alignment horizontal="center" vertical="center"/>
    </xf>
    <xf numFmtId="164" fontId="8" fillId="3" borderId="10" xfId="8" applyFont="1" applyFill="1" applyBorder="1" applyAlignment="1" applyProtection="1">
      <alignment horizontal="center" vertical="center"/>
    </xf>
    <xf numFmtId="164" fontId="8" fillId="3" borderId="11" xfId="8" applyFont="1" applyFill="1" applyBorder="1" applyAlignment="1" applyProtection="1">
      <alignment horizontal="center" vertical="center"/>
    </xf>
    <xf numFmtId="164" fontId="8" fillId="3" borderId="12" xfId="8" applyFont="1" applyFill="1" applyBorder="1" applyAlignment="1" applyProtection="1">
      <alignment horizontal="center" vertical="center"/>
    </xf>
    <xf numFmtId="164" fontId="8" fillId="3" borderId="13" xfId="8" applyFont="1" applyFill="1" applyBorder="1" applyAlignment="1" applyProtection="1">
      <alignment horizontal="center" vertical="center"/>
    </xf>
    <xf numFmtId="164" fontId="8" fillId="3" borderId="14" xfId="8" applyFont="1" applyFill="1" applyBorder="1" applyAlignment="1" applyProtection="1">
      <alignment horizontal="center" vertical="center"/>
    </xf>
    <xf numFmtId="169" fontId="16" fillId="8" borderId="4" xfId="8" applyNumberFormat="1" applyFont="1" applyFill="1" applyBorder="1" applyAlignment="1" applyProtection="1">
      <alignment vertical="center"/>
    </xf>
    <xf numFmtId="164" fontId="5" fillId="2" borderId="0" xfId="1" applyFont="1" applyFill="1" applyAlignment="1" applyProtection="1">
      <alignment horizontal="center"/>
    </xf>
    <xf numFmtId="164" fontId="2" fillId="0" borderId="0" xfId="1" applyFont="1" applyFill="1" applyAlignment="1" applyProtection="1"/>
    <xf numFmtId="164" fontId="2" fillId="0" borderId="0" xfId="1" applyFont="1" applyFill="1" applyAlignment="1" applyProtection="1">
      <alignment horizontal="left" vertical="top" wrapText="1"/>
    </xf>
    <xf numFmtId="164" fontId="2" fillId="0" borderId="0" xfId="1" applyFont="1" applyFill="1" applyAlignment="1" applyProtection="1">
      <alignment horizontal="left" vertical="top"/>
    </xf>
    <xf numFmtId="0" fontId="0" fillId="0" borderId="0" xfId="0" applyAlignment="1">
      <alignment horizontal="right" indent="1"/>
    </xf>
  </cellXfs>
  <cellStyles count="9">
    <cellStyle name="Excel Built-in Normal" xfId="1"/>
    <cellStyle name="Excel Built-in Normal 2" xfId="8"/>
    <cellStyle name="Heading" xfId="2"/>
    <cellStyle name="Heading1" xfId="3"/>
    <cellStyle name="Normal" xfId="0" builtinId="0" customBuiltin="1"/>
    <cellStyle name="Normal 2" xfId="6"/>
    <cellStyle name="Normal 3" xfId="7"/>
    <cellStyle name="Result" xfId="4"/>
    <cellStyle name="Result2" xfId="5"/>
  </cellStyles>
  <dxfs count="8">
    <dxf>
      <numFmt numFmtId="0" formatCode="General"/>
    </dxf>
    <dxf>
      <numFmt numFmtId="0" formatCode="General"/>
    </dxf>
    <dxf>
      <numFmt numFmtId="167" formatCode="[$-40C]#,##0.00"/>
    </dxf>
    <dxf>
      <numFmt numFmtId="167" formatCode="[$-40C]#,##0.00"/>
    </dxf>
    <dxf>
      <numFmt numFmtId="167" formatCode="[$-40C]#,##0.00"/>
    </dxf>
    <dxf>
      <border outline="0">
        <left style="thin">
          <color rgb="FF000000"/>
        </left>
      </border>
    </dxf>
    <dxf>
      <alignment horizontal="center" vertical="center" textRotation="0" wrapText="0" indent="0" justifyLastLine="0" shrinkToFit="0" readingOrder="0"/>
    </dxf>
    <dxf>
      <border outline="0">
        <right style="thin">
          <color rgb="FF000000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__xlnm._FilterDatabase" displayName="__xlnm._FilterDatabase" ref="A10:G92" totalsRowShown="0">
  <autoFilter ref="A10:G92"/>
  <tableColumns count="7">
    <tableColumn id="1" name="Référence"/>
    <tableColumn id="2" name="Nom" dataDxfId="7"/>
    <tableColumn id="3" name="Quantité vendue" dataDxfId="6"/>
    <tableColumn id="4" name="Prix Unitaire d'Achat TTC" dataDxfId="5"/>
    <tableColumn id="5" name="Prix Unitaire de Vente TTC" dataDxfId="4">
      <calculatedColumnFormula>__xlnm._FilterDatabase[[#This Row],[Prix Unitaire d''Achat TTC]]*1.05</calculatedColumnFormula>
    </tableColumn>
    <tableColumn id="6" name="Total Achat TTC" dataDxfId="3">
      <calculatedColumnFormula>__xlnm._FilterDatabase[[#This Row],[Prix Unitaire d''Achat TTC]]*__xlnm._FilterDatabase[[#This Row],[Quantité vendue]]</calculatedColumnFormula>
    </tableColumn>
    <tableColumn id="7" name="Total Vente TTC" dataDxfId="2">
      <calculatedColumnFormula>__xlnm._FilterDatabase[[#This Row],[Prix Unitaire de Vente TTC]]*__xlnm._FilterDatabase[[#This Row],[Quantité vendue]]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4:D7" totalsRowShown="0">
  <autoFilter ref="B4:D7"/>
  <tableColumns count="3">
    <tableColumn id="1" name="feuille"/>
    <tableColumn id="2" name="col1" dataDxfId="1">
      <calculatedColumnFormula>SUMPRODUCT((INDIRECT(Tableau2[[#This Row],[feuille]]&amp;"!$A$21:$A$36")=C$2)*(INDIRECT(Tableau2[[#This Row],[feuille]]&amp;"!$E$21:$E$36")))</calculatedColumnFormula>
    </tableColumn>
    <tableColumn id="3" name="col2" dataDxfId="0">
      <calculatedColumnFormula>SUMPRODUCT((INDIRECT(Tableau2[[#This Row],[feuille]]&amp;"!$A$21:$A$36")=D$2)*(INDIRECT(Tableau2[[#This Row],[feuille]]&amp;"!$E$21:$E$36")))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Leirum.59370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Leirum.59370@g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Leirum.59370@gmail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Leirum.59370@g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Leirum.5937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48576"/>
  <sheetViews>
    <sheetView zoomScale="110" zoomScaleNormal="110" workbookViewId="0">
      <pane ySplit="10" topLeftCell="A11" activePane="bottomLeft" state="frozen"/>
      <selection pane="bottomLeft" activeCell="G6" sqref="G6"/>
    </sheetView>
  </sheetViews>
  <sheetFormatPr baseColWidth="10" defaultRowHeight="15.75" customHeight="1"/>
  <cols>
    <col min="1" max="1" width="9.58203125" style="6" customWidth="1"/>
    <col min="2" max="2" width="27.58203125" style="6" customWidth="1"/>
    <col min="3" max="3" width="12.58203125" style="6" customWidth="1"/>
    <col min="4" max="4" width="21.33203125" style="6" customWidth="1"/>
    <col min="5" max="5" width="23.25" style="6" customWidth="1"/>
    <col min="6" max="7" width="17.08203125" style="6" customWidth="1"/>
    <col min="8" max="8" width="14.75" style="6" customWidth="1"/>
    <col min="9" max="1024" width="13.33203125" style="6" customWidth="1"/>
    <col min="1025" max="1025" width="11" customWidth="1"/>
  </cols>
  <sheetData>
    <row r="1" spans="1:8" ht="19.899999999999999" customHeight="1">
      <c r="A1" s="43"/>
      <c r="B1" s="44"/>
      <c r="C1" s="45"/>
      <c r="D1" s="45"/>
      <c r="E1" s="45"/>
      <c r="F1" s="46"/>
    </row>
    <row r="2" spans="1:8" ht="19.899999999999999" customHeight="1">
      <c r="A2" s="43"/>
      <c r="B2" s="47"/>
      <c r="C2" s="48"/>
      <c r="D2" s="48"/>
      <c r="E2" s="48"/>
      <c r="F2" s="49"/>
    </row>
    <row r="3" spans="1:8" ht="19.899999999999999" customHeight="1">
      <c r="B3" s="7"/>
      <c r="C3" s="8"/>
      <c r="E3" s="9"/>
      <c r="F3" s="10"/>
    </row>
    <row r="4" spans="1:8" ht="19.899999999999999" customHeight="1">
      <c r="B4" s="7" t="s">
        <v>10</v>
      </c>
      <c r="C4" s="11">
        <f>SUM(F11:F122)</f>
        <v>117.9</v>
      </c>
      <c r="E4" s="12" t="s">
        <v>11</v>
      </c>
      <c r="F4" s="13">
        <f>SUM(H11:H122)</f>
        <v>6.134000000000011</v>
      </c>
    </row>
    <row r="5" spans="1:8" ht="19.899999999999999" customHeight="1">
      <c r="B5" s="7" t="s">
        <v>12</v>
      </c>
      <c r="C5" s="14">
        <f>SUM(G11:G122)</f>
        <v>124.03400000000001</v>
      </c>
      <c r="E5" s="15"/>
    </row>
    <row r="6" spans="1:8" ht="19.899999999999999" customHeight="1">
      <c r="B6" s="16"/>
      <c r="C6" s="17"/>
      <c r="E6" s="18" t="s">
        <v>13</v>
      </c>
      <c r="F6" s="19">
        <f>C5/C4</f>
        <v>1.0520271416454623</v>
      </c>
    </row>
    <row r="7" spans="1:8" ht="19.899999999999999" customHeight="1">
      <c r="A7" s="20"/>
      <c r="C7" s="17"/>
      <c r="E7" s="15" t="s">
        <v>14</v>
      </c>
    </row>
    <row r="8" spans="1:8" ht="19.899999999999999" customHeight="1">
      <c r="A8" s="21"/>
      <c r="E8" s="15"/>
    </row>
    <row r="9" spans="1:8" ht="19.899999999999999" customHeight="1">
      <c r="A9" s="21"/>
      <c r="B9" s="22"/>
      <c r="C9" s="50"/>
      <c r="D9" s="50"/>
      <c r="E9" s="15"/>
    </row>
    <row r="10" spans="1:8" s="24" customFormat="1" ht="22.75" customHeight="1">
      <c r="A10" s="23" t="s">
        <v>15</v>
      </c>
      <c r="B10" s="23" t="s">
        <v>9</v>
      </c>
      <c r="C10" s="23" t="s">
        <v>16</v>
      </c>
      <c r="D10" s="23" t="s">
        <v>17</v>
      </c>
      <c r="E10" s="23" t="s">
        <v>18</v>
      </c>
      <c r="F10" s="23" t="s">
        <v>19</v>
      </c>
      <c r="G10" s="23" t="s">
        <v>20</v>
      </c>
      <c r="H10" s="23" t="s">
        <v>8</v>
      </c>
    </row>
    <row r="11" spans="1:8" ht="24" customHeight="1">
      <c r="A11" s="25">
        <v>22</v>
      </c>
      <c r="B11" s="26" t="s">
        <v>27</v>
      </c>
      <c r="C11" s="42">
        <v>1</v>
      </c>
      <c r="D11" s="27">
        <v>39.6</v>
      </c>
      <c r="E11" s="28">
        <f>__xlnm._FilterDatabase[[#This Row],[Prix Unitaire d''Achat TTC]]*1.05</f>
        <v>41.580000000000005</v>
      </c>
      <c r="F11" s="27">
        <f>__xlnm._FilterDatabase[[#This Row],[Prix Unitaire d''Achat TTC]]*__xlnm._FilterDatabase[[#This Row],[Quantité vendue]]</f>
        <v>39.6</v>
      </c>
      <c r="G11" s="28">
        <f>__xlnm._FilterDatabase[[#This Row],[Prix Unitaire de Vente TTC]]*__xlnm._FilterDatabase[[#This Row],[Quantité vendue]]</f>
        <v>41.580000000000005</v>
      </c>
      <c r="H11" s="29">
        <f>__xlnm._FilterDatabase[[#This Row],[Total Vente TTC]]-__xlnm._FilterDatabase[[#This Row],[Total Achat TTC]]</f>
        <v>1.980000000000004</v>
      </c>
    </row>
    <row r="12" spans="1:8" ht="24" customHeight="1">
      <c r="A12" s="25">
        <v>26</v>
      </c>
      <c r="B12" s="26" t="s">
        <v>28</v>
      </c>
      <c r="C12" s="42"/>
      <c r="D12" s="27">
        <v>12.77</v>
      </c>
      <c r="E12" s="28">
        <f>__xlnm._FilterDatabase[[#This Row],[Prix Unitaire d''Achat TTC]]*1.05</f>
        <v>13.4085</v>
      </c>
      <c r="F12" s="27">
        <f>__xlnm._FilterDatabase[[#This Row],[Prix Unitaire d''Achat TTC]]*__xlnm._FilterDatabase[[#This Row],[Quantité vendue]]</f>
        <v>0</v>
      </c>
      <c r="G12" s="28">
        <f>__xlnm._FilterDatabase[[#This Row],[Prix Unitaire de Vente TTC]]*__xlnm._FilterDatabase[[#This Row],[Quantité vendue]]</f>
        <v>0</v>
      </c>
      <c r="H12" s="29">
        <f>__xlnm._FilterDatabase[[#This Row],[Total Vente TTC]]-__xlnm._FilterDatabase[[#This Row],[Total Achat TTC]]</f>
        <v>0</v>
      </c>
    </row>
    <row r="13" spans="1:8" ht="24" customHeight="1">
      <c r="A13" s="25">
        <v>27</v>
      </c>
      <c r="B13" s="26" t="s">
        <v>29</v>
      </c>
      <c r="C13" s="42"/>
      <c r="D13" s="27">
        <v>26.65</v>
      </c>
      <c r="E13" s="28">
        <f>__xlnm._FilterDatabase[[#This Row],[Prix Unitaire d''Achat TTC]]*1.05</f>
        <v>27.982499999999998</v>
      </c>
      <c r="F13" s="27">
        <f>__xlnm._FilterDatabase[[#This Row],[Prix Unitaire d''Achat TTC]]*__xlnm._FilterDatabase[[#This Row],[Quantité vendue]]</f>
        <v>0</v>
      </c>
      <c r="G13" s="28">
        <f>__xlnm._FilterDatabase[[#This Row],[Prix Unitaire de Vente TTC]]*__xlnm._FilterDatabase[[#This Row],[Quantité vendue]]</f>
        <v>0</v>
      </c>
      <c r="H13" s="29">
        <f>__xlnm._FilterDatabase[[#This Row],[Total Vente TTC]]-__xlnm._FilterDatabase[[#This Row],[Total Achat TTC]]</f>
        <v>0</v>
      </c>
    </row>
    <row r="14" spans="1:8" ht="24" customHeight="1">
      <c r="A14" s="25">
        <v>28</v>
      </c>
      <c r="B14" s="26" t="s">
        <v>30</v>
      </c>
      <c r="C14" s="42">
        <v>3</v>
      </c>
      <c r="D14" s="27">
        <v>7.28</v>
      </c>
      <c r="E14" s="28">
        <f>__xlnm._FilterDatabase[[#This Row],[Prix Unitaire d''Achat TTC]]*1.05</f>
        <v>7.644000000000001</v>
      </c>
      <c r="F14" s="27">
        <f>__xlnm._FilterDatabase[[#This Row],[Prix Unitaire d''Achat TTC]]*__xlnm._FilterDatabase[[#This Row],[Quantité vendue]]</f>
        <v>21.84</v>
      </c>
      <c r="G14" s="28">
        <f>__xlnm._FilterDatabase[[#This Row],[Prix Unitaire de Vente TTC]]*__xlnm._FilterDatabase[[#This Row],[Quantité vendue]]</f>
        <v>22.932000000000002</v>
      </c>
      <c r="H14" s="29">
        <f>__xlnm._FilterDatabase[[#This Row],[Total Vente TTC]]-__xlnm._FilterDatabase[[#This Row],[Total Achat TTC]]</f>
        <v>1.0920000000000023</v>
      </c>
    </row>
    <row r="15" spans="1:8" ht="24" customHeight="1">
      <c r="A15" s="25">
        <v>30</v>
      </c>
      <c r="B15" s="26" t="s">
        <v>31</v>
      </c>
      <c r="C15" s="42"/>
      <c r="D15" s="27">
        <v>18.82</v>
      </c>
      <c r="E15" s="28">
        <f>__xlnm._FilterDatabase[[#This Row],[Prix Unitaire d''Achat TTC]]*1.05</f>
        <v>19.761000000000003</v>
      </c>
      <c r="F15" s="27">
        <f>__xlnm._FilterDatabase[[#This Row],[Prix Unitaire d''Achat TTC]]*__xlnm._FilterDatabase[[#This Row],[Quantité vendue]]</f>
        <v>0</v>
      </c>
      <c r="G15" s="28">
        <f>__xlnm._FilterDatabase[[#This Row],[Prix Unitaire de Vente TTC]]*__xlnm._FilterDatabase[[#This Row],[Quantité vendue]]</f>
        <v>0</v>
      </c>
      <c r="H15" s="29">
        <f>__xlnm._FilterDatabase[[#This Row],[Total Vente TTC]]-__xlnm._FilterDatabase[[#This Row],[Total Achat TTC]]</f>
        <v>0</v>
      </c>
    </row>
    <row r="16" spans="1:8" ht="24" customHeight="1">
      <c r="A16" s="25">
        <v>36</v>
      </c>
      <c r="B16" s="26" t="s">
        <v>32</v>
      </c>
      <c r="C16" s="42"/>
      <c r="D16" s="27">
        <v>27.52</v>
      </c>
      <c r="E16" s="28">
        <f>__xlnm._FilterDatabase[[#This Row],[Prix Unitaire d''Achat TTC]]*1.05</f>
        <v>28.896000000000001</v>
      </c>
      <c r="F16" s="27">
        <f>__xlnm._FilterDatabase[[#This Row],[Prix Unitaire d''Achat TTC]]*__xlnm._FilterDatabase[[#This Row],[Quantité vendue]]</f>
        <v>0</v>
      </c>
      <c r="G16" s="28">
        <f>__xlnm._FilterDatabase[[#This Row],[Prix Unitaire de Vente TTC]]*__xlnm._FilterDatabase[[#This Row],[Quantité vendue]]</f>
        <v>0</v>
      </c>
      <c r="H16" s="29">
        <f>__xlnm._FilterDatabase[[#This Row],[Total Vente TTC]]-__xlnm._FilterDatabase[[#This Row],[Total Achat TTC]]</f>
        <v>0</v>
      </c>
    </row>
    <row r="17" spans="1:8" ht="24" customHeight="1">
      <c r="A17" s="25">
        <v>40</v>
      </c>
      <c r="B17" s="26" t="s">
        <v>33</v>
      </c>
      <c r="C17" s="42">
        <v>2</v>
      </c>
      <c r="D17" s="27">
        <v>18.82</v>
      </c>
      <c r="E17" s="28">
        <f>__xlnm._FilterDatabase[[#This Row],[Prix Unitaire d''Achat TTC]]*1.05</f>
        <v>19.761000000000003</v>
      </c>
      <c r="F17" s="27">
        <f>__xlnm._FilterDatabase[[#This Row],[Prix Unitaire d''Achat TTC]]*__xlnm._FilterDatabase[[#This Row],[Quantité vendue]]</f>
        <v>37.64</v>
      </c>
      <c r="G17" s="28">
        <f>__xlnm._FilterDatabase[[#This Row],[Prix Unitaire de Vente TTC]]*__xlnm._FilterDatabase[[#This Row],[Quantité vendue]]</f>
        <v>39.522000000000006</v>
      </c>
      <c r="H17" s="29">
        <f>__xlnm._FilterDatabase[[#This Row],[Total Vente TTC]]-__xlnm._FilterDatabase[[#This Row],[Total Achat TTC]]</f>
        <v>1.882000000000005</v>
      </c>
    </row>
    <row r="18" spans="1:8" ht="24" customHeight="1">
      <c r="A18" s="25">
        <v>47</v>
      </c>
      <c r="B18" s="26" t="s">
        <v>34</v>
      </c>
      <c r="C18" s="42"/>
      <c r="D18" s="27">
        <v>15.18</v>
      </c>
      <c r="E18" s="28">
        <f>__xlnm._FilterDatabase[[#This Row],[Prix Unitaire d''Achat TTC]]*1.05</f>
        <v>15.939</v>
      </c>
      <c r="F18" s="27">
        <f>__xlnm._FilterDatabase[[#This Row],[Prix Unitaire d''Achat TTC]]*__xlnm._FilterDatabase[[#This Row],[Quantité vendue]]</f>
        <v>0</v>
      </c>
      <c r="G18" s="28">
        <f>__xlnm._FilterDatabase[[#This Row],[Prix Unitaire de Vente TTC]]*__xlnm._FilterDatabase[[#This Row],[Quantité vendue]]</f>
        <v>0</v>
      </c>
      <c r="H18" s="29">
        <f>__xlnm._FilterDatabase[[#This Row],[Total Vente TTC]]-__xlnm._FilterDatabase[[#This Row],[Total Achat TTC]]</f>
        <v>0</v>
      </c>
    </row>
    <row r="19" spans="1:8" ht="24" customHeight="1">
      <c r="A19" s="25">
        <v>48</v>
      </c>
      <c r="B19" s="26" t="s">
        <v>35</v>
      </c>
      <c r="C19" s="42"/>
      <c r="D19" s="27">
        <v>14.68</v>
      </c>
      <c r="E19" s="28">
        <f>__xlnm._FilterDatabase[[#This Row],[Prix Unitaire d''Achat TTC]]*1.05</f>
        <v>15.414</v>
      </c>
      <c r="F19" s="27">
        <f>__xlnm._FilterDatabase[[#This Row],[Prix Unitaire d''Achat TTC]]*__xlnm._FilterDatabase[[#This Row],[Quantité vendue]]</f>
        <v>0</v>
      </c>
      <c r="G19" s="28">
        <f>__xlnm._FilterDatabase[[#This Row],[Prix Unitaire de Vente TTC]]*__xlnm._FilterDatabase[[#This Row],[Quantité vendue]]</f>
        <v>0</v>
      </c>
      <c r="H19" s="29">
        <f>__xlnm._FilterDatabase[[#This Row],[Total Vente TTC]]-__xlnm._FilterDatabase[[#This Row],[Total Achat TTC]]</f>
        <v>0</v>
      </c>
    </row>
    <row r="20" spans="1:8" ht="24" customHeight="1">
      <c r="A20" s="25">
        <v>51</v>
      </c>
      <c r="B20" s="26" t="s">
        <v>36</v>
      </c>
      <c r="C20" s="42">
        <v>1</v>
      </c>
      <c r="D20" s="27">
        <v>18.82</v>
      </c>
      <c r="E20" s="28">
        <v>20</v>
      </c>
      <c r="F20" s="27">
        <f>__xlnm._FilterDatabase[[#This Row],[Prix Unitaire d''Achat TTC]]*__xlnm._FilterDatabase[[#This Row],[Quantité vendue]]</f>
        <v>18.82</v>
      </c>
      <c r="G20" s="28">
        <f>__xlnm._FilterDatabase[[#This Row],[Prix Unitaire de Vente TTC]]*__xlnm._FilterDatabase[[#This Row],[Quantité vendue]]</f>
        <v>20</v>
      </c>
      <c r="H20" s="29">
        <f>__xlnm._FilterDatabase[[#This Row],[Total Vente TTC]]-__xlnm._FilterDatabase[[#This Row],[Total Achat TTC]]</f>
        <v>1.1799999999999997</v>
      </c>
    </row>
    <row r="21" spans="1:8" ht="24" customHeight="1">
      <c r="A21" s="25">
        <v>57</v>
      </c>
      <c r="B21" s="26" t="s">
        <v>37</v>
      </c>
      <c r="C21" s="38"/>
      <c r="D21" s="27">
        <v>34.5</v>
      </c>
      <c r="E21" s="28">
        <f>__xlnm._FilterDatabase[[#This Row],[Prix Unitaire d''Achat TTC]]*1.05</f>
        <v>36.225000000000001</v>
      </c>
      <c r="F21" s="27">
        <f>__xlnm._FilterDatabase[[#This Row],[Prix Unitaire d''Achat TTC]]*__xlnm._FilterDatabase[[#This Row],[Quantité vendue]]</f>
        <v>0</v>
      </c>
      <c r="G21" s="28">
        <f>__xlnm._FilterDatabase[[#This Row],[Prix Unitaire de Vente TTC]]*__xlnm._FilterDatabase[[#This Row],[Quantité vendue]]</f>
        <v>0</v>
      </c>
      <c r="H21" s="29">
        <f>__xlnm._FilterDatabase[[#This Row],[Total Vente TTC]]-__xlnm._FilterDatabase[[#This Row],[Total Achat TTC]]</f>
        <v>0</v>
      </c>
    </row>
    <row r="22" spans="1:8" ht="24" customHeight="1">
      <c r="A22" s="25">
        <v>61</v>
      </c>
      <c r="B22" s="26" t="s">
        <v>38</v>
      </c>
      <c r="C22" s="38"/>
      <c r="D22" s="27">
        <v>14.12</v>
      </c>
      <c r="E22" s="28">
        <f>__xlnm._FilterDatabase[[#This Row],[Prix Unitaire d''Achat TTC]]*1.05</f>
        <v>14.826000000000001</v>
      </c>
      <c r="F22" s="27">
        <f>__xlnm._FilterDatabase[[#This Row],[Prix Unitaire d''Achat TTC]]*__xlnm._FilterDatabase[[#This Row],[Quantité vendue]]</f>
        <v>0</v>
      </c>
      <c r="G22" s="28">
        <f>__xlnm._FilterDatabase[[#This Row],[Prix Unitaire de Vente TTC]]*__xlnm._FilterDatabase[[#This Row],[Quantité vendue]]</f>
        <v>0</v>
      </c>
      <c r="H22" s="29">
        <f>__xlnm._FilterDatabase[[#This Row],[Total Vente TTC]]-__xlnm._FilterDatabase[[#This Row],[Total Achat TTC]]</f>
        <v>0</v>
      </c>
    </row>
    <row r="23" spans="1:8" ht="24" customHeight="1">
      <c r="A23" s="25">
        <v>62</v>
      </c>
      <c r="B23" s="26" t="s">
        <v>39</v>
      </c>
      <c r="C23" s="38"/>
      <c r="D23" s="27">
        <v>14.12</v>
      </c>
      <c r="E23" s="28">
        <f>__xlnm._FilterDatabase[[#This Row],[Prix Unitaire d''Achat TTC]]*1.05</f>
        <v>14.826000000000001</v>
      </c>
      <c r="F23" s="27">
        <f>__xlnm._FilterDatabase[[#This Row],[Prix Unitaire d''Achat TTC]]*__xlnm._FilterDatabase[[#This Row],[Quantité vendue]]</f>
        <v>0</v>
      </c>
      <c r="G23" s="28">
        <f>__xlnm._FilterDatabase[[#This Row],[Prix Unitaire de Vente TTC]]*__xlnm._FilterDatabase[[#This Row],[Quantité vendue]]</f>
        <v>0</v>
      </c>
      <c r="H23" s="29">
        <f>__xlnm._FilterDatabase[[#This Row],[Total Vente TTC]]-__xlnm._FilterDatabase[[#This Row],[Total Achat TTC]]</f>
        <v>0</v>
      </c>
    </row>
    <row r="24" spans="1:8" ht="24" customHeight="1">
      <c r="A24" s="25">
        <v>63</v>
      </c>
      <c r="B24" s="26" t="s">
        <v>40</v>
      </c>
      <c r="C24" s="38"/>
      <c r="D24" s="27">
        <v>14.12</v>
      </c>
      <c r="E24" s="28">
        <f>__xlnm._FilterDatabase[[#This Row],[Prix Unitaire d''Achat TTC]]*1.05</f>
        <v>14.826000000000001</v>
      </c>
      <c r="F24" s="27">
        <f>__xlnm._FilterDatabase[[#This Row],[Prix Unitaire d''Achat TTC]]*__xlnm._FilterDatabase[[#This Row],[Quantité vendue]]</f>
        <v>0</v>
      </c>
      <c r="G24" s="28">
        <f>__xlnm._FilterDatabase[[#This Row],[Prix Unitaire de Vente TTC]]*__xlnm._FilterDatabase[[#This Row],[Quantité vendue]]</f>
        <v>0</v>
      </c>
      <c r="H24" s="29">
        <f>__xlnm._FilterDatabase[[#This Row],[Total Vente TTC]]-__xlnm._FilterDatabase[[#This Row],[Total Achat TTC]]</f>
        <v>0</v>
      </c>
    </row>
    <row r="25" spans="1:8" ht="24" customHeight="1">
      <c r="A25" s="25">
        <v>64</v>
      </c>
      <c r="B25" s="26" t="s">
        <v>41</v>
      </c>
      <c r="C25" s="38"/>
      <c r="D25" s="27">
        <v>14.12</v>
      </c>
      <c r="E25" s="28">
        <f>__xlnm._FilterDatabase[[#This Row],[Prix Unitaire d''Achat TTC]]*1.05</f>
        <v>14.826000000000001</v>
      </c>
      <c r="F25" s="27">
        <f>__xlnm._FilterDatabase[[#This Row],[Prix Unitaire d''Achat TTC]]*__xlnm._FilterDatabase[[#This Row],[Quantité vendue]]</f>
        <v>0</v>
      </c>
      <c r="G25" s="28">
        <f>__xlnm._FilterDatabase[[#This Row],[Prix Unitaire de Vente TTC]]*__xlnm._FilterDatabase[[#This Row],[Quantité vendue]]</f>
        <v>0</v>
      </c>
      <c r="H25" s="29">
        <f>__xlnm._FilterDatabase[[#This Row],[Total Vente TTC]]-__xlnm._FilterDatabase[[#This Row],[Total Achat TTC]]</f>
        <v>0</v>
      </c>
    </row>
    <row r="26" spans="1:8" ht="24" customHeight="1">
      <c r="A26" s="25">
        <v>65</v>
      </c>
      <c r="B26" s="26" t="s">
        <v>42</v>
      </c>
      <c r="C26" s="38"/>
      <c r="D26" s="27">
        <v>15.18</v>
      </c>
      <c r="E26" s="28">
        <f>__xlnm._FilterDatabase[[#This Row],[Prix Unitaire d''Achat TTC]]*1.05</f>
        <v>15.939</v>
      </c>
      <c r="F26" s="27">
        <f>__xlnm._FilterDatabase[[#This Row],[Prix Unitaire d''Achat TTC]]*__xlnm._FilterDatabase[[#This Row],[Quantité vendue]]</f>
        <v>0</v>
      </c>
      <c r="G26" s="28">
        <f>__xlnm._FilterDatabase[[#This Row],[Prix Unitaire de Vente TTC]]*__xlnm._FilterDatabase[[#This Row],[Quantité vendue]]</f>
        <v>0</v>
      </c>
      <c r="H26" s="29">
        <f>__xlnm._FilterDatabase[[#This Row],[Total Vente TTC]]-__xlnm._FilterDatabase[[#This Row],[Total Achat TTC]]</f>
        <v>0</v>
      </c>
    </row>
    <row r="27" spans="1:8" ht="24" customHeight="1">
      <c r="A27" s="25">
        <v>67</v>
      </c>
      <c r="B27" s="26" t="s">
        <v>43</v>
      </c>
      <c r="C27" s="38"/>
      <c r="D27" s="27">
        <v>6.83</v>
      </c>
      <c r="E27" s="28">
        <f>__xlnm._FilterDatabase[[#This Row],[Prix Unitaire d''Achat TTC]]*1.05</f>
        <v>7.1715</v>
      </c>
      <c r="F27" s="27">
        <f>__xlnm._FilterDatabase[[#This Row],[Prix Unitaire d''Achat TTC]]*__xlnm._FilterDatabase[[#This Row],[Quantité vendue]]</f>
        <v>0</v>
      </c>
      <c r="G27" s="28">
        <f>__xlnm._FilterDatabase[[#This Row],[Prix Unitaire de Vente TTC]]*__xlnm._FilterDatabase[[#This Row],[Quantité vendue]]</f>
        <v>0</v>
      </c>
      <c r="H27" s="29">
        <f>__xlnm._FilterDatabase[[#This Row],[Total Vente TTC]]-__xlnm._FilterDatabase[[#This Row],[Total Achat TTC]]</f>
        <v>0</v>
      </c>
    </row>
    <row r="28" spans="1:8" ht="24" customHeight="1">
      <c r="A28" s="25">
        <v>68</v>
      </c>
      <c r="B28" s="26" t="s">
        <v>44</v>
      </c>
      <c r="C28" s="38"/>
      <c r="D28" s="27">
        <v>10.08</v>
      </c>
      <c r="E28" s="28">
        <f>__xlnm._FilterDatabase[[#This Row],[Prix Unitaire d''Achat TTC]]*1.05</f>
        <v>10.584000000000001</v>
      </c>
      <c r="F28" s="27">
        <f>__xlnm._FilterDatabase[[#This Row],[Prix Unitaire d''Achat TTC]]*__xlnm._FilterDatabase[[#This Row],[Quantité vendue]]</f>
        <v>0</v>
      </c>
      <c r="G28" s="28">
        <f>__xlnm._FilterDatabase[[#This Row],[Prix Unitaire de Vente TTC]]*__xlnm._FilterDatabase[[#This Row],[Quantité vendue]]</f>
        <v>0</v>
      </c>
      <c r="H28" s="29">
        <f>__xlnm._FilterDatabase[[#This Row],[Total Vente TTC]]-__xlnm._FilterDatabase[[#This Row],[Total Achat TTC]]</f>
        <v>0</v>
      </c>
    </row>
    <row r="29" spans="1:8" ht="24" customHeight="1">
      <c r="A29" s="25">
        <v>69</v>
      </c>
      <c r="B29" s="26" t="s">
        <v>45</v>
      </c>
      <c r="C29" s="38"/>
      <c r="D29" s="27">
        <v>31.34</v>
      </c>
      <c r="E29" s="28">
        <f>__xlnm._FilterDatabase[[#This Row],[Prix Unitaire d''Achat TTC]]*1.05</f>
        <v>32.907000000000004</v>
      </c>
      <c r="F29" s="27">
        <f>__xlnm._FilterDatabase[[#This Row],[Prix Unitaire d''Achat TTC]]*__xlnm._FilterDatabase[[#This Row],[Quantité vendue]]</f>
        <v>0</v>
      </c>
      <c r="G29" s="28">
        <f>__xlnm._FilterDatabase[[#This Row],[Prix Unitaire de Vente TTC]]*__xlnm._FilterDatabase[[#This Row],[Quantité vendue]]</f>
        <v>0</v>
      </c>
      <c r="H29" s="29">
        <f>__xlnm._FilterDatabase[[#This Row],[Total Vente TTC]]-__xlnm._FilterDatabase[[#This Row],[Total Achat TTC]]</f>
        <v>0</v>
      </c>
    </row>
    <row r="30" spans="1:8" ht="24" customHeight="1">
      <c r="A30" s="25">
        <v>70</v>
      </c>
      <c r="B30" s="26" t="s">
        <v>46</v>
      </c>
      <c r="C30" s="38"/>
      <c r="D30" s="27">
        <v>14.12</v>
      </c>
      <c r="E30" s="28">
        <f>__xlnm._FilterDatabase[[#This Row],[Prix Unitaire d''Achat TTC]]*1.05</f>
        <v>14.826000000000001</v>
      </c>
      <c r="F30" s="27">
        <f>__xlnm._FilterDatabase[[#This Row],[Prix Unitaire d''Achat TTC]]*__xlnm._FilterDatabase[[#This Row],[Quantité vendue]]</f>
        <v>0</v>
      </c>
      <c r="G30" s="28">
        <f>__xlnm._FilterDatabase[[#This Row],[Prix Unitaire de Vente TTC]]*__xlnm._FilterDatabase[[#This Row],[Quantité vendue]]</f>
        <v>0</v>
      </c>
      <c r="H30" s="29">
        <f>__xlnm._FilterDatabase[[#This Row],[Total Vente TTC]]-__xlnm._FilterDatabase[[#This Row],[Total Achat TTC]]</f>
        <v>0</v>
      </c>
    </row>
    <row r="31" spans="1:8" ht="24" customHeight="1">
      <c r="A31" s="25">
        <v>71</v>
      </c>
      <c r="B31" s="26" t="s">
        <v>47</v>
      </c>
      <c r="C31" s="38"/>
      <c r="D31" s="27">
        <v>27.63</v>
      </c>
      <c r="E31" s="28">
        <f>__xlnm._FilterDatabase[[#This Row],[Prix Unitaire d''Achat TTC]]*1.05</f>
        <v>29.011500000000002</v>
      </c>
      <c r="F31" s="27">
        <f>__xlnm._FilterDatabase[[#This Row],[Prix Unitaire d''Achat TTC]]*__xlnm._FilterDatabase[[#This Row],[Quantité vendue]]</f>
        <v>0</v>
      </c>
      <c r="G31" s="28">
        <f>__xlnm._FilterDatabase[[#This Row],[Prix Unitaire de Vente TTC]]*__xlnm._FilterDatabase[[#This Row],[Quantité vendue]]</f>
        <v>0</v>
      </c>
      <c r="H31" s="29">
        <f>__xlnm._FilterDatabase[[#This Row],[Total Vente TTC]]-__xlnm._FilterDatabase[[#This Row],[Total Achat TTC]]</f>
        <v>0</v>
      </c>
    </row>
    <row r="32" spans="1:8" ht="24" customHeight="1">
      <c r="A32" s="25">
        <v>72</v>
      </c>
      <c r="B32" s="26" t="s">
        <v>48</v>
      </c>
      <c r="C32" s="38"/>
      <c r="D32" s="27">
        <v>27.63</v>
      </c>
      <c r="E32" s="28">
        <f>__xlnm._FilterDatabase[[#This Row],[Prix Unitaire d''Achat TTC]]*1.05</f>
        <v>29.011500000000002</v>
      </c>
      <c r="F32" s="27">
        <f>__xlnm._FilterDatabase[[#This Row],[Prix Unitaire d''Achat TTC]]*__xlnm._FilterDatabase[[#This Row],[Quantité vendue]]</f>
        <v>0</v>
      </c>
      <c r="G32" s="28">
        <f>__xlnm._FilterDatabase[[#This Row],[Prix Unitaire de Vente TTC]]*__xlnm._FilterDatabase[[#This Row],[Quantité vendue]]</f>
        <v>0</v>
      </c>
      <c r="H32" s="29">
        <f>__xlnm._FilterDatabase[[#This Row],[Total Vente TTC]]-__xlnm._FilterDatabase[[#This Row],[Total Achat TTC]]</f>
        <v>0</v>
      </c>
    </row>
    <row r="33" spans="1:8" ht="24" customHeight="1">
      <c r="A33" s="25">
        <v>73</v>
      </c>
      <c r="B33" s="26" t="s">
        <v>49</v>
      </c>
      <c r="C33" s="38"/>
      <c r="D33" s="27">
        <v>26.24</v>
      </c>
      <c r="E33" s="28">
        <f>__xlnm._FilterDatabase[[#This Row],[Prix Unitaire d''Achat TTC]]*1.05</f>
        <v>27.552</v>
      </c>
      <c r="F33" s="27">
        <f>__xlnm._FilterDatabase[[#This Row],[Prix Unitaire d''Achat TTC]]*__xlnm._FilterDatabase[[#This Row],[Quantité vendue]]</f>
        <v>0</v>
      </c>
      <c r="G33" s="28">
        <f>__xlnm._FilterDatabase[[#This Row],[Prix Unitaire de Vente TTC]]*__xlnm._FilterDatabase[[#This Row],[Quantité vendue]]</f>
        <v>0</v>
      </c>
      <c r="H33" s="29">
        <f>__xlnm._FilterDatabase[[#This Row],[Total Vente TTC]]-__xlnm._FilterDatabase[[#This Row],[Total Achat TTC]]</f>
        <v>0</v>
      </c>
    </row>
    <row r="34" spans="1:8" ht="24" customHeight="1">
      <c r="A34" s="25">
        <v>187</v>
      </c>
      <c r="B34" s="26" t="s">
        <v>50</v>
      </c>
      <c r="C34" s="38"/>
      <c r="D34" s="27">
        <v>31.34</v>
      </c>
      <c r="E34" s="28">
        <f>__xlnm._FilterDatabase[[#This Row],[Prix Unitaire d''Achat TTC]]*1.05</f>
        <v>32.907000000000004</v>
      </c>
      <c r="F34" s="27">
        <f>__xlnm._FilterDatabase[[#This Row],[Prix Unitaire d''Achat TTC]]*__xlnm._FilterDatabase[[#This Row],[Quantité vendue]]</f>
        <v>0</v>
      </c>
      <c r="G34" s="28">
        <f>__xlnm._FilterDatabase[[#This Row],[Prix Unitaire de Vente TTC]]*__xlnm._FilterDatabase[[#This Row],[Quantité vendue]]</f>
        <v>0</v>
      </c>
      <c r="H34" s="29">
        <f>__xlnm._FilterDatabase[[#This Row],[Total Vente TTC]]-__xlnm._FilterDatabase[[#This Row],[Total Achat TTC]]</f>
        <v>0</v>
      </c>
    </row>
    <row r="35" spans="1:8" ht="24" customHeight="1">
      <c r="A35" s="25">
        <v>196</v>
      </c>
      <c r="B35" s="26" t="s">
        <v>51</v>
      </c>
      <c r="C35" s="38"/>
      <c r="D35" s="27">
        <v>28.83</v>
      </c>
      <c r="E35" s="28">
        <f>__xlnm._FilterDatabase[[#This Row],[Prix Unitaire d''Achat TTC]]*1.05</f>
        <v>30.2715</v>
      </c>
      <c r="F35" s="27">
        <f>__xlnm._FilterDatabase[[#This Row],[Prix Unitaire d''Achat TTC]]*__xlnm._FilterDatabase[[#This Row],[Quantité vendue]]</f>
        <v>0</v>
      </c>
      <c r="G35" s="28">
        <f>__xlnm._FilterDatabase[[#This Row],[Prix Unitaire de Vente TTC]]*__xlnm._FilterDatabase[[#This Row],[Quantité vendue]]</f>
        <v>0</v>
      </c>
      <c r="H35" s="29">
        <f>__xlnm._FilterDatabase[[#This Row],[Total Vente TTC]]-__xlnm._FilterDatabase[[#This Row],[Total Achat TTC]]</f>
        <v>0</v>
      </c>
    </row>
    <row r="36" spans="1:8" ht="24" customHeight="1">
      <c r="A36" s="25">
        <v>200</v>
      </c>
      <c r="B36" s="26" t="s">
        <v>52</v>
      </c>
      <c r="C36" s="38"/>
      <c r="D36" s="27">
        <v>14.68</v>
      </c>
      <c r="E36" s="28">
        <f>__xlnm._FilterDatabase[[#This Row],[Prix Unitaire d''Achat TTC]]*1.05</f>
        <v>15.414</v>
      </c>
      <c r="F36" s="27">
        <f>__xlnm._FilterDatabase[[#This Row],[Prix Unitaire d''Achat TTC]]*__xlnm._FilterDatabase[[#This Row],[Quantité vendue]]</f>
        <v>0</v>
      </c>
      <c r="G36" s="28">
        <f>__xlnm._FilterDatabase[[#This Row],[Prix Unitaire de Vente TTC]]*__xlnm._FilterDatabase[[#This Row],[Quantité vendue]]</f>
        <v>0</v>
      </c>
      <c r="H36" s="29">
        <f>__xlnm._FilterDatabase[[#This Row],[Total Vente TTC]]-__xlnm._FilterDatabase[[#This Row],[Total Achat TTC]]</f>
        <v>0</v>
      </c>
    </row>
    <row r="37" spans="1:8" ht="24" customHeight="1">
      <c r="A37" s="25">
        <v>205</v>
      </c>
      <c r="B37" s="26" t="s">
        <v>53</v>
      </c>
      <c r="C37" s="38"/>
      <c r="D37" s="27">
        <v>21.92</v>
      </c>
      <c r="E37" s="28">
        <f>__xlnm._FilterDatabase[[#This Row],[Prix Unitaire d''Achat TTC]]*1.05</f>
        <v>23.016000000000002</v>
      </c>
      <c r="F37" s="27">
        <f>__xlnm._FilterDatabase[[#This Row],[Prix Unitaire d''Achat TTC]]*__xlnm._FilterDatabase[[#This Row],[Quantité vendue]]</f>
        <v>0</v>
      </c>
      <c r="G37" s="28">
        <f>__xlnm._FilterDatabase[[#This Row],[Prix Unitaire de Vente TTC]]*__xlnm._FilterDatabase[[#This Row],[Quantité vendue]]</f>
        <v>0</v>
      </c>
      <c r="H37" s="29">
        <f>__xlnm._FilterDatabase[[#This Row],[Total Vente TTC]]-__xlnm._FilterDatabase[[#This Row],[Total Achat TTC]]</f>
        <v>0</v>
      </c>
    </row>
    <row r="38" spans="1:8" ht="24" customHeight="1">
      <c r="A38" s="25"/>
      <c r="B38" s="26"/>
      <c r="C38" s="38"/>
      <c r="D38" s="27"/>
      <c r="E38" s="28"/>
      <c r="F38" s="27"/>
      <c r="G38" s="28"/>
      <c r="H38" s="29"/>
    </row>
    <row r="39" spans="1:8" ht="24" customHeight="1">
      <c r="A39" s="25"/>
      <c r="B39" s="26"/>
      <c r="C39" s="38"/>
      <c r="D39" s="27"/>
      <c r="E39" s="28"/>
      <c r="F39" s="27"/>
      <c r="G39" s="28"/>
      <c r="H39" s="29"/>
    </row>
    <row r="40" spans="1:8" ht="24" customHeight="1">
      <c r="A40" s="25"/>
      <c r="B40" s="26"/>
      <c r="C40" s="38"/>
      <c r="D40" s="27"/>
      <c r="E40" s="28"/>
      <c r="F40" s="27"/>
      <c r="G40" s="28"/>
      <c r="H40" s="29"/>
    </row>
    <row r="41" spans="1:8" ht="24" customHeight="1">
      <c r="A41" s="25"/>
      <c r="B41" s="26"/>
      <c r="C41" s="38"/>
      <c r="D41" s="27"/>
      <c r="E41" s="28"/>
      <c r="F41" s="27"/>
      <c r="G41" s="28"/>
      <c r="H41" s="29"/>
    </row>
    <row r="42" spans="1:8" ht="24" customHeight="1">
      <c r="A42" s="25"/>
      <c r="B42" s="26"/>
      <c r="C42" s="38"/>
      <c r="D42" s="27"/>
      <c r="E42" s="28"/>
      <c r="F42" s="27"/>
      <c r="G42" s="28"/>
      <c r="H42" s="29"/>
    </row>
    <row r="43" spans="1:8" ht="24" customHeight="1">
      <c r="A43" s="25"/>
      <c r="B43" s="26"/>
      <c r="C43" s="38"/>
      <c r="D43" s="27"/>
      <c r="E43" s="28"/>
      <c r="F43" s="27"/>
      <c r="G43" s="28"/>
      <c r="H43" s="29"/>
    </row>
    <row r="44" spans="1:8" ht="24" customHeight="1">
      <c r="A44" s="25"/>
      <c r="B44" s="26"/>
      <c r="C44" s="38"/>
      <c r="D44" s="27"/>
      <c r="E44" s="28"/>
      <c r="F44" s="27"/>
      <c r="G44" s="28"/>
      <c r="H44" s="29"/>
    </row>
    <row r="45" spans="1:8" ht="24" customHeight="1">
      <c r="A45" s="25"/>
      <c r="B45" s="26"/>
      <c r="C45" s="38"/>
      <c r="D45" s="27"/>
      <c r="E45" s="28"/>
      <c r="F45" s="27"/>
      <c r="G45" s="28"/>
      <c r="H45" s="29"/>
    </row>
    <row r="46" spans="1:8" ht="24" customHeight="1">
      <c r="A46" s="25"/>
      <c r="B46" s="26"/>
      <c r="C46" s="38"/>
      <c r="D46" s="27"/>
      <c r="E46" s="28"/>
      <c r="F46" s="27"/>
      <c r="G46" s="28"/>
      <c r="H46" s="29"/>
    </row>
    <row r="47" spans="1:8" ht="24" customHeight="1">
      <c r="A47" s="25"/>
      <c r="B47" s="26"/>
      <c r="C47" s="38"/>
      <c r="D47" s="27"/>
      <c r="E47" s="28"/>
      <c r="F47" s="27"/>
      <c r="G47" s="28"/>
      <c r="H47" s="29"/>
    </row>
    <row r="48" spans="1:8" ht="24" customHeight="1">
      <c r="A48" s="25"/>
      <c r="B48" s="26"/>
      <c r="C48" s="38"/>
      <c r="D48" s="27"/>
      <c r="E48" s="28"/>
      <c r="F48" s="27"/>
      <c r="G48" s="28"/>
      <c r="H48" s="29"/>
    </row>
    <row r="49" spans="1:8" ht="24" customHeight="1">
      <c r="A49" s="25"/>
      <c r="B49" s="26"/>
      <c r="C49" s="38"/>
      <c r="D49" s="27"/>
      <c r="E49" s="28"/>
      <c r="F49" s="27"/>
      <c r="G49" s="28"/>
      <c r="H49" s="29"/>
    </row>
    <row r="50" spans="1:8" ht="24" customHeight="1">
      <c r="A50" s="25"/>
      <c r="B50" s="26"/>
      <c r="C50" s="38"/>
      <c r="D50" s="27"/>
      <c r="E50" s="28"/>
      <c r="F50" s="27"/>
      <c r="G50" s="28"/>
      <c r="H50" s="29"/>
    </row>
    <row r="51" spans="1:8" ht="24" customHeight="1">
      <c r="A51" s="25"/>
      <c r="B51" s="26"/>
      <c r="C51" s="38"/>
      <c r="D51" s="27"/>
      <c r="E51" s="28"/>
      <c r="F51" s="27"/>
      <c r="G51" s="28"/>
      <c r="H51" s="29"/>
    </row>
    <row r="52" spans="1:8" ht="24" customHeight="1">
      <c r="A52" s="25"/>
      <c r="B52" s="26"/>
      <c r="C52" s="38"/>
      <c r="D52" s="27"/>
      <c r="E52" s="28"/>
      <c r="F52" s="27"/>
      <c r="G52" s="28"/>
      <c r="H52" s="29"/>
    </row>
    <row r="53" spans="1:8" ht="24" customHeight="1">
      <c r="A53" s="25"/>
      <c r="B53" s="26"/>
      <c r="C53" s="38"/>
      <c r="D53" s="27"/>
      <c r="E53" s="28"/>
      <c r="F53" s="27"/>
      <c r="G53" s="28"/>
      <c r="H53" s="29"/>
    </row>
    <row r="54" spans="1:8" ht="24" customHeight="1">
      <c r="A54" s="25"/>
      <c r="B54" s="26"/>
      <c r="C54" s="38"/>
      <c r="D54" s="27"/>
      <c r="E54" s="28"/>
      <c r="F54" s="27"/>
      <c r="G54" s="28"/>
      <c r="H54" s="29"/>
    </row>
    <row r="55" spans="1:8" ht="24" customHeight="1">
      <c r="A55" s="25"/>
      <c r="B55" s="26"/>
      <c r="C55" s="38"/>
      <c r="D55" s="27"/>
      <c r="E55" s="28"/>
      <c r="F55" s="27"/>
      <c r="G55" s="28"/>
      <c r="H55" s="29"/>
    </row>
    <row r="56" spans="1:8" ht="24" customHeight="1">
      <c r="A56" s="25"/>
      <c r="B56" s="26"/>
      <c r="C56" s="38"/>
      <c r="D56" s="27"/>
      <c r="E56" s="28"/>
      <c r="F56" s="27"/>
      <c r="G56" s="28"/>
      <c r="H56" s="29"/>
    </row>
    <row r="57" spans="1:8" ht="24" customHeight="1">
      <c r="A57" s="25"/>
      <c r="B57" s="26"/>
      <c r="C57" s="38"/>
      <c r="D57" s="27"/>
      <c r="E57" s="28"/>
      <c r="F57" s="27"/>
      <c r="G57" s="28"/>
      <c r="H57" s="29"/>
    </row>
    <row r="58" spans="1:8" ht="24" customHeight="1">
      <c r="A58" s="25"/>
      <c r="B58" s="26"/>
      <c r="C58" s="38"/>
      <c r="D58" s="27"/>
      <c r="E58" s="28"/>
      <c r="F58" s="27"/>
      <c r="G58" s="28"/>
      <c r="H58" s="29"/>
    </row>
    <row r="59" spans="1:8" ht="24" customHeight="1">
      <c r="A59" s="25"/>
      <c r="B59" s="26"/>
      <c r="C59" s="38"/>
      <c r="D59" s="27"/>
      <c r="E59" s="28"/>
      <c r="F59" s="27"/>
      <c r="G59" s="28"/>
      <c r="H59" s="29"/>
    </row>
    <row r="60" spans="1:8" ht="24" customHeight="1">
      <c r="A60" s="25"/>
      <c r="B60" s="26"/>
      <c r="C60" s="38"/>
      <c r="D60" s="27"/>
      <c r="E60" s="28"/>
      <c r="F60" s="27"/>
      <c r="G60" s="28"/>
      <c r="H60" s="29"/>
    </row>
    <row r="61" spans="1:8" ht="24" customHeight="1">
      <c r="A61" s="25"/>
      <c r="B61" s="26"/>
      <c r="C61" s="38"/>
      <c r="D61" s="27"/>
      <c r="E61" s="28"/>
      <c r="F61" s="27"/>
      <c r="G61" s="28"/>
      <c r="H61" s="29"/>
    </row>
    <row r="62" spans="1:8" ht="24" customHeight="1">
      <c r="A62" s="25"/>
      <c r="B62" s="26"/>
      <c r="C62" s="38"/>
      <c r="D62" s="27"/>
      <c r="E62" s="28"/>
      <c r="F62" s="27"/>
      <c r="G62" s="28"/>
      <c r="H62" s="29"/>
    </row>
    <row r="63" spans="1:8" ht="24" customHeight="1">
      <c r="A63" s="25"/>
      <c r="B63" s="26"/>
      <c r="C63" s="38"/>
      <c r="D63" s="27"/>
      <c r="E63" s="28"/>
      <c r="F63" s="27"/>
      <c r="G63" s="28"/>
      <c r="H63" s="29"/>
    </row>
    <row r="64" spans="1:8" ht="24" customHeight="1">
      <c r="A64" s="25"/>
      <c r="B64" s="26"/>
      <c r="C64" s="38"/>
      <c r="D64" s="27"/>
      <c r="E64" s="28"/>
      <c r="F64" s="27"/>
      <c r="G64" s="28"/>
      <c r="H64" s="29"/>
    </row>
    <row r="65" spans="1:8" ht="24" customHeight="1">
      <c r="A65" s="25"/>
      <c r="B65" s="26"/>
      <c r="C65" s="38"/>
      <c r="D65" s="27"/>
      <c r="E65" s="28"/>
      <c r="F65" s="27"/>
      <c r="G65" s="28"/>
      <c r="H65" s="29"/>
    </row>
    <row r="66" spans="1:8" ht="24" customHeight="1">
      <c r="A66" s="25"/>
      <c r="B66" s="26"/>
      <c r="C66" s="38"/>
      <c r="D66" s="27"/>
      <c r="E66" s="28"/>
      <c r="F66" s="27"/>
      <c r="G66" s="28"/>
      <c r="H66" s="29"/>
    </row>
    <row r="67" spans="1:8" ht="24" customHeight="1">
      <c r="A67" s="25"/>
      <c r="B67" s="26"/>
      <c r="C67" s="38"/>
      <c r="D67" s="27"/>
      <c r="E67" s="28"/>
      <c r="F67" s="27"/>
      <c r="G67" s="28"/>
      <c r="H67" s="29"/>
    </row>
    <row r="68" spans="1:8" ht="24" customHeight="1">
      <c r="A68" s="25"/>
      <c r="B68" s="26"/>
      <c r="C68" s="38"/>
      <c r="D68" s="27"/>
      <c r="E68" s="28"/>
      <c r="F68" s="27"/>
      <c r="G68" s="28"/>
      <c r="H68" s="29"/>
    </row>
    <row r="69" spans="1:8" ht="24" customHeight="1">
      <c r="A69" s="25"/>
      <c r="B69" s="26"/>
      <c r="C69" s="38"/>
      <c r="D69" s="27"/>
      <c r="E69" s="28"/>
      <c r="F69" s="27"/>
      <c r="G69" s="28"/>
      <c r="H69" s="29"/>
    </row>
    <row r="70" spans="1:8" ht="24" customHeight="1">
      <c r="A70" s="25"/>
      <c r="B70" s="26"/>
      <c r="C70" s="38"/>
      <c r="D70" s="27"/>
      <c r="E70" s="28"/>
      <c r="F70" s="27"/>
      <c r="G70" s="28"/>
      <c r="H70" s="29"/>
    </row>
    <row r="71" spans="1:8" ht="24" customHeight="1">
      <c r="A71" s="25"/>
      <c r="B71" s="26"/>
      <c r="C71" s="38"/>
      <c r="D71" s="27"/>
      <c r="E71" s="28"/>
      <c r="F71" s="27"/>
      <c r="G71" s="28"/>
      <c r="H71" s="29"/>
    </row>
    <row r="72" spans="1:8" ht="24" customHeight="1">
      <c r="A72" s="25"/>
      <c r="B72" s="26"/>
      <c r="C72" s="38"/>
      <c r="D72" s="27"/>
      <c r="E72" s="28"/>
      <c r="F72" s="27"/>
      <c r="G72" s="28"/>
      <c r="H72" s="29"/>
    </row>
    <row r="73" spans="1:8" ht="24" customHeight="1">
      <c r="A73" s="25"/>
      <c r="B73" s="26"/>
      <c r="C73" s="38"/>
      <c r="D73" s="27"/>
      <c r="E73" s="28"/>
      <c r="F73" s="27"/>
      <c r="G73" s="28"/>
      <c r="H73" s="29"/>
    </row>
    <row r="74" spans="1:8" ht="24" customHeight="1">
      <c r="A74" s="25"/>
      <c r="B74" s="26"/>
      <c r="C74" s="38"/>
      <c r="D74" s="27"/>
      <c r="E74" s="28"/>
      <c r="F74" s="27"/>
      <c r="G74" s="28"/>
      <c r="H74" s="29"/>
    </row>
    <row r="75" spans="1:8" ht="24" customHeight="1">
      <c r="A75" s="25"/>
      <c r="B75" s="26"/>
      <c r="C75" s="38"/>
      <c r="D75" s="27"/>
      <c r="E75" s="28"/>
      <c r="F75" s="27"/>
      <c r="G75" s="28"/>
      <c r="H75" s="29"/>
    </row>
    <row r="76" spans="1:8" ht="24" customHeight="1">
      <c r="A76" s="25"/>
      <c r="B76" s="26"/>
      <c r="C76" s="38"/>
      <c r="D76" s="27"/>
      <c r="E76" s="28"/>
      <c r="F76" s="27"/>
      <c r="G76" s="28"/>
      <c r="H76" s="29"/>
    </row>
    <row r="77" spans="1:8" ht="24" customHeight="1">
      <c r="A77" s="25"/>
      <c r="B77" s="26"/>
      <c r="C77" s="38"/>
      <c r="D77" s="27"/>
      <c r="E77" s="28"/>
      <c r="F77" s="27"/>
      <c r="G77" s="28"/>
      <c r="H77" s="29"/>
    </row>
    <row r="78" spans="1:8" ht="24" customHeight="1">
      <c r="A78" s="25"/>
      <c r="B78" s="26"/>
      <c r="C78" s="38"/>
      <c r="D78" s="27"/>
      <c r="E78" s="28"/>
      <c r="F78" s="27"/>
      <c r="G78" s="28"/>
      <c r="H78" s="29"/>
    </row>
    <row r="79" spans="1:8" ht="24" customHeight="1">
      <c r="A79" s="25"/>
      <c r="B79" s="26"/>
      <c r="C79" s="38"/>
      <c r="D79" s="27"/>
      <c r="E79" s="28"/>
      <c r="F79" s="27"/>
      <c r="G79" s="28"/>
      <c r="H79" s="29"/>
    </row>
    <row r="80" spans="1:8" ht="24" customHeight="1">
      <c r="A80" s="25"/>
      <c r="B80" s="26"/>
      <c r="C80" s="38"/>
      <c r="D80" s="27"/>
      <c r="E80" s="28"/>
      <c r="F80" s="27"/>
      <c r="G80" s="28"/>
      <c r="H80" s="29"/>
    </row>
    <row r="81" spans="1:8" ht="24" customHeight="1">
      <c r="A81" s="25"/>
      <c r="B81" s="26"/>
      <c r="C81" s="38"/>
      <c r="D81" s="27"/>
      <c r="E81" s="28"/>
      <c r="F81" s="27"/>
      <c r="G81" s="28"/>
      <c r="H81" s="29"/>
    </row>
    <row r="82" spans="1:8" ht="24" customHeight="1">
      <c r="A82" s="25"/>
      <c r="B82" s="26"/>
      <c r="C82" s="38"/>
      <c r="D82" s="27"/>
      <c r="E82" s="28"/>
      <c r="F82" s="27"/>
      <c r="G82" s="28"/>
      <c r="H82" s="29"/>
    </row>
    <row r="83" spans="1:8" ht="24" customHeight="1">
      <c r="A83" s="25"/>
      <c r="B83" s="26"/>
      <c r="C83" s="38"/>
      <c r="D83" s="27"/>
      <c r="E83" s="28"/>
      <c r="F83" s="27"/>
      <c r="G83" s="28"/>
      <c r="H83" s="29"/>
    </row>
    <row r="84" spans="1:8" ht="24" customHeight="1">
      <c r="A84" s="25"/>
      <c r="B84" s="26"/>
      <c r="C84" s="38"/>
      <c r="D84" s="27"/>
      <c r="E84" s="28"/>
      <c r="F84" s="27"/>
      <c r="G84" s="28"/>
      <c r="H84" s="29"/>
    </row>
    <row r="85" spans="1:8" ht="24" customHeight="1">
      <c r="A85" s="25"/>
      <c r="B85" s="26"/>
      <c r="C85" s="38"/>
      <c r="D85" s="27"/>
      <c r="E85" s="28"/>
      <c r="F85" s="27"/>
      <c r="G85" s="28"/>
      <c r="H85" s="29"/>
    </row>
    <row r="86" spans="1:8" ht="24" customHeight="1">
      <c r="A86" s="25"/>
      <c r="B86" s="26"/>
      <c r="C86" s="38"/>
      <c r="D86" s="27"/>
      <c r="E86" s="28"/>
      <c r="F86" s="27"/>
      <c r="G86" s="28"/>
      <c r="H86" s="29"/>
    </row>
    <row r="87" spans="1:8" ht="24" customHeight="1">
      <c r="A87" s="25"/>
      <c r="B87" s="26"/>
      <c r="C87" s="38"/>
      <c r="D87" s="27"/>
      <c r="E87" s="28"/>
      <c r="F87" s="27"/>
      <c r="G87" s="28"/>
      <c r="H87" s="29"/>
    </row>
    <row r="88" spans="1:8" ht="24" customHeight="1">
      <c r="A88" s="25"/>
      <c r="B88" s="26"/>
      <c r="C88" s="38"/>
      <c r="D88" s="27"/>
      <c r="E88" s="28"/>
      <c r="F88" s="27"/>
      <c r="G88" s="28"/>
      <c r="H88" s="29"/>
    </row>
    <row r="89" spans="1:8" ht="24" customHeight="1">
      <c r="A89" s="25"/>
      <c r="B89" s="26"/>
      <c r="C89" s="38"/>
      <c r="D89" s="27"/>
      <c r="E89" s="28"/>
      <c r="F89" s="27"/>
      <c r="G89" s="28"/>
      <c r="H89" s="29"/>
    </row>
    <row r="90" spans="1:8" ht="24" customHeight="1">
      <c r="A90" s="25"/>
      <c r="B90" s="26"/>
      <c r="C90" s="38"/>
      <c r="D90" s="27"/>
      <c r="E90" s="28"/>
      <c r="F90" s="27"/>
      <c r="G90" s="28"/>
      <c r="H90" s="29"/>
    </row>
    <row r="91" spans="1:8" ht="24" customHeight="1">
      <c r="A91" s="25"/>
      <c r="B91" s="26"/>
      <c r="C91" s="38"/>
      <c r="D91" s="27"/>
      <c r="E91" s="28"/>
      <c r="F91" s="27"/>
      <c r="G91" s="28"/>
      <c r="H91" s="29"/>
    </row>
    <row r="92" spans="1:8" ht="24" customHeight="1">
      <c r="A92" s="25"/>
      <c r="B92" s="26"/>
      <c r="C92" s="38"/>
      <c r="D92" s="27"/>
      <c r="E92" s="28"/>
      <c r="F92" s="27"/>
      <c r="G92" s="28"/>
      <c r="H92" s="29"/>
    </row>
    <row r="93" spans="1:8" ht="24" customHeight="1">
      <c r="A93" s="25"/>
      <c r="B93" s="26"/>
      <c r="C93" s="38"/>
      <c r="D93" s="27"/>
      <c r="E93" s="28"/>
      <c r="F93" s="27"/>
      <c r="G93" s="28"/>
      <c r="H93" s="29"/>
    </row>
    <row r="94" spans="1:8" ht="24" customHeight="1">
      <c r="A94" s="25"/>
      <c r="B94" s="26"/>
      <c r="C94" s="38"/>
      <c r="D94" s="27"/>
      <c r="E94" s="28"/>
      <c r="F94" s="27"/>
      <c r="G94" s="28"/>
      <c r="H94" s="29"/>
    </row>
    <row r="95" spans="1:8" ht="24" customHeight="1">
      <c r="A95" s="25"/>
      <c r="B95" s="26"/>
      <c r="C95" s="38"/>
      <c r="D95" s="27"/>
      <c r="E95" s="28"/>
      <c r="F95" s="27"/>
      <c r="G95" s="28"/>
      <c r="H95" s="29"/>
    </row>
    <row r="96" spans="1:8" ht="24" customHeight="1">
      <c r="A96" s="25"/>
      <c r="B96" s="26"/>
      <c r="C96" s="38"/>
      <c r="D96" s="27"/>
      <c r="E96" s="28"/>
      <c r="F96" s="27"/>
      <c r="G96" s="28"/>
      <c r="H96" s="29"/>
    </row>
    <row r="97" spans="1:8" ht="24" customHeight="1">
      <c r="A97" s="25"/>
      <c r="B97" s="26"/>
      <c r="C97" s="38"/>
      <c r="D97" s="27"/>
      <c r="E97" s="28"/>
      <c r="F97" s="27"/>
      <c r="G97" s="28"/>
      <c r="H97" s="29"/>
    </row>
    <row r="98" spans="1:8" ht="24" customHeight="1">
      <c r="A98" s="25"/>
      <c r="B98" s="26"/>
      <c r="C98" s="38"/>
      <c r="D98" s="27"/>
      <c r="E98" s="28"/>
      <c r="F98" s="27"/>
      <c r="G98" s="28"/>
      <c r="H98" s="29"/>
    </row>
    <row r="99" spans="1:8" ht="24" customHeight="1">
      <c r="A99" s="25"/>
      <c r="B99" s="26"/>
      <c r="C99" s="38"/>
      <c r="D99" s="27"/>
      <c r="E99" s="28"/>
      <c r="F99" s="27"/>
      <c r="G99" s="28"/>
      <c r="H99" s="29"/>
    </row>
    <row r="100" spans="1:8" ht="24" customHeight="1">
      <c r="A100" s="25"/>
      <c r="B100" s="26"/>
      <c r="C100" s="38"/>
      <c r="D100" s="27"/>
      <c r="E100" s="28"/>
      <c r="F100" s="27"/>
      <c r="G100" s="28"/>
      <c r="H100" s="29"/>
    </row>
    <row r="101" spans="1:8" ht="24" customHeight="1">
      <c r="A101" s="25"/>
      <c r="B101" s="26"/>
      <c r="C101" s="38"/>
      <c r="D101" s="27"/>
      <c r="E101" s="28"/>
      <c r="F101" s="27"/>
      <c r="G101" s="28"/>
      <c r="H101" s="29"/>
    </row>
    <row r="102" spans="1:8" ht="24" customHeight="1">
      <c r="A102" s="25"/>
      <c r="B102" s="26"/>
      <c r="C102" s="38"/>
      <c r="D102" s="27"/>
      <c r="E102" s="28"/>
      <c r="F102" s="27"/>
      <c r="G102" s="28"/>
      <c r="H102" s="29"/>
    </row>
    <row r="103" spans="1:8" ht="24" customHeight="1">
      <c r="A103" s="25"/>
      <c r="B103" s="26"/>
      <c r="C103" s="38"/>
      <c r="D103" s="27"/>
      <c r="E103" s="28"/>
      <c r="F103" s="27"/>
      <c r="G103" s="28"/>
      <c r="H103" s="29"/>
    </row>
    <row r="104" spans="1:8" ht="24" customHeight="1">
      <c r="A104" s="25"/>
      <c r="B104" s="26"/>
      <c r="C104" s="38"/>
      <c r="D104" s="27"/>
      <c r="E104" s="28"/>
      <c r="F104" s="27"/>
      <c r="G104" s="28"/>
      <c r="H104" s="29"/>
    </row>
    <row r="105" spans="1:8" ht="24" customHeight="1">
      <c r="A105" s="25"/>
      <c r="B105" s="26"/>
      <c r="C105" s="38"/>
      <c r="D105" s="27"/>
      <c r="E105" s="28"/>
      <c r="F105" s="27"/>
      <c r="G105" s="28"/>
      <c r="H105" s="29"/>
    </row>
    <row r="106" spans="1:8" ht="24" customHeight="1">
      <c r="A106" s="25"/>
      <c r="B106" s="26"/>
      <c r="C106" s="38"/>
      <c r="D106" s="27"/>
      <c r="E106" s="28"/>
      <c r="F106" s="27"/>
      <c r="G106" s="28"/>
      <c r="H106" s="29"/>
    </row>
    <row r="107" spans="1:8" ht="24" customHeight="1">
      <c r="A107" s="25"/>
      <c r="B107" s="26"/>
      <c r="C107" s="38"/>
      <c r="D107" s="27"/>
      <c r="E107" s="28"/>
      <c r="F107" s="27"/>
      <c r="G107" s="28"/>
      <c r="H107" s="29"/>
    </row>
    <row r="108" spans="1:8" ht="24" customHeight="1">
      <c r="A108" s="25"/>
      <c r="B108" s="26"/>
      <c r="C108" s="38"/>
      <c r="D108" s="27"/>
      <c r="E108" s="28"/>
      <c r="F108" s="27"/>
      <c r="G108" s="28"/>
      <c r="H108" s="29"/>
    </row>
    <row r="109" spans="1:8" ht="24" customHeight="1">
      <c r="A109" s="25"/>
      <c r="B109" s="26"/>
      <c r="C109" s="38"/>
      <c r="D109" s="27"/>
      <c r="E109" s="28"/>
      <c r="F109" s="27"/>
      <c r="G109" s="28"/>
      <c r="H109" s="29"/>
    </row>
    <row r="110" spans="1:8" ht="24" customHeight="1">
      <c r="A110" s="25"/>
      <c r="B110" s="26"/>
      <c r="C110" s="38"/>
      <c r="D110" s="27"/>
      <c r="E110" s="28"/>
      <c r="F110" s="27"/>
      <c r="G110" s="28"/>
      <c r="H110" s="29"/>
    </row>
    <row r="111" spans="1:8" ht="24" customHeight="1">
      <c r="A111" s="25"/>
      <c r="B111" s="26"/>
      <c r="C111" s="38"/>
      <c r="D111" s="27"/>
      <c r="E111" s="28"/>
      <c r="F111" s="27"/>
      <c r="G111" s="28"/>
      <c r="H111" s="29"/>
    </row>
    <row r="112" spans="1:8" ht="24" customHeight="1">
      <c r="A112" s="25"/>
      <c r="B112" s="26"/>
      <c r="C112" s="38"/>
      <c r="D112" s="27"/>
      <c r="E112" s="28"/>
      <c r="F112" s="27"/>
      <c r="G112" s="28"/>
      <c r="H112" s="29"/>
    </row>
    <row r="113" spans="1:8" ht="24" customHeight="1">
      <c r="A113" s="25"/>
      <c r="B113" s="26"/>
      <c r="C113" s="38"/>
      <c r="D113" s="27"/>
      <c r="E113" s="28"/>
      <c r="F113" s="27"/>
      <c r="G113" s="28"/>
      <c r="H113" s="29"/>
    </row>
    <row r="114" spans="1:8" ht="24" customHeight="1">
      <c r="A114" s="25"/>
      <c r="B114" s="26"/>
      <c r="C114" s="38"/>
      <c r="D114" s="27"/>
      <c r="E114" s="28"/>
      <c r="F114" s="27"/>
      <c r="G114" s="28"/>
      <c r="H114" s="29"/>
    </row>
    <row r="115" spans="1:8" ht="24" customHeight="1">
      <c r="A115" s="25"/>
      <c r="B115" s="26"/>
      <c r="C115" s="38"/>
      <c r="D115" s="27"/>
      <c r="E115" s="28"/>
      <c r="F115" s="27"/>
      <c r="G115" s="28"/>
      <c r="H115" s="29"/>
    </row>
    <row r="116" spans="1:8" ht="24" customHeight="1">
      <c r="A116" s="25"/>
      <c r="B116" s="26"/>
      <c r="C116" s="38"/>
      <c r="D116" s="27"/>
      <c r="E116" s="28"/>
      <c r="F116" s="27"/>
      <c r="G116" s="28"/>
      <c r="H116" s="29"/>
    </row>
    <row r="117" spans="1:8" ht="24" customHeight="1">
      <c r="A117" s="25"/>
      <c r="B117" s="26"/>
      <c r="C117" s="38"/>
      <c r="D117" s="27"/>
      <c r="E117" s="28"/>
      <c r="F117" s="27"/>
      <c r="G117" s="28"/>
      <c r="H117" s="29"/>
    </row>
    <row r="118" spans="1:8" ht="24" customHeight="1">
      <c r="A118" s="25"/>
      <c r="B118" s="26"/>
      <c r="C118" s="38"/>
      <c r="D118" s="27"/>
      <c r="E118" s="28"/>
      <c r="F118" s="27"/>
      <c r="G118" s="28"/>
      <c r="H118" s="29"/>
    </row>
    <row r="119" spans="1:8" ht="24" customHeight="1">
      <c r="A119" s="25"/>
      <c r="B119" s="26"/>
      <c r="C119" s="38"/>
      <c r="D119" s="27"/>
      <c r="E119" s="28"/>
      <c r="F119" s="27"/>
      <c r="G119" s="28"/>
      <c r="H119" s="29"/>
    </row>
    <row r="120" spans="1:8" ht="24" customHeight="1">
      <c r="A120" s="25"/>
      <c r="B120" s="26"/>
      <c r="C120" s="38"/>
      <c r="D120" s="30"/>
      <c r="E120" s="31"/>
      <c r="F120" s="27"/>
      <c r="G120" s="28"/>
      <c r="H120" s="29"/>
    </row>
    <row r="121" spans="1:8" ht="24" customHeight="1">
      <c r="A121" s="25"/>
      <c r="B121" s="26"/>
      <c r="C121" s="38"/>
      <c r="D121" s="27"/>
      <c r="E121" s="31"/>
      <c r="F121" s="27"/>
      <c r="G121" s="28"/>
      <c r="H121" s="29"/>
    </row>
    <row r="122" spans="1:8" ht="15.75" customHeight="1">
      <c r="A122" s="32"/>
      <c r="B122" s="32"/>
      <c r="C122" s="38"/>
      <c r="D122" s="33"/>
      <c r="E122" s="34"/>
      <c r="F122" s="27"/>
      <c r="G122" s="28"/>
      <c r="H122" s="29"/>
    </row>
    <row r="1048576" ht="12.75" customHeight="1"/>
  </sheetData>
  <mergeCells count="3">
    <mergeCell ref="A1:A2"/>
    <mergeCell ref="B1:F2"/>
    <mergeCell ref="C9:D9"/>
  </mergeCells>
  <printOptions horizontalCentered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landscape" r:id="rId1"/>
  <headerFooter alignWithMargins="0"/>
  <rowBreaks count="1" manualBreakCount="1">
    <brk id="49" man="1"/>
  </rowBreaks>
  <colBreaks count="1" manualBreakCount="1">
    <brk id="7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tabSelected="1" workbookViewId="0">
      <selection activeCell="B2" sqref="B2"/>
    </sheetView>
  </sheetViews>
  <sheetFormatPr baseColWidth="10" defaultRowHeight="14"/>
  <cols>
    <col min="2" max="2" width="18.25" customWidth="1"/>
    <col min="3" max="3" width="13.4140625" customWidth="1"/>
  </cols>
  <sheetData>
    <row r="2" spans="2:4">
      <c r="B2" s="55" t="s">
        <v>64</v>
      </c>
      <c r="C2">
        <v>28</v>
      </c>
      <c r="D2">
        <v>22</v>
      </c>
    </row>
    <row r="4" spans="2:4">
      <c r="B4" t="s">
        <v>61</v>
      </c>
      <c r="C4" t="s">
        <v>62</v>
      </c>
      <c r="D4" t="s">
        <v>63</v>
      </c>
    </row>
    <row r="5" spans="2:4">
      <c r="B5" t="str">
        <f ca="1">BDC_Martin!A1</f>
        <v>BDC_Martin</v>
      </c>
      <c r="C5">
        <f ca="1">SUMPRODUCT((INDIRECT(Tableau2[[#This Row],[feuille]]&amp;"!$A$21:$A$36")=C$2)*(INDIRECT(Tableau2[[#This Row],[feuille]]&amp;"!$E$21:$E$36")))</f>
        <v>15.288000000000002</v>
      </c>
      <c r="D5">
        <f ca="1">SUMPRODUCT((INDIRECT(Tableau2[[#This Row],[feuille]]&amp;"!$A$21:$A$36")=D$2)*(INDIRECT(Tableau2[[#This Row],[feuille]]&amp;"!$E$21:$E$36")))</f>
        <v>0</v>
      </c>
    </row>
    <row r="6" spans="2:4">
      <c r="B6" t="str">
        <f ca="1">BDC_Dupont!A1</f>
        <v>BDC_Dupont</v>
      </c>
      <c r="C6">
        <f ca="1">SUMPRODUCT((INDIRECT(Tableau2[[#This Row],[feuille]]&amp;"!$A$21:$A$36")=C$2)*(INDIRECT(Tableau2[[#This Row],[feuille]]&amp;"!$E$21:$E$36")))</f>
        <v>7.644000000000001</v>
      </c>
      <c r="D6">
        <f ca="1">SUMPRODUCT((INDIRECT(Tableau2[[#This Row],[feuille]]&amp;"!$A$21:$A$36")=D$2)*(INDIRECT(Tableau2[[#This Row],[feuille]]&amp;"!$E$21:$E$36")))</f>
        <v>41.580000000000005</v>
      </c>
    </row>
    <row r="7" spans="2:4">
      <c r="B7" t="str">
        <f ca="1">BDC_Pierre!A1</f>
        <v>BDC_Pierre</v>
      </c>
      <c r="C7">
        <f ca="1">SUMPRODUCT((INDIRECT(Tableau2[[#This Row],[feuille]]&amp;"!$A$21:$A$36")=C$2)*(INDIRECT(Tableau2[[#This Row],[feuille]]&amp;"!$E$21:$E$36")))</f>
        <v>0</v>
      </c>
      <c r="D7">
        <f ca="1">SUMPRODUCT((INDIRECT(Tableau2[[#This Row],[feuille]]&amp;"!$A$21:$A$36")=D$2)*(INDIRECT(Tableau2[[#This Row],[feuille]]&amp;"!$E$21:$E$36")))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9"/>
  <sheetViews>
    <sheetView zoomScale="115" zoomScaleNormal="115" workbookViewId="0">
      <selection activeCell="G81" sqref="G81"/>
    </sheetView>
  </sheetViews>
  <sheetFormatPr baseColWidth="10" defaultRowHeight="14.5"/>
  <cols>
    <col min="1" max="1" width="6.58203125" style="1" customWidth="1"/>
    <col min="2" max="2" width="39.5" style="1" customWidth="1"/>
    <col min="3" max="3" width="14" style="1" customWidth="1"/>
    <col min="4" max="5" width="11.08203125" style="1" customWidth="1"/>
    <col min="6" max="1024" width="8.08203125" style="1" customWidth="1"/>
    <col min="1025" max="1025" width="1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5">
      <c r="A6" s="51" t="s">
        <v>0</v>
      </c>
      <c r="B6" s="51"/>
      <c r="C6" s="51"/>
      <c r="D6" s="51"/>
      <c r="E6" s="51"/>
    </row>
    <row r="7" spans="1:5">
      <c r="A7" s="2"/>
      <c r="B7" s="2"/>
      <c r="C7" s="2"/>
      <c r="D7" s="2"/>
      <c r="E7" s="2"/>
    </row>
    <row r="8" spans="1:5">
      <c r="A8" s="52" t="s">
        <v>54</v>
      </c>
      <c r="B8" s="52"/>
      <c r="C8" s="35" t="s">
        <v>26</v>
      </c>
      <c r="D8" s="2"/>
      <c r="E8" s="2"/>
    </row>
    <row r="9" spans="1:5">
      <c r="A9" s="52"/>
      <c r="B9" s="52"/>
      <c r="C9" s="2" t="s">
        <v>25</v>
      </c>
      <c r="D9" s="54"/>
      <c r="E9" s="54"/>
    </row>
    <row r="10" spans="1:5">
      <c r="A10" s="2"/>
      <c r="B10" s="2"/>
      <c r="C10" s="2"/>
      <c r="D10" s="2"/>
      <c r="E10" s="2"/>
    </row>
    <row r="11" spans="1:5">
      <c r="A11" s="52" t="s">
        <v>55</v>
      </c>
      <c r="B11" s="52"/>
      <c r="C11" s="2" t="s">
        <v>22</v>
      </c>
      <c r="D11" s="53"/>
      <c r="E11" s="53"/>
    </row>
    <row r="12" spans="1:5">
      <c r="A12" s="52" t="s">
        <v>22</v>
      </c>
      <c r="B12" s="52"/>
      <c r="C12" s="2"/>
      <c r="D12" s="53"/>
      <c r="E12" s="53"/>
    </row>
    <row r="13" spans="1:5">
      <c r="A13" s="52" t="s">
        <v>56</v>
      </c>
      <c r="B13" s="52"/>
      <c r="C13" s="2" t="s">
        <v>23</v>
      </c>
      <c r="D13" s="54"/>
      <c r="E13" s="54"/>
    </row>
    <row r="14" spans="1:5">
      <c r="A14" s="52" t="s">
        <v>57</v>
      </c>
      <c r="B14" s="52"/>
      <c r="C14" s="2"/>
      <c r="D14" s="2"/>
      <c r="E14" s="2"/>
    </row>
    <row r="15" spans="1:5">
      <c r="A15" s="2"/>
      <c r="B15" s="2"/>
      <c r="C15" s="2" t="s">
        <v>24</v>
      </c>
      <c r="D15" s="36"/>
      <c r="E15" s="2"/>
    </row>
    <row r="16" spans="1:5">
      <c r="A16" s="2"/>
      <c r="B16" s="2"/>
      <c r="C16" s="2"/>
      <c r="D16" s="2"/>
      <c r="E16" s="2"/>
    </row>
    <row r="17" spans="1:1024">
      <c r="A17" s="2"/>
      <c r="B17" s="2"/>
      <c r="C17" s="2" t="s">
        <v>21</v>
      </c>
      <c r="D17" s="54"/>
      <c r="E17" s="54"/>
    </row>
    <row r="18" spans="1:1024" ht="39.65" customHeight="1">
      <c r="A18" s="2"/>
      <c r="B18" s="2"/>
      <c r="C18" s="2"/>
      <c r="D18" s="2"/>
      <c r="E18" s="2"/>
    </row>
    <row r="19" spans="1:1024">
      <c r="A19" s="2"/>
      <c r="B19" s="2"/>
      <c r="C19" s="2"/>
      <c r="D19" s="2"/>
      <c r="E19" s="2"/>
    </row>
    <row r="20" spans="1:1024">
      <c r="A20" s="37" t="s">
        <v>1</v>
      </c>
      <c r="B20" s="37" t="s">
        <v>2</v>
      </c>
      <c r="C20" s="37" t="s">
        <v>3</v>
      </c>
      <c r="D20" s="37" t="s">
        <v>4</v>
      </c>
      <c r="E20" s="37" t="s">
        <v>5</v>
      </c>
    </row>
    <row r="21" spans="1:1024">
      <c r="A21" s="39"/>
      <c r="B21" s="40"/>
      <c r="C21" s="41"/>
      <c r="D21" s="40"/>
      <c r="E21" s="40">
        <f>C21*D21</f>
        <v>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>
      <c r="A22" s="39"/>
      <c r="B22" s="40"/>
      <c r="C22" s="41"/>
      <c r="D22" s="40"/>
      <c r="E22" s="40">
        <f t="shared" ref="E22:E36" si="0">C22*D22</f>
        <v>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>
      <c r="A23" s="39"/>
      <c r="B23" s="40"/>
      <c r="C23" s="41"/>
      <c r="D23" s="40"/>
      <c r="E23" s="40">
        <f t="shared" si="0"/>
        <v>0</v>
      </c>
    </row>
    <row r="24" spans="1:1024">
      <c r="A24" s="39"/>
      <c r="B24" s="40"/>
      <c r="C24" s="41"/>
      <c r="D24" s="40"/>
      <c r="E24" s="40">
        <f t="shared" si="0"/>
        <v>0</v>
      </c>
    </row>
    <row r="25" spans="1:1024">
      <c r="A25" s="39"/>
      <c r="B25" s="40"/>
      <c r="C25" s="41"/>
      <c r="D25" s="40"/>
      <c r="E25" s="40">
        <f t="shared" si="0"/>
        <v>0</v>
      </c>
    </row>
    <row r="26" spans="1:1024">
      <c r="A26" s="39"/>
      <c r="B26" s="40"/>
      <c r="C26" s="41"/>
      <c r="D26" s="40"/>
      <c r="E26" s="40">
        <f t="shared" si="0"/>
        <v>0</v>
      </c>
    </row>
    <row r="27" spans="1:1024">
      <c r="A27" s="39"/>
      <c r="B27" s="40"/>
      <c r="C27" s="41"/>
      <c r="D27" s="40"/>
      <c r="E27" s="40">
        <f t="shared" si="0"/>
        <v>0</v>
      </c>
    </row>
    <row r="28" spans="1:1024">
      <c r="A28" s="39"/>
      <c r="B28" s="40"/>
      <c r="C28" s="41"/>
      <c r="D28" s="40"/>
      <c r="E28" s="40">
        <f t="shared" si="0"/>
        <v>0</v>
      </c>
    </row>
    <row r="29" spans="1:1024">
      <c r="A29" s="39"/>
      <c r="B29" s="40"/>
      <c r="C29" s="41"/>
      <c r="D29" s="40"/>
      <c r="E29" s="40">
        <f t="shared" si="0"/>
        <v>0</v>
      </c>
    </row>
    <row r="30" spans="1:1024">
      <c r="A30" s="39"/>
      <c r="B30" s="40"/>
      <c r="C30" s="41"/>
      <c r="D30" s="40"/>
      <c r="E30" s="40">
        <f t="shared" si="0"/>
        <v>0</v>
      </c>
    </row>
    <row r="31" spans="1:1024">
      <c r="A31" s="39"/>
      <c r="B31" s="40"/>
      <c r="C31" s="41"/>
      <c r="D31" s="40"/>
      <c r="E31" s="40">
        <f t="shared" si="0"/>
        <v>0</v>
      </c>
    </row>
    <row r="32" spans="1:1024">
      <c r="A32" s="39"/>
      <c r="B32" s="40"/>
      <c r="C32" s="41"/>
      <c r="D32" s="40"/>
      <c r="E32" s="40">
        <f t="shared" si="0"/>
        <v>0</v>
      </c>
    </row>
    <row r="33" spans="1:5">
      <c r="A33" s="39"/>
      <c r="B33" s="40"/>
      <c r="C33" s="41"/>
      <c r="D33" s="40"/>
      <c r="E33" s="40">
        <f t="shared" si="0"/>
        <v>0</v>
      </c>
    </row>
    <row r="34" spans="1:5">
      <c r="A34" s="39"/>
      <c r="B34" s="40"/>
      <c r="C34" s="41"/>
      <c r="D34" s="40"/>
      <c r="E34" s="40">
        <f t="shared" si="0"/>
        <v>0</v>
      </c>
    </row>
    <row r="35" spans="1:5">
      <c r="A35" s="39"/>
      <c r="B35" s="40"/>
      <c r="C35" s="41"/>
      <c r="D35" s="40"/>
      <c r="E35" s="40">
        <f t="shared" si="0"/>
        <v>0</v>
      </c>
    </row>
    <row r="36" spans="1:5">
      <c r="A36" s="39"/>
      <c r="B36" s="40"/>
      <c r="C36" s="41"/>
      <c r="D36" s="40"/>
      <c r="E36" s="40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0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D42" s="2"/>
      <c r="E42" s="5"/>
    </row>
    <row r="69" spans="1020:1024">
      <c r="AMF69"/>
      <c r="AMG69"/>
      <c r="AMH69"/>
      <c r="AMI69"/>
      <c r="AMJ69"/>
    </row>
    <row r="70" spans="1020:1024">
      <c r="AMF70"/>
      <c r="AMG70"/>
      <c r="AMH70"/>
      <c r="AMI70"/>
      <c r="AMJ70"/>
    </row>
    <row r="71" spans="1020:1024">
      <c r="AMF71"/>
      <c r="AMG71"/>
      <c r="AMH71"/>
      <c r="AMI71"/>
      <c r="AMJ71"/>
    </row>
    <row r="72" spans="1020:1024">
      <c r="AMF72"/>
      <c r="AMG72"/>
      <c r="AMH72"/>
      <c r="AMI72"/>
      <c r="AMJ72"/>
    </row>
    <row r="73" spans="1020:1024">
      <c r="AMF73"/>
      <c r="AMG73"/>
      <c r="AMH73"/>
      <c r="AMI73"/>
      <c r="AMJ73"/>
    </row>
    <row r="74" spans="1020:1024">
      <c r="AMF74"/>
      <c r="AMG74"/>
      <c r="AMH74"/>
      <c r="AMI74"/>
      <c r="AMJ74"/>
    </row>
    <row r="75" spans="1020:1024">
      <c r="AMF75"/>
      <c r="AMG75"/>
      <c r="AMH75"/>
      <c r="AMI75"/>
      <c r="AMJ75"/>
    </row>
    <row r="76" spans="1020:1024">
      <c r="AMF76"/>
      <c r="AMG76"/>
      <c r="AMH76"/>
      <c r="AMI76"/>
      <c r="AMJ76"/>
    </row>
    <row r="77" spans="1020:1024">
      <c r="AMF77"/>
      <c r="AMG77"/>
      <c r="AMH77"/>
      <c r="AMI77"/>
      <c r="AMJ77"/>
    </row>
    <row r="78" spans="1020:1024">
      <c r="AMF78"/>
      <c r="AMG78"/>
      <c r="AMH78"/>
      <c r="AMI78"/>
      <c r="AMJ78"/>
    </row>
    <row r="79" spans="1020:1024">
      <c r="AMF79"/>
      <c r="AMG79"/>
      <c r="AMH79"/>
      <c r="AMI79"/>
      <c r="AMJ79"/>
    </row>
    <row r="80" spans="1020:1024">
      <c r="AMF80"/>
      <c r="AMG80"/>
      <c r="AMH80"/>
      <c r="AMI80"/>
      <c r="AMJ80"/>
    </row>
    <row r="81" spans="1020:1024">
      <c r="AMF81"/>
      <c r="AMG81"/>
      <c r="AMH81"/>
      <c r="AMI81"/>
      <c r="AMJ81"/>
    </row>
    <row r="82" spans="1020:1024">
      <c r="AMF82"/>
      <c r="AMG82"/>
      <c r="AMH82"/>
      <c r="AMI82"/>
      <c r="AMJ82"/>
    </row>
    <row r="83" spans="1020:1024">
      <c r="AMF83"/>
      <c r="AMG83"/>
      <c r="AMH83"/>
      <c r="AMI83"/>
      <c r="AMJ83"/>
    </row>
    <row r="84" spans="1020:1024">
      <c r="AMF84"/>
      <c r="AMG84"/>
      <c r="AMH84"/>
      <c r="AMI84"/>
      <c r="AMJ84"/>
    </row>
    <row r="85" spans="1020:1024">
      <c r="AMF85"/>
      <c r="AMG85"/>
      <c r="AMH85"/>
      <c r="AMI85"/>
      <c r="AMJ85"/>
    </row>
    <row r="86" spans="1020:1024">
      <c r="AMF86"/>
      <c r="AMG86"/>
      <c r="AMH86"/>
      <c r="AMI86"/>
      <c r="AMJ86"/>
    </row>
    <row r="87" spans="1020:1024">
      <c r="AMF87"/>
      <c r="AMG87"/>
      <c r="AMH87"/>
      <c r="AMI87"/>
      <c r="AMJ87"/>
    </row>
    <row r="88" spans="1020:1024">
      <c r="AMF88"/>
      <c r="AMG88"/>
      <c r="AMH88"/>
      <c r="AMI88"/>
      <c r="AMJ88"/>
    </row>
    <row r="89" spans="1020:1024">
      <c r="AMF89"/>
      <c r="AMG89"/>
      <c r="AMH89"/>
      <c r="AMI89"/>
      <c r="AMJ89"/>
    </row>
  </sheetData>
  <mergeCells count="11">
    <mergeCell ref="A13:B13"/>
    <mergeCell ref="D11:E12"/>
    <mergeCell ref="D17:E17"/>
    <mergeCell ref="A14:B14"/>
    <mergeCell ref="D9:E9"/>
    <mergeCell ref="D13:E13"/>
    <mergeCell ref="A6:E6"/>
    <mergeCell ref="A8:B8"/>
    <mergeCell ref="A9:B9"/>
    <mergeCell ref="A11:B11"/>
    <mergeCell ref="A12:B12"/>
  </mergeCells>
  <hyperlinks>
    <hyperlink ref="D17" r:id="rId1" display="Leirum.59370@gmail.com"/>
  </hyperlinks>
  <pageMargins left="0.70000000000000007" right="0.70000000000000007" top="1.1437007874015752" bottom="1.1437007874015752" header="0.75000000000000011" footer="0.75000000000000011"/>
  <pageSetup paperSize="9" fitToWidth="0" fitToHeight="0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2"/>
  <sheetViews>
    <sheetView topLeftCell="A13" workbookViewId="0"/>
  </sheetViews>
  <sheetFormatPr baseColWidth="10" defaultRowHeight="14.5"/>
  <cols>
    <col min="1" max="1" width="6.58203125" style="1" customWidth="1"/>
    <col min="2" max="2" width="39.5" style="1" customWidth="1"/>
    <col min="3" max="3" width="14" style="1" customWidth="1"/>
    <col min="4" max="4" width="11.58203125" style="1" customWidth="1"/>
    <col min="5" max="5" width="11.08203125" style="1" customWidth="1"/>
    <col min="6" max="1024" width="8.08203125" style="1" customWidth="1"/>
    <col min="1025" max="1025" width="11" customWidth="1"/>
  </cols>
  <sheetData>
    <row r="1" spans="1:5">
      <c r="A1" t="str">
        <f ca="1">RIGHT(CELL("nomfichier",A1),LEN(CELL("nomfichier",A1))-FIND("]",CELL("nomfichier",A1)))</f>
        <v>BDC_Martin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5">
      <c r="A6" s="51" t="s">
        <v>0</v>
      </c>
      <c r="B6" s="51"/>
      <c r="C6" s="51"/>
      <c r="D6" s="51"/>
      <c r="E6" s="51"/>
    </row>
    <row r="7" spans="1:5">
      <c r="A7" s="2"/>
      <c r="B7" s="2"/>
      <c r="C7" s="2"/>
      <c r="D7" s="2"/>
      <c r="E7" s="2"/>
    </row>
    <row r="8" spans="1:5">
      <c r="A8" s="52" t="s">
        <v>54</v>
      </c>
      <c r="B8" s="52"/>
      <c r="C8" s="35" t="s">
        <v>26</v>
      </c>
      <c r="D8" s="2"/>
      <c r="E8" s="2"/>
    </row>
    <row r="9" spans="1:5">
      <c r="A9" s="52"/>
      <c r="B9" s="52"/>
      <c r="C9" s="2" t="s">
        <v>25</v>
      </c>
      <c r="D9" s="54" t="s">
        <v>58</v>
      </c>
      <c r="E9" s="54"/>
    </row>
    <row r="10" spans="1:5">
      <c r="A10" s="2"/>
      <c r="B10" s="2"/>
      <c r="C10" s="2"/>
      <c r="D10" s="2"/>
      <c r="E10" s="2"/>
    </row>
    <row r="11" spans="1:5" ht="15" customHeight="1">
      <c r="A11" s="52" t="s">
        <v>55</v>
      </c>
      <c r="B11" s="52"/>
      <c r="C11" s="2" t="s">
        <v>22</v>
      </c>
      <c r="D11" s="53"/>
      <c r="E11" s="53"/>
    </row>
    <row r="12" spans="1:5">
      <c r="A12" s="52" t="s">
        <v>22</v>
      </c>
      <c r="B12" s="52"/>
      <c r="C12" s="2"/>
      <c r="D12" s="53"/>
      <c r="E12" s="53"/>
    </row>
    <row r="13" spans="1:5">
      <c r="A13" s="52" t="s">
        <v>56</v>
      </c>
      <c r="B13" s="52"/>
      <c r="C13" s="2" t="s">
        <v>23</v>
      </c>
      <c r="D13" s="54"/>
      <c r="E13" s="54"/>
    </row>
    <row r="14" spans="1:5">
      <c r="A14" s="52" t="s">
        <v>57</v>
      </c>
      <c r="B14" s="52"/>
      <c r="C14" s="2"/>
      <c r="D14" s="2"/>
      <c r="E14" s="2"/>
    </row>
    <row r="15" spans="1:5">
      <c r="A15" s="2"/>
      <c r="B15" s="2"/>
      <c r="C15" s="2" t="s">
        <v>24</v>
      </c>
      <c r="D15" s="36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 t="s">
        <v>21</v>
      </c>
      <c r="D17" s="54"/>
      <c r="E17" s="54"/>
    </row>
    <row r="18" spans="1:5" ht="39.65" customHeight="1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37" t="s">
        <v>1</v>
      </c>
      <c r="B20" s="37" t="s">
        <v>2</v>
      </c>
      <c r="C20" s="37" t="s">
        <v>3</v>
      </c>
      <c r="D20" s="37" t="s">
        <v>4</v>
      </c>
      <c r="E20" s="37" t="s">
        <v>5</v>
      </c>
    </row>
    <row r="21" spans="1:5">
      <c r="A21" s="39">
        <v>28</v>
      </c>
      <c r="B21" s="40" t="s">
        <v>30</v>
      </c>
      <c r="C21" s="41">
        <v>7.644000000000001</v>
      </c>
      <c r="D21" s="40">
        <v>2</v>
      </c>
      <c r="E21" s="40">
        <f>C21*D21</f>
        <v>15.288000000000002</v>
      </c>
    </row>
    <row r="22" spans="1:5">
      <c r="A22" s="39"/>
      <c r="B22" s="40"/>
      <c r="C22" s="41"/>
      <c r="D22" s="40"/>
      <c r="E22" s="40">
        <f t="shared" ref="E22:E36" si="0">C22*D22</f>
        <v>0</v>
      </c>
    </row>
    <row r="23" spans="1:5">
      <c r="A23" s="39"/>
      <c r="B23" s="40"/>
      <c r="C23" s="41"/>
      <c r="D23" s="40"/>
      <c r="E23" s="40">
        <f t="shared" si="0"/>
        <v>0</v>
      </c>
    </row>
    <row r="24" spans="1:5">
      <c r="A24" s="39"/>
      <c r="B24" s="40"/>
      <c r="C24" s="41"/>
      <c r="D24" s="40"/>
      <c r="E24" s="40">
        <f t="shared" si="0"/>
        <v>0</v>
      </c>
    </row>
    <row r="25" spans="1:5">
      <c r="A25" s="39"/>
      <c r="B25" s="40"/>
      <c r="C25" s="41"/>
      <c r="D25" s="40"/>
      <c r="E25" s="40">
        <f t="shared" si="0"/>
        <v>0</v>
      </c>
    </row>
    <row r="26" spans="1:5">
      <c r="A26" s="39"/>
      <c r="B26" s="40"/>
      <c r="C26" s="41"/>
      <c r="D26" s="40"/>
      <c r="E26" s="40">
        <f t="shared" si="0"/>
        <v>0</v>
      </c>
    </row>
    <row r="27" spans="1:5">
      <c r="A27" s="39"/>
      <c r="B27" s="40"/>
      <c r="C27" s="41"/>
      <c r="D27" s="40"/>
      <c r="E27" s="40">
        <f t="shared" si="0"/>
        <v>0</v>
      </c>
    </row>
    <row r="28" spans="1:5">
      <c r="A28" s="39"/>
      <c r="B28" s="40"/>
      <c r="C28" s="41"/>
      <c r="D28" s="40"/>
      <c r="E28" s="40">
        <f t="shared" si="0"/>
        <v>0</v>
      </c>
    </row>
    <row r="29" spans="1:5">
      <c r="A29" s="39"/>
      <c r="B29" s="40"/>
      <c r="C29" s="41"/>
      <c r="D29" s="40"/>
      <c r="E29" s="40">
        <f t="shared" si="0"/>
        <v>0</v>
      </c>
    </row>
    <row r="30" spans="1:5">
      <c r="A30" s="39"/>
      <c r="B30" s="40"/>
      <c r="C30" s="41"/>
      <c r="D30" s="40"/>
      <c r="E30" s="40">
        <f t="shared" si="0"/>
        <v>0</v>
      </c>
    </row>
    <row r="31" spans="1:5">
      <c r="A31" s="39"/>
      <c r="B31" s="40"/>
      <c r="C31" s="41"/>
      <c r="D31" s="40"/>
      <c r="E31" s="40">
        <f t="shared" si="0"/>
        <v>0</v>
      </c>
    </row>
    <row r="32" spans="1:5">
      <c r="A32" s="39"/>
      <c r="B32" s="40"/>
      <c r="C32" s="41"/>
      <c r="D32" s="40"/>
      <c r="E32" s="40">
        <f t="shared" si="0"/>
        <v>0</v>
      </c>
    </row>
    <row r="33" spans="1:5">
      <c r="A33" s="39"/>
      <c r="B33" s="40"/>
      <c r="C33" s="41"/>
      <c r="D33" s="40"/>
      <c r="E33" s="40">
        <f t="shared" si="0"/>
        <v>0</v>
      </c>
    </row>
    <row r="34" spans="1:5">
      <c r="A34" s="39"/>
      <c r="B34" s="40"/>
      <c r="C34" s="41"/>
      <c r="D34" s="40"/>
      <c r="E34" s="40">
        <f t="shared" si="0"/>
        <v>0</v>
      </c>
    </row>
    <row r="35" spans="1:5">
      <c r="A35" s="39"/>
      <c r="B35" s="40"/>
      <c r="C35" s="41"/>
      <c r="D35" s="40"/>
      <c r="E35" s="40">
        <f t="shared" si="0"/>
        <v>0</v>
      </c>
    </row>
    <row r="36" spans="1:5">
      <c r="A36" s="39"/>
      <c r="B36" s="40"/>
      <c r="C36" s="41"/>
      <c r="D36" s="40"/>
      <c r="E36" s="40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15.288000000000002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A42" s="2"/>
      <c r="B42" s="2"/>
      <c r="C42" s="2"/>
      <c r="D42" s="2"/>
      <c r="E42" s="5"/>
    </row>
  </sheetData>
  <mergeCells count="11">
    <mergeCell ref="A11:B11"/>
    <mergeCell ref="D11:E12"/>
    <mergeCell ref="D17:E17"/>
    <mergeCell ref="A6:E6"/>
    <mergeCell ref="A8:B8"/>
    <mergeCell ref="A9:B9"/>
    <mergeCell ref="D9:E9"/>
    <mergeCell ref="A12:B12"/>
    <mergeCell ref="A13:B13"/>
    <mergeCell ref="D13:E13"/>
    <mergeCell ref="A14:B14"/>
  </mergeCells>
  <hyperlinks>
    <hyperlink ref="D17" r:id="rId1" display="Leirum.59370@gmail.com"/>
  </hyperlinks>
  <pageMargins left="0.39370078740157505" right="0.39370078740157505" top="0.78779527559055107" bottom="0.78779527559055107" header="0.39370078740157505" footer="0.39370078740157505"/>
  <pageSetup paperSize="9" fitToWidth="0" fitToHeight="0" pageOrder="overThenDown" orientation="portrait" r:id="rId2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2"/>
  <sheetViews>
    <sheetView workbookViewId="0"/>
  </sheetViews>
  <sheetFormatPr baseColWidth="10" defaultRowHeight="14.5"/>
  <cols>
    <col min="1" max="1" width="6.58203125" style="1" customWidth="1"/>
    <col min="2" max="2" width="39.5" style="1" customWidth="1"/>
    <col min="3" max="3" width="14" style="1" customWidth="1"/>
    <col min="4" max="4" width="11.58203125" style="1" customWidth="1"/>
    <col min="5" max="5" width="11.08203125" style="1" customWidth="1"/>
    <col min="6" max="1024" width="8.08203125" style="1" customWidth="1"/>
    <col min="1025" max="1025" width="11" customWidth="1"/>
  </cols>
  <sheetData>
    <row r="1" spans="1:5">
      <c r="A1" t="str">
        <f ca="1">RIGHT(CELL("nomfichier",A1),LEN(CELL("nomfichier",A1))-FIND("]",CELL("nomfichier",A1)))</f>
        <v>BDC_Dupont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5">
      <c r="A6" s="51" t="s">
        <v>0</v>
      </c>
      <c r="B6" s="51"/>
      <c r="C6" s="51"/>
      <c r="D6" s="51"/>
      <c r="E6" s="51"/>
    </row>
    <row r="7" spans="1:5">
      <c r="A7" s="2"/>
      <c r="B7" s="2"/>
      <c r="C7" s="2"/>
      <c r="D7" s="2"/>
      <c r="E7" s="2"/>
    </row>
    <row r="8" spans="1:5">
      <c r="A8" s="52" t="s">
        <v>54</v>
      </c>
      <c r="B8" s="52"/>
      <c r="C8" s="35" t="s">
        <v>26</v>
      </c>
      <c r="D8" s="2"/>
      <c r="E8" s="2"/>
    </row>
    <row r="9" spans="1:5">
      <c r="A9" s="52"/>
      <c r="B9" s="52"/>
      <c r="C9" s="2" t="s">
        <v>25</v>
      </c>
      <c r="D9" s="54" t="s">
        <v>59</v>
      </c>
      <c r="E9" s="54"/>
    </row>
    <row r="10" spans="1:5">
      <c r="A10" s="2"/>
      <c r="B10" s="2"/>
      <c r="C10" s="2"/>
      <c r="D10" s="2"/>
      <c r="E10" s="2"/>
    </row>
    <row r="11" spans="1:5" ht="15" customHeight="1">
      <c r="A11" s="52" t="s">
        <v>55</v>
      </c>
      <c r="B11" s="52"/>
      <c r="C11" s="2" t="s">
        <v>22</v>
      </c>
      <c r="D11" s="53"/>
      <c r="E11" s="53"/>
    </row>
    <row r="12" spans="1:5">
      <c r="A12" s="52" t="s">
        <v>22</v>
      </c>
      <c r="B12" s="52"/>
      <c r="C12" s="2"/>
      <c r="D12" s="53"/>
      <c r="E12" s="53"/>
    </row>
    <row r="13" spans="1:5">
      <c r="A13" s="52" t="s">
        <v>56</v>
      </c>
      <c r="B13" s="52"/>
      <c r="C13" s="2" t="s">
        <v>23</v>
      </c>
      <c r="D13" s="54"/>
      <c r="E13" s="54"/>
    </row>
    <row r="14" spans="1:5">
      <c r="A14" s="52" t="s">
        <v>57</v>
      </c>
      <c r="B14" s="52"/>
      <c r="C14" s="2"/>
      <c r="D14" s="2"/>
      <c r="E14" s="2"/>
    </row>
    <row r="15" spans="1:5">
      <c r="A15" s="2"/>
      <c r="B15" s="2"/>
      <c r="C15" s="2" t="s">
        <v>24</v>
      </c>
      <c r="D15" s="36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 t="s">
        <v>21</v>
      </c>
      <c r="D17" s="54"/>
      <c r="E17" s="54"/>
    </row>
    <row r="18" spans="1:5" ht="39.65" customHeight="1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37" t="s">
        <v>1</v>
      </c>
      <c r="B20" s="37" t="s">
        <v>2</v>
      </c>
      <c r="C20" s="37" t="s">
        <v>3</v>
      </c>
      <c r="D20" s="37" t="s">
        <v>4</v>
      </c>
      <c r="E20" s="37" t="s">
        <v>5</v>
      </c>
    </row>
    <row r="21" spans="1:5">
      <c r="A21" s="39">
        <v>28</v>
      </c>
      <c r="B21" s="40" t="s">
        <v>30</v>
      </c>
      <c r="C21" s="41">
        <v>7.644000000000001</v>
      </c>
      <c r="D21" s="40">
        <v>1</v>
      </c>
      <c r="E21" s="40">
        <f>C21*D21</f>
        <v>7.644000000000001</v>
      </c>
    </row>
    <row r="22" spans="1:5">
      <c r="A22" s="39">
        <v>40</v>
      </c>
      <c r="B22" s="40" t="s">
        <v>33</v>
      </c>
      <c r="C22" s="41">
        <v>19.761000000000003</v>
      </c>
      <c r="D22" s="40">
        <v>1</v>
      </c>
      <c r="E22" s="40">
        <f t="shared" ref="E22:E36" si="0">C22*D22</f>
        <v>19.761000000000003</v>
      </c>
    </row>
    <row r="23" spans="1:5">
      <c r="A23" s="39">
        <v>22</v>
      </c>
      <c r="B23" s="40" t="s">
        <v>27</v>
      </c>
      <c r="C23" s="41">
        <v>41.580000000000005</v>
      </c>
      <c r="D23" s="40">
        <v>1</v>
      </c>
      <c r="E23" s="40">
        <f t="shared" si="0"/>
        <v>41.580000000000005</v>
      </c>
    </row>
    <row r="24" spans="1:5">
      <c r="A24" s="39"/>
      <c r="B24" s="40"/>
      <c r="C24" s="41"/>
      <c r="D24" s="40"/>
      <c r="E24" s="40">
        <f t="shared" si="0"/>
        <v>0</v>
      </c>
    </row>
    <row r="25" spans="1:5">
      <c r="A25" s="39"/>
      <c r="B25" s="40"/>
      <c r="C25" s="41"/>
      <c r="D25" s="40"/>
      <c r="E25" s="40">
        <f t="shared" si="0"/>
        <v>0</v>
      </c>
    </row>
    <row r="26" spans="1:5">
      <c r="A26" s="39"/>
      <c r="B26" s="40"/>
      <c r="C26" s="41"/>
      <c r="D26" s="40"/>
      <c r="E26" s="40">
        <f t="shared" si="0"/>
        <v>0</v>
      </c>
    </row>
    <row r="27" spans="1:5">
      <c r="A27" s="39"/>
      <c r="B27" s="40"/>
      <c r="C27" s="41"/>
      <c r="D27" s="40"/>
      <c r="E27" s="40">
        <f t="shared" si="0"/>
        <v>0</v>
      </c>
    </row>
    <row r="28" spans="1:5">
      <c r="A28" s="39"/>
      <c r="B28" s="40"/>
      <c r="C28" s="41"/>
      <c r="D28" s="40"/>
      <c r="E28" s="40">
        <f t="shared" si="0"/>
        <v>0</v>
      </c>
    </row>
    <row r="29" spans="1:5">
      <c r="A29" s="39"/>
      <c r="B29" s="40"/>
      <c r="C29" s="41"/>
      <c r="D29" s="40"/>
      <c r="E29" s="40">
        <f t="shared" si="0"/>
        <v>0</v>
      </c>
    </row>
    <row r="30" spans="1:5">
      <c r="A30" s="39"/>
      <c r="B30" s="40"/>
      <c r="C30" s="41"/>
      <c r="D30" s="40"/>
      <c r="E30" s="40">
        <f t="shared" si="0"/>
        <v>0</v>
      </c>
    </row>
    <row r="31" spans="1:5">
      <c r="A31" s="39"/>
      <c r="B31" s="40"/>
      <c r="C31" s="41"/>
      <c r="D31" s="40"/>
      <c r="E31" s="40">
        <f t="shared" si="0"/>
        <v>0</v>
      </c>
    </row>
    <row r="32" spans="1:5">
      <c r="A32" s="39"/>
      <c r="B32" s="40"/>
      <c r="C32" s="41"/>
      <c r="D32" s="40"/>
      <c r="E32" s="40">
        <f t="shared" si="0"/>
        <v>0</v>
      </c>
    </row>
    <row r="33" spans="1:5">
      <c r="A33" s="39"/>
      <c r="B33" s="40"/>
      <c r="C33" s="41"/>
      <c r="D33" s="40"/>
      <c r="E33" s="40">
        <f t="shared" si="0"/>
        <v>0</v>
      </c>
    </row>
    <row r="34" spans="1:5">
      <c r="A34" s="39"/>
      <c r="B34" s="40"/>
      <c r="C34" s="41"/>
      <c r="D34" s="40"/>
      <c r="E34" s="40">
        <f t="shared" si="0"/>
        <v>0</v>
      </c>
    </row>
    <row r="35" spans="1:5">
      <c r="A35" s="39"/>
      <c r="B35" s="40"/>
      <c r="C35" s="41"/>
      <c r="D35" s="40"/>
      <c r="E35" s="40">
        <f t="shared" si="0"/>
        <v>0</v>
      </c>
    </row>
    <row r="36" spans="1:5">
      <c r="A36" s="39"/>
      <c r="B36" s="40"/>
      <c r="C36" s="41"/>
      <c r="D36" s="40"/>
      <c r="E36" s="40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68.985000000000014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A42" s="2"/>
      <c r="B42" s="2"/>
      <c r="C42" s="2"/>
      <c r="D42" s="2"/>
      <c r="E42" s="5"/>
    </row>
  </sheetData>
  <mergeCells count="11">
    <mergeCell ref="D17:E17"/>
    <mergeCell ref="A12:B12"/>
    <mergeCell ref="A13:B13"/>
    <mergeCell ref="D13:E13"/>
    <mergeCell ref="A14:B14"/>
    <mergeCell ref="A6:E6"/>
    <mergeCell ref="A8:B8"/>
    <mergeCell ref="A9:B9"/>
    <mergeCell ref="D9:E9"/>
    <mergeCell ref="A11:B11"/>
    <mergeCell ref="D11:E12"/>
  </mergeCells>
  <hyperlinks>
    <hyperlink ref="D17" r:id="rId1" display="Leirum.59370@gmail.com"/>
  </hyperlinks>
  <pageMargins left="0.39370078740157505" right="0.39370078740157505" top="0.78779527559055107" bottom="0.78779527559055107" header="0.39370078740157505" footer="0.39370078740157505"/>
  <pageSetup paperSize="9" fitToWidth="0" fitToHeight="0" pageOrder="overThenDown" orientation="portrait" r:id="rId2"/>
  <headerFooter alignWithMargins="0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2"/>
  <sheetViews>
    <sheetView workbookViewId="0"/>
  </sheetViews>
  <sheetFormatPr baseColWidth="10" defaultRowHeight="14.5"/>
  <cols>
    <col min="1" max="1" width="6.58203125" style="1" customWidth="1"/>
    <col min="2" max="2" width="39.5" style="1" customWidth="1"/>
    <col min="3" max="3" width="14" style="1" customWidth="1"/>
    <col min="4" max="4" width="11.58203125" style="1" customWidth="1"/>
    <col min="5" max="5" width="11.08203125" style="1" customWidth="1"/>
    <col min="6" max="1024" width="8.08203125" style="1" customWidth="1"/>
    <col min="1025" max="1025" width="11" customWidth="1"/>
  </cols>
  <sheetData>
    <row r="1" spans="1:5">
      <c r="A1" t="str">
        <f ca="1">RIGHT(CELL("nomfichier",A1),LEN(CELL("nomfichier",A1))-FIND("]",CELL("nomfichier",A1)))</f>
        <v>BDC_Pierre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 ht="15.5">
      <c r="A6" s="51" t="s">
        <v>0</v>
      </c>
      <c r="B6" s="51"/>
      <c r="C6" s="51"/>
      <c r="D6" s="51"/>
      <c r="E6" s="51"/>
    </row>
    <row r="7" spans="1:5">
      <c r="A7" s="2"/>
      <c r="B7" s="2"/>
      <c r="C7" s="2"/>
      <c r="D7" s="2"/>
      <c r="E7" s="2"/>
    </row>
    <row r="8" spans="1:5">
      <c r="A8" s="52" t="s">
        <v>54</v>
      </c>
      <c r="B8" s="52"/>
      <c r="C8" s="35" t="s">
        <v>26</v>
      </c>
      <c r="D8" s="2"/>
      <c r="E8" s="2"/>
    </row>
    <row r="9" spans="1:5">
      <c r="A9" s="52"/>
      <c r="B9" s="52"/>
      <c r="C9" s="2" t="s">
        <v>25</v>
      </c>
      <c r="D9" s="54" t="s">
        <v>60</v>
      </c>
      <c r="E9" s="54"/>
    </row>
    <row r="10" spans="1:5">
      <c r="A10" s="2"/>
      <c r="B10" s="2"/>
      <c r="C10" s="2"/>
      <c r="D10" s="2"/>
      <c r="E10" s="2"/>
    </row>
    <row r="11" spans="1:5" ht="15" customHeight="1">
      <c r="A11" s="52" t="s">
        <v>55</v>
      </c>
      <c r="B11" s="52"/>
      <c r="C11" s="2" t="s">
        <v>22</v>
      </c>
      <c r="D11" s="53"/>
      <c r="E11" s="53"/>
    </row>
    <row r="12" spans="1:5">
      <c r="A12" s="52" t="s">
        <v>22</v>
      </c>
      <c r="B12" s="52"/>
      <c r="C12" s="2"/>
      <c r="D12" s="53"/>
      <c r="E12" s="53"/>
    </row>
    <row r="13" spans="1:5">
      <c r="A13" s="52" t="s">
        <v>56</v>
      </c>
      <c r="B13" s="52"/>
      <c r="C13" s="2" t="s">
        <v>23</v>
      </c>
      <c r="D13" s="54"/>
      <c r="E13" s="54"/>
    </row>
    <row r="14" spans="1:5">
      <c r="A14" s="52" t="s">
        <v>57</v>
      </c>
      <c r="B14" s="52"/>
      <c r="C14" s="2"/>
      <c r="D14" s="2"/>
      <c r="E14" s="2"/>
    </row>
    <row r="15" spans="1:5">
      <c r="A15" s="2"/>
      <c r="B15" s="2"/>
      <c r="C15" s="2" t="s">
        <v>24</v>
      </c>
      <c r="D15" s="36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 t="s">
        <v>21</v>
      </c>
      <c r="D17" s="54"/>
      <c r="E17" s="54"/>
    </row>
    <row r="18" spans="1:5" ht="39.65" customHeight="1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37" t="s">
        <v>1</v>
      </c>
      <c r="B20" s="37" t="s">
        <v>2</v>
      </c>
      <c r="C20" s="37" t="s">
        <v>3</v>
      </c>
      <c r="D20" s="37" t="s">
        <v>4</v>
      </c>
      <c r="E20" s="37" t="s">
        <v>5</v>
      </c>
    </row>
    <row r="21" spans="1:5">
      <c r="A21" s="39">
        <v>40</v>
      </c>
      <c r="B21" s="40" t="s">
        <v>33</v>
      </c>
      <c r="C21" s="41">
        <v>19.761000000000003</v>
      </c>
      <c r="D21" s="40">
        <v>1</v>
      </c>
      <c r="E21" s="40">
        <f>C21*D21</f>
        <v>19.761000000000003</v>
      </c>
    </row>
    <row r="22" spans="1:5">
      <c r="A22" s="39">
        <v>51</v>
      </c>
      <c r="B22" s="40" t="s">
        <v>36</v>
      </c>
      <c r="C22" s="41">
        <v>20</v>
      </c>
      <c r="D22" s="40">
        <v>1</v>
      </c>
      <c r="E22" s="40">
        <f t="shared" ref="E22:E36" si="0">C22*D22</f>
        <v>20</v>
      </c>
    </row>
    <row r="23" spans="1:5">
      <c r="A23" s="39"/>
      <c r="B23" s="40"/>
      <c r="C23" s="41"/>
      <c r="D23" s="40"/>
      <c r="E23" s="40">
        <f t="shared" si="0"/>
        <v>0</v>
      </c>
    </row>
    <row r="24" spans="1:5">
      <c r="A24" s="39"/>
      <c r="B24" s="40"/>
      <c r="C24" s="41"/>
      <c r="D24" s="40"/>
      <c r="E24" s="40">
        <f t="shared" si="0"/>
        <v>0</v>
      </c>
    </row>
    <row r="25" spans="1:5">
      <c r="A25" s="39"/>
      <c r="B25" s="40"/>
      <c r="C25" s="41"/>
      <c r="D25" s="40"/>
      <c r="E25" s="40">
        <f t="shared" si="0"/>
        <v>0</v>
      </c>
    </row>
    <row r="26" spans="1:5">
      <c r="A26" s="39"/>
      <c r="B26" s="40"/>
      <c r="C26" s="41"/>
      <c r="D26" s="40"/>
      <c r="E26" s="40">
        <f t="shared" si="0"/>
        <v>0</v>
      </c>
    </row>
    <row r="27" spans="1:5">
      <c r="A27" s="39"/>
      <c r="B27" s="40"/>
      <c r="C27" s="41"/>
      <c r="D27" s="40"/>
      <c r="E27" s="40">
        <f t="shared" si="0"/>
        <v>0</v>
      </c>
    </row>
    <row r="28" spans="1:5">
      <c r="A28" s="39"/>
      <c r="B28" s="40"/>
      <c r="C28" s="41"/>
      <c r="D28" s="40"/>
      <c r="E28" s="40">
        <f t="shared" si="0"/>
        <v>0</v>
      </c>
    </row>
    <row r="29" spans="1:5">
      <c r="A29" s="39"/>
      <c r="B29" s="40"/>
      <c r="C29" s="41"/>
      <c r="D29" s="40"/>
      <c r="E29" s="40">
        <f t="shared" si="0"/>
        <v>0</v>
      </c>
    </row>
    <row r="30" spans="1:5">
      <c r="A30" s="39"/>
      <c r="B30" s="40"/>
      <c r="C30" s="41"/>
      <c r="D30" s="40"/>
      <c r="E30" s="40">
        <f t="shared" si="0"/>
        <v>0</v>
      </c>
    </row>
    <row r="31" spans="1:5">
      <c r="A31" s="39"/>
      <c r="B31" s="40"/>
      <c r="C31" s="41"/>
      <c r="D31" s="40"/>
      <c r="E31" s="40">
        <f t="shared" si="0"/>
        <v>0</v>
      </c>
    </row>
    <row r="32" spans="1:5">
      <c r="A32" s="39"/>
      <c r="B32" s="40"/>
      <c r="C32" s="41"/>
      <c r="D32" s="40"/>
      <c r="E32" s="40">
        <f t="shared" si="0"/>
        <v>0</v>
      </c>
    </row>
    <row r="33" spans="1:5">
      <c r="A33" s="39"/>
      <c r="B33" s="40"/>
      <c r="C33" s="41"/>
      <c r="D33" s="40"/>
      <c r="E33" s="40">
        <f t="shared" si="0"/>
        <v>0</v>
      </c>
    </row>
    <row r="34" spans="1:5">
      <c r="A34" s="39"/>
      <c r="B34" s="40"/>
      <c r="C34" s="41"/>
      <c r="D34" s="40"/>
      <c r="E34" s="40">
        <f t="shared" si="0"/>
        <v>0</v>
      </c>
    </row>
    <row r="35" spans="1:5">
      <c r="A35" s="39"/>
      <c r="B35" s="40"/>
      <c r="C35" s="41"/>
      <c r="D35" s="40"/>
      <c r="E35" s="40">
        <f t="shared" si="0"/>
        <v>0</v>
      </c>
    </row>
    <row r="36" spans="1:5">
      <c r="A36" s="39"/>
      <c r="B36" s="40"/>
      <c r="C36" s="41"/>
      <c r="D36" s="40"/>
      <c r="E36" s="40">
        <f t="shared" si="0"/>
        <v>0</v>
      </c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3" t="s">
        <v>6</v>
      </c>
      <c r="E39" s="3">
        <f>SUM(E21:E36)</f>
        <v>39.761000000000003</v>
      </c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 t="s">
        <v>7</v>
      </c>
      <c r="E41" s="4"/>
    </row>
    <row r="42" spans="1:5">
      <c r="A42" s="2"/>
      <c r="B42" s="2"/>
      <c r="C42" s="2"/>
      <c r="D42" s="2"/>
      <c r="E42" s="5"/>
    </row>
  </sheetData>
  <mergeCells count="11">
    <mergeCell ref="D17:E17"/>
    <mergeCell ref="A12:B12"/>
    <mergeCell ref="A13:B13"/>
    <mergeCell ref="D13:E13"/>
    <mergeCell ref="A14:B14"/>
    <mergeCell ref="A6:E6"/>
    <mergeCell ref="A8:B8"/>
    <mergeCell ref="A9:B9"/>
    <mergeCell ref="D9:E9"/>
    <mergeCell ref="A11:B11"/>
    <mergeCell ref="D11:E12"/>
  </mergeCells>
  <hyperlinks>
    <hyperlink ref="D17" r:id="rId1" display="Leirum.59370@gmail.com"/>
  </hyperlinks>
  <pageMargins left="0.39370078740157505" right="0.39370078740157505" top="0.78779527559055107" bottom="0.78779527559055107" header="0.39370078740157505" footer="0.39370078740157505"/>
  <pageSetup paperSize="9" fitToWidth="0" fitToHeight="0" pageOrder="overThenDown" orientation="portrait" r:id="rId2"/>
  <headerFooter alignWithMargins="0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MJ89"/>
  <sheetViews>
    <sheetView zoomScale="115" zoomScaleNormal="115" workbookViewId="0">
      <selection activeCell="G83" sqref="G83"/>
    </sheetView>
  </sheetViews>
  <sheetFormatPr baseColWidth="10" defaultRowHeight="14.5"/>
  <cols>
    <col min="1" max="1" width="6.58203125" style="2" customWidth="1"/>
    <col min="2" max="2" width="39.5" style="2" customWidth="1"/>
    <col min="3" max="3" width="14" style="2" customWidth="1"/>
    <col min="4" max="5" width="11.08203125" style="2" customWidth="1"/>
    <col min="6" max="1024" width="8.08203125" style="2" customWidth="1"/>
    <col min="1025" max="1025" width="11" customWidth="1"/>
  </cols>
  <sheetData>
    <row r="6" spans="1:5" ht="15.5">
      <c r="A6" s="51" t="s">
        <v>0</v>
      </c>
      <c r="B6" s="51"/>
      <c r="C6" s="51"/>
      <c r="D6" s="51"/>
      <c r="E6" s="51"/>
    </row>
    <row r="8" spans="1:5">
      <c r="A8" s="52" t="s">
        <v>54</v>
      </c>
      <c r="B8" s="52"/>
      <c r="C8" s="35" t="s">
        <v>26</v>
      </c>
    </row>
    <row r="9" spans="1:5">
      <c r="A9" s="52"/>
      <c r="B9" s="52"/>
      <c r="C9" s="2" t="s">
        <v>25</v>
      </c>
      <c r="D9" s="54"/>
      <c r="E9" s="54"/>
    </row>
    <row r="11" spans="1:5">
      <c r="A11" s="52" t="s">
        <v>55</v>
      </c>
      <c r="B11" s="52"/>
      <c r="C11" s="2" t="s">
        <v>22</v>
      </c>
      <c r="D11" s="53"/>
      <c r="E11" s="53"/>
    </row>
    <row r="12" spans="1:5">
      <c r="A12" s="52" t="s">
        <v>22</v>
      </c>
      <c r="B12" s="52"/>
      <c r="D12" s="53"/>
      <c r="E12" s="53"/>
    </row>
    <row r="13" spans="1:5">
      <c r="A13" s="52" t="s">
        <v>56</v>
      </c>
      <c r="B13" s="52"/>
      <c r="C13" s="2" t="s">
        <v>23</v>
      </c>
      <c r="D13" s="54"/>
      <c r="E13" s="54"/>
    </row>
    <row r="14" spans="1:5">
      <c r="A14" s="52" t="s">
        <v>57</v>
      </c>
      <c r="B14" s="52"/>
    </row>
    <row r="15" spans="1:5">
      <c r="C15" s="2" t="s">
        <v>24</v>
      </c>
      <c r="D15" s="36"/>
    </row>
    <row r="17" spans="1:5">
      <c r="C17" s="2" t="s">
        <v>21</v>
      </c>
      <c r="D17" s="54"/>
      <c r="E17" s="54"/>
    </row>
    <row r="18" spans="1:5" ht="39.65" customHeight="1"/>
    <row r="20" spans="1:5">
      <c r="A20" s="37" t="s">
        <v>1</v>
      </c>
      <c r="B20" s="37" t="s">
        <v>2</v>
      </c>
      <c r="C20" s="37" t="s">
        <v>3</v>
      </c>
      <c r="D20" s="37" t="s">
        <v>4</v>
      </c>
      <c r="E20" s="37" t="s">
        <v>5</v>
      </c>
    </row>
    <row r="21" spans="1:5">
      <c r="A21" s="39"/>
      <c r="B21" s="40"/>
      <c r="C21" s="41"/>
      <c r="D21" s="40"/>
      <c r="E21" s="40">
        <f>C21*D21</f>
        <v>0</v>
      </c>
    </row>
    <row r="22" spans="1:5">
      <c r="A22" s="39"/>
      <c r="B22" s="40"/>
      <c r="C22" s="41"/>
      <c r="D22" s="40"/>
      <c r="E22" s="40">
        <f t="shared" ref="E22:E36" si="0">C22*D22</f>
        <v>0</v>
      </c>
    </row>
    <row r="23" spans="1:5">
      <c r="A23" s="39"/>
      <c r="B23" s="40"/>
      <c r="C23" s="41"/>
      <c r="D23" s="40"/>
      <c r="E23" s="40">
        <f t="shared" si="0"/>
        <v>0</v>
      </c>
    </row>
    <row r="24" spans="1:5">
      <c r="A24" s="39"/>
      <c r="B24" s="40"/>
      <c r="C24" s="41"/>
      <c r="D24" s="40"/>
      <c r="E24" s="40">
        <f t="shared" si="0"/>
        <v>0</v>
      </c>
    </row>
    <row r="25" spans="1:5">
      <c r="A25" s="39"/>
      <c r="B25" s="40"/>
      <c r="C25" s="41"/>
      <c r="D25" s="40"/>
      <c r="E25" s="40">
        <f t="shared" si="0"/>
        <v>0</v>
      </c>
    </row>
    <row r="26" spans="1:5">
      <c r="A26" s="39"/>
      <c r="B26" s="40"/>
      <c r="C26" s="41"/>
      <c r="D26" s="40"/>
      <c r="E26" s="40">
        <f t="shared" si="0"/>
        <v>0</v>
      </c>
    </row>
    <row r="27" spans="1:5">
      <c r="A27" s="39"/>
      <c r="B27" s="40"/>
      <c r="C27" s="41"/>
      <c r="D27" s="40"/>
      <c r="E27" s="40">
        <f t="shared" si="0"/>
        <v>0</v>
      </c>
    </row>
    <row r="28" spans="1:5">
      <c r="A28" s="39"/>
      <c r="B28" s="40"/>
      <c r="C28" s="41"/>
      <c r="D28" s="40"/>
      <c r="E28" s="40">
        <f t="shared" si="0"/>
        <v>0</v>
      </c>
    </row>
    <row r="29" spans="1:5">
      <c r="A29" s="39"/>
      <c r="B29" s="40"/>
      <c r="C29" s="41"/>
      <c r="D29" s="40"/>
      <c r="E29" s="40">
        <f t="shared" si="0"/>
        <v>0</v>
      </c>
    </row>
    <row r="30" spans="1:5">
      <c r="A30" s="39"/>
      <c r="B30" s="40"/>
      <c r="C30" s="41"/>
      <c r="D30" s="40"/>
      <c r="E30" s="40">
        <f t="shared" si="0"/>
        <v>0</v>
      </c>
    </row>
    <row r="31" spans="1:5">
      <c r="A31" s="39"/>
      <c r="B31" s="40"/>
      <c r="C31" s="41"/>
      <c r="D31" s="40"/>
      <c r="E31" s="40">
        <f t="shared" si="0"/>
        <v>0</v>
      </c>
    </row>
    <row r="32" spans="1:5">
      <c r="A32" s="39"/>
      <c r="B32" s="40"/>
      <c r="C32" s="41"/>
      <c r="D32" s="40"/>
      <c r="E32" s="40">
        <f t="shared" si="0"/>
        <v>0</v>
      </c>
    </row>
    <row r="33" spans="1:5">
      <c r="A33" s="39"/>
      <c r="B33" s="40"/>
      <c r="C33" s="41"/>
      <c r="D33" s="40"/>
      <c r="E33" s="40">
        <f t="shared" si="0"/>
        <v>0</v>
      </c>
    </row>
    <row r="34" spans="1:5">
      <c r="A34" s="39"/>
      <c r="B34" s="40"/>
      <c r="C34" s="41"/>
      <c r="D34" s="40"/>
      <c r="E34" s="40">
        <f t="shared" si="0"/>
        <v>0</v>
      </c>
    </row>
    <row r="35" spans="1:5">
      <c r="A35" s="39"/>
      <c r="B35" s="40"/>
      <c r="C35" s="41"/>
      <c r="D35" s="40"/>
      <c r="E35" s="40">
        <f t="shared" si="0"/>
        <v>0</v>
      </c>
    </row>
    <row r="36" spans="1:5">
      <c r="A36" s="39"/>
      <c r="B36" s="40"/>
      <c r="C36" s="41"/>
      <c r="D36" s="40"/>
      <c r="E36" s="40">
        <f t="shared" si="0"/>
        <v>0</v>
      </c>
    </row>
    <row r="39" spans="1:5">
      <c r="D39" s="3" t="s">
        <v>6</v>
      </c>
      <c r="E39" s="3">
        <f>SUM(E21:E36)</f>
        <v>0</v>
      </c>
    </row>
    <row r="41" spans="1:5">
      <c r="D41" s="2" t="s">
        <v>7</v>
      </c>
      <c r="E41" s="4"/>
    </row>
    <row r="42" spans="1:5">
      <c r="E42" s="5"/>
    </row>
    <row r="69" spans="1020:1024">
      <c r="AMF69"/>
      <c r="AMG69"/>
      <c r="AMH69"/>
      <c r="AMI69"/>
      <c r="AMJ69"/>
    </row>
    <row r="70" spans="1020:1024">
      <c r="AMF70"/>
      <c r="AMG70"/>
      <c r="AMH70"/>
      <c r="AMI70"/>
      <c r="AMJ70"/>
    </row>
    <row r="71" spans="1020:1024">
      <c r="AMF71"/>
      <c r="AMG71"/>
      <c r="AMH71"/>
      <c r="AMI71"/>
      <c r="AMJ71"/>
    </row>
    <row r="72" spans="1020:1024">
      <c r="AMF72"/>
      <c r="AMG72"/>
      <c r="AMH72"/>
      <c r="AMI72"/>
      <c r="AMJ72"/>
    </row>
    <row r="73" spans="1020:1024">
      <c r="AMF73"/>
      <c r="AMG73"/>
      <c r="AMH73"/>
      <c r="AMI73"/>
      <c r="AMJ73"/>
    </row>
    <row r="74" spans="1020:1024">
      <c r="AMF74"/>
      <c r="AMG74"/>
      <c r="AMH74"/>
      <c r="AMI74"/>
      <c r="AMJ74"/>
    </row>
    <row r="75" spans="1020:1024">
      <c r="AMF75"/>
      <c r="AMG75"/>
      <c r="AMH75"/>
      <c r="AMI75"/>
      <c r="AMJ75"/>
    </row>
    <row r="76" spans="1020:1024">
      <c r="AMF76"/>
      <c r="AMG76"/>
      <c r="AMH76"/>
      <c r="AMI76"/>
      <c r="AMJ76"/>
    </row>
    <row r="77" spans="1020:1024">
      <c r="AMF77"/>
      <c r="AMG77"/>
      <c r="AMH77"/>
      <c r="AMI77"/>
      <c r="AMJ77"/>
    </row>
    <row r="78" spans="1020:1024">
      <c r="AMF78"/>
      <c r="AMG78"/>
      <c r="AMH78"/>
      <c r="AMI78"/>
      <c r="AMJ78"/>
    </row>
    <row r="79" spans="1020:1024">
      <c r="AMF79"/>
      <c r="AMG79"/>
      <c r="AMH79"/>
      <c r="AMI79"/>
      <c r="AMJ79"/>
    </row>
    <row r="80" spans="1020:1024">
      <c r="AMF80"/>
      <c r="AMG80"/>
      <c r="AMH80"/>
      <c r="AMI80"/>
      <c r="AMJ80"/>
    </row>
    <row r="81" spans="1020:1024">
      <c r="AMF81"/>
      <c r="AMG81"/>
      <c r="AMH81"/>
      <c r="AMI81"/>
      <c r="AMJ81"/>
    </row>
    <row r="82" spans="1020:1024">
      <c r="AMF82"/>
      <c r="AMG82"/>
      <c r="AMH82"/>
      <c r="AMI82"/>
      <c r="AMJ82"/>
    </row>
    <row r="83" spans="1020:1024">
      <c r="AMF83"/>
      <c r="AMG83"/>
      <c r="AMH83"/>
      <c r="AMI83"/>
      <c r="AMJ83"/>
    </row>
    <row r="84" spans="1020:1024">
      <c r="AMF84"/>
      <c r="AMG84"/>
      <c r="AMH84"/>
      <c r="AMI84"/>
      <c r="AMJ84"/>
    </row>
    <row r="85" spans="1020:1024">
      <c r="AMF85"/>
      <c r="AMG85"/>
      <c r="AMH85"/>
      <c r="AMI85"/>
      <c r="AMJ85"/>
    </row>
    <row r="86" spans="1020:1024">
      <c r="AMF86"/>
      <c r="AMG86"/>
      <c r="AMH86"/>
      <c r="AMI86"/>
      <c r="AMJ86"/>
    </row>
    <row r="87" spans="1020:1024">
      <c r="AMF87"/>
      <c r="AMG87"/>
      <c r="AMH87"/>
      <c r="AMI87"/>
      <c r="AMJ87"/>
    </row>
    <row r="88" spans="1020:1024">
      <c r="AMF88"/>
      <c r="AMG88"/>
      <c r="AMH88"/>
      <c r="AMI88"/>
      <c r="AMJ88"/>
    </row>
    <row r="89" spans="1020:1024">
      <c r="AMF89"/>
      <c r="AMG89"/>
      <c r="AMH89"/>
      <c r="AMI89"/>
      <c r="AMJ89"/>
    </row>
  </sheetData>
  <mergeCells count="11">
    <mergeCell ref="A13:B13"/>
    <mergeCell ref="D13:E13"/>
    <mergeCell ref="A14:B14"/>
    <mergeCell ref="D17:E17"/>
    <mergeCell ref="A6:E6"/>
    <mergeCell ref="A8:B8"/>
    <mergeCell ref="A9:B9"/>
    <mergeCell ref="D9:E9"/>
    <mergeCell ref="A11:B11"/>
    <mergeCell ref="D11:E12"/>
    <mergeCell ref="A12:B12"/>
  </mergeCells>
  <hyperlinks>
    <hyperlink ref="D17" r:id="rId1" display="Leirum.59370@gmail.com"/>
  </hyperlinks>
  <pageMargins left="0.70000000000000007" right="0.70000000000000007" top="1.1437007874015752" bottom="1.1437007874015752" header="0.75000000000000011" footer="0.75000000000000011"/>
  <pageSetup paperSize="9" fitToWidth="0" fitToHeight="0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recapitulatif</vt:lpstr>
      <vt:lpstr>SOMMEPROD</vt:lpstr>
      <vt:lpstr>BDC_Type</vt:lpstr>
      <vt:lpstr>BDC_Martin</vt:lpstr>
      <vt:lpstr>BDC_Dupont</vt:lpstr>
      <vt:lpstr>BDC_Pierre</vt:lpstr>
      <vt:lpstr>BDC_FIN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Timothee MONTCHAL</dc:creator>
  <cp:lastModifiedBy>Michel</cp:lastModifiedBy>
  <cp:revision>4</cp:revision>
  <cp:lastPrinted>2018-11-13T13:28:41Z</cp:lastPrinted>
  <dcterms:created xsi:type="dcterms:W3CDTF">2018-11-13T09:49:24Z</dcterms:created>
  <dcterms:modified xsi:type="dcterms:W3CDTF">2018-11-14T14:11:10Z</dcterms:modified>
</cp:coreProperties>
</file>